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threadedComments/threadedComment1.xml" ContentType="application/vnd.ms-excel.threaded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threadedComments/threadedComment2.xml" ContentType="application/vnd.ms-excel.threadedcomments+xml"/>
  <Override PartName="/xl/drawings/drawing11.xml" ContentType="application/vnd.openxmlformats-officedocument.drawing+xml"/>
  <Override PartName="/xl/drawings/drawing12.xml" ContentType="application/vnd.openxmlformats-officedocument.drawing+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Formulación_PA_2025/"/>
    </mc:Choice>
  </mc:AlternateContent>
  <xr:revisionPtr revIDLastSave="0" documentId="8_{A7CB45FB-F463-4E86-9A1F-B0D656490A15}" xr6:coauthVersionLast="47" xr6:coauthVersionMax="47" xr10:uidLastSave="{00000000-0000-0000-0000-000000000000}"/>
  <bookViews>
    <workbookView xWindow="-120" yWindow="-120" windowWidth="29040" windowHeight="15720" tabRatio="734" firstSheet="17" activeTab="17" xr2:uid="{00000000-000D-0000-FFFF-FFFF00000000}"/>
  </bookViews>
  <sheets>
    <sheet name="Datos" sheetId="52" state="hidden" r:id="rId1"/>
    <sheet name="Actividades_proyecto " sheetId="1" state="hidden" r:id="rId2"/>
    <sheet name="HV_BaseEstratificacion" sheetId="3" state="hidden" r:id="rId3"/>
    <sheet name="ACTIVIDAD_1" sheetId="20" r:id="rId4"/>
    <sheet name="Hoja de vida Actividad 1" sheetId="51" r:id="rId5"/>
    <sheet name="ACTIVIDAD_2" sheetId="55" r:id="rId6"/>
    <sheet name="Hoja de vida Actividad 2" sheetId="56" r:id="rId7"/>
    <sheet name="ACTIVIDAD_3" sheetId="57" r:id="rId8"/>
    <sheet name="Hoja de vida Actividad 3" sheetId="58" r:id="rId9"/>
    <sheet name="ACTIVIDAD_4" sheetId="59" r:id="rId10"/>
    <sheet name="Hoja de vida Actividad 4" sheetId="60" r:id="rId11"/>
    <sheet name="ACTIVIDAD_5" sheetId="61" r:id="rId12"/>
    <sheet name="Hoja de vida Actividad 5" sheetId="62" r:id="rId13"/>
    <sheet name="META_PDD" sheetId="38" r:id="rId14"/>
    <sheet name="Hoja de vida Meta PDD" sheetId="63" r:id="rId15"/>
    <sheet name="PRODUCTO_MGA" sheetId="47" r:id="rId16"/>
    <sheet name="TERRITORIALIZACIÓN" sheetId="41" r:id="rId17"/>
    <sheet name="PMR" sheetId="46" r:id="rId18"/>
    <sheet name="CONTROL DE CAMBIOS" sheetId="40" r:id="rId19"/>
    <sheet name="Listas" sheetId="43" state="hidden" r:id="rId20"/>
    <sheet name="HV_BaseGeografica" sheetId="7" state="hidden" r:id="rId21"/>
    <sheet name="HV_InstrumentosCaptura" sheetId="8" state="hidden" r:id="rId22"/>
    <sheet name="HV_SistemaInformacion" sheetId="9" state="hidden" r:id="rId23"/>
    <sheet name="HV_Predio360" sheetId="10" state="hidden" r:id="rId24"/>
    <sheet name="HV_PED" sheetId="11" state="hidden" r:id="rId25"/>
    <sheet name="HV_SPI_Producto1" sheetId="12" state="hidden" r:id="rId26"/>
    <sheet name="HV_SPI_Producto2" sheetId="13" state="hidden" r:id="rId27"/>
    <sheet name="HV_SPI_Producto3" sheetId="14" state="hidden" r:id="rId28"/>
    <sheet name="HV_SPI_Producto4" sheetId="15" state="hidden" r:id="rId29"/>
    <sheet name="HV_SPI_Producto5" sheetId="16" state="hidden" r:id="rId30"/>
    <sheet name="HV_SPI_Producto6" sheetId="17" state="hidden" r:id="rId31"/>
    <sheet name="HV_SPI_Gestión" sheetId="18" state="hidden" r:id="rId32"/>
    <sheet name="Hoja3" sheetId="19" state="hidden" r:id="rId33"/>
  </sheets>
  <definedNames>
    <definedName name="_xlnm._FilterDatabase" localSheetId="17" hidden="1">PMR!$A$11:$AX$36</definedName>
    <definedName name="_xlnm.Print_Area" localSheetId="3">ACTIVIDAD_1!$A$1:$O$118</definedName>
    <definedName name="_xlnm.Print_Area" localSheetId="5">ACTIVIDAD_2!$A$1:$O$118</definedName>
    <definedName name="_xlnm.Print_Area" localSheetId="7">ACTIVIDAD_3!$A$1:$O$118</definedName>
    <definedName name="_xlnm.Print_Area" localSheetId="9">ACTIVIDAD_4!$A$1:$O$118</definedName>
    <definedName name="_xlnm.Print_Area" localSheetId="11">ACTIVIDAD_5!$A$1:$O$118</definedName>
    <definedName name="_xlnm.Print_Area" localSheetId="18">'CONTROL DE CAMBIOS'!$A$1:$E$34</definedName>
    <definedName name="_xlnm.Print_Area" localSheetId="4">'Hoja de vida Actividad 1'!$A$1:$L$29</definedName>
    <definedName name="_xlnm.Print_Area" localSheetId="6">'Hoja de vida Actividad 2'!$A$1:$L$28</definedName>
    <definedName name="_xlnm.Print_Area" localSheetId="8">'Hoja de vida Actividad 3'!$A$1:$L$28</definedName>
    <definedName name="_xlnm.Print_Area" localSheetId="10">'Hoja de vida Actividad 4'!$A$1:$L$28</definedName>
    <definedName name="_xlnm.Print_Area" localSheetId="12">'Hoja de vida Actividad 5'!$A$1:$L$28</definedName>
    <definedName name="_xlnm.Print_Area" localSheetId="14">'Hoja de vida Meta PDD'!$A$1:$L$27</definedName>
    <definedName name="_xlnm.Print_Area" localSheetId="13">META_PDD!$A$1:$J$69</definedName>
    <definedName name="_xlnm.Print_Area" localSheetId="17">PMR!$A$1:$AX$33</definedName>
    <definedName name="_xlnm.Print_Area" localSheetId="15">PRODUCTO_MGA!$A$1:$L$50</definedName>
    <definedName name="_xlnm.Print_Area" localSheetId="16">TERRITORIALIZACIÓN!$A$1:$Z$203</definedName>
    <definedName name="condicion">Hoja3!$N$40:$N$45</definedName>
    <definedName name="edad">Hoja3!$I$40:$I$45</definedName>
    <definedName name="etnias">Hoja3!$L$40:$L$43</definedName>
    <definedName name="frecuencia">Hoja3!$I$5:$I$11</definedName>
    <definedName name="genero">Hoja3!$M$40:$M$41</definedName>
    <definedName name="INDICADOR">#REF!</definedName>
    <definedName name="localidad">Hoja3!$E$5:$E$24</definedName>
    <definedName name="metas">Hoja3!$N$23:$N$33</definedName>
    <definedName name="objetivoest">Hoja3!$I$32:$I$35</definedName>
    <definedName name="objetivos">#REF!</definedName>
    <definedName name="pmr">Hoja3!$I$23:$I$27</definedName>
    <definedName name="responsable">Hoja3!$M$5:$M$18</definedName>
    <definedName name="SUBSECRETARIA">#REF!</definedName>
    <definedName name="subsecretarias">Hoja3!$O$5:$O$10</definedName>
    <definedName name="tactividad">Hoja3!$C$5:$C$6</definedName>
    <definedName name="tcalculo">Hoja3!$K$5</definedName>
    <definedName name="tindicador">Hoja3!$G$5:$G$10</definedName>
    <definedName name="tipometa">Hoja3!$A$5:$A$7</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C35" i="38" l="1"/>
  <c r="C33" i="38"/>
  <c r="C31" i="38"/>
  <c r="C29" i="38"/>
  <c r="I117" i="57"/>
  <c r="C37" i="61"/>
  <c r="C37" i="57"/>
  <c r="K65" i="57"/>
  <c r="O27" i="61"/>
  <c r="O27" i="59"/>
  <c r="O26" i="59"/>
  <c r="O30" i="20"/>
  <c r="C26" i="38"/>
  <c r="G26" i="38"/>
  <c r="F26"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O27" i="57" s="1"/>
  <c r="N29" i="57"/>
  <c r="N30" i="57"/>
  <c r="N26" i="55"/>
  <c r="N27" i="55"/>
  <c r="N28" i="55"/>
  <c r="N29" i="55"/>
  <c r="N30" i="55"/>
  <c r="N26" i="20"/>
  <c r="N27" i="20"/>
  <c r="O27" i="20" s="1"/>
  <c r="N28" i="20"/>
  <c r="N29" i="20"/>
  <c r="N30" i="20"/>
  <c r="Y202" i="41" l="1"/>
  <c r="W202" i="41"/>
  <c r="U202" i="41"/>
  <c r="S202" i="41"/>
  <c r="Q202" i="41"/>
  <c r="O202" i="41"/>
  <c r="M202" i="41"/>
  <c r="K202" i="41"/>
  <c r="I202" i="41"/>
  <c r="G202" i="41"/>
  <c r="E202" i="41"/>
  <c r="C202" i="41"/>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4" i="46"/>
  <c r="AW15" i="46"/>
  <c r="AW16" i="46"/>
  <c r="AW17" i="46"/>
  <c r="AW18" i="46"/>
  <c r="AW19" i="46"/>
  <c r="AW20" i="46"/>
  <c r="AW21" i="46"/>
  <c r="AW22" i="46"/>
  <c r="AW23" i="46"/>
  <c r="AW24" i="46"/>
  <c r="AW25" i="46"/>
  <c r="AW26" i="46"/>
  <c r="AW27" i="46"/>
  <c r="AW28" i="46"/>
  <c r="AW29" i="46"/>
  <c r="AW30" i="46"/>
  <c r="AW31" i="46"/>
  <c r="AW32" i="46"/>
  <c r="AW33" i="46"/>
  <c r="AW34" i="46"/>
  <c r="AW35" i="46"/>
  <c r="AW36" i="46"/>
  <c r="AV14" i="46"/>
  <c r="AV15" i="46"/>
  <c r="AV16" i="46"/>
  <c r="AV17" i="46"/>
  <c r="AV18" i="46"/>
  <c r="AV19" i="46"/>
  <c r="AV20" i="46"/>
  <c r="AV21" i="46"/>
  <c r="AV22" i="46"/>
  <c r="AV23" i="46"/>
  <c r="AV24" i="46"/>
  <c r="AV25" i="46"/>
  <c r="AV26" i="46"/>
  <c r="AV27" i="46"/>
  <c r="AV28" i="46"/>
  <c r="AV29" i="46"/>
  <c r="AV30" i="46"/>
  <c r="AV31" i="46"/>
  <c r="AV32" i="46"/>
  <c r="AV33" i="46"/>
  <c r="AV35" i="46"/>
  <c r="AV13" i="46"/>
  <c r="AW13" i="46" l="1"/>
  <c r="N25" i="20" l="1"/>
  <c r="O26" i="20" s="1"/>
  <c r="C51" i="38"/>
  <c r="C49" i="38"/>
  <c r="C47" i="38"/>
  <c r="C45" i="38"/>
  <c r="C43" i="38"/>
  <c r="C41" i="38"/>
  <c r="C39" i="38"/>
  <c r="C37" i="38"/>
  <c r="H117" i="20" l="1"/>
  <c r="I117" i="20"/>
  <c r="B117" i="20"/>
  <c r="H49" i="1" l="1"/>
  <c r="AG28" i="18"/>
  <c r="AF25" i="13"/>
  <c r="AG20" i="11"/>
  <c r="AG23" i="10"/>
  <c r="AF26" i="9"/>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tc={E1339041-B60D-4BF4-8FA0-13B8018E88A5}</author>
  </authors>
  <commentList>
    <comment ref="J6"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68" authorId="1" shapeId="0" xr:uid="{E1339041-B60D-4BF4-8FA0-13B8018E88A5}">
      <text>
        <t>[Comentario encadenado]
Su versión de Excel le permite leer este comentario encadenado; sin embargo, las ediciones que se apliquen se quitarán si el archivo se abre en una versión más reciente de Excel. Más información: https://go.microsoft.com/fwlink/?linkid=870924
Comentario:
    Tener en cuenta la observación realizada anteriormente.</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tc={F9592FA4-E7C7-4386-8F40-644845DDFA15}</author>
  </authors>
  <commentList>
    <comment ref="J6"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 ref="A67" authorId="1" shapeId="0" xr:uid="{F9592FA4-E7C7-4386-8F40-644845DDFA1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 favor evaluar si es posible reducir el número de tareas.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6"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7" authorId="0" shapeId="0" xr:uid="{7EC0A14E-7DB1-4DA9-8DCB-506CE0FFA085}">
      <text>
        <r>
          <rPr>
            <sz val="9"/>
            <color indexed="81"/>
            <rFont val="Tahoma"/>
            <family val="2"/>
          </rPr>
          <t>Fecha en la que el cambio solicitado al plan de acción es aprobado</t>
        </r>
      </text>
    </comment>
    <comment ref="B7" authorId="0" shapeId="0" xr:uid="{D2AA1F8D-8B8C-43A0-BB82-3155D43A42F4}">
      <text>
        <r>
          <rPr>
            <sz val="9"/>
            <color indexed="81"/>
            <rFont val="Tahoma"/>
            <family val="2"/>
          </rPr>
          <t>Fecha en la que el cambio solicitado al plan de acción es aprobado</t>
        </r>
      </text>
    </comment>
    <comment ref="C7" authorId="0" shapeId="0" xr:uid="{95F7E6F3-93BD-4026-8340-BDE26B2BBFE3}">
      <text>
        <r>
          <rPr>
            <sz val="9"/>
            <color indexed="81"/>
            <rFont val="Tahoma"/>
            <family val="2"/>
          </rPr>
          <t>Descripción de los cambios realizados en la actialización que corresponda</t>
        </r>
      </text>
    </comment>
    <comment ref="D7"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<sst xmlns="http://schemas.openxmlformats.org/spreadsheetml/2006/main" count="4312" uniqueCount="744">
  <si>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</si>
  <si>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</si>
  <si>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</si>
  <si>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</si>
  <si>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</si>
  <si>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</si>
  <si>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</si>
  <si>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</si>
  <si>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</si>
  <si>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</si>
  <si>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</si>
  <si>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</si>
  <si>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</si>
  <si>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</si>
  <si>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</si>
  <si>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</si>
  <si>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</si>
  <si>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</si>
  <si>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</si>
  <si>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</si>
  <si>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</si>
  <si>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</si>
  <si>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</si>
  <si>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</si>
  <si>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</si>
  <si>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</si>
  <si>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</si>
  <si>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</si>
  <si>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</si>
  <si>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</si>
  <si>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</si>
  <si>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</si>
  <si>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</si>
  <si>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</si>
  <si>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</si>
  <si>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</si>
  <si>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</si>
  <si>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</si>
  <si>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</si>
  <si>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</si>
  <si>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</si>
  <si>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</si>
  <si>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</si>
  <si>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</si>
  <si>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</si>
  <si>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</si>
  <si>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</si>
  <si>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</si>
  <si>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</si>
  <si>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</si>
  <si>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</si>
  <si>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</si>
  <si>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</si>
  <si>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</si>
  <si>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</si>
  <si>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</si>
  <si>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</si>
  <si>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</si>
  <si>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</si>
  <si>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</si>
  <si>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</si>
  <si>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</si>
  <si>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</si>
  <si>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</si>
  <si>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</si>
  <si>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</si>
  <si>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</si>
  <si>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</si>
  <si>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</si>
  <si>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</si>
  <si>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</si>
  <si>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</si>
  <si>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</si>
  <si>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</si>
  <si>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</si>
  <si>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</si>
  <si>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</si>
  <si>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</si>
  <si>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</si>
  <si>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</si>
  <si>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</si>
  <si>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</si>
  <si>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</si>
  <si>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</si>
  <si>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</si>
  <si>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</si>
  <si>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</si>
  <si>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</si>
  <si>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</si>
  <si>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</si>
  <si>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</si>
  <si>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</si>
  <si>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</si>
  <si>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</si>
  <si>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</si>
  <si>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</si>
  <si>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</si>
  <si>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</si>
  <si>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</si>
  <si>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</si>
  <si>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</si>
  <si>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</si>
  <si>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</si>
  <si>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</si>
  <si>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</si>
  <si>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</si>
  <si>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</si>
  <si>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</si>
  <si>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</si>
  <si>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</si>
  <si>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</si>
  <si>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</si>
  <si>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</si>
  <si>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</si>
  <si>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</si>
  <si>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</si>
  <si>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</si>
  <si>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</si>
  <si>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</si>
  <si>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</si>
  <si>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r>
      <rPr>
        <b/>
        <sz val="12"/>
        <color theme="1"/>
        <rFont val="Arial"/>
        <family val="2"/>
      </rPr>
      <t>A-FO-214 HOJA DE VIDA DEL INDICADOR
Versión No. 27</t>
    </r>
    <r>
      <rPr>
        <b/>
        <sz val="12"/>
        <color rgb="FFFF0000"/>
        <rFont val="Arial"/>
        <family val="2"/>
      </rPr>
      <t xml:space="preserve"> </t>
    </r>
    <r>
      <rPr>
        <b/>
        <sz val="12"/>
        <color rgb="FF000000"/>
        <rFont val="Arial"/>
        <family val="2"/>
      </rPr>
      <t>Acta de mejoramiento No. 548 del 22 de diciembre de 2023</t>
    </r>
    <r>
      <rPr>
        <b/>
        <sz val="12"/>
        <color theme="1"/>
        <rFont val="Arial"/>
        <family val="2"/>
      </rPr>
      <t xml:space="preserve">
Proceso E-CA-004
DIRECCIÓN DE PLANEACIÓN INSTITUCIONAL</t>
    </r>
  </si>
  <si>
    <t>Código</t>
  </si>
  <si>
    <t>Versión</t>
  </si>
  <si>
    <t>Nombre del indicador:</t>
  </si>
  <si>
    <t xml:space="preserve">Base de datos Única de Estratificación actualizada </t>
  </si>
  <si>
    <t>Responsable del indicador:</t>
  </si>
  <si>
    <t>Dirección de Estratificación</t>
  </si>
  <si>
    <t>Tema objeto de medición:</t>
  </si>
  <si>
    <t xml:space="preserve">Objetivo del indicador (Qué, Para Qué, Cómo): </t>
  </si>
  <si>
    <t>Proceso SIG asociado:</t>
  </si>
  <si>
    <t>Tipo de indicador:</t>
  </si>
  <si>
    <t xml:space="preserve">Tipo de anualización: </t>
  </si>
  <si>
    <t>Fórmula</t>
  </si>
  <si>
    <t>Base de datos Única de Estratificación actualizada / base de datos Única de Estartificación a actualizar</t>
  </si>
  <si>
    <t>Fórmula del indicador (numerador)</t>
  </si>
  <si>
    <t>Base de datos Única de Estratificación actualizada</t>
  </si>
  <si>
    <t xml:space="preserve"> Base de datos Única de Estartificación a actualizar</t>
  </si>
  <si>
    <t>Definición de variables:</t>
  </si>
  <si>
    <t xml:space="preserve">Base de datos Única de Estratificación actualizada: Corresponde a la base que se actualiza de manera mensual con la información de xxxx
Base de datos Única de Estartificación a actualizar: Corresponde a la base que se requiere actualizar de manera mensual para enviar a xxxx
</t>
  </si>
  <si>
    <t>Unidad de medida:</t>
  </si>
  <si>
    <t>Meta:</t>
  </si>
  <si>
    <t>Periodicidad del cálculo:</t>
  </si>
  <si>
    <t>Fuente de información:</t>
  </si>
  <si>
    <t>Informe con el estado de la Base Única de Estratificación - Dirección de Estratificación</t>
  </si>
  <si>
    <t>Línea base:</t>
  </si>
  <si>
    <t>Fecha Inicial:</t>
  </si>
  <si>
    <t>Julio 1 de 2024</t>
  </si>
  <si>
    <t>Fecha límite:</t>
  </si>
  <si>
    <t>Diciembre 30 de 2024</t>
  </si>
  <si>
    <t>Periodos de medición:</t>
  </si>
  <si>
    <t>Vigencia:</t>
  </si>
  <si>
    <t>Rango de gestión</t>
  </si>
  <si>
    <t>Sobresaliente</t>
  </si>
  <si>
    <t>Satisfactorio</t>
  </si>
  <si>
    <t>Deficiente</t>
  </si>
  <si>
    <t>90% de la meta del periodo</t>
  </si>
  <si>
    <t>70% y &lt; 90 de la meta del periodo</t>
  </si>
  <si>
    <t>&lt; 70%de la meta del periodo</t>
  </si>
  <si>
    <t>Periodo</t>
  </si>
  <si>
    <t>Magnitud (meta periodo)</t>
  </si>
  <si>
    <t>Descripción de los entregables</t>
  </si>
  <si>
    <t>Vigencia</t>
  </si>
  <si>
    <t>Periodo fin</t>
  </si>
  <si>
    <t>Estado del indicador:</t>
  </si>
  <si>
    <t>Activo</t>
  </si>
  <si>
    <t>Inactivo</t>
  </si>
  <si>
    <t>Seguimiento del indicador</t>
  </si>
  <si>
    <t>Periodo de inicio</t>
  </si>
  <si>
    <t>Periodo fin:</t>
  </si>
  <si>
    <t>Valor numerador</t>
  </si>
  <si>
    <t>Valor denominador</t>
  </si>
  <si>
    <t>Resultado cuantitativo</t>
  </si>
  <si>
    <t>Logros</t>
  </si>
  <si>
    <t>Beneficios</t>
  </si>
  <si>
    <t>Retrasos</t>
  </si>
  <si>
    <t>Soluciones</t>
  </si>
  <si>
    <t>Evidencias</t>
  </si>
  <si>
    <t>Control de cambios</t>
  </si>
  <si>
    <t>Estado</t>
  </si>
  <si>
    <t>Fecha</t>
  </si>
  <si>
    <t>Justificación</t>
  </si>
  <si>
    <r>
      <rPr>
        <b/>
        <sz val="9"/>
        <color theme="1"/>
        <rFont val="Arial"/>
        <family val="2"/>
      </rPr>
      <t>Nota:</t>
    </r>
    <r>
      <rPr>
        <sz val="9"/>
        <color theme="1"/>
        <rFont val="Arial"/>
        <family val="2"/>
      </rPr>
      <t xml:space="preserve"> Si se presentan resultados deficientes en dos (2) periodos consecutivos de reporte, se dará lugar a la suscripción del Plan de Mejoramiento correspondiente. Ver detalle en «E-IN-011 LINEAMIENTOS PARA LA PLANEACIÓN INSTITUCIONAL DE LA SDP» disponible en SIPA-SIG.</t>
    </r>
  </si>
  <si>
    <t>SECRETARÍA DISTRITAL DE LA MUJER</t>
  </si>
  <si>
    <t>Código:</t>
  </si>
  <si>
    <t xml:space="preserve">DIRECCIONAMIENTO ESTRATEGICO </t>
  </si>
  <si>
    <t xml:space="preserve">Versión: </t>
  </si>
  <si>
    <t xml:space="preserve">FORMULACIÓN Y SEGUIMIENTO  PLAN DE ACCIÓN </t>
  </si>
  <si>
    <t xml:space="preserve">Fecha de Emisión: </t>
  </si>
  <si>
    <t>ACTIVIDADES</t>
  </si>
  <si>
    <t>Página</t>
  </si>
  <si>
    <t>PERIODO REPORTADO</t>
  </si>
  <si>
    <t>Enero</t>
  </si>
  <si>
    <t>Febrero</t>
  </si>
  <si>
    <t>Marzo</t>
  </si>
  <si>
    <t>Abril</t>
  </si>
  <si>
    <t>TIPO DE REPORTE</t>
  </si>
  <si>
    <t>FORMULACION</t>
  </si>
  <si>
    <t>X</t>
  </si>
  <si>
    <t>Mayo</t>
  </si>
  <si>
    <t>Junio</t>
  </si>
  <si>
    <t>Julio</t>
  </si>
  <si>
    <t>Agosto</t>
  </si>
  <si>
    <t>ACTUALIZACION</t>
  </si>
  <si>
    <t>Septiembre</t>
  </si>
  <si>
    <t>Octubre</t>
  </si>
  <si>
    <t>Noviembre</t>
  </si>
  <si>
    <t>Diciembre</t>
  </si>
  <si>
    <t>SEGUIMIENTO</t>
  </si>
  <si>
    <t>PROYECTO DE INVERSIÓN</t>
  </si>
  <si>
    <t>8198 - Implementación de la estrategia de transformación cultural de la Secretaría Distrital de la Mujer en Bogotá D.C.</t>
  </si>
  <si>
    <t>BPIN</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</si>
  <si>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</si>
  <si>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</si>
  <si>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PRODUCTO MGA</t>
  </si>
  <si>
    <t>4502032 - Documento de lineamientos Técnicos</t>
  </si>
  <si>
    <t>INDICADOR ACTIVIDAD</t>
  </si>
  <si>
    <t>Número de acciones de transformación cultural formuladas para la promoción y garantía del libre ejercicio de los derechos de las mujeres y la equidad de género.</t>
  </si>
  <si>
    <t>OBJETIVO ESTRATÉGICO</t>
  </si>
  <si>
    <t>2. Bogotá Confia en su Bien-Estar</t>
  </si>
  <si>
    <t>PROGRAMA</t>
  </si>
  <si>
    <t>2.12. Bogotá cuida a su gente</t>
  </si>
  <si>
    <t>META PDD</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</si>
  <si>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</si>
  <si>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EJECUCIÓN PRESUPUESTAL DEL PROYECTO</t>
  </si>
  <si>
    <t>PRESUPUESTO ASIGNADO EN LA VIGENCIA ACTUAL (en pesos, sin decimales)</t>
  </si>
  <si>
    <t>Total</t>
  </si>
  <si>
    <t>Porcentaje de ejecución</t>
  </si>
  <si>
    <t>PROGRAMACION DE COMPROMISOS</t>
  </si>
  <si>
    <t xml:space="preserve"> -     </t>
  </si>
  <si>
    <t>COMPROMISOS</t>
  </si>
  <si>
    <t>GIROS</t>
  </si>
  <si>
    <t>PROGRAMACIÓN RESERVAS</t>
  </si>
  <si>
    <t>LIBERACION DE RESERVAS</t>
  </si>
  <si>
    <t>GIROS RESERVAS</t>
  </si>
  <si>
    <t xml:space="preserve">                                                 REPORTE ACTIVIDADES VIGENCIA (Ejecución vigencia)</t>
  </si>
  <si>
    <t xml:space="preserve"> DESCRIPCION DE LA ACTIVIDAD </t>
  </si>
  <si>
    <t>ANUALIZACIÓN DE LA ACTIVIDAD</t>
  </si>
  <si>
    <t>TOTAL PDD</t>
  </si>
  <si>
    <t>TIPO DE ANUALIZACIÓN</t>
  </si>
  <si>
    <t>PONDERACIÓN ACTIVIDAD</t>
  </si>
  <si>
    <t xml:space="preserve">                                                                                               DESCRIPCIÓN CUALITATIVA DEL AVANCE POR ACTIVIDAD</t>
  </si>
  <si>
    <t>ENERO</t>
  </si>
  <si>
    <t xml:space="preserve">PROGRAMACIÓN </t>
  </si>
  <si>
    <t>EJECUCIÓN</t>
  </si>
  <si>
    <t>AVANCES Y LOGROS MENSUAL (2.000 CARACTERES)</t>
  </si>
  <si>
    <t>AVANCES Y LOGROS ACUMULADO (2.000 CARACTERES)</t>
  </si>
  <si>
    <t>RETRASOS Y ALTERNATIVAS DE SOLUCIÓN (1.000 CARACTERES)</t>
  </si>
  <si>
    <t>BENEFICIOS</t>
  </si>
  <si>
    <t>FEBRERO</t>
  </si>
  <si>
    <t>MARZO</t>
  </si>
  <si>
    <t>ABRIL</t>
  </si>
  <si>
    <t>MAYO</t>
  </si>
  <si>
    <t>JUNIO</t>
  </si>
  <si>
    <t>JULIO</t>
  </si>
  <si>
    <t>AGOSTO</t>
  </si>
  <si>
    <t>SEPTIEMBRE</t>
  </si>
  <si>
    <t>OCTUBRE</t>
  </si>
  <si>
    <t xml:space="preserve">NOVIEMBRE </t>
  </si>
  <si>
    <t>DICIEMBRE</t>
  </si>
  <si>
    <t>DESCRIPCIÓN CUALITATIVA  Y PORCENTUAL DEL AVANCE POR TAREA</t>
  </si>
  <si>
    <t>DESCRIPCIÓN DE LA TAREA</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</si>
  <si>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</si>
  <si>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</si>
  <si>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</si>
  <si>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</si>
  <si>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PONDERACIÓN DE LA TAREA</t>
  </si>
  <si>
    <t>LOGROS Y BENEFICIOS Y RETRASOS Y ALTERNATIVAS DE SOLUCIÓN</t>
  </si>
  <si>
    <t>EVIDENCIAS DE EJECUCIÓN</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</si>
  <si>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</si>
  <si>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</si>
  <si>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</si>
  <si>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</si>
  <si>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</si>
  <si>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</si>
  <si>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</si>
  <si>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</si>
  <si>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</si>
  <si>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</si>
  <si>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ACTIVIDAD</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</si>
  <si>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</si>
  <si>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</si>
  <si>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</si>
  <si>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</si>
  <si>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</si>
  <si>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</si>
  <si>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</si>
  <si>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</si>
  <si>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</si>
  <si>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</si>
  <si>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</si>
  <si>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</si>
  <si>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</si>
  <si>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</si>
  <si>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</si>
  <si>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DESCRIPCIÓN</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</si>
  <si>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</si>
  <si>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</si>
  <si>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</si>
  <si>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</si>
  <si>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</si>
  <si>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</si>
  <si>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</si>
  <si>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</si>
  <si>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</si>
  <si>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</si>
  <si>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</si>
  <si>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</si>
  <si>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</si>
  <si>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</si>
  <si>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</si>
  <si>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</si>
  <si>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</si>
  <si>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</si>
  <si>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</si>
  <si>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</si>
  <si>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</si>
  <si>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</si>
  <si>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</si>
  <si>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</si>
  <si>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</si>
  <si>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 xml:space="preserve">PONDERACIÓN DE LA TAREA
</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</si>
  <si>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</si>
  <si>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</si>
  <si>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</si>
  <si>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</si>
  <si>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</si>
  <si>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</si>
  <si>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</si>
  <si>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</si>
  <si>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</si>
  <si>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</si>
  <si>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</si>
  <si>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</si>
  <si>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</si>
  <si>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</si>
  <si>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</si>
  <si>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</si>
  <si>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</si>
  <si>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</si>
  <si>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</si>
  <si>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</si>
  <si>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</si>
  <si>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</si>
  <si>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</si>
  <si>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</si>
  <si>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</si>
  <si>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</si>
  <si>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</si>
  <si>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</si>
  <si>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</si>
  <si>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</si>
  <si>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</si>
  <si>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</si>
  <si>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</si>
  <si>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</si>
  <si>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</si>
  <si>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</si>
  <si>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</si>
  <si>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</si>
  <si>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</si>
  <si>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</si>
  <si>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</si>
  <si>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</si>
  <si>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</si>
  <si>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</si>
  <si>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</si>
  <si>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</si>
  <si>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</si>
  <si>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</si>
  <si>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</si>
  <si>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</si>
  <si>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</si>
  <si>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</si>
  <si>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</si>
  <si>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</si>
  <si>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</si>
  <si>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</si>
  <si>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</si>
  <si>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</si>
  <si>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</si>
  <si>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</si>
  <si>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</si>
  <si>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</si>
  <si>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</si>
  <si>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</si>
  <si>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</si>
  <si>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</si>
  <si>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Fecha de Emisión</t>
  </si>
  <si>
    <t>META PLAN DE DESARROLLO</t>
  </si>
  <si>
    <t>NOMBRE DEL PROYECTO</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</si>
  <si>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</si>
  <si>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</si>
  <si>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OBJETIVO ODS</t>
  </si>
  <si>
    <t>5 - Igualdad de género</t>
  </si>
  <si>
    <t>META ODS</t>
  </si>
  <si>
    <t>5.4 . Reconocer y valorar los cuidados y el trabajo doméstico no remunerados mediante servicios públicos, infraestructuras y políticas de protección social, y promoviendo la responsabilidad compartida en el hogar y la familia, según proceda en cada país</t>
  </si>
  <si>
    <t>INDICADOR META PDD</t>
  </si>
  <si>
    <t>3969 - Porcentaje de implementación de la estrategia de transformación cultural</t>
  </si>
  <si>
    <t>PROGRAMACIÓN CUATRIENAL INDICADOR PDD</t>
  </si>
  <si>
    <t>AVANCE ACUMULADO CUATRIENIO</t>
  </si>
  <si>
    <t>TIPO DE ANUALIZACIÓN  (Según aplique)</t>
  </si>
  <si>
    <t>EJECUCIÓN MENSUAL INDICADOR PDD 3969</t>
  </si>
  <si>
    <t>EVIDENCIAS DEL AVANCE</t>
  </si>
  <si>
    <t>Formula indicador:</t>
  </si>
  <si>
    <t>Avance mensual</t>
  </si>
  <si>
    <t>Elaboró</t>
  </si>
  <si>
    <t>Firma</t>
  </si>
  <si>
    <t>Aprobó (Según aplique Gerenta de proyecto, Líder técnica y responsable de proceso)</t>
  </si>
  <si>
    <t>Revisó (Oficina Asesora de Planeación)</t>
  </si>
  <si>
    <t>VoBo:</t>
  </si>
  <si>
    <t>Nombre</t>
  </si>
  <si>
    <t>Juan David Cortés González</t>
  </si>
  <si>
    <t>Lina Tatiana Lozano Ruíz</t>
  </si>
  <si>
    <t>Nombre:</t>
  </si>
  <si>
    <t>Cargo</t>
  </si>
  <si>
    <t>Líder Técnico Proyecto 8198</t>
  </si>
  <si>
    <t>Subsecretaria del Cuidado y Políticas de Igualdad (E)</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</si>
  <si>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</si>
  <si>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</si>
  <si>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</si>
  <si>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</si>
  <si>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</si>
  <si>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</si>
  <si>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</si>
  <si>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</si>
  <si>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</si>
  <si>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</si>
  <si>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</si>
  <si>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</si>
  <si>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</si>
  <si>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</si>
  <si>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</si>
  <si>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</si>
  <si>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EJECUCIÓN PRESUPUESTAL DEL PRODUCTO I TRIMESTRE</t>
  </si>
  <si>
    <t>OBJETIVO ESPECIFICO</t>
  </si>
  <si>
    <t>EJECUTADO MAGNITUD</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</si>
  <si>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</si>
  <si>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</si>
  <si>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</si>
  <si>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</si>
  <si>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</si>
  <si>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</si>
  <si>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</si>
  <si>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</si>
  <si>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</si>
  <si>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FORMULACIÓN PLAN DE ACCIÓN
TERRITORIALIZACIÓN</t>
  </si>
  <si>
    <t>x</t>
  </si>
  <si>
    <t xml:space="preserve">                                                 REPORTE TERRITORIALIZACIÓN</t>
  </si>
  <si>
    <t>ACTIVIDAD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</si>
  <si>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</si>
  <si>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</si>
  <si>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</si>
  <si>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</si>
  <si>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</si>
  <si>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</si>
  <si>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</si>
  <si>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</si>
  <si>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</si>
  <si>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</si>
  <si>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</si>
  <si>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</si>
  <si>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</si>
  <si>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</si>
  <si>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</si>
  <si>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</si>
  <si>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</si>
  <si>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</si>
  <si>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</si>
  <si>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</si>
  <si>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</si>
  <si>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</si>
  <si>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</si>
  <si>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</si>
  <si>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</si>
  <si>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 xml:space="preserve"> Desarrollar 3 acciones de transformación cultural efectivas para prevenir las violencias contra las mujeres, incluyendo campañas educativas</t>
  </si>
  <si>
    <t>INDICADOR  PMR TERRITORIALIZABLE</t>
  </si>
  <si>
    <t>PMR 8 (Servicio de coordinación del Sistema Distrital de Cuidado  y servicios complementarios) - INDICADOR DE PRODUCTO 22: (Número de personas vinculadas a los talleres de cambio cultural)</t>
  </si>
  <si>
    <t>PROGRAMADO</t>
  </si>
  <si>
    <t>EJECUTADO</t>
  </si>
  <si>
    <t>PRODUCTOS, METAS Y RESULTADOS -PMR</t>
  </si>
  <si>
    <t>Numero de objetivo</t>
  </si>
  <si>
    <t>Objetivo</t>
  </si>
  <si>
    <t>Numero de indicador de producto</t>
  </si>
  <si>
    <t>Indicador de Producto</t>
  </si>
  <si>
    <t>Actividad que aporta al indicador</t>
  </si>
  <si>
    <t>Naturaleza</t>
  </si>
  <si>
    <t>Territorializable</t>
  </si>
  <si>
    <t>Linea Base
(Corte 31 diciembre 2023)</t>
  </si>
  <si>
    <t>Meta Plan
(TotaL PMR
10 Años)</t>
  </si>
  <si>
    <t>Meta Anual 2025</t>
  </si>
  <si>
    <t>Total
programado</t>
  </si>
  <si>
    <t>Total
ejecutado</t>
  </si>
  <si>
    <t>Proyecto que reporta</t>
  </si>
  <si>
    <t>Prog.</t>
  </si>
  <si>
    <t>Ejec.</t>
  </si>
  <si>
    <t>Avance cualitativo</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</si>
  <si>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</si>
  <si>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</si>
  <si>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</si>
  <si>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</si>
  <si>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</si>
  <si>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</si>
  <si>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</si>
  <si>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</si>
  <si>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</si>
  <si>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</si>
  <si>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</si>
  <si>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</si>
  <si>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</si>
  <si>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</si>
  <si>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</si>
  <si>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</si>
  <si>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</si>
  <si>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</si>
  <si>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</si>
  <si>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</si>
  <si>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</si>
  <si>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</si>
  <si>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</si>
  <si>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</si>
  <si>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</si>
  <si>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</si>
  <si>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</si>
  <si>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</si>
  <si>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</si>
  <si>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</si>
  <si>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</si>
  <si>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</si>
  <si>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</si>
  <si>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</si>
  <si>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</si>
  <si>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</si>
  <si>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</si>
  <si>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</si>
  <si>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</si>
  <si>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</si>
  <si>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</si>
  <si>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</si>
  <si>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</si>
  <si>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</si>
  <si>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</si>
  <si>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</si>
  <si>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</si>
  <si>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</si>
  <si>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</si>
  <si>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</si>
  <si>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</si>
  <si>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</si>
  <si>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</si>
  <si>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</si>
  <si>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</si>
  <si>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</si>
  <si>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</si>
  <si>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 xml:space="preserve">Código: </t>
  </si>
  <si>
    <t>CONTROL DE CAMBIOS</t>
  </si>
  <si>
    <t xml:space="preserve">Página </t>
  </si>
  <si>
    <t>CONTROL DE CAMBIOS EN EL PLAN DE ACCIÓN</t>
  </si>
  <si>
    <t>Fecha de  solicitud del cambio</t>
  </si>
  <si>
    <t>Fecha de aprobación del cambio</t>
  </si>
  <si>
    <t>Cambio</t>
  </si>
  <si>
    <t>Justificación del cambio</t>
  </si>
  <si>
    <t xml:space="preserve">Número </t>
  </si>
  <si>
    <t>Base de datos geografica actualizada</t>
  </si>
  <si>
    <t>Dirección de Cartografia</t>
  </si>
  <si>
    <t>Base de datos geografica</t>
  </si>
  <si>
    <t>Base de datos geografica actualizada /Base de datos geografica a actualizar</t>
  </si>
  <si>
    <t>Base de datos geografica a actualizar</t>
  </si>
  <si>
    <t xml:space="preserve">Base de datos geográfica actualizada: Corresponde a la base que se actualiza de manera mensual con la información de las capas de información de cada una de las entidades
Base de datos geografica a actualizar. Corresponde a la base que se requiere actualizar de manera mensual para enviar a xxxx
</t>
  </si>
  <si>
    <t>Informe con el estado de la Base Geográfica - Dirección de Cartografía</t>
  </si>
  <si>
    <t>Número de instrumentos de captura implementados</t>
  </si>
  <si>
    <t>Dirección de Información y Estadísticas</t>
  </si>
  <si>
    <t>Instrumentos de captura (Encuesta multipropósito y encuestas de percepción)</t>
  </si>
  <si>
    <t xml:space="preserve">Porcentaje de avance de las actividades
((Ponderacion vertical actividad/Peso meta%)*avance actividad 1)+((Ponderacion vertical actividad/Peso meta)*avance actividad 2)*magnitud programada de la meta para la vigencia/100 </t>
  </si>
  <si>
    <t>Porcentaje de avance de las actividades</t>
  </si>
  <si>
    <t>Porcentaje de avance de las actividades: Se refiere al avance que se tiene en cada una de las actividades programadas para el semestre multiplicado por la ponderación vertical que tiene esa actividad</t>
  </si>
  <si>
    <t xml:space="preserve">Informe con el avance de la aplicación de los instrumentos de captura </t>
  </si>
  <si>
    <t>Instrumentos Aplicados</t>
  </si>
  <si>
    <t>FORMULA</t>
  </si>
  <si>
    <t>Variables</t>
  </si>
  <si>
    <t>Valor</t>
  </si>
  <si>
    <t>Dirección de Cartografía</t>
  </si>
  <si>
    <t xml:space="preserve">Peso actividad 1 </t>
  </si>
  <si>
    <t xml:space="preserve">Avance actividad 1 </t>
  </si>
  <si>
    <t xml:space="preserve">Peso actividad 2 </t>
  </si>
  <si>
    <t xml:space="preserve">Sistema de información de planeación distrital </t>
  </si>
  <si>
    <t xml:space="preserve">Avance actividad 2 </t>
  </si>
  <si>
    <t xml:space="preserve">Peso actividad 3 </t>
  </si>
  <si>
    <t xml:space="preserve">Avance actividad 3 </t>
  </si>
  <si>
    <t>Magnitud año</t>
  </si>
  <si>
    <t>Informe con el estado de la implementación del sistema de información - Dirección de Cartografía</t>
  </si>
  <si>
    <t>Avance del sistema de información</t>
  </si>
  <si>
    <t>Porcentaje de avande en la implementación del aplicativo 360</t>
  </si>
  <si>
    <t>Aplicativo 360</t>
  </si>
  <si>
    <t>Informe con el estado de la implementación del aplicativo 360 - Dirección de Cartografía</t>
  </si>
  <si>
    <t>Avance del aplicativo 360</t>
  </si>
  <si>
    <t>Dirección de información y Estadísticas</t>
  </si>
  <si>
    <t>Plan Estadístico Distrital 2025-2029</t>
  </si>
  <si>
    <t>Porcentaje de avance de las actividades
((Ponderacion vertical actividad/Peso meta%)*avance actividad 1)+((Ponderacion vertical actividad/Peso meta)*avance actividad 2)*magnitud programada de la meta para la vigencia/100)</t>
  </si>
  <si>
    <t>Informe con el estado de la implementación del PED 2025 -2029 - Dirección de Información y Registros Sociales</t>
  </si>
  <si>
    <t>SPI - Producto 1 - Sistemas de información implementados</t>
  </si>
  <si>
    <t>Producto MGA:</t>
  </si>
  <si>
    <t>Servicio de información implementado</t>
  </si>
  <si>
    <t>Objetivo MGA:</t>
  </si>
  <si>
    <t>Objetivo 1: Mejorar el acceso a la información</t>
  </si>
  <si>
    <t xml:space="preserve">Sistemas de información: Predio 360 y Sistema de información de planeación distrital </t>
  </si>
  <si>
    <t>Medir el avance de formulación e implementación del sistemas de Información para la Planeación Distrital y del aplicativo 360</t>
  </si>
  <si>
    <t>Informe con el estado de formulación e implementación del aplicativo 360 y de la priemrafase del sistema de información para la planeación Distrital</t>
  </si>
  <si>
    <t>Periodo inicio</t>
  </si>
  <si>
    <t>SPI - Producto 2 - Bases de Datos de la temática de Pobreza y Condiciones de Vida publicadas</t>
  </si>
  <si>
    <t>Peso sisben</t>
  </si>
  <si>
    <t>Dirección de Registros Sociales</t>
  </si>
  <si>
    <t>Numero de meses que se actualiza sisben</t>
  </si>
  <si>
    <t>Numero de mes de reporte</t>
  </si>
  <si>
    <t xml:space="preserve"> Bases de Datos de la temática de Pobreza y Condiciones de Vida</t>
  </si>
  <si>
    <t>Peso IMG</t>
  </si>
  <si>
    <t>Numero de meses que se actualiza IMG</t>
  </si>
  <si>
    <t>Peso actividad 1 RS</t>
  </si>
  <si>
    <t>Objetivo 2: . Mejorar la capacidad operativa para contar con información oportuna en los ámbitos territorial, demográfico, socioeconómico y para la 
focalización del gasto</t>
  </si>
  <si>
    <t>Avance actividad 1 RS</t>
  </si>
  <si>
    <t>Peso actividad 2 RS</t>
  </si>
  <si>
    <t>Avance actividad 2 RS</t>
  </si>
  <si>
    <t>Peso actividad 3 RS</t>
  </si>
  <si>
    <t>Avance actividad 3 RS</t>
  </si>
  <si>
    <t>Bases de Datos de la temática de Pobreza y Condiciones de Vida publicadas: Se refiere a las bases de datos del Sisbén, IMG y registros sociales</t>
  </si>
  <si>
    <t>Magnitud año registro social</t>
  </si>
  <si>
    <t>Medir el si las bases de datos del Sisbén y de IMG están actualizadas y el avance de la implementación del Resgistro Social. 
Cada base tiene un peso para la medición anual así:
2024: Sisbén - 25%; IMG - 25%; RS -15%
2025: Sisbén - 25%; IMG - 25%; RS -35%
2026: Sisbén - 25%; IMG - 25%; RS -35%
2027: Sisbén - 25%; IMG - 25%; RS -15%</t>
  </si>
  <si>
    <t>(Peso base sisben/Número de meses que se actualiza)*mes que se reporta + (Peso base IMG/Número de meses que se actualiza)*mes que se reporta + (Ponderacion de actividades del Registro Social)/100</t>
  </si>
  <si>
    <t xml:space="preserve">SPI - Producto 3 - Bases de datos de la Temática de Servicios Generadas </t>
  </si>
  <si>
    <t>Bases de datos de la Temática de Servicios</t>
  </si>
  <si>
    <t>Bases de datos de la Temática de Servicios Generadas : Se refiere a la actualización de la base de datos Unica de Estratificación</t>
  </si>
  <si>
    <t>Medir la actualización de lasbase de datos Unica de estratificación</t>
  </si>
  <si>
    <t>Base de datos Única de Estratificación actualizada: Corresponde a la base que se actualiza de manera mensual con la información de xxxx
Base de datos Única de Estartificación a actualizar: Corresponde a la base que se requiere actualizar de manera mensual para enviar a xxxx</t>
  </si>
  <si>
    <t>SPI - Producto 4 -  Bases de datos de la Temática de Gobierno Generadas</t>
  </si>
  <si>
    <t>Bases de datos de la Temática de Gobierno</t>
  </si>
  <si>
    <t>Bases de datos de la Temática de Gobierno Generadas : Se refiere a la actualización de la base de datos geográfica</t>
  </si>
  <si>
    <t>Medir la actualización de la base de datos geográfica</t>
  </si>
  <si>
    <t>SPI - Producto 5 -  Cuadros de resultados para la temática de pobreza y condiciones de vida producidos</t>
  </si>
  <si>
    <t>Dirección de Información y Estadística</t>
  </si>
  <si>
    <t>Cuadros de resultados para la temática de pobreza y condiciones de vida</t>
  </si>
  <si>
    <t>Bases de datos de la Temática de Gobierno Generadas : Se refiere al avance que se tiene de la encuesta Multipropósito y las encuestas de percepción</t>
  </si>
  <si>
    <t xml:space="preserve">Medir el avance que se tiene en la formulación, aplicación, analisis y divulgación de los 5 instrumentos de captura </t>
  </si>
  <si>
    <t>SPI - Producto 6 - Entidades del Sistema Estadístico Nacional asistidas técnicamente</t>
  </si>
  <si>
    <t>Servicio de asistencia técnica para el fortalecimiento de la capacidad estadística</t>
  </si>
  <si>
    <t>Objetivo 3: Fomentar la aplicación de los lineamientos metodológicos y estándares para la producción de la información</t>
  </si>
  <si>
    <t>Entidades del Sistema Estadístico Nacional asistidas técnicamente: Se refiere a las entidades que mensualmente a ttravés de la Dirección de Información y Estadistica son acompañadas en la formulación y aplicación del PED</t>
  </si>
  <si>
    <t>Sumatoria del número de entidades acompañadas mensualmente</t>
  </si>
  <si>
    <t>Número de entidades acompañadas mensualmente</t>
  </si>
  <si>
    <t>Entidades acompañadas: se refiere a las entidades que recibieron al menos una reunión para xxxxxxx</t>
  </si>
  <si>
    <t>SPI  - GESTIÓN - Bases de datos recolectadas</t>
  </si>
  <si>
    <t>Dirección de Registros Sociales, Estratificación y Cartografía</t>
  </si>
  <si>
    <t>Peso Estratificación</t>
  </si>
  <si>
    <t>Numero de meses que se actualiza Estratificación</t>
  </si>
  <si>
    <t>las bases de datos recolectadas se refiere a las bases de: Sisbén, IMG, Estratificación y Cartografia</t>
  </si>
  <si>
    <t>Peso geográfica</t>
  </si>
  <si>
    <t>Numero de meses que se actualiza geográfica</t>
  </si>
  <si>
    <t>Se mide el avance de la actualización de manera mensual de cada una de las bases. 
Cada base tiene un peso y su actualización va aumentando de manera mensual, para al final del año llegar a 4 bases actualizadas</t>
  </si>
  <si>
    <t>Sumatoria de Bases de datos recolectadas</t>
  </si>
  <si>
    <t>listas despegables</t>
  </si>
  <si>
    <t>tipo meta</t>
  </si>
  <si>
    <t>TIPO ACTIVIDAD</t>
  </si>
  <si>
    <t>Localidad</t>
  </si>
  <si>
    <t>tipo indicador</t>
  </si>
  <si>
    <t>Frecuencia</t>
  </si>
  <si>
    <t>Tipo de cálculo</t>
  </si>
  <si>
    <t>Responsable</t>
  </si>
  <si>
    <t>Subsecretarias</t>
  </si>
  <si>
    <t>No desagregada</t>
  </si>
  <si>
    <t>Usaquen</t>
  </si>
  <si>
    <t>Semanal</t>
  </si>
  <si>
    <t>Subsecretaría de Planeación y Política</t>
  </si>
  <si>
    <t>Desagregada</t>
  </si>
  <si>
    <t>Chapinero</t>
  </si>
  <si>
    <t>Quincenal</t>
  </si>
  <si>
    <t>Subsecretaría de gestión financiera</t>
  </si>
  <si>
    <t>Santafe</t>
  </si>
  <si>
    <t>Subsecretaría de coordinación operativa</t>
  </si>
  <si>
    <t>San Cristóbal</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</si>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</sst>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 &quot;€&quot;_-;\-* #,##0\ &quot;€&quot;_-;_-* &quot;-&quot;\ &quot;€&quot;_-;_-@_-"/>
    <numFmt numFmtId="165" formatCode="_-* #,##0.00\ &quot;€&quot;_-;\-* #,##0.00\ &quot;€&quot;_-;_-* &quot;-&quot;??\ &quot;€&quot;_-;_-@_-"/>
    <numFmt numFmtId="166" formatCode="&quot;$&quot;\ #,##0;[Red]\-&quot;$&quot;\ #,##0"/>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s>
  <fonts count="6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sz val="10"/>
      <color theme="1"/>
      <name val="Arial"/>
      <family val="2"/>
    </font>
    <font>
      <b/>
      <sz val="12"/>
      <color theme="1"/>
      <name val="Arial"/>
      <family val="2"/>
    </font>
    <font>
      <b/>
      <sz val="10"/>
      <color rgb="FF7F7F7F"/>
      <name val="Arial"/>
      <family val="2"/>
    </font>
    <font>
      <b/>
      <sz val="10"/>
      <color theme="1"/>
      <name val="Arial"/>
      <family val="2"/>
    </font>
    <font>
      <sz val="9"/>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b/>
      <sz val="12"/>
      <color rgb="FFFF0000"/>
      <name val="Arial"/>
      <family val="2"/>
    </font>
    <font>
      <b/>
      <sz val="12"/>
      <color rgb="FF000000"/>
      <name val="Arial"/>
      <family val="2"/>
    </font>
    <font>
      <b/>
      <sz val="9"/>
      <color theme="1"/>
      <name val="Arial"/>
      <family val="2"/>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002060"/>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b/>
      <sz val="14"/>
      <color theme="1"/>
      <name val="Arial"/>
      <family val="2"/>
    </font>
    <font>
      <sz val="9"/>
      <color rgb="FF333333"/>
      <name val="Segoe UI"/>
      <family val="2"/>
    </font>
    <font>
      <sz val="13"/>
      <color rgb="FF000000"/>
      <name val="Arial"/>
      <charset val="1"/>
    </font>
    <font>
      <sz val="13"/>
      <color rgb="FF000000"/>
      <name val="Arial"/>
      <family val="2"/>
    </font>
  </fonts>
  <fills count="30">
    <fill>
      <patternFill patternType="none"/>
    </fill>
    <fill>
      <patternFill patternType="gray125"/>
    </fill>
    <fill>
      <patternFill patternType="solid">
        <fgColor theme="0"/>
        <bgColor theme="0"/>
      </patternFill>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rgb="FF99CC00"/>
        <bgColor rgb="FF99CC00"/>
      </patternFill>
    </fill>
    <fill>
      <patternFill patternType="solid">
        <fgColor rgb="FFFFCC00"/>
        <bgColor rgb="FFFFCC00"/>
      </patternFill>
    </fill>
    <fill>
      <patternFill patternType="solid">
        <fgColor rgb="FFFF0000"/>
        <bgColor rgb="FFFF0000"/>
      </patternFill>
    </fill>
    <fill>
      <patternFill patternType="solid">
        <fgColor rgb="FFD8D8D8"/>
        <bgColor rgb="FFD8D8D8"/>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theme="9" tint="0.79998168889431442"/>
        <bgColor indexed="64"/>
      </patternFill>
    </fill>
    <fill>
      <patternFill patternType="solid">
        <fgColor rgb="FFCCC0DA"/>
        <bgColor rgb="FF000000"/>
      </patternFill>
    </fill>
  </fills>
  <borders count="1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7F7F7F"/>
      </left>
      <right/>
      <top/>
      <bottom/>
      <diagonal/>
    </border>
    <border>
      <left/>
      <right/>
      <top/>
      <bottom/>
      <diagonal/>
    </border>
    <border>
      <left/>
      <right/>
      <top style="thin">
        <color rgb="FF000000"/>
      </top>
      <bottom style="thin">
        <color rgb="FF000000"/>
      </bottom>
      <diagonal/>
    </border>
    <border>
      <left/>
      <right style="thin">
        <color rgb="FF000000"/>
      </right>
      <top/>
      <bottom/>
      <diagonal/>
    </border>
    <border>
      <left/>
      <right style="thin">
        <color rgb="FF7F7F7F"/>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style="thin">
        <color rgb="FF7F7F7F"/>
      </left>
      <right style="thin">
        <color rgb="FF000000"/>
      </right>
      <top/>
      <bottom/>
      <diagonal/>
    </border>
    <border>
      <left style="thin">
        <color rgb="FF7F7F7F"/>
      </left>
      <right/>
      <top style="thin">
        <color rgb="FF7F7F7F"/>
      </top>
      <bottom/>
      <diagonal/>
    </border>
    <border>
      <left/>
      <right/>
      <top style="thin">
        <color rgb="FF7F7F7F"/>
      </top>
      <bottom/>
      <diagonal/>
    </border>
    <border>
      <left/>
      <right style="thin">
        <color rgb="FF7F7F7F"/>
      </right>
      <top style="thin">
        <color rgb="FF7F7F7F"/>
      </top>
      <bottom/>
      <diagonal/>
    </border>
    <border>
      <left/>
      <right/>
      <top style="thin">
        <color rgb="FF7F7F7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s>
  <cellStyleXfs count="22">
    <xf numFmtId="0" fontId="0" fillId="0" borderId="0"/>
    <xf numFmtId="9" fontId="19" fillId="0" borderId="0" applyFont="0" applyFill="0" applyBorder="0" applyAlignment="0" applyProtection="0"/>
    <xf numFmtId="0" fontId="24" fillId="0" borderId="11"/>
    <xf numFmtId="0" fontId="4" fillId="0" borderId="11"/>
    <xf numFmtId="165" fontId="4" fillId="0" borderId="11" applyFont="0" applyFill="0" applyBorder="0" applyAlignment="0" applyProtection="0"/>
    <xf numFmtId="169" fontId="4" fillId="0" borderId="11" applyFont="0" applyFill="0" applyBorder="0" applyAlignment="0" applyProtection="0"/>
    <xf numFmtId="9" fontId="4" fillId="0" borderId="11" applyFont="0" applyFill="0" applyBorder="0" applyAlignment="0" applyProtection="0"/>
    <xf numFmtId="171" fontId="4" fillId="0" borderId="11" applyFont="0" applyFill="0" applyBorder="0" applyAlignment="0" applyProtection="0"/>
    <xf numFmtId="164" fontId="4" fillId="0" borderId="11" applyFont="0" applyFill="0" applyBorder="0" applyAlignment="0" applyProtection="0"/>
    <xf numFmtId="9" fontId="24" fillId="0" borderId="11" applyFont="0" applyFill="0" applyBorder="0" applyAlignment="0" applyProtection="0"/>
    <xf numFmtId="9" fontId="31" fillId="0" borderId="11" applyFont="0" applyFill="0" applyBorder="0" applyAlignment="0" applyProtection="0"/>
    <xf numFmtId="173" fontId="35" fillId="0" borderId="55" applyNumberFormat="0" applyAlignment="0" applyProtection="0">
      <alignment horizontal="right" vertical="center"/>
    </xf>
    <xf numFmtId="173" fontId="35" fillId="0" borderId="56" applyNumberFormat="0" applyAlignment="0" applyProtection="0">
      <alignment horizontal="left" vertical="center" indent="1"/>
    </xf>
    <xf numFmtId="0" fontId="36" fillId="0" borderId="56" applyAlignment="0" applyProtection="0">
      <alignment horizontal="left" vertical="center" indent="1"/>
    </xf>
    <xf numFmtId="0" fontId="37" fillId="23" borderId="11" applyNumberFormat="0" applyAlignment="0" applyProtection="0">
      <alignment horizontal="left" vertical="center" indent="1"/>
    </xf>
    <xf numFmtId="173" fontId="39" fillId="0" borderId="55" applyNumberFormat="0" applyFill="0" applyBorder="0" applyAlignment="0" applyProtection="0">
      <alignment horizontal="right" vertical="center"/>
    </xf>
    <xf numFmtId="0" fontId="32" fillId="0" borderId="11" applyNumberFormat="0" applyFill="0" applyBorder="0" applyAlignment="0" applyProtection="0"/>
    <xf numFmtId="0" fontId="3" fillId="0" borderId="11"/>
    <xf numFmtId="43" fontId="51" fillId="0" borderId="0" applyFont="0" applyFill="0" applyBorder="0" applyAlignment="0" applyProtection="0"/>
    <xf numFmtId="0" fontId="2" fillId="0" borderId="11"/>
    <xf numFmtId="0" fontId="60" fillId="0" borderId="11"/>
    <xf numFmtId="0" fontId="1" fillId="0" borderId="11"/>
  </cellStyleXfs>
  <cellXfs count="917">
    <xf numFmtId="0" fontId="0" fillId="0" borderId="0" xfId="0"/>
    <xf numFmtId="0" fontId="5" fillId="0" borderId="0" xfId="0" applyFont="1"/>
    <xf numFmtId="0" fontId="7" fillId="0" borderId="1" xfId="0" applyFont="1" applyBorder="1" applyAlignment="1">
      <alignment horizontal="center"/>
    </xf>
    <xf numFmtId="167" fontId="9" fillId="0" borderId="1" xfId="0" applyNumberFormat="1" applyFont="1" applyBorder="1" applyAlignment="1">
      <alignment vertical="center"/>
    </xf>
    <xf numFmtId="0" fontId="9" fillId="0" borderId="0" xfId="0" applyFont="1"/>
    <xf numFmtId="0" fontId="7" fillId="0" borderId="0" xfId="0" applyFont="1" applyAlignment="1">
      <alignment horizontal="left"/>
    </xf>
    <xf numFmtId="0" fontId="10" fillId="3" borderId="1" xfId="0" applyFont="1" applyFill="1" applyBorder="1" applyAlignment="1">
      <alignment horizont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1" fillId="0" borderId="1" xfId="0" applyFont="1" applyBorder="1" applyAlignment="1">
      <alignment horizontal="center" vertical="center" wrapText="1"/>
    </xf>
    <xf numFmtId="167" fontId="9" fillId="0" borderId="1" xfId="0" applyNumberFormat="1" applyFont="1" applyBorder="1" applyAlignment="1">
      <alignment horizontal="center" vertical="center"/>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167" fontId="5" fillId="0" borderId="0" xfId="0" applyNumberFormat="1" applyFont="1"/>
    <xf numFmtId="167" fontId="11" fillId="0" borderId="1" xfId="0" applyNumberFormat="1" applyFont="1" applyBorder="1" applyAlignment="1">
      <alignment horizontal="center" vertical="center"/>
    </xf>
    <xf numFmtId="166" fontId="9" fillId="0" borderId="1" xfId="0" applyNumberFormat="1" applyFont="1" applyBorder="1"/>
    <xf numFmtId="0" fontId="9" fillId="0" borderId="0" xfId="0" applyFont="1" applyAlignment="1">
      <alignment vertical="center" textRotation="90" wrapText="1"/>
    </xf>
    <xf numFmtId="0" fontId="9" fillId="0" borderId="0" xfId="0" applyFont="1" applyAlignment="1">
      <alignment horizontal="left" vertical="center" wrapText="1"/>
    </xf>
    <xf numFmtId="9" fontId="9" fillId="7" borderId="1" xfId="0" applyNumberFormat="1" applyFont="1" applyFill="1" applyBorder="1" applyAlignment="1">
      <alignment horizontal="center" vertical="center"/>
    </xf>
    <xf numFmtId="0" fontId="11" fillId="7" borderId="1" xfId="0" applyFont="1" applyFill="1" applyBorder="1" applyAlignment="1">
      <alignment horizontal="center" vertical="center"/>
    </xf>
    <xf numFmtId="168" fontId="9" fillId="0" borderId="1" xfId="0" applyNumberFormat="1" applyFont="1" applyBorder="1" applyAlignment="1">
      <alignment horizontal="center" vertical="center"/>
    </xf>
    <xf numFmtId="168" fontId="11" fillId="0" borderId="1" xfId="0" applyNumberFormat="1" applyFont="1" applyBorder="1" applyAlignment="1">
      <alignment horizontal="center" vertical="center"/>
    </xf>
    <xf numFmtId="167" fontId="11" fillId="0" borderId="1" xfId="0" applyNumberFormat="1" applyFont="1" applyBorder="1" applyAlignment="1">
      <alignment vertical="center"/>
    </xf>
    <xf numFmtId="9" fontId="9" fillId="0" borderId="1" xfId="0" applyNumberFormat="1" applyFont="1" applyBorder="1" applyAlignment="1">
      <alignment horizontal="center" vertical="center"/>
    </xf>
    <xf numFmtId="0" fontId="12" fillId="8" borderId="5"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2" fillId="8" borderId="5" xfId="0" applyFont="1" applyFill="1" applyBorder="1" applyAlignment="1">
      <alignment vertical="center"/>
    </xf>
    <xf numFmtId="0" fontId="12" fillId="8" borderId="7" xfId="0" applyFont="1" applyFill="1" applyBorder="1" applyAlignment="1">
      <alignment horizontal="center" vertical="center"/>
    </xf>
    <xf numFmtId="0" fontId="12" fillId="8" borderId="7" xfId="0" applyFont="1" applyFill="1" applyBorder="1" applyAlignment="1">
      <alignment vertical="center"/>
    </xf>
    <xf numFmtId="0" fontId="12" fillId="8" borderId="8" xfId="0" applyFont="1" applyFill="1" applyBorder="1" applyAlignment="1">
      <alignment vertical="center"/>
    </xf>
    <xf numFmtId="0" fontId="12" fillId="8" borderId="6" xfId="0" applyFont="1" applyFill="1" applyBorder="1" applyAlignment="1">
      <alignment vertical="center"/>
    </xf>
    <xf numFmtId="0" fontId="15" fillId="2" borderId="9" xfId="0" applyFont="1" applyFill="1" applyBorder="1" applyAlignment="1">
      <alignment horizontal="left" vertical="center"/>
    </xf>
    <xf numFmtId="0" fontId="15" fillId="2" borderId="10" xfId="0" applyFont="1" applyFill="1" applyBorder="1" applyAlignment="1">
      <alignment horizontal="left" vertical="center"/>
    </xf>
    <xf numFmtId="0" fontId="15" fillId="8" borderId="9" xfId="0" applyFont="1" applyFill="1" applyBorder="1" applyAlignment="1">
      <alignment horizontal="center" vertical="center"/>
    </xf>
    <xf numFmtId="0" fontId="12" fillId="8" borderId="10" xfId="0" applyFont="1" applyFill="1" applyBorder="1" applyAlignment="1">
      <alignment vertical="center"/>
    </xf>
    <xf numFmtId="0" fontId="15" fillId="2" borderId="17" xfId="0" applyFont="1" applyFill="1" applyBorder="1" applyAlignment="1">
      <alignment vertical="center"/>
    </xf>
    <xf numFmtId="0" fontId="12" fillId="8" borderId="1" xfId="0" applyFont="1" applyFill="1" applyBorder="1" applyAlignment="1">
      <alignment vertical="center"/>
    </xf>
    <xf numFmtId="0" fontId="12" fillId="8" borderId="21" xfId="0" applyFont="1" applyFill="1" applyBorder="1" applyAlignment="1">
      <alignment horizontal="center" vertical="center"/>
    </xf>
    <xf numFmtId="0" fontId="15" fillId="0" borderId="0" xfId="0" applyFont="1" applyAlignment="1">
      <alignment vertical="center" wrapText="1"/>
    </xf>
    <xf numFmtId="0" fontId="12" fillId="8" borderId="6" xfId="0" applyFont="1" applyFill="1" applyBorder="1" applyAlignment="1">
      <alignment vertical="center" wrapText="1"/>
    </xf>
    <xf numFmtId="0" fontId="15" fillId="8" borderId="1" xfId="0" applyFont="1" applyFill="1" applyBorder="1" applyAlignment="1">
      <alignment vertical="center" wrapText="1"/>
    </xf>
    <xf numFmtId="0" fontId="15" fillId="8" borderId="1" xfId="0" applyFont="1" applyFill="1" applyBorder="1" applyAlignment="1">
      <alignment horizontal="center" vertical="center" wrapText="1"/>
    </xf>
    <xf numFmtId="0" fontId="12" fillId="8" borderId="1" xfId="0" applyFont="1" applyFill="1" applyBorder="1" applyAlignment="1">
      <alignment vertical="center" wrapText="1"/>
    </xf>
    <xf numFmtId="14" fontId="12" fillId="8" borderId="1" xfId="0" applyNumberFormat="1" applyFont="1" applyFill="1" applyBorder="1" applyAlignment="1">
      <alignment vertical="center" wrapText="1"/>
    </xf>
    <xf numFmtId="0" fontId="12" fillId="8"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8" borderId="22" xfId="0" applyFont="1" applyFill="1" applyBorder="1" applyAlignment="1">
      <alignment vertical="center"/>
    </xf>
    <xf numFmtId="0" fontId="15" fillId="8" borderId="23" xfId="0" applyFont="1" applyFill="1" applyBorder="1" applyAlignment="1">
      <alignment horizontal="center" vertical="center" wrapText="1"/>
    </xf>
    <xf numFmtId="0" fontId="15" fillId="8" borderId="7" xfId="0" applyFont="1" applyFill="1" applyBorder="1" applyAlignment="1">
      <alignment horizontal="right" vertical="center"/>
    </xf>
    <xf numFmtId="0" fontId="12" fillId="8" borderId="8" xfId="0" applyFont="1" applyFill="1" applyBorder="1" applyAlignment="1">
      <alignment horizontal="center" vertical="center"/>
    </xf>
    <xf numFmtId="0" fontId="15" fillId="2" borderId="1" xfId="0" applyFont="1" applyFill="1" applyBorder="1" applyAlignment="1">
      <alignment horizontal="center" vertical="center"/>
    </xf>
    <xf numFmtId="0" fontId="20" fillId="0" borderId="0" xfId="0" applyFont="1"/>
    <xf numFmtId="0" fontId="8" fillId="0" borderId="23" xfId="0" applyFont="1" applyBorder="1"/>
    <xf numFmtId="0" fontId="11" fillId="14" borderId="1" xfId="0" applyFont="1" applyFill="1" applyBorder="1" applyAlignment="1">
      <alignment horizont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1" fillId="15" borderId="1" xfId="0" applyFont="1" applyFill="1" applyBorder="1" applyAlignment="1">
      <alignment horizontal="center" vertical="center" wrapText="1"/>
    </xf>
    <xf numFmtId="0" fontId="11" fillId="16" borderId="1" xfId="0" applyFont="1" applyFill="1" applyBorder="1" applyAlignment="1">
      <alignment horizontal="center" wrapText="1"/>
    </xf>
    <xf numFmtId="0" fontId="11" fillId="16" borderId="1" xfId="0" applyFont="1" applyFill="1" applyBorder="1" applyAlignment="1">
      <alignment horizontal="center" vertical="center" wrapText="1"/>
    </xf>
    <xf numFmtId="0" fontId="11" fillId="16" borderId="1" xfId="0" applyFont="1" applyFill="1" applyBorder="1" applyAlignment="1">
      <alignment horizontal="center" vertical="center"/>
    </xf>
    <xf numFmtId="0" fontId="11" fillId="17" borderId="1" xfId="0" applyFont="1" applyFill="1" applyBorder="1" applyAlignment="1">
      <alignment horizontal="center" wrapText="1"/>
    </xf>
    <xf numFmtId="0" fontId="11" fillId="17" borderId="1" xfId="0" applyFont="1" applyFill="1" applyBorder="1" applyAlignment="1">
      <alignment horizontal="center" vertical="center" wrapText="1"/>
    </xf>
    <xf numFmtId="0" fontId="11" fillId="17" borderId="1" xfId="0" applyFont="1" applyFill="1" applyBorder="1" applyAlignment="1">
      <alignment horizontal="center" vertical="center"/>
    </xf>
    <xf numFmtId="0" fontId="11" fillId="18" borderId="1" xfId="0" applyFont="1" applyFill="1" applyBorder="1" applyAlignment="1">
      <alignment horizontal="center" wrapText="1"/>
    </xf>
    <xf numFmtId="0" fontId="11" fillId="18" borderId="1" xfId="0" applyFont="1" applyFill="1" applyBorder="1" applyAlignment="1">
      <alignment horizontal="center" vertical="center" wrapText="1"/>
    </xf>
    <xf numFmtId="0" fontId="11" fillId="18" borderId="1" xfId="0" applyFont="1" applyFill="1" applyBorder="1" applyAlignment="1">
      <alignment horizontal="center" vertical="center"/>
    </xf>
    <xf numFmtId="0" fontId="27" fillId="0" borderId="11" xfId="3" applyFont="1" applyAlignment="1">
      <alignment vertical="center"/>
    </xf>
    <xf numFmtId="0" fontId="26" fillId="19" borderId="11" xfId="2" applyFont="1" applyFill="1" applyAlignment="1">
      <alignment vertical="center" wrapText="1"/>
    </xf>
    <xf numFmtId="0" fontId="28" fillId="19" borderId="11" xfId="2" applyFont="1" applyFill="1" applyAlignment="1">
      <alignment vertical="center" wrapText="1"/>
    </xf>
    <xf numFmtId="0" fontId="25" fillId="19" borderId="11" xfId="2" applyFont="1" applyFill="1" applyAlignment="1">
      <alignment vertical="center" wrapText="1"/>
    </xf>
    <xf numFmtId="0" fontId="26" fillId="19" borderId="33" xfId="2" applyFont="1" applyFill="1" applyBorder="1" applyAlignment="1">
      <alignment vertical="center" wrapText="1"/>
    </xf>
    <xf numFmtId="0" fontId="26" fillId="0" borderId="33" xfId="2" applyFont="1" applyBorder="1" applyAlignment="1">
      <alignment vertical="center" wrapText="1"/>
    </xf>
    <xf numFmtId="0" fontId="26" fillId="0" borderId="11" xfId="2" applyFont="1" applyAlignment="1">
      <alignment vertical="center" wrapText="1"/>
    </xf>
    <xf numFmtId="0" fontId="26" fillId="0" borderId="11" xfId="2" applyFont="1" applyAlignment="1">
      <alignment horizontal="center" vertical="center" wrapText="1"/>
    </xf>
    <xf numFmtId="0" fontId="29" fillId="0" borderId="11" xfId="3" applyFont="1" applyAlignment="1">
      <alignment horizontal="center" vertical="center"/>
    </xf>
    <xf numFmtId="0" fontId="27" fillId="0" borderId="11" xfId="3" applyFont="1" applyAlignment="1">
      <alignment horizontal="center" vertical="center"/>
    </xf>
    <xf numFmtId="0" fontId="28" fillId="0" borderId="11" xfId="2" applyFont="1" applyAlignment="1">
      <alignment vertical="center" wrapText="1"/>
    </xf>
    <xf numFmtId="0" fontId="25" fillId="0" borderId="11" xfId="2" applyFont="1" applyAlignment="1">
      <alignment vertical="center" wrapText="1"/>
    </xf>
    <xf numFmtId="0" fontId="26" fillId="19" borderId="33" xfId="2" applyFont="1" applyFill="1" applyBorder="1" applyAlignment="1">
      <alignment horizontal="center" vertical="center" wrapText="1"/>
    </xf>
    <xf numFmtId="0" fontId="30" fillId="19" borderId="11" xfId="2" applyFont="1" applyFill="1" applyAlignment="1">
      <alignment horizontal="center" vertical="center" wrapText="1"/>
    </xf>
    <xf numFmtId="0" fontId="26" fillId="19" borderId="11" xfId="2" applyFont="1" applyFill="1" applyAlignment="1">
      <alignment horizontal="center" vertical="center" wrapText="1"/>
    </xf>
    <xf numFmtId="0" fontId="30" fillId="0" borderId="11" xfId="2" applyFont="1" applyAlignment="1">
      <alignment horizontal="center" vertical="center" wrapText="1"/>
    </xf>
    <xf numFmtId="0" fontId="26" fillId="21" borderId="11" xfId="2" applyFont="1" applyFill="1" applyAlignment="1">
      <alignment vertical="center" wrapText="1"/>
    </xf>
    <xf numFmtId="0" fontId="26" fillId="20" borderId="28" xfId="2" applyFont="1" applyFill="1" applyBorder="1" applyAlignment="1">
      <alignment horizontal="center" vertical="center" wrapText="1"/>
    </xf>
    <xf numFmtId="0" fontId="26" fillId="20" borderId="29" xfId="2" applyFont="1" applyFill="1" applyBorder="1" applyAlignment="1">
      <alignment horizontal="center" vertical="center" wrapText="1"/>
    </xf>
    <xf numFmtId="170" fontId="27" fillId="0" borderId="34" xfId="5" applyNumberFormat="1" applyFont="1" applyBorder="1" applyAlignment="1">
      <alignment vertical="center"/>
    </xf>
    <xf numFmtId="170" fontId="27" fillId="0" borderId="35" xfId="5" applyNumberFormat="1" applyFont="1" applyBorder="1" applyAlignment="1">
      <alignment vertical="center"/>
    </xf>
    <xf numFmtId="0" fontId="26" fillId="20" borderId="46" xfId="2" applyFont="1" applyFill="1" applyBorder="1" applyAlignment="1">
      <alignment vertical="center" wrapText="1"/>
    </xf>
    <xf numFmtId="170" fontId="27" fillId="0" borderId="47" xfId="5" applyNumberFormat="1" applyFont="1" applyBorder="1" applyAlignment="1">
      <alignment vertical="center"/>
    </xf>
    <xf numFmtId="170" fontId="27" fillId="0" borderId="49" xfId="5" applyNumberFormat="1" applyFont="1" applyBorder="1" applyAlignment="1">
      <alignment vertical="center"/>
    </xf>
    <xf numFmtId="0" fontId="26" fillId="20" borderId="37" xfId="2" applyFont="1" applyFill="1" applyBorder="1" applyAlignment="1">
      <alignment vertical="center" wrapText="1"/>
    </xf>
    <xf numFmtId="170" fontId="27" fillId="0" borderId="38" xfId="5" applyNumberFormat="1" applyFont="1" applyBorder="1" applyAlignment="1">
      <alignment vertical="center"/>
    </xf>
    <xf numFmtId="0" fontId="27" fillId="0" borderId="11" xfId="3" applyFont="1"/>
    <xf numFmtId="0" fontId="26" fillId="22" borderId="27" xfId="2" applyFont="1" applyFill="1" applyBorder="1" applyAlignment="1">
      <alignment vertical="center" wrapText="1"/>
    </xf>
    <xf numFmtId="170" fontId="27" fillId="0" borderId="39" xfId="5" applyNumberFormat="1" applyFont="1" applyBorder="1" applyAlignment="1">
      <alignment vertical="center"/>
    </xf>
    <xf numFmtId="0" fontId="27" fillId="0" borderId="11" xfId="3" applyFont="1" applyAlignment="1">
      <alignment horizontal="center" vertical="center" wrapText="1"/>
    </xf>
    <xf numFmtId="0" fontId="33" fillId="0" borderId="51" xfId="3" applyFont="1" applyBorder="1" applyAlignment="1">
      <alignment horizontal="center" vertical="center"/>
    </xf>
    <xf numFmtId="0" fontId="33" fillId="0" borderId="44" xfId="3" applyFont="1" applyBorder="1" applyAlignment="1">
      <alignment horizontal="center" vertical="center" wrapText="1"/>
    </xf>
    <xf numFmtId="0" fontId="33" fillId="0" borderId="32" xfId="3" applyFont="1" applyBorder="1" applyAlignment="1">
      <alignment horizontal="center" vertical="center"/>
    </xf>
    <xf numFmtId="0" fontId="33" fillId="0" borderId="52" xfId="3" applyFont="1" applyBorder="1" applyAlignment="1">
      <alignment horizontal="center" vertical="center"/>
    </xf>
    <xf numFmtId="0" fontId="33" fillId="0" borderId="53" xfId="3" applyFont="1" applyBorder="1" applyAlignment="1">
      <alignment horizontal="center" vertical="center"/>
    </xf>
    <xf numFmtId="0" fontId="40" fillId="0" borderId="11" xfId="3" applyFont="1" applyAlignment="1">
      <alignment vertical="center"/>
    </xf>
    <xf numFmtId="0" fontId="42" fillId="20" borderId="47" xfId="2" applyFont="1" applyFill="1" applyBorder="1" applyAlignment="1">
      <alignment horizontal="center" vertical="center" wrapText="1"/>
    </xf>
    <xf numFmtId="0" fontId="41" fillId="0" borderId="47" xfId="3" applyFont="1" applyBorder="1" applyAlignment="1">
      <alignment horizontal="center" vertical="center"/>
    </xf>
    <xf numFmtId="0" fontId="45" fillId="20" borderId="53" xfId="3" applyFont="1" applyFill="1" applyBorder="1" applyAlignment="1">
      <alignment horizontal="center" vertical="center" wrapText="1"/>
    </xf>
    <xf numFmtId="0" fontId="45" fillId="20" borderId="36" xfId="3" applyFont="1" applyFill="1" applyBorder="1" applyAlignment="1">
      <alignment horizontal="center" vertical="center" wrapText="1"/>
    </xf>
    <xf numFmtId="0" fontId="45" fillId="20" borderId="51" xfId="3" applyFont="1" applyFill="1" applyBorder="1" applyAlignment="1">
      <alignment horizontal="center" vertical="center" wrapText="1"/>
    </xf>
    <xf numFmtId="0" fontId="45" fillId="20" borderId="30" xfId="3" applyFont="1" applyFill="1" applyBorder="1" applyAlignment="1">
      <alignment horizontal="center" vertical="center" wrapText="1"/>
    </xf>
    <xf numFmtId="0" fontId="45" fillId="20" borderId="32" xfId="3" applyFont="1" applyFill="1" applyBorder="1" applyAlignment="1">
      <alignment horizontal="center" vertical="center" wrapText="1"/>
    </xf>
    <xf numFmtId="0" fontId="45" fillId="20" borderId="47" xfId="2" applyFont="1" applyFill="1" applyBorder="1" applyAlignment="1">
      <alignment horizontal="center" vertical="center" wrapText="1"/>
    </xf>
    <xf numFmtId="0" fontId="45" fillId="20" borderId="47" xfId="0" applyFont="1" applyFill="1" applyBorder="1" applyAlignment="1">
      <alignment horizontal="center" vertical="center"/>
    </xf>
    <xf numFmtId="10" fontId="45" fillId="20" borderId="47" xfId="3" applyNumberFormat="1" applyFont="1" applyFill="1" applyBorder="1" applyAlignment="1">
      <alignment horizontal="center" vertical="center"/>
    </xf>
    <xf numFmtId="9" fontId="45" fillId="20" borderId="47" xfId="3" applyNumberFormat="1" applyFont="1" applyFill="1" applyBorder="1" applyAlignment="1">
      <alignment horizontal="center" vertical="center"/>
    </xf>
    <xf numFmtId="9" fontId="45" fillId="24" borderId="47" xfId="0" applyNumberFormat="1" applyFont="1" applyFill="1" applyBorder="1" applyAlignment="1">
      <alignment horizontal="center" vertical="center"/>
    </xf>
    <xf numFmtId="9" fontId="45" fillId="20" borderId="47" xfId="0" applyNumberFormat="1" applyFont="1" applyFill="1" applyBorder="1" applyAlignment="1">
      <alignment horizontal="center"/>
    </xf>
    <xf numFmtId="9" fontId="34" fillId="19" borderId="47" xfId="0" applyNumberFormat="1" applyFont="1" applyFill="1" applyBorder="1" applyAlignment="1">
      <alignment horizontal="center"/>
    </xf>
    <xf numFmtId="0" fontId="47" fillId="0" borderId="51" xfId="3" applyFont="1" applyBorder="1" applyAlignment="1">
      <alignment horizontal="center" vertical="center"/>
    </xf>
    <xf numFmtId="0" fontId="47" fillId="0" borderId="44" xfId="3" applyFont="1" applyBorder="1" applyAlignment="1">
      <alignment horizontal="center" vertical="center" wrapText="1"/>
    </xf>
    <xf numFmtId="0" fontId="33" fillId="0" borderId="31" xfId="3" applyFont="1" applyBorder="1" applyAlignment="1">
      <alignment horizontal="center" vertical="center"/>
    </xf>
    <xf numFmtId="10" fontId="45" fillId="20" borderId="47" xfId="0" applyNumberFormat="1" applyFont="1" applyFill="1" applyBorder="1" applyAlignment="1">
      <alignment horizontal="center" vertical="center"/>
    </xf>
    <xf numFmtId="0" fontId="18" fillId="0" borderId="11" xfId="3" applyFont="1" applyAlignment="1">
      <alignment vertical="center"/>
    </xf>
    <xf numFmtId="9" fontId="27" fillId="0" borderId="49" xfId="1" applyFont="1" applyBorder="1" applyAlignment="1">
      <alignment vertical="center"/>
    </xf>
    <xf numFmtId="0" fontId="26" fillId="20" borderId="51" xfId="2" applyFont="1" applyFill="1" applyBorder="1" applyAlignment="1">
      <alignment vertical="center" wrapText="1"/>
    </xf>
    <xf numFmtId="0" fontId="26" fillId="0" borderId="51" xfId="2" applyFont="1" applyBorder="1" applyAlignment="1">
      <alignment vertical="center" wrapText="1"/>
    </xf>
    <xf numFmtId="0" fontId="27" fillId="0" borderId="0" xfId="0" applyFont="1"/>
    <xf numFmtId="15" fontId="27" fillId="0" borderId="46" xfId="0" applyNumberFormat="1" applyFont="1" applyBorder="1" applyAlignment="1">
      <alignment horizontal="center" vertical="center" wrapText="1"/>
    </xf>
    <xf numFmtId="0" fontId="27" fillId="0" borderId="47" xfId="0" applyFont="1" applyBorder="1" applyAlignment="1">
      <alignment horizontal="center" vertical="center" wrapText="1"/>
    </xf>
    <xf numFmtId="14" fontId="27" fillId="0" borderId="46" xfId="0" applyNumberFormat="1" applyFont="1" applyBorder="1" applyAlignment="1">
      <alignment horizontal="center" vertical="center" wrapText="1"/>
    </xf>
    <xf numFmtId="0" fontId="27" fillId="0" borderId="46" xfId="0" applyFont="1" applyBorder="1" applyAlignment="1">
      <alignment horizontal="center" vertical="center" wrapText="1"/>
    </xf>
    <xf numFmtId="0" fontId="27" fillId="0" borderId="46" xfId="0" applyFont="1" applyBorder="1" applyAlignment="1">
      <alignment horizontal="center" vertical="center"/>
    </xf>
    <xf numFmtId="0" fontId="27" fillId="0" borderId="47" xfId="0" applyFont="1" applyBorder="1" applyAlignment="1">
      <alignment horizontal="center" vertical="center"/>
    </xf>
    <xf numFmtId="0" fontId="27" fillId="0" borderId="47" xfId="0" applyFont="1" applyBorder="1" applyAlignment="1">
      <alignment vertical="center" wrapText="1"/>
    </xf>
    <xf numFmtId="0" fontId="27" fillId="0" borderId="47" xfId="0" applyFont="1" applyBorder="1" applyAlignment="1">
      <alignment vertical="top" wrapText="1"/>
    </xf>
    <xf numFmtId="0" fontId="27" fillId="0" borderId="47" xfId="0" applyFont="1" applyBorder="1" applyAlignment="1">
      <alignment vertical="center"/>
    </xf>
    <xf numFmtId="0" fontId="45" fillId="0" borderId="65" xfId="3" applyFont="1" applyBorder="1" applyAlignment="1">
      <alignment horizontal="center" vertical="center" wrapText="1"/>
    </xf>
    <xf numFmtId="0" fontId="45" fillId="0" borderId="36" xfId="3" applyFont="1" applyBorder="1" applyAlignment="1">
      <alignment horizontal="center" vertical="center" wrapText="1"/>
    </xf>
    <xf numFmtId="0" fontId="38" fillId="0" borderId="72" xfId="3" applyFont="1" applyBorder="1" applyAlignment="1">
      <alignment horizontal="left" vertical="center" wrapText="1"/>
    </xf>
    <xf numFmtId="0" fontId="38" fillId="0" borderId="69" xfId="3" applyFont="1" applyBorder="1" applyAlignment="1">
      <alignment horizontal="left" vertical="center" wrapText="1"/>
    </xf>
    <xf numFmtId="0" fontId="27" fillId="19" borderId="33" xfId="3" applyFont="1" applyFill="1" applyBorder="1" applyAlignment="1">
      <alignment vertical="center"/>
    </xf>
    <xf numFmtId="0" fontId="27" fillId="19" borderId="11" xfId="3" applyFont="1" applyFill="1" applyAlignment="1">
      <alignment vertical="center"/>
    </xf>
    <xf numFmtId="0" fontId="26" fillId="19" borderId="40" xfId="2" applyFont="1" applyFill="1" applyBorder="1" applyAlignment="1">
      <alignment horizontal="center" vertical="center" wrapText="1"/>
    </xf>
    <xf numFmtId="0" fontId="25" fillId="0" borderId="0" xfId="0" applyFont="1" applyAlignment="1">
      <alignment vertical="center"/>
    </xf>
    <xf numFmtId="0" fontId="25" fillId="0" borderId="33" xfId="2" applyFont="1" applyBorder="1" applyAlignment="1">
      <alignment horizontal="center" vertical="center" wrapText="1"/>
    </xf>
    <xf numFmtId="0" fontId="26" fillId="0" borderId="11" xfId="2" applyFont="1" applyAlignment="1">
      <alignment horizontal="center" vertical="center"/>
    </xf>
    <xf numFmtId="0" fontId="49" fillId="0" borderId="11" xfId="0" applyFont="1" applyBorder="1" applyAlignment="1">
      <alignment horizontal="left" vertical="center" wrapText="1"/>
    </xf>
    <xf numFmtId="0" fontId="26" fillId="0" borderId="51" xfId="0" applyFont="1" applyBorder="1" applyAlignment="1">
      <alignment horizontal="left" vertical="center" wrapText="1"/>
    </xf>
    <xf numFmtId="0" fontId="26" fillId="0" borderId="11" xfId="2" applyFont="1" applyAlignment="1">
      <alignment vertical="center"/>
    </xf>
    <xf numFmtId="0" fontId="49" fillId="0" borderId="51" xfId="0" applyFont="1" applyBorder="1" applyAlignment="1">
      <alignment horizontal="left" vertical="center" wrapText="1"/>
    </xf>
    <xf numFmtId="0" fontId="13" fillId="0" borderId="51" xfId="0" applyFont="1" applyBorder="1" applyAlignment="1">
      <alignment horizontal="left" vertical="center" wrapText="1"/>
    </xf>
    <xf numFmtId="0" fontId="34" fillId="0" borderId="51" xfId="3" applyFont="1" applyBorder="1" applyAlignment="1">
      <alignment horizontal="center" vertical="center"/>
    </xf>
    <xf numFmtId="0" fontId="26" fillId="0" borderId="51" xfId="2" applyFont="1" applyBorder="1" applyAlignment="1">
      <alignment horizontal="center" vertical="center" wrapText="1"/>
    </xf>
    <xf numFmtId="0" fontId="27" fillId="0" borderId="51" xfId="3" applyFont="1" applyBorder="1" applyAlignment="1">
      <alignment horizontal="center" vertical="center"/>
    </xf>
    <xf numFmtId="0" fontId="27" fillId="0" borderId="52" xfId="3" applyFont="1" applyBorder="1" applyAlignment="1">
      <alignment horizontal="center" vertical="center"/>
    </xf>
    <xf numFmtId="0" fontId="45" fillId="16" borderId="47" xfId="3" applyFont="1" applyFill="1" applyBorder="1" applyAlignment="1">
      <alignment horizontal="center" vertical="center"/>
    </xf>
    <xf numFmtId="0" fontId="26" fillId="0" borderId="11" xfId="0" applyFont="1" applyBorder="1" applyAlignment="1">
      <alignment horizontal="left" vertical="center" wrapText="1"/>
    </xf>
    <xf numFmtId="0" fontId="26" fillId="0" borderId="11" xfId="0" applyFont="1" applyBorder="1" applyAlignment="1">
      <alignment horizontal="center" vertical="center" wrapText="1"/>
    </xf>
    <xf numFmtId="0" fontId="27" fillId="25" borderId="11" xfId="3" applyFont="1" applyFill="1" applyAlignment="1">
      <alignment vertical="center"/>
    </xf>
    <xf numFmtId="0" fontId="26" fillId="25" borderId="11" xfId="2" applyFont="1" applyFill="1" applyAlignment="1">
      <alignment vertical="center" wrapText="1"/>
    </xf>
    <xf numFmtId="0" fontId="27" fillId="25" borderId="11" xfId="3" applyFont="1" applyFill="1"/>
    <xf numFmtId="0" fontId="25" fillId="25" borderId="0" xfId="0" applyFont="1" applyFill="1" applyAlignment="1">
      <alignment vertical="center"/>
    </xf>
    <xf numFmtId="0" fontId="26" fillId="25" borderId="11" xfId="0" applyFont="1" applyFill="1" applyBorder="1" applyAlignment="1">
      <alignment horizontal="left" vertical="center" wrapText="1"/>
    </xf>
    <xf numFmtId="0" fontId="26" fillId="25" borderId="11" xfId="2" applyFont="1" applyFill="1" applyAlignment="1">
      <alignment horizontal="center" vertical="center"/>
    </xf>
    <xf numFmtId="0" fontId="2" fillId="0" borderId="11" xfId="19"/>
    <xf numFmtId="0" fontId="2" fillId="0" borderId="11" xfId="19" applyAlignment="1">
      <alignment horizontal="center"/>
    </xf>
    <xf numFmtId="0" fontId="35" fillId="0" borderId="47" xfId="12" quotePrefix="1" applyNumberFormat="1" applyBorder="1" applyAlignment="1">
      <alignment horizontal="center" vertical="center" wrapText="1"/>
    </xf>
    <xf numFmtId="0" fontId="35" fillId="0" borderId="47" xfId="12" quotePrefix="1" applyNumberFormat="1" applyBorder="1" applyAlignment="1">
      <alignment horizontal="left" vertical="center" wrapText="1"/>
    </xf>
    <xf numFmtId="37" fontId="35" fillId="0" borderId="47" xfId="11" applyNumberFormat="1" applyBorder="1" applyAlignment="1">
      <alignment horizontal="center" vertical="center"/>
    </xf>
    <xf numFmtId="0" fontId="35" fillId="0" borderId="46" xfId="12" quotePrefix="1" applyNumberFormat="1" applyBorder="1" applyAlignment="1">
      <alignment horizontal="center" vertical="center" wrapText="1"/>
    </xf>
    <xf numFmtId="37" fontId="35" fillId="0" borderId="68" xfId="19" applyNumberFormat="1" applyFont="1" applyBorder="1" applyAlignment="1">
      <alignment horizontal="center" vertical="center"/>
    </xf>
    <xf numFmtId="37" fontId="35" fillId="0" borderId="66" xfId="19" applyNumberFormat="1" applyFont="1" applyBorder="1" applyAlignment="1">
      <alignment horizontal="center" vertical="center"/>
    </xf>
    <xf numFmtId="0" fontId="35" fillId="0" borderId="37" xfId="12" quotePrefix="1" applyNumberFormat="1" applyBorder="1" applyAlignment="1">
      <alignment horizontal="center" vertical="center" wrapText="1"/>
    </xf>
    <xf numFmtId="0" fontId="35" fillId="0" borderId="38" xfId="12" quotePrefix="1" applyNumberFormat="1" applyBorder="1" applyAlignment="1">
      <alignment horizontal="left" vertical="center" wrapText="1"/>
    </xf>
    <xf numFmtId="0" fontId="35" fillId="0" borderId="38" xfId="12" quotePrefix="1" applyNumberFormat="1" applyBorder="1" applyAlignment="1">
      <alignment horizontal="center" vertical="center" wrapText="1"/>
    </xf>
    <xf numFmtId="0" fontId="35" fillId="0" borderId="65" xfId="12" quotePrefix="1" applyNumberFormat="1" applyBorder="1" applyAlignment="1">
      <alignment horizontal="center" vertical="center" wrapText="1"/>
    </xf>
    <xf numFmtId="0" fontId="35" fillId="0" borderId="70" xfId="12" quotePrefix="1" applyNumberFormat="1" applyBorder="1" applyAlignment="1">
      <alignment horizontal="left" vertical="center" wrapText="1"/>
    </xf>
    <xf numFmtId="0" fontId="35" fillId="0" borderId="70" xfId="12" quotePrefix="1" applyNumberFormat="1" applyBorder="1" applyAlignment="1">
      <alignment horizontal="center" vertical="center" wrapText="1"/>
    </xf>
    <xf numFmtId="37" fontId="35" fillId="0" borderId="77" xfId="11" applyNumberFormat="1" applyBorder="1" applyAlignment="1">
      <alignment horizontal="right" vertical="center"/>
    </xf>
    <xf numFmtId="0" fontId="2" fillId="0" borderId="71" xfId="19" applyBorder="1" applyAlignment="1">
      <alignment horizontal="right" wrapText="1"/>
    </xf>
    <xf numFmtId="0" fontId="2" fillId="0" borderId="49" xfId="19" applyBorder="1" applyAlignment="1">
      <alignment horizontal="right" wrapText="1"/>
    </xf>
    <xf numFmtId="0" fontId="2" fillId="0" borderId="49" xfId="19" applyBorder="1" applyAlignment="1">
      <alignment horizontal="right"/>
    </xf>
    <xf numFmtId="37" fontId="35" fillId="0" borderId="84" xfId="11" applyNumberFormat="1" applyBorder="1" applyAlignment="1">
      <alignment horizontal="right" vertical="center"/>
    </xf>
    <xf numFmtId="0" fontId="2" fillId="0" borderId="39" xfId="19" applyBorder="1" applyAlignment="1">
      <alignment horizontal="right"/>
    </xf>
    <xf numFmtId="0" fontId="2" fillId="25" borderId="11" xfId="19" applyFill="1"/>
    <xf numFmtId="0" fontId="25" fillId="25" borderId="33" xfId="2" applyFont="1" applyFill="1" applyBorder="1" applyAlignment="1">
      <alignment horizontal="center" vertical="center" wrapText="1"/>
    </xf>
    <xf numFmtId="0" fontId="49" fillId="25" borderId="11" xfId="0" applyFont="1" applyFill="1" applyBorder="1" applyAlignment="1">
      <alignment horizontal="left" vertical="center" wrapText="1"/>
    </xf>
    <xf numFmtId="0" fontId="27" fillId="0" borderId="37" xfId="3" applyFont="1" applyBorder="1" applyAlignment="1">
      <alignment vertical="center"/>
    </xf>
    <xf numFmtId="0" fontId="27" fillId="0" borderId="38" xfId="3" applyFont="1" applyBorder="1" applyAlignment="1">
      <alignment vertical="center"/>
    </xf>
    <xf numFmtId="0" fontId="27" fillId="0" borderId="70" xfId="3" applyFont="1" applyBorder="1" applyAlignment="1">
      <alignment vertical="center" wrapText="1"/>
    </xf>
    <xf numFmtId="43" fontId="55" fillId="20" borderId="83" xfId="18" applyFont="1" applyFill="1" applyBorder="1" applyAlignment="1">
      <alignment horizontal="center" vertical="center" wrapText="1"/>
    </xf>
    <xf numFmtId="43" fontId="55" fillId="20" borderId="86" xfId="18" applyFont="1" applyFill="1" applyBorder="1" applyAlignment="1">
      <alignment horizontal="center" vertical="center" wrapText="1"/>
    </xf>
    <xf numFmtId="43" fontId="55" fillId="20" borderId="87" xfId="18" applyFont="1" applyFill="1" applyBorder="1" applyAlignment="1">
      <alignment horizontal="center" vertical="center" wrapText="1"/>
    </xf>
    <xf numFmtId="0" fontId="27" fillId="19" borderId="11" xfId="3" applyFont="1" applyFill="1"/>
    <xf numFmtId="0" fontId="25" fillId="19" borderId="0" xfId="0" applyFont="1" applyFill="1" applyAlignment="1">
      <alignment vertical="center"/>
    </xf>
    <xf numFmtId="0" fontId="26" fillId="20" borderId="30" xfId="3" applyFont="1" applyFill="1" applyBorder="1" applyAlignment="1">
      <alignment horizontal="center" vertical="center" wrapText="1"/>
    </xf>
    <xf numFmtId="0" fontId="26" fillId="20" borderId="32" xfId="3" applyFont="1" applyFill="1" applyBorder="1" applyAlignment="1">
      <alignment horizontal="center" vertical="center" wrapText="1"/>
    </xf>
    <xf numFmtId="0" fontId="26" fillId="20" borderId="36" xfId="3" applyFont="1" applyFill="1" applyBorder="1" applyAlignment="1">
      <alignment horizontal="center" vertical="center" wrapText="1"/>
    </xf>
    <xf numFmtId="0" fontId="26" fillId="20" borderId="51" xfId="3" applyFont="1" applyFill="1" applyBorder="1" applyAlignment="1">
      <alignment horizontal="center" vertical="center" wrapText="1"/>
    </xf>
    <xf numFmtId="0" fontId="26" fillId="16" borderId="51" xfId="3" applyFont="1" applyFill="1" applyBorder="1" applyAlignment="1">
      <alignment horizontal="center" vertical="center" wrapText="1"/>
    </xf>
    <xf numFmtId="0" fontId="53" fillId="0" borderId="11" xfId="2" applyFont="1" applyAlignment="1">
      <alignment vertical="center" wrapText="1"/>
    </xf>
    <xf numFmtId="0" fontId="53" fillId="0" borderId="51" xfId="0" applyFont="1" applyBorder="1" applyAlignment="1">
      <alignment horizontal="center" vertical="center"/>
    </xf>
    <xf numFmtId="0" fontId="53" fillId="0" borderId="51" xfId="0" applyFont="1" applyBorder="1" applyAlignment="1">
      <alignment vertical="center"/>
    </xf>
    <xf numFmtId="0" fontId="53" fillId="0" borderId="51" xfId="2" applyFont="1" applyBorder="1" applyAlignment="1">
      <alignment horizontal="center" wrapText="1"/>
    </xf>
    <xf numFmtId="0" fontId="53" fillId="0" borderId="51" xfId="2" applyFont="1" applyBorder="1" applyAlignment="1">
      <alignment horizontal="center" vertical="center" wrapText="1"/>
    </xf>
    <xf numFmtId="0" fontId="53" fillId="0" borderId="51" xfId="2" applyFont="1" applyBorder="1" applyAlignment="1">
      <alignment vertical="center" wrapText="1"/>
    </xf>
    <xf numFmtId="0" fontId="26" fillId="0" borderId="51" xfId="0" applyFont="1" applyBorder="1" applyAlignment="1">
      <alignment vertical="center" wrapText="1"/>
    </xf>
    <xf numFmtId="0" fontId="45" fillId="0" borderId="37" xfId="3" applyFont="1" applyBorder="1" applyAlignment="1">
      <alignment horizontal="center" vertical="center" wrapText="1"/>
    </xf>
    <xf numFmtId="0" fontId="45" fillId="0" borderId="80" xfId="3" applyFont="1" applyBorder="1" applyAlignment="1">
      <alignment horizontal="center" vertical="center" wrapText="1"/>
    </xf>
    <xf numFmtId="0" fontId="45" fillId="0" borderId="81" xfId="3" applyFont="1" applyBorder="1" applyAlignment="1">
      <alignment horizontal="center" vertical="center" wrapText="1"/>
    </xf>
    <xf numFmtId="0" fontId="45" fillId="0" borderId="78" xfId="3" applyFont="1" applyBorder="1" applyAlignment="1">
      <alignment horizontal="center" vertical="center" wrapText="1"/>
    </xf>
    <xf numFmtId="0" fontId="45" fillId="0" borderId="66" xfId="3" applyFont="1" applyBorder="1" applyAlignment="1">
      <alignment horizontal="center" vertical="center" wrapText="1"/>
    </xf>
    <xf numFmtId="0" fontId="26" fillId="20" borderId="88" xfId="3" applyFont="1" applyFill="1" applyBorder="1" applyAlignment="1">
      <alignment horizontal="center" vertical="center" wrapText="1"/>
    </xf>
    <xf numFmtId="0" fontId="25" fillId="25" borderId="11" xfId="0" applyFont="1" applyFill="1" applyBorder="1" applyAlignment="1">
      <alignment vertical="center"/>
    </xf>
    <xf numFmtId="0" fontId="25" fillId="0" borderId="51" xfId="0" applyFont="1" applyBorder="1" applyAlignment="1">
      <alignment vertical="center"/>
    </xf>
    <xf numFmtId="0" fontId="56" fillId="20" borderId="38" xfId="19" applyFont="1" applyFill="1" applyBorder="1" applyAlignment="1">
      <alignment horizontal="center" vertical="center" wrapText="1"/>
    </xf>
    <xf numFmtId="0" fontId="2" fillId="0" borderId="80" xfId="19" applyBorder="1" applyAlignment="1">
      <alignment vertical="center"/>
    </xf>
    <xf numFmtId="0" fontId="0" fillId="0" borderId="70" xfId="0" applyBorder="1" applyAlignment="1">
      <alignment vertical="center"/>
    </xf>
    <xf numFmtId="0" fontId="2" fillId="0" borderId="70" xfId="19" applyBorder="1" applyAlignment="1">
      <alignment vertical="center"/>
    </xf>
    <xf numFmtId="0" fontId="2" fillId="0" borderId="70" xfId="19" applyBorder="1" applyAlignment="1">
      <alignment horizontal="right" vertical="center"/>
    </xf>
    <xf numFmtId="0" fontId="2" fillId="0" borderId="50" xfId="19" applyBorder="1" applyAlignment="1">
      <alignment vertical="center"/>
    </xf>
    <xf numFmtId="0" fontId="0" fillId="0" borderId="47" xfId="0" applyBorder="1" applyAlignment="1">
      <alignment vertical="center"/>
    </xf>
    <xf numFmtId="0" fontId="2" fillId="0" borderId="47" xfId="19" applyBorder="1" applyAlignment="1">
      <alignment vertical="center"/>
    </xf>
    <xf numFmtId="0" fontId="2" fillId="0" borderId="81" xfId="19" applyBorder="1" applyAlignment="1">
      <alignment vertical="center"/>
    </xf>
    <xf numFmtId="0" fontId="0" fillId="0" borderId="38" xfId="0" applyBorder="1" applyAlignment="1">
      <alignment vertical="center"/>
    </xf>
    <xf numFmtId="0" fontId="2" fillId="0" borderId="38" xfId="19" applyBorder="1" applyAlignment="1">
      <alignment vertical="center"/>
    </xf>
    <xf numFmtId="0" fontId="2" fillId="0" borderId="83" xfId="19" applyBorder="1" applyAlignment="1">
      <alignment horizontal="right" vertical="center"/>
    </xf>
    <xf numFmtId="0" fontId="25" fillId="20" borderId="51" xfId="2" applyFont="1" applyFill="1" applyBorder="1" applyAlignment="1">
      <alignment vertical="center" wrapText="1"/>
    </xf>
    <xf numFmtId="0" fontId="25" fillId="20" borderId="51" xfId="0" applyFont="1" applyFill="1" applyBorder="1" applyAlignment="1">
      <alignment vertical="center"/>
    </xf>
    <xf numFmtId="0" fontId="25" fillId="0" borderId="51" xfId="2" applyFont="1" applyBorder="1" applyAlignment="1">
      <alignment vertical="center" wrapText="1"/>
    </xf>
    <xf numFmtId="0" fontId="25" fillId="0" borderId="41" xfId="0" applyFont="1" applyBorder="1" applyAlignment="1">
      <alignment vertical="center"/>
    </xf>
    <xf numFmtId="0" fontId="56" fillId="16" borderId="37" xfId="19" applyFont="1" applyFill="1" applyBorder="1" applyAlignment="1">
      <alignment horizontal="center" vertical="center" wrapText="1"/>
    </xf>
    <xf numFmtId="0" fontId="26" fillId="20" borderId="53" xfId="3" applyFont="1" applyFill="1" applyBorder="1" applyAlignment="1">
      <alignment horizontal="center" vertical="center" wrapText="1"/>
    </xf>
    <xf numFmtId="0" fontId="17" fillId="20" borderId="53" xfId="3" applyFont="1" applyFill="1" applyBorder="1" applyAlignment="1">
      <alignment vertical="center" wrapText="1"/>
    </xf>
    <xf numFmtId="0" fontId="27" fillId="0" borderId="32" xfId="3" applyFont="1" applyBorder="1" applyAlignment="1">
      <alignment vertical="center" wrapText="1"/>
    </xf>
    <xf numFmtId="0" fontId="17" fillId="0" borderId="59" xfId="3" applyFont="1" applyBorder="1" applyAlignment="1">
      <alignment horizontal="center" vertical="center" wrapText="1"/>
    </xf>
    <xf numFmtId="0" fontId="17" fillId="0" borderId="60" xfId="3" applyFont="1" applyBorder="1" applyAlignment="1">
      <alignment horizontal="center" vertical="center" wrapText="1"/>
    </xf>
    <xf numFmtId="0" fontId="17" fillId="0" borderId="61" xfId="3" applyFont="1" applyBorder="1" applyAlignment="1">
      <alignment horizontal="center" vertical="center" wrapText="1"/>
    </xf>
    <xf numFmtId="0" fontId="17" fillId="20" borderId="53" xfId="3" applyFont="1" applyFill="1" applyBorder="1" applyAlignment="1">
      <alignment horizontal="center" vertical="center" wrapText="1"/>
    </xf>
    <xf numFmtId="9" fontId="27" fillId="0" borderId="74" xfId="3" applyNumberFormat="1" applyFont="1" applyBorder="1" applyAlignment="1">
      <alignment horizontal="center" vertical="center" wrapText="1"/>
    </xf>
    <xf numFmtId="9" fontId="27" fillId="0" borderId="73" xfId="3" applyNumberFormat="1" applyFont="1" applyBorder="1" applyAlignment="1">
      <alignment horizontal="center" vertical="center" wrapText="1"/>
    </xf>
    <xf numFmtId="9" fontId="17" fillId="0" borderId="75" xfId="3" applyNumberFormat="1" applyFont="1" applyBorder="1" applyAlignment="1">
      <alignment horizontal="center" vertical="center" wrapText="1"/>
    </xf>
    <xf numFmtId="0" fontId="27" fillId="0" borderId="44" xfId="3" applyFont="1" applyBorder="1" applyAlignment="1">
      <alignment horizontal="center" vertical="center" wrapText="1"/>
    </xf>
    <xf numFmtId="0" fontId="57" fillId="0" borderId="51" xfId="3" applyFont="1" applyBorder="1" applyAlignment="1">
      <alignment horizontal="center" vertical="center"/>
    </xf>
    <xf numFmtId="0" fontId="57" fillId="0" borderId="44" xfId="3" applyFont="1" applyBorder="1" applyAlignment="1">
      <alignment horizontal="center" vertical="center" wrapText="1"/>
    </xf>
    <xf numFmtId="0" fontId="27" fillId="0" borderId="32" xfId="3" applyFont="1" applyBorder="1" applyAlignment="1">
      <alignment horizontal="center" vertical="center"/>
    </xf>
    <xf numFmtId="0" fontId="27" fillId="0" borderId="31" xfId="3" applyFont="1" applyBorder="1" applyAlignment="1">
      <alignment horizontal="center" vertical="center"/>
    </xf>
    <xf numFmtId="0" fontId="25" fillId="0" borderId="51" xfId="0" applyFont="1" applyBorder="1" applyAlignment="1">
      <alignment horizontal="left" vertical="center" wrapText="1"/>
    </xf>
    <xf numFmtId="0" fontId="54" fillId="20" borderId="51" xfId="2" applyFont="1" applyFill="1" applyBorder="1" applyAlignment="1">
      <alignment vertical="center" wrapText="1"/>
    </xf>
    <xf numFmtId="0" fontId="54" fillId="20" borderId="51" xfId="0" applyFont="1" applyFill="1" applyBorder="1" applyAlignment="1">
      <alignment vertical="center"/>
    </xf>
    <xf numFmtId="0" fontId="26" fillId="0" borderId="51" xfId="0" applyFont="1" applyBorder="1" applyAlignment="1">
      <alignment horizontal="center" vertical="center"/>
    </xf>
    <xf numFmtId="0" fontId="26" fillId="0" borderId="51" xfId="0" applyFont="1" applyBorder="1" applyAlignment="1">
      <alignment vertical="center"/>
    </xf>
    <xf numFmtId="0" fontId="26" fillId="0" borderId="51" xfId="2" applyFont="1" applyBorder="1" applyAlignment="1">
      <alignment horizontal="center" wrapText="1"/>
    </xf>
    <xf numFmtId="0" fontId="17" fillId="0" borderId="51" xfId="3" applyFont="1" applyBorder="1" applyAlignment="1">
      <alignment vertical="center"/>
    </xf>
    <xf numFmtId="0" fontId="27" fillId="0" borderId="51" xfId="3" applyFont="1" applyBorder="1" applyAlignment="1">
      <alignment vertical="center"/>
    </xf>
    <xf numFmtId="0" fontId="25" fillId="20" borderId="51" xfId="2" applyFont="1" applyFill="1" applyBorder="1" applyAlignment="1">
      <alignment horizontal="center" vertical="center" wrapText="1"/>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25" borderId="0" xfId="0" applyFont="1" applyFill="1" applyAlignment="1">
      <alignment horizontal="center" vertical="center"/>
    </xf>
    <xf numFmtId="37" fontId="35" fillId="0" borderId="70" xfId="11" applyNumberFormat="1" applyBorder="1" applyAlignment="1">
      <alignment horizontal="center" vertical="center"/>
    </xf>
    <xf numFmtId="37" fontId="35" fillId="0" borderId="71" xfId="11" applyNumberFormat="1" applyBorder="1" applyAlignment="1">
      <alignment horizontal="center" vertical="center"/>
    </xf>
    <xf numFmtId="0" fontId="0" fillId="0" borderId="65" xfId="0" applyBorder="1" applyAlignment="1">
      <alignment horizontal="center" vertical="center"/>
    </xf>
    <xf numFmtId="37" fontId="35" fillId="0" borderId="49" xfId="11" applyNumberFormat="1" applyBorder="1" applyAlignment="1">
      <alignment horizontal="center" vertical="center"/>
    </xf>
    <xf numFmtId="0" fontId="0" fillId="0" borderId="46" xfId="0" applyBorder="1" applyAlignment="1">
      <alignment horizontal="center" vertical="center"/>
    </xf>
    <xf numFmtId="37" fontId="35" fillId="0" borderId="38" xfId="11" applyNumberFormat="1" applyBorder="1" applyAlignment="1">
      <alignment horizontal="center" vertical="center"/>
    </xf>
    <xf numFmtId="37" fontId="35" fillId="0" borderId="39" xfId="11" applyNumberFormat="1" applyBorder="1" applyAlignment="1">
      <alignment horizontal="center" vertical="center"/>
    </xf>
    <xf numFmtId="0" fontId="0" fillId="0" borderId="37" xfId="0" applyBorder="1" applyAlignment="1">
      <alignment horizontal="center" vertical="center"/>
    </xf>
    <xf numFmtId="0" fontId="31" fillId="0" borderId="47" xfId="20" applyFont="1" applyBorder="1" applyAlignment="1">
      <alignment horizontal="left" vertical="center" wrapText="1"/>
    </xf>
    <xf numFmtId="0" fontId="58" fillId="0" borderId="11" xfId="20" applyFont="1" applyAlignment="1">
      <alignment horizontal="left" vertical="top"/>
    </xf>
    <xf numFmtId="1" fontId="58" fillId="0" borderId="1" xfId="20" applyNumberFormat="1" applyFont="1" applyBorder="1" applyAlignment="1">
      <alignment horizontal="center" vertical="center" shrinkToFit="1"/>
    </xf>
    <xf numFmtId="0" fontId="31" fillId="0" borderId="1" xfId="20" applyFont="1" applyBorder="1" applyAlignment="1">
      <alignment horizontal="center" vertical="center" wrapText="1"/>
    </xf>
    <xf numFmtId="0" fontId="58" fillId="27" borderId="11" xfId="20" applyFont="1" applyFill="1" applyAlignment="1">
      <alignment horizontal="left" vertical="top" wrapText="1"/>
    </xf>
    <xf numFmtId="0" fontId="58" fillId="27" borderId="11" xfId="20" applyFont="1" applyFill="1" applyAlignment="1">
      <alignment horizontal="left" vertical="top"/>
    </xf>
    <xf numFmtId="0" fontId="58" fillId="0" borderId="11" xfId="20" applyFont="1" applyAlignment="1">
      <alignment horizontal="left" vertical="top" wrapText="1"/>
    </xf>
    <xf numFmtId="0" fontId="59" fillId="16" borderId="1" xfId="20" applyFont="1" applyFill="1" applyBorder="1" applyAlignment="1">
      <alignment horizontal="center" vertical="center" wrapText="1"/>
    </xf>
    <xf numFmtId="0" fontId="26" fillId="0" borderId="11" xfId="0" applyFont="1" applyBorder="1" applyAlignment="1">
      <alignment vertical="center" wrapText="1"/>
    </xf>
    <xf numFmtId="0" fontId="45" fillId="0" borderId="89" xfId="3" applyFont="1" applyBorder="1" applyAlignment="1">
      <alignment horizontal="center" vertical="center" wrapText="1"/>
    </xf>
    <xf numFmtId="43" fontId="45" fillId="20" borderId="47" xfId="18" applyFont="1" applyFill="1" applyBorder="1" applyAlignment="1">
      <alignment horizontal="center"/>
    </xf>
    <xf numFmtId="43" fontId="45" fillId="24" borderId="47" xfId="18" applyFont="1" applyFill="1" applyBorder="1" applyAlignment="1">
      <alignment horizontal="center" vertical="center"/>
    </xf>
    <xf numFmtId="0" fontId="31" fillId="0" borderId="47" xfId="20" applyFont="1" applyBorder="1" applyAlignment="1">
      <alignment vertical="center" wrapText="1"/>
    </xf>
    <xf numFmtId="0" fontId="31" fillId="0" borderId="12" xfId="20" applyFont="1" applyBorder="1" applyAlignment="1">
      <alignment vertical="center" wrapText="1"/>
    </xf>
    <xf numFmtId="0" fontId="38" fillId="0" borderId="90" xfId="3" applyFont="1" applyBorder="1" applyAlignment="1">
      <alignment horizontal="left" vertical="center" wrapText="1"/>
    </xf>
    <xf numFmtId="0" fontId="45" fillId="0" borderId="74" xfId="3" applyFont="1" applyBorder="1" applyAlignment="1">
      <alignment horizontal="center" vertical="center" wrapText="1"/>
    </xf>
    <xf numFmtId="0" fontId="45" fillId="0" borderId="91" xfId="3" applyFont="1" applyBorder="1" applyAlignment="1">
      <alignment horizontal="center" vertical="center" wrapText="1"/>
    </xf>
    <xf numFmtId="0" fontId="45" fillId="0" borderId="47" xfId="3" applyFont="1" applyBorder="1" applyAlignment="1">
      <alignment horizontal="center" vertical="center" wrapText="1"/>
    </xf>
    <xf numFmtId="0" fontId="45" fillId="0" borderId="92" xfId="3" applyFont="1" applyBorder="1" applyAlignment="1">
      <alignment horizontal="center" vertical="center" wrapText="1"/>
    </xf>
    <xf numFmtId="0" fontId="27" fillId="0" borderId="39" xfId="3" applyFont="1" applyBorder="1" applyAlignment="1">
      <alignment vertical="center"/>
    </xf>
    <xf numFmtId="0" fontId="27" fillId="25" borderId="37" xfId="3" applyFont="1" applyFill="1" applyBorder="1" applyAlignment="1">
      <alignment vertical="center"/>
    </xf>
    <xf numFmtId="0" fontId="27" fillId="25" borderId="39" xfId="3" applyFont="1" applyFill="1" applyBorder="1" applyAlignment="1">
      <alignment vertical="center"/>
    </xf>
    <xf numFmtId="0" fontId="38" fillId="0" borderId="63" xfId="3" applyFont="1" applyBorder="1" applyAlignment="1">
      <alignment horizontal="left" vertical="center" wrapText="1"/>
    </xf>
    <xf numFmtId="0" fontId="38" fillId="0" borderId="67" xfId="3" applyFont="1" applyBorder="1" applyAlignment="1">
      <alignment horizontal="left" vertical="center" wrapText="1"/>
    </xf>
    <xf numFmtId="0" fontId="38" fillId="0" borderId="76" xfId="3" applyFont="1" applyBorder="1" applyAlignment="1">
      <alignment horizontal="left" vertical="center" wrapText="1"/>
    </xf>
    <xf numFmtId="0" fontId="45" fillId="19" borderId="11" xfId="3" applyFont="1" applyFill="1" applyAlignment="1">
      <alignment horizontal="center" vertical="center" wrapText="1"/>
    </xf>
    <xf numFmtId="0" fontId="45" fillId="0" borderId="38" xfId="3" applyFont="1" applyBorder="1" applyAlignment="1">
      <alignment horizontal="center" vertical="center" wrapText="1"/>
    </xf>
    <xf numFmtId="0" fontId="38" fillId="0" borderId="47" xfId="3" applyFont="1" applyBorder="1" applyAlignment="1">
      <alignment horizontal="left" vertical="center" wrapText="1"/>
    </xf>
    <xf numFmtId="0" fontId="26" fillId="28" borderId="47" xfId="3" applyFont="1" applyFill="1" applyBorder="1" applyAlignment="1">
      <alignment horizontal="center" vertical="center" wrapText="1"/>
    </xf>
    <xf numFmtId="0" fontId="31" fillId="0" borderId="22" xfId="20" applyFont="1" applyBorder="1" applyAlignment="1">
      <alignment horizontal="center" vertical="center" wrapText="1"/>
    </xf>
    <xf numFmtId="0" fontId="12" fillId="8" borderId="11" xfId="0" applyFont="1" applyFill="1" applyBorder="1" applyAlignment="1">
      <alignment vertical="center"/>
    </xf>
    <xf numFmtId="0" fontId="12" fillId="8" borderId="26" xfId="0" applyFont="1" applyFill="1" applyBorder="1" applyAlignment="1">
      <alignment horizontal="center" vertical="center" wrapText="1"/>
    </xf>
    <xf numFmtId="0" fontId="14" fillId="2" borderId="14" xfId="0" applyFont="1" applyFill="1" applyBorder="1" applyAlignment="1">
      <alignment horizontal="center" vertical="center"/>
    </xf>
    <xf numFmtId="0" fontId="14" fillId="2" borderId="11" xfId="0" applyFont="1" applyFill="1" applyBorder="1" applyAlignment="1">
      <alignment horizontal="center" vertical="center"/>
    </xf>
    <xf numFmtId="0" fontId="15" fillId="8" borderId="11" xfId="0" applyFont="1" applyFill="1" applyBorder="1" applyAlignment="1">
      <alignment horizontal="left" vertical="center"/>
    </xf>
    <xf numFmtId="0" fontId="15" fillId="8" borderId="13" xfId="0" applyFont="1" applyFill="1" applyBorder="1" applyAlignment="1">
      <alignment horizontal="left" vertical="center"/>
    </xf>
    <xf numFmtId="0" fontId="15" fillId="2" borderId="11" xfId="0" applyFont="1" applyFill="1" applyBorder="1" applyAlignment="1">
      <alignment horizontal="center" vertical="center"/>
    </xf>
    <xf numFmtId="0" fontId="12" fillId="8" borderId="19" xfId="0" applyFont="1" applyFill="1" applyBorder="1" applyAlignment="1">
      <alignment vertical="center"/>
    </xf>
    <xf numFmtId="0" fontId="12" fillId="8" borderId="13" xfId="0" applyFont="1" applyFill="1" applyBorder="1" applyAlignment="1">
      <alignment vertical="center"/>
    </xf>
    <xf numFmtId="0" fontId="12" fillId="2" borderId="13" xfId="0" applyFont="1" applyFill="1" applyBorder="1" applyAlignment="1">
      <alignment vertical="center"/>
    </xf>
    <xf numFmtId="0" fontId="12" fillId="8" borderId="11" xfId="0" applyFont="1" applyFill="1" applyBorder="1" applyAlignment="1">
      <alignment horizontal="center" vertical="center"/>
    </xf>
    <xf numFmtId="0" fontId="15" fillId="2" borderId="11" xfId="0" applyFont="1" applyFill="1" applyBorder="1" applyAlignment="1">
      <alignment horizontal="left" vertical="center"/>
    </xf>
    <xf numFmtId="0" fontId="15" fillId="8" borderId="13" xfId="0" applyFont="1" applyFill="1" applyBorder="1" applyAlignment="1">
      <alignment vertical="center"/>
    </xf>
    <xf numFmtId="0" fontId="15" fillId="8" borderId="11" xfId="0" applyFont="1" applyFill="1" applyBorder="1" applyAlignment="1">
      <alignment vertical="center"/>
    </xf>
    <xf numFmtId="0" fontId="15" fillId="2" borderId="11" xfId="0" applyFont="1" applyFill="1" applyBorder="1" applyAlignment="1">
      <alignment vertical="center"/>
    </xf>
    <xf numFmtId="0" fontId="12" fillId="8" borderId="11" xfId="0" applyFont="1" applyFill="1" applyBorder="1" applyAlignment="1">
      <alignment horizontal="left" vertical="center"/>
    </xf>
    <xf numFmtId="0" fontId="12" fillId="8" borderId="13" xfId="0" applyFont="1" applyFill="1" applyBorder="1" applyAlignment="1">
      <alignment horizontal="center" vertical="center"/>
    </xf>
    <xf numFmtId="0" fontId="15" fillId="8" borderId="24" xfId="0" applyFont="1" applyFill="1" applyBorder="1" applyAlignment="1">
      <alignment vertical="center"/>
    </xf>
    <xf numFmtId="0" fontId="15" fillId="8" borderId="24" xfId="0" applyFont="1" applyFill="1" applyBorder="1" applyAlignment="1">
      <alignment horizontal="left" vertical="center"/>
    </xf>
    <xf numFmtId="0" fontId="12" fillId="8" borderId="24" xfId="0" applyFont="1" applyFill="1" applyBorder="1" applyAlignment="1">
      <alignment vertical="center"/>
    </xf>
    <xf numFmtId="0" fontId="15" fillId="8" borderId="11" xfId="0" applyFont="1" applyFill="1" applyBorder="1" applyAlignment="1">
      <alignment horizontal="right" vertical="center"/>
    </xf>
    <xf numFmtId="0" fontId="14" fillId="8" borderId="11" xfId="0" applyFont="1" applyFill="1" applyBorder="1" applyAlignment="1">
      <alignment vertical="center"/>
    </xf>
    <xf numFmtId="0" fontId="15" fillId="2" borderId="13" xfId="0" applyFont="1" applyFill="1" applyBorder="1" applyAlignment="1">
      <alignment vertical="center"/>
    </xf>
    <xf numFmtId="0" fontId="15" fillId="2" borderId="11" xfId="0" applyFont="1" applyFill="1" applyBorder="1" applyAlignment="1">
      <alignment vertical="center" wrapText="1"/>
    </xf>
    <xf numFmtId="0" fontId="12" fillId="2" borderId="11" xfId="0" applyFont="1" applyFill="1" applyBorder="1" applyAlignment="1">
      <alignment vertical="center"/>
    </xf>
    <xf numFmtId="0" fontId="12" fillId="2" borderId="24" xfId="0" applyFont="1" applyFill="1" applyBorder="1" applyAlignment="1">
      <alignment vertical="center"/>
    </xf>
    <xf numFmtId="0" fontId="12" fillId="8" borderId="26" xfId="0" applyFont="1" applyFill="1" applyBorder="1" applyAlignment="1">
      <alignment vertical="center"/>
    </xf>
    <xf numFmtId="0" fontId="12" fillId="8" borderId="25" xfId="0" applyFont="1" applyFill="1" applyBorder="1" applyAlignment="1">
      <alignment vertical="center"/>
    </xf>
    <xf numFmtId="0" fontId="15" fillId="8" borderId="11" xfId="0" applyFont="1" applyFill="1" applyBorder="1" applyAlignment="1">
      <alignment horizontal="center" vertical="center" wrapText="1"/>
    </xf>
    <xf numFmtId="0" fontId="15" fillId="8" borderId="11" xfId="0" applyFont="1" applyFill="1" applyBorder="1" applyAlignment="1">
      <alignment horizontal="left" vertical="center" wrapText="1"/>
    </xf>
    <xf numFmtId="0" fontId="15" fillId="8" borderId="11" xfId="0" applyFont="1" applyFill="1" applyBorder="1" applyAlignment="1">
      <alignment horizontal="right" vertical="center" wrapText="1"/>
    </xf>
    <xf numFmtId="0" fontId="17" fillId="0" borderId="11" xfId="3" applyFont="1" applyAlignment="1">
      <alignment horizontal="center" vertical="center" wrapText="1"/>
    </xf>
    <xf numFmtId="0" fontId="12" fillId="6" borderId="11" xfId="0" applyFont="1" applyFill="1" applyBorder="1" applyAlignment="1">
      <alignment vertical="center"/>
    </xf>
    <xf numFmtId="0" fontId="18" fillId="8" borderId="11" xfId="0" applyFont="1" applyFill="1" applyBorder="1" applyAlignment="1">
      <alignment vertical="center"/>
    </xf>
    <xf numFmtId="0" fontId="26" fillId="20" borderId="30" xfId="2" applyFont="1" applyFill="1" applyBorder="1" applyAlignment="1">
      <alignment vertical="center" wrapText="1"/>
    </xf>
    <xf numFmtId="0" fontId="26" fillId="20" borderId="32" xfId="2" applyFont="1" applyFill="1" applyBorder="1" applyAlignment="1">
      <alignment vertical="center" wrapText="1"/>
    </xf>
    <xf numFmtId="10" fontId="45" fillId="20" borderId="47" xfId="18" applyNumberFormat="1" applyFont="1" applyFill="1" applyBorder="1" applyAlignment="1">
      <alignment horizontal="center"/>
    </xf>
    <xf numFmtId="0" fontId="27" fillId="0" borderId="77" xfId="3" applyFont="1" applyBorder="1" applyAlignment="1">
      <alignment vertical="center" wrapText="1"/>
    </xf>
    <xf numFmtId="43" fontId="55" fillId="20" borderId="98" xfId="18" applyFont="1" applyFill="1" applyBorder="1" applyAlignment="1">
      <alignment horizontal="center" vertical="center" wrapText="1"/>
    </xf>
    <xf numFmtId="0" fontId="27" fillId="0" borderId="101" xfId="3" applyFont="1" applyBorder="1" applyAlignment="1">
      <alignment vertical="center" wrapText="1"/>
    </xf>
    <xf numFmtId="0" fontId="27" fillId="0" borderId="106" xfId="3" applyFont="1" applyBorder="1" applyAlignment="1">
      <alignment vertical="center" wrapText="1"/>
    </xf>
    <xf numFmtId="170" fontId="27" fillId="0" borderId="11" xfId="3" applyNumberFormat="1" applyFont="1" applyAlignment="1">
      <alignment vertical="center"/>
    </xf>
    <xf numFmtId="170" fontId="27" fillId="0" borderId="47" xfId="5" applyNumberFormat="1" applyFont="1" applyFill="1" applyBorder="1" applyAlignment="1">
      <alignment vertical="center"/>
    </xf>
    <xf numFmtId="170" fontId="27" fillId="0" borderId="38" xfId="5" applyNumberFormat="1" applyFont="1" applyFill="1" applyBorder="1" applyAlignment="1">
      <alignment vertical="center"/>
    </xf>
    <xf numFmtId="0" fontId="53" fillId="20" borderId="51" xfId="2" applyFont="1" applyFill="1" applyBorder="1" applyAlignment="1">
      <alignment vertical="center" wrapText="1"/>
    </xf>
    <xf numFmtId="0" fontId="0" fillId="0" borderId="11" xfId="0" applyBorder="1"/>
    <xf numFmtId="0" fontId="26" fillId="20" borderId="46" xfId="2" applyFont="1" applyFill="1" applyBorder="1" applyAlignment="1">
      <alignment horizontal="center" vertical="center" wrapText="1"/>
    </xf>
    <xf numFmtId="0" fontId="26" fillId="20" borderId="47" xfId="2" applyFont="1" applyFill="1" applyBorder="1" applyAlignment="1">
      <alignment horizontal="center" vertical="center" wrapText="1"/>
    </xf>
    <xf numFmtId="0" fontId="27" fillId="0" borderId="47" xfId="0" applyFont="1" applyBorder="1" applyAlignment="1">
      <alignment horizontal="justify" vertical="center" wrapText="1"/>
    </xf>
    <xf numFmtId="0" fontId="0" fillId="0" borderId="46" xfId="0" applyBorder="1"/>
    <xf numFmtId="0" fontId="0" fillId="0" borderId="47" xfId="0" applyBorder="1"/>
    <xf numFmtId="0" fontId="0" fillId="0" borderId="37" xfId="0" applyBorder="1"/>
    <xf numFmtId="0" fontId="0" fillId="0" borderId="38" xfId="0" applyBorder="1"/>
    <xf numFmtId="0" fontId="33" fillId="0" borderId="33" xfId="3" applyFont="1" applyBorder="1" applyAlignment="1">
      <alignment horizontal="center" vertical="center"/>
    </xf>
    <xf numFmtId="0" fontId="33" fillId="0" borderId="36" xfId="3" applyFont="1" applyBorder="1" applyAlignment="1">
      <alignment horizontal="center" vertical="center"/>
    </xf>
    <xf numFmtId="2" fontId="33" fillId="0" borderId="33" xfId="3" applyNumberFormat="1" applyFont="1" applyBorder="1" applyAlignment="1">
      <alignment horizontal="center" vertical="center"/>
    </xf>
    <xf numFmtId="2" fontId="33" fillId="0" borderId="36" xfId="3" applyNumberFormat="1" applyFont="1" applyBorder="1" applyAlignment="1">
      <alignment horizontal="center" vertical="center"/>
    </xf>
    <xf numFmtId="0" fontId="1" fillId="0" borderId="0" xfId="0" applyFont="1"/>
    <xf numFmtId="0" fontId="45" fillId="20" borderId="27" xfId="3" applyFont="1" applyFill="1" applyBorder="1" applyAlignment="1">
      <alignment horizontal="center" vertical="center" wrapText="1"/>
    </xf>
    <xf numFmtId="0" fontId="33" fillId="0" borderId="44" xfId="3" applyFont="1" applyBorder="1" applyAlignment="1">
      <alignment horizontal="center" vertical="center"/>
    </xf>
    <xf numFmtId="0" fontId="45" fillId="20" borderId="44" xfId="3" applyFont="1" applyFill="1" applyBorder="1" applyAlignment="1">
      <alignment horizontal="center" vertical="center" wrapText="1"/>
    </xf>
    <xf numFmtId="2" fontId="33" fillId="0" borderId="114" xfId="3" applyNumberFormat="1" applyFont="1" applyBorder="1" applyAlignment="1">
      <alignment horizontal="center" vertical="center"/>
    </xf>
    <xf numFmtId="0" fontId="45" fillId="20" borderId="115" xfId="3" applyFont="1" applyFill="1" applyBorder="1" applyAlignment="1">
      <alignment horizontal="center" vertical="center" wrapText="1"/>
    </xf>
    <xf numFmtId="0" fontId="33" fillId="0" borderId="116" xfId="3" applyFont="1" applyBorder="1" applyAlignment="1">
      <alignment horizontal="center" vertical="center"/>
    </xf>
    <xf numFmtId="0" fontId="45" fillId="20" borderId="33" xfId="3" applyFont="1" applyFill="1" applyBorder="1" applyAlignment="1">
      <alignment horizontal="center" vertical="center" wrapText="1"/>
    </xf>
    <xf numFmtId="0" fontId="33" fillId="0" borderId="114" xfId="3" applyFont="1" applyBorder="1" applyAlignment="1">
      <alignment horizontal="center" vertical="center"/>
    </xf>
    <xf numFmtId="1" fontId="33" fillId="0" borderId="51" xfId="3" applyNumberFormat="1" applyFont="1" applyBorder="1" applyAlignment="1">
      <alignment horizontal="center" vertical="center"/>
    </xf>
    <xf numFmtId="9" fontId="34" fillId="19" borderId="11" xfId="0" applyNumberFormat="1" applyFont="1" applyFill="1" applyBorder="1" applyAlignment="1">
      <alignment horizontal="center"/>
    </xf>
    <xf numFmtId="0" fontId="45" fillId="19" borderId="11" xfId="2" applyFont="1" applyFill="1" applyAlignment="1">
      <alignment vertical="center" wrapText="1"/>
    </xf>
    <xf numFmtId="0" fontId="45" fillId="19" borderId="11" xfId="3" applyFont="1" applyFill="1" applyAlignment="1">
      <alignment horizontal="center" vertical="center"/>
    </xf>
    <xf numFmtId="10" fontId="45" fillId="19" borderId="11" xfId="0" applyNumberFormat="1" applyFont="1" applyFill="1" applyBorder="1" applyAlignment="1">
      <alignment horizontal="center" vertical="center"/>
    </xf>
    <xf numFmtId="9" fontId="45" fillId="19" borderId="11" xfId="3" applyNumberFormat="1" applyFont="1" applyFill="1" applyAlignment="1">
      <alignment horizontal="center" vertical="center"/>
    </xf>
    <xf numFmtId="9" fontId="45" fillId="19" borderId="11" xfId="0" applyNumberFormat="1" applyFont="1" applyFill="1" applyBorder="1" applyAlignment="1">
      <alignment horizontal="center" vertical="center"/>
    </xf>
    <xf numFmtId="10" fontId="45" fillId="19" borderId="11" xfId="18" applyNumberFormat="1" applyFont="1" applyFill="1" applyBorder="1" applyAlignment="1">
      <alignment horizontal="center"/>
    </xf>
    <xf numFmtId="43" fontId="45" fillId="19" borderId="11" xfId="18" applyFont="1" applyFill="1" applyBorder="1" applyAlignment="1">
      <alignment horizontal="center" vertical="center"/>
    </xf>
    <xf numFmtId="0" fontId="45" fillId="20" borderId="1" xfId="2" applyFont="1" applyFill="1" applyBorder="1" applyAlignment="1">
      <alignment horizontal="center" vertical="center" wrapText="1"/>
    </xf>
    <xf numFmtId="0" fontId="45" fillId="16" borderId="1" xfId="3" applyFont="1" applyFill="1" applyBorder="1" applyAlignment="1">
      <alignment horizontal="center" vertical="center"/>
    </xf>
    <xf numFmtId="10" fontId="45" fillId="20" borderId="1" xfId="3" applyNumberFormat="1" applyFont="1" applyFill="1" applyBorder="1" applyAlignment="1">
      <alignment horizontal="center" vertical="center"/>
    </xf>
    <xf numFmtId="9" fontId="45" fillId="20" borderId="1" xfId="3" applyNumberFormat="1" applyFont="1" applyFill="1" applyBorder="1" applyAlignment="1">
      <alignment horizontal="center" vertical="center"/>
    </xf>
    <xf numFmtId="10" fontId="45" fillId="20" borderId="1" xfId="0" applyNumberFormat="1" applyFont="1" applyFill="1" applyBorder="1" applyAlignment="1">
      <alignment horizontal="center" vertical="center"/>
    </xf>
    <xf numFmtId="9" fontId="45" fillId="24" borderId="1" xfId="0" applyNumberFormat="1" applyFont="1" applyFill="1" applyBorder="1" applyAlignment="1">
      <alignment horizontal="center" vertical="center"/>
    </xf>
    <xf numFmtId="9" fontId="45" fillId="20" borderId="1" xfId="0" applyNumberFormat="1" applyFont="1" applyFill="1" applyBorder="1" applyAlignment="1">
      <alignment horizontal="center"/>
    </xf>
    <xf numFmtId="10" fontId="45" fillId="20" borderId="1" xfId="18" applyNumberFormat="1" applyFont="1" applyFill="1" applyBorder="1" applyAlignment="1">
      <alignment horizontal="center"/>
    </xf>
    <xf numFmtId="43" fontId="45" fillId="20" borderId="1" xfId="18" applyFont="1" applyFill="1" applyBorder="1" applyAlignment="1">
      <alignment horizontal="center"/>
    </xf>
    <xf numFmtId="43" fontId="45" fillId="24" borderId="1" xfId="18" applyFont="1" applyFill="1" applyBorder="1" applyAlignment="1">
      <alignment horizontal="center" vertical="center"/>
    </xf>
    <xf numFmtId="0" fontId="45" fillId="20" borderId="1" xfId="0" applyFont="1" applyFill="1" applyBorder="1" applyAlignment="1">
      <alignment horizontal="center" vertical="center"/>
    </xf>
    <xf numFmtId="9" fontId="34" fillId="19" borderId="1" xfId="0" applyNumberFormat="1" applyFont="1" applyFill="1" applyBorder="1" applyAlignment="1">
      <alignment horizontal="center"/>
    </xf>
    <xf numFmtId="0" fontId="31" fillId="0" borderId="12" xfId="20" applyFont="1" applyBorder="1" applyAlignment="1">
      <alignment horizontal="center" vertical="center" wrapText="1"/>
    </xf>
    <xf numFmtId="0" fontId="45" fillId="0" borderId="47" xfId="2" applyFont="1" applyBorder="1" applyAlignment="1">
      <alignment horizontal="center" vertical="center" wrapText="1"/>
    </xf>
    <xf numFmtId="0" fontId="45" fillId="16" borderId="47" xfId="2" applyFont="1" applyFill="1" applyBorder="1" applyAlignment="1">
      <alignment horizontal="center" vertical="center" wrapText="1"/>
    </xf>
    <xf numFmtId="0" fontId="33" fillId="0" borderId="117" xfId="3" applyFont="1" applyBorder="1" applyAlignment="1">
      <alignment horizontal="center" vertical="center"/>
    </xf>
    <xf numFmtId="0" fontId="45" fillId="20" borderId="114" xfId="3" applyFont="1" applyFill="1" applyBorder="1" applyAlignment="1">
      <alignment horizontal="center" vertical="center" wrapText="1"/>
    </xf>
    <xf numFmtId="0" fontId="45" fillId="0" borderId="1" xfId="2" applyFont="1" applyBorder="1" applyAlignment="1">
      <alignment horizontal="center" vertical="center" wrapText="1"/>
    </xf>
    <xf numFmtId="9" fontId="27" fillId="0" borderId="54" xfId="3" applyNumberFormat="1" applyFont="1" applyBorder="1" applyAlignment="1">
      <alignment horizontal="center" vertical="center" wrapText="1"/>
    </xf>
    <xf numFmtId="0" fontId="26" fillId="0" borderId="51" xfId="0" applyFont="1" applyBorder="1" applyAlignment="1">
      <alignment horizontal="center" vertical="center" wrapText="1"/>
    </xf>
    <xf numFmtId="0" fontId="26" fillId="20" borderId="44" xfId="3" applyFont="1" applyFill="1" applyBorder="1" applyAlignment="1">
      <alignment horizontal="center" vertical="center" wrapText="1"/>
    </xf>
    <xf numFmtId="170" fontId="27" fillId="0" borderId="58" xfId="5" applyNumberFormat="1" applyFont="1" applyFill="1" applyBorder="1" applyAlignment="1">
      <alignment vertical="center"/>
    </xf>
    <xf numFmtId="9" fontId="34" fillId="0" borderId="47" xfId="0" applyNumberFormat="1" applyFont="1" applyBorder="1" applyAlignment="1">
      <alignment horizontal="center"/>
    </xf>
    <xf numFmtId="0" fontId="31" fillId="0" borderId="1" xfId="20" applyFont="1" applyBorder="1" applyAlignment="1">
      <alignment vertical="center" wrapText="1"/>
    </xf>
    <xf numFmtId="0" fontId="26" fillId="20" borderId="27" xfId="2" applyFont="1" applyFill="1" applyBorder="1" applyAlignment="1">
      <alignment vertical="center" wrapText="1"/>
    </xf>
    <xf numFmtId="9" fontId="34" fillId="0" borderId="1" xfId="0" applyNumberFormat="1" applyFont="1" applyBorder="1" applyAlignment="1">
      <alignment horizontal="center"/>
    </xf>
    <xf numFmtId="0" fontId="63" fillId="0" borderId="47" xfId="3" applyFont="1" applyBorder="1" applyAlignment="1">
      <alignment horizontal="center" vertical="center"/>
    </xf>
    <xf numFmtId="0" fontId="27" fillId="0" borderId="47" xfId="3" applyFont="1" applyBorder="1" applyAlignment="1">
      <alignment vertical="center"/>
    </xf>
    <xf numFmtId="10" fontId="27" fillId="0" borderId="33" xfId="3" applyNumberFormat="1" applyFont="1" applyBorder="1" applyAlignment="1">
      <alignment horizontal="center" vertical="center"/>
    </xf>
    <xf numFmtId="0" fontId="26" fillId="20" borderId="27" xfId="3" applyFont="1" applyFill="1" applyBorder="1" applyAlignment="1">
      <alignment horizontal="center" vertical="center" wrapText="1"/>
    </xf>
    <xf numFmtId="0" fontId="27" fillId="0" borderId="44" xfId="3" applyFont="1" applyBorder="1" applyAlignment="1">
      <alignment horizontal="center" vertical="center"/>
    </xf>
    <xf numFmtId="10" fontId="27" fillId="0" borderId="114" xfId="3" applyNumberFormat="1" applyFont="1" applyBorder="1" applyAlignment="1">
      <alignment horizontal="center" vertical="center"/>
    </xf>
    <xf numFmtId="0" fontId="26" fillId="20" borderId="118" xfId="3" applyFont="1" applyFill="1" applyBorder="1" applyAlignment="1">
      <alignment horizontal="center" vertical="center" wrapText="1"/>
    </xf>
    <xf numFmtId="172" fontId="27" fillId="0" borderId="33" xfId="3" applyNumberFormat="1" applyFont="1" applyBorder="1" applyAlignment="1">
      <alignment horizontal="center" vertical="center"/>
    </xf>
    <xf numFmtId="172" fontId="27" fillId="0" borderId="114" xfId="3" applyNumberFormat="1" applyFont="1" applyBorder="1" applyAlignment="1">
      <alignment horizontal="center" vertical="center"/>
    </xf>
    <xf numFmtId="0" fontId="31" fillId="0" borderId="7" xfId="20" applyFont="1" applyBorder="1" applyAlignment="1">
      <alignment horizontal="center" vertical="center" wrapText="1"/>
    </xf>
    <xf numFmtId="0" fontId="26" fillId="20" borderId="32" xfId="2" applyFont="1" applyFill="1" applyBorder="1" applyAlignment="1">
      <alignment horizontal="left" vertical="center" wrapText="1"/>
    </xf>
    <xf numFmtId="0" fontId="25" fillId="0" borderId="51" xfId="2" applyFont="1" applyBorder="1" applyAlignment="1">
      <alignment horizontal="center" vertical="center" wrapText="1"/>
    </xf>
    <xf numFmtId="0" fontId="59" fillId="29" borderId="1" xfId="20" applyFont="1" applyFill="1" applyBorder="1" applyAlignment="1">
      <alignment horizontal="center" vertical="center" wrapText="1"/>
    </xf>
    <xf numFmtId="0" fontId="27" fillId="0" borderId="51" xfId="3" applyFont="1" applyBorder="1" applyAlignment="1">
      <alignment vertical="center" wrapText="1"/>
    </xf>
    <xf numFmtId="0" fontId="58" fillId="0" borderId="11" xfId="20" applyFont="1" applyAlignment="1">
      <alignment horizontal="left" vertical="center"/>
    </xf>
    <xf numFmtId="0" fontId="2" fillId="0" borderId="49" xfId="19" applyBorder="1" applyAlignment="1">
      <alignment horizontal="right" vertical="center" wrapText="1"/>
    </xf>
    <xf numFmtId="0" fontId="2" fillId="0" borderId="11" xfId="19" applyAlignment="1">
      <alignment vertical="center"/>
    </xf>
    <xf numFmtId="0" fontId="2" fillId="0" borderId="11" xfId="19" applyAlignment="1">
      <alignment horizontal="center" vertical="center"/>
    </xf>
    <xf numFmtId="0" fontId="27" fillId="0" borderId="0" xfId="3" applyFont="1" applyBorder="1" applyAlignment="1">
      <alignment vertical="center"/>
    </xf>
    <xf numFmtId="0" fontId="17" fillId="0" borderId="0" xfId="3" applyFont="1" applyBorder="1" applyAlignment="1">
      <alignment vertical="center"/>
    </xf>
    <xf numFmtId="0" fontId="17" fillId="0" borderId="11" xfId="3" applyFont="1" applyAlignment="1">
      <alignment vertical="center"/>
    </xf>
    <xf numFmtId="3" fontId="62" fillId="0" borderId="47" xfId="0" applyNumberFormat="1" applyFont="1" applyBorder="1" applyAlignment="1">
      <alignment vertical="center"/>
    </xf>
    <xf numFmtId="0" fontId="62" fillId="0" borderId="47" xfId="0" applyFont="1" applyBorder="1" applyAlignment="1">
      <alignment vertical="center"/>
    </xf>
    <xf numFmtId="0" fontId="62" fillId="0" borderId="34" xfId="0" applyFont="1" applyBorder="1" applyAlignment="1">
      <alignment vertical="center"/>
    </xf>
    <xf numFmtId="3" fontId="62" fillId="0" borderId="38" xfId="0" applyNumberFormat="1" applyFont="1" applyBorder="1" applyAlignment="1">
      <alignment vertical="center"/>
    </xf>
    <xf numFmtId="0" fontId="62" fillId="0" borderId="38" xfId="0" applyFont="1" applyBorder="1" applyAlignment="1">
      <alignment vertical="center"/>
    </xf>
    <xf numFmtId="9" fontId="27" fillId="0" borderId="39" xfId="1" applyFont="1" applyBorder="1" applyAlignment="1">
      <alignment vertical="center"/>
    </xf>
    <xf numFmtId="0" fontId="33" fillId="0" borderId="51" xfId="21" applyFont="1" applyBorder="1" applyAlignment="1">
      <alignment horizontal="center" vertical="center" wrapText="1"/>
    </xf>
    <xf numFmtId="0" fontId="33" fillId="0" borderId="44" xfId="21" applyFont="1" applyBorder="1" applyAlignment="1">
      <alignment horizontal="center" vertical="center" wrapText="1"/>
    </xf>
    <xf numFmtId="0" fontId="33" fillId="0" borderId="51" xfId="3" applyFont="1" applyBorder="1" applyAlignment="1">
      <alignment horizontal="center" vertical="center" wrapText="1"/>
    </xf>
    <xf numFmtId="0" fontId="45" fillId="16" borderId="70" xfId="3" applyFont="1" applyFill="1" applyBorder="1" applyAlignment="1">
      <alignment horizontal="center" vertical="center"/>
    </xf>
    <xf numFmtId="0" fontId="45" fillId="20" borderId="48" xfId="2" applyFont="1" applyFill="1" applyBorder="1" applyAlignment="1">
      <alignment horizontal="center" vertical="center" wrapText="1"/>
    </xf>
    <xf numFmtId="10" fontId="45" fillId="20" borderId="73" xfId="3" applyNumberFormat="1" applyFont="1" applyFill="1" applyBorder="1" applyAlignment="1">
      <alignment horizontal="center" vertical="center"/>
    </xf>
    <xf numFmtId="9" fontId="45" fillId="20" borderId="73" xfId="3" applyNumberFormat="1" applyFont="1" applyFill="1" applyBorder="1" applyAlignment="1">
      <alignment horizontal="center" vertical="center"/>
    </xf>
    <xf numFmtId="2" fontId="33" fillId="0" borderId="52" xfId="3" applyNumberFormat="1" applyFont="1" applyBorder="1" applyAlignment="1">
      <alignment horizontal="center" vertical="center"/>
    </xf>
    <xf numFmtId="0" fontId="45" fillId="20" borderId="54" xfId="3" applyFont="1" applyFill="1" applyBorder="1" applyAlignment="1">
      <alignment horizontal="center" vertical="center" wrapText="1"/>
    </xf>
    <xf numFmtId="2" fontId="27" fillId="0" borderId="11" xfId="3" applyNumberFormat="1" applyFont="1" applyAlignment="1">
      <alignment vertical="center"/>
    </xf>
    <xf numFmtId="0" fontId="65" fillId="0" borderId="114" xfId="0" applyFont="1" applyBorder="1" applyAlignment="1">
      <alignment vertical="top" wrapText="1"/>
    </xf>
    <xf numFmtId="0" fontId="33" fillId="0" borderId="44" xfId="3" applyFont="1" applyBorder="1" applyAlignment="1">
      <alignment horizontal="left" vertical="top" wrapText="1"/>
    </xf>
    <xf numFmtId="0" fontId="9" fillId="0" borderId="0" xfId="0" applyFont="1" applyAlignment="1">
      <alignment horizontal="center" vertical="center" textRotation="90" wrapText="1"/>
    </xf>
    <xf numFmtId="0" fontId="0" fillId="0" borderId="0" xfId="0"/>
    <xf numFmtId="0" fontId="9" fillId="5" borderId="2" xfId="0" applyFont="1" applyFill="1" applyBorder="1" applyAlignment="1">
      <alignment horizontal="center" vertical="center" wrapText="1"/>
    </xf>
    <xf numFmtId="0" fontId="8" fillId="0" borderId="3" xfId="0" applyFont="1" applyBorder="1"/>
    <xf numFmtId="0" fontId="8" fillId="0" borderId="4" xfId="0" applyFont="1" applyBorder="1"/>
    <xf numFmtId="0" fontId="7" fillId="0" borderId="11" xfId="0" applyFont="1" applyBorder="1" applyAlignment="1">
      <alignment horizontal="left" vertical="top"/>
    </xf>
    <xf numFmtId="0" fontId="9" fillId="0" borderId="2" xfId="0" applyFont="1" applyBorder="1" applyAlignment="1">
      <alignment horizontal="center" vertical="center"/>
    </xf>
    <xf numFmtId="0" fontId="9" fillId="3" borderId="2" xfId="0" applyFont="1" applyFill="1" applyBorder="1" applyAlignment="1">
      <alignment horizontal="center" vertical="center" wrapText="1"/>
    </xf>
    <xf numFmtId="0" fontId="7" fillId="0" borderId="0" xfId="0" applyFont="1" applyAlignment="1">
      <alignment horizontal="left"/>
    </xf>
    <xf numFmtId="0" fontId="9" fillId="4" borderId="2" xfId="0" applyFont="1" applyFill="1" applyBorder="1" applyAlignment="1">
      <alignment horizontal="center" vertical="center" wrapText="1"/>
    </xf>
    <xf numFmtId="0" fontId="9" fillId="17" borderId="2" xfId="0" applyFont="1" applyFill="1" applyBorder="1" applyAlignment="1">
      <alignment horizontal="center" vertical="center" wrapText="1"/>
    </xf>
    <xf numFmtId="0" fontId="8" fillId="17" borderId="3" xfId="0" applyFont="1" applyFill="1" applyBorder="1"/>
    <xf numFmtId="0" fontId="8" fillId="17" borderId="4" xfId="0" applyFont="1" applyFill="1" applyBorder="1"/>
    <xf numFmtId="0" fontId="6" fillId="0" borderId="0" xfId="0" applyFont="1" applyAlignment="1">
      <alignment horizontal="center"/>
    </xf>
    <xf numFmtId="0" fontId="6" fillId="0" borderId="0" xfId="0" applyFont="1" applyAlignment="1">
      <alignment horizontal="center" vertical="center" wrapText="1"/>
    </xf>
    <xf numFmtId="0" fontId="7" fillId="0" borderId="0" xfId="0" applyFont="1" applyAlignment="1">
      <alignment horizontal="right" vertical="center"/>
    </xf>
    <xf numFmtId="0" fontId="7" fillId="0" borderId="22" xfId="0" applyFont="1" applyBorder="1" applyAlignment="1">
      <alignment horizontal="center"/>
    </xf>
    <xf numFmtId="0" fontId="8" fillId="0" borderId="23" xfId="0" applyFont="1" applyBorder="1"/>
    <xf numFmtId="167" fontId="9" fillId="0" borderId="22" xfId="0" applyNumberFormat="1" applyFont="1" applyBorder="1" applyAlignment="1">
      <alignment vertical="center"/>
    </xf>
    <xf numFmtId="0" fontId="7" fillId="0" borderId="0" xfId="0" applyFont="1" applyAlignment="1">
      <alignment horizontal="left" vertical="top"/>
    </xf>
    <xf numFmtId="0" fontId="9" fillId="0" borderId="13" xfId="0" applyFont="1" applyBorder="1" applyAlignment="1">
      <alignment horizontal="center" vertical="center" textRotation="90" wrapText="1"/>
    </xf>
    <xf numFmtId="0" fontId="9" fillId="13" borderId="2" xfId="0" applyFont="1" applyFill="1" applyBorder="1" applyAlignment="1">
      <alignment horizontal="center" vertical="center" wrapText="1"/>
    </xf>
    <xf numFmtId="0" fontId="9" fillId="13" borderId="3"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0" borderId="4" xfId="0" applyFont="1" applyBorder="1" applyAlignment="1">
      <alignment horizontal="center" vertical="center"/>
    </xf>
    <xf numFmtId="0" fontId="9" fillId="6" borderId="2" xfId="0" applyFont="1" applyFill="1" applyBorder="1" applyAlignment="1">
      <alignment horizontal="center" vertical="center" wrapText="1"/>
    </xf>
    <xf numFmtId="0" fontId="15" fillId="2" borderId="22" xfId="0" applyFont="1" applyFill="1" applyBorder="1" applyAlignment="1">
      <alignment horizontal="center" vertical="center"/>
    </xf>
    <xf numFmtId="0" fontId="8" fillId="0" borderId="12" xfId="0" applyFont="1" applyBorder="1"/>
    <xf numFmtId="0" fontId="15" fillId="10" borderId="22" xfId="0" applyFont="1" applyFill="1" applyBorder="1" applyAlignment="1">
      <alignment horizontal="center" vertical="center"/>
    </xf>
    <xf numFmtId="0" fontId="15" fillId="11" borderId="22" xfId="0" applyFont="1" applyFill="1" applyBorder="1" applyAlignment="1">
      <alignment horizontal="center" vertical="center"/>
    </xf>
    <xf numFmtId="0" fontId="15" fillId="10" borderId="22" xfId="0" applyFont="1" applyFill="1" applyBorder="1" applyAlignment="1">
      <alignment horizontal="center" vertical="center" wrapText="1"/>
    </xf>
    <xf numFmtId="0" fontId="15" fillId="11" borderId="22" xfId="0" applyFont="1" applyFill="1" applyBorder="1" applyAlignment="1">
      <alignment horizontal="center" vertical="center" wrapText="1"/>
    </xf>
    <xf numFmtId="0" fontId="15" fillId="9" borderId="22" xfId="0" applyFont="1" applyFill="1" applyBorder="1" applyAlignment="1">
      <alignment horizontal="center" vertical="center"/>
    </xf>
    <xf numFmtId="0" fontId="15" fillId="9" borderId="22" xfId="0" applyFont="1" applyFill="1" applyBorder="1" applyAlignment="1">
      <alignment horizontal="center" vertical="center" wrapText="1"/>
    </xf>
    <xf numFmtId="0" fontId="15" fillId="8" borderId="22"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8" fillId="0" borderId="7" xfId="0" applyFont="1" applyBorder="1"/>
    <xf numFmtId="0" fontId="8" fillId="0" borderId="8" xfId="0" applyFont="1" applyBorder="1"/>
    <xf numFmtId="0" fontId="8" fillId="0" borderId="26" xfId="0" applyFont="1" applyBorder="1"/>
    <xf numFmtId="0" fontId="8" fillId="0" borderId="24" xfId="0" applyFont="1" applyBorder="1"/>
    <xf numFmtId="0" fontId="8" fillId="0" borderId="25" xfId="0" applyFont="1" applyBorder="1"/>
    <xf numFmtId="14" fontId="12" fillId="8" borderId="22" xfId="0" applyNumberFormat="1" applyFont="1" applyFill="1" applyBorder="1" applyAlignment="1">
      <alignment horizontal="center" vertical="center" wrapText="1"/>
    </xf>
    <xf numFmtId="0" fontId="15" fillId="8" borderId="11" xfId="0" applyFont="1" applyFill="1" applyBorder="1" applyAlignment="1">
      <alignment horizontal="center" vertical="center" wrapText="1"/>
    </xf>
    <xf numFmtId="0" fontId="8" fillId="0" borderId="11" xfId="0" applyFont="1" applyBorder="1"/>
    <xf numFmtId="0" fontId="15" fillId="12" borderId="22" xfId="0" applyFont="1" applyFill="1" applyBorder="1" applyAlignment="1">
      <alignment horizontal="center" vertical="center" wrapText="1"/>
    </xf>
    <xf numFmtId="0" fontId="12" fillId="8" borderId="22" xfId="0" applyFont="1" applyFill="1" applyBorder="1" applyAlignment="1">
      <alignment horizontal="center" vertical="center" wrapText="1"/>
    </xf>
    <xf numFmtId="0" fontId="12" fillId="8" borderId="22" xfId="0" applyFont="1" applyFill="1" applyBorder="1" applyAlignment="1">
      <alignment horizontal="center" vertical="center"/>
    </xf>
    <xf numFmtId="0" fontId="15" fillId="8" borderId="11" xfId="0" applyFont="1" applyFill="1" applyBorder="1" applyAlignment="1">
      <alignment horizontal="right" vertical="center"/>
    </xf>
    <xf numFmtId="0" fontId="15" fillId="8" borderId="24"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2" fillId="8" borderId="22" xfId="0" applyFont="1" applyFill="1" applyBorder="1" applyAlignment="1">
      <alignment horizontal="left" vertical="center"/>
    </xf>
    <xf numFmtId="0" fontId="16" fillId="8" borderId="22" xfId="0" applyFont="1" applyFill="1" applyBorder="1" applyAlignment="1">
      <alignment horizontal="left" vertical="center" wrapText="1"/>
    </xf>
    <xf numFmtId="0" fontId="12" fillId="2" borderId="5" xfId="0" applyFont="1" applyFill="1" applyBorder="1" applyAlignment="1">
      <alignment horizontal="center" vertical="center"/>
    </xf>
    <xf numFmtId="0" fontId="8" fillId="0" borderId="6" xfId="0" applyFont="1" applyBorder="1"/>
    <xf numFmtId="0" fontId="8" fillId="0" borderId="13" xfId="0" applyFont="1" applyBorder="1"/>
    <xf numFmtId="0" fontId="13" fillId="8" borderId="7" xfId="0" applyFont="1" applyFill="1" applyBorder="1" applyAlignment="1">
      <alignment horizontal="center" vertical="center" wrapText="1"/>
    </xf>
    <xf numFmtId="0" fontId="12" fillId="8" borderId="7" xfId="0" applyFont="1" applyFill="1" applyBorder="1" applyAlignment="1">
      <alignment horizontal="center" vertical="center"/>
    </xf>
    <xf numFmtId="0" fontId="15" fillId="2" borderId="11" xfId="0" applyFont="1" applyFill="1" applyBorder="1" applyAlignment="1">
      <alignment horizontal="center" vertical="center"/>
    </xf>
    <xf numFmtId="0" fontId="12" fillId="8" borderId="11" xfId="0" applyFont="1" applyFill="1" applyBorder="1" applyAlignment="1">
      <alignment horizontal="center" vertical="center"/>
    </xf>
    <xf numFmtId="0" fontId="15" fillId="2" borderId="15" xfId="0" applyFont="1" applyFill="1" applyBorder="1" applyAlignment="1">
      <alignment horizontal="center" vertical="center"/>
    </xf>
    <xf numFmtId="0" fontId="8" fillId="0" borderId="16" xfId="0" applyFont="1" applyBorder="1"/>
    <xf numFmtId="0" fontId="14" fillId="2" borderId="11" xfId="0" applyFont="1" applyFill="1" applyBorder="1" applyAlignment="1">
      <alignment horizontal="center" vertical="center"/>
    </xf>
    <xf numFmtId="0" fontId="8" fillId="0" borderId="14" xfId="0" applyFont="1" applyBorder="1"/>
    <xf numFmtId="0" fontId="12" fillId="2" borderId="22" xfId="0" applyFont="1" applyFill="1" applyBorder="1" applyAlignment="1">
      <alignment horizontal="center" vertical="center"/>
    </xf>
    <xf numFmtId="0" fontId="12" fillId="2" borderId="22" xfId="0" applyFont="1" applyFill="1" applyBorder="1" applyAlignment="1">
      <alignment horizontal="left" vertical="center" wrapText="1"/>
    </xf>
    <xf numFmtId="0" fontId="15" fillId="7" borderId="22" xfId="0" applyFont="1" applyFill="1" applyBorder="1" applyAlignment="1">
      <alignment horizontal="center" vertical="center"/>
    </xf>
    <xf numFmtId="0" fontId="12" fillId="8" borderId="18" xfId="0" applyFont="1" applyFill="1" applyBorder="1" applyAlignment="1">
      <alignment horizontal="center" vertical="center"/>
    </xf>
    <xf numFmtId="0" fontId="8" fillId="0" borderId="19" xfId="0" applyFont="1" applyBorder="1"/>
    <xf numFmtId="0" fontId="8" fillId="0" borderId="20" xfId="0" applyFont="1" applyBorder="1"/>
    <xf numFmtId="0" fontId="33" fillId="0" borderId="47" xfId="0" applyFont="1" applyBorder="1" applyAlignment="1">
      <alignment horizontal="center"/>
    </xf>
    <xf numFmtId="0" fontId="33" fillId="0" borderId="48" xfId="3" applyFont="1" applyBorder="1" applyAlignment="1">
      <alignment horizontal="center" vertical="center"/>
    </xf>
    <xf numFmtId="0" fontId="33" fillId="0" borderId="50" xfId="3" applyFont="1" applyBorder="1" applyAlignment="1">
      <alignment horizontal="center" vertical="center"/>
    </xf>
    <xf numFmtId="43" fontId="33" fillId="0" borderId="47" xfId="18" applyFont="1" applyBorder="1" applyAlignment="1">
      <alignment horizontal="center"/>
    </xf>
    <xf numFmtId="0" fontId="46" fillId="0" borderId="48" xfId="3" applyFont="1" applyBorder="1" applyAlignment="1">
      <alignment horizontal="center" vertical="center" wrapText="1"/>
    </xf>
    <xf numFmtId="0" fontId="46" fillId="0" borderId="50" xfId="3" applyFont="1" applyBorder="1" applyAlignment="1">
      <alignment horizontal="center" vertical="center" wrapText="1"/>
    </xf>
    <xf numFmtId="0" fontId="43" fillId="0" borderId="48" xfId="3" applyFont="1" applyBorder="1" applyAlignment="1">
      <alignment horizontal="left" vertical="center" wrapText="1"/>
    </xf>
    <xf numFmtId="0" fontId="43" fillId="0" borderId="50" xfId="3" applyFont="1" applyBorder="1" applyAlignment="1">
      <alignment horizontal="left" vertical="center" wrapText="1"/>
    </xf>
    <xf numFmtId="0" fontId="46" fillId="0" borderId="48" xfId="3" applyFont="1" applyBorder="1" applyAlignment="1">
      <alignment horizontal="left" vertical="center" wrapText="1"/>
    </xf>
    <xf numFmtId="0" fontId="44" fillId="0" borderId="50" xfId="3" applyFont="1" applyBorder="1" applyAlignment="1">
      <alignment horizontal="left" vertical="center" wrapText="1"/>
    </xf>
    <xf numFmtId="0" fontId="45" fillId="20" borderId="30" xfId="3" applyFont="1" applyFill="1" applyBorder="1" applyAlignment="1">
      <alignment horizontal="center" vertical="center" wrapText="1"/>
    </xf>
    <xf numFmtId="0" fontId="45" fillId="20" borderId="32" xfId="3" applyFont="1" applyFill="1" applyBorder="1" applyAlignment="1">
      <alignment horizontal="center" vertical="center" wrapText="1"/>
    </xf>
    <xf numFmtId="0" fontId="33" fillId="0" borderId="30" xfId="3" applyFont="1" applyBorder="1" applyAlignment="1">
      <alignment horizontal="center" vertical="center"/>
    </xf>
    <xf numFmtId="0" fontId="33" fillId="0" borderId="31" xfId="3" applyFont="1" applyBorder="1" applyAlignment="1">
      <alignment horizontal="center" vertical="center"/>
    </xf>
    <xf numFmtId="0" fontId="33" fillId="0" borderId="32" xfId="3" applyFont="1" applyBorder="1" applyAlignment="1">
      <alignment horizontal="center" vertical="center"/>
    </xf>
    <xf numFmtId="0" fontId="32" fillId="0" borderId="48" xfId="16" applyBorder="1" applyAlignment="1">
      <alignment horizontal="center" vertical="center" wrapText="1"/>
    </xf>
    <xf numFmtId="0" fontId="32" fillId="0" borderId="50" xfId="16" applyBorder="1" applyAlignment="1">
      <alignment horizontal="center" vertical="center" wrapText="1"/>
    </xf>
    <xf numFmtId="0" fontId="33" fillId="0" borderId="48" xfId="3" applyFont="1" applyBorder="1" applyAlignment="1">
      <alignment horizontal="left" vertical="center" wrapText="1"/>
    </xf>
    <xf numFmtId="0" fontId="33" fillId="0" borderId="50" xfId="3" applyFont="1" applyBorder="1" applyAlignment="1">
      <alignment horizontal="left" vertical="center" wrapText="1"/>
    </xf>
    <xf numFmtId="0" fontId="44" fillId="0" borderId="50" xfId="3" applyFont="1" applyBorder="1" applyAlignment="1">
      <alignment horizontal="center" vertical="center" wrapText="1"/>
    </xf>
    <xf numFmtId="172" fontId="45" fillId="20" borderId="48" xfId="3" applyNumberFormat="1" applyFont="1" applyFill="1" applyBorder="1" applyAlignment="1">
      <alignment horizontal="center" vertical="center" wrapText="1"/>
    </xf>
    <xf numFmtId="172" fontId="45" fillId="20" borderId="50" xfId="3" applyNumberFormat="1" applyFont="1" applyFill="1" applyBorder="1" applyAlignment="1">
      <alignment horizontal="center" vertical="center"/>
    </xf>
    <xf numFmtId="0" fontId="33" fillId="0" borderId="47" xfId="3" applyFont="1" applyBorder="1" applyAlignment="1">
      <alignment horizontal="center" vertical="center"/>
    </xf>
    <xf numFmtId="0" fontId="45" fillId="20" borderId="54" xfId="3" applyFont="1" applyFill="1" applyBorder="1" applyAlignment="1">
      <alignment horizontal="center" vertical="center" wrapText="1"/>
    </xf>
    <xf numFmtId="0" fontId="45" fillId="20" borderId="53" xfId="3" applyFont="1" applyFill="1" applyBorder="1" applyAlignment="1">
      <alignment horizontal="center" vertical="center" wrapText="1"/>
    </xf>
    <xf numFmtId="0" fontId="33" fillId="0" borderId="30" xfId="3" applyFont="1" applyBorder="1" applyAlignment="1">
      <alignment horizontal="center" vertical="center" wrapText="1"/>
    </xf>
    <xf numFmtId="0" fontId="33" fillId="0" borderId="32" xfId="3" applyFont="1" applyBorder="1" applyAlignment="1">
      <alignment horizontal="center" vertical="center" wrapText="1"/>
    </xf>
    <xf numFmtId="0" fontId="47" fillId="0" borderId="30" xfId="3" applyFont="1" applyBorder="1" applyAlignment="1">
      <alignment horizontal="center" vertical="center" wrapText="1"/>
    </xf>
    <xf numFmtId="0" fontId="47" fillId="0" borderId="32" xfId="3" applyFont="1" applyBorder="1" applyAlignment="1">
      <alignment horizontal="center" vertical="center" wrapText="1"/>
    </xf>
    <xf numFmtId="0" fontId="34" fillId="20" borderId="30" xfId="3" applyFont="1" applyFill="1" applyBorder="1" applyAlignment="1">
      <alignment horizontal="center" vertical="center"/>
    </xf>
    <xf numFmtId="0" fontId="34" fillId="20" borderId="31" xfId="3" applyFont="1" applyFill="1" applyBorder="1" applyAlignment="1">
      <alignment horizontal="center" vertical="center"/>
    </xf>
    <xf numFmtId="0" fontId="34" fillId="20" borderId="32" xfId="3" applyFont="1" applyFill="1" applyBorder="1" applyAlignment="1">
      <alignment horizontal="center" vertical="center"/>
    </xf>
    <xf numFmtId="0" fontId="34" fillId="0" borderId="30" xfId="3" applyFont="1" applyBorder="1" applyAlignment="1">
      <alignment horizontal="center" vertical="center" wrapText="1"/>
    </xf>
    <xf numFmtId="0" fontId="34" fillId="0" borderId="31" xfId="3" applyFont="1" applyBorder="1" applyAlignment="1">
      <alignment horizontal="center" vertical="center" wrapText="1"/>
    </xf>
    <xf numFmtId="0" fontId="34" fillId="0" borderId="32" xfId="3" applyFont="1" applyBorder="1" applyAlignment="1">
      <alignment horizontal="center" vertical="center" wrapText="1"/>
    </xf>
    <xf numFmtId="9" fontId="34" fillId="0" borderId="36" xfId="3" applyNumberFormat="1" applyFont="1" applyBorder="1" applyAlignment="1">
      <alignment horizontal="center" vertical="center"/>
    </xf>
    <xf numFmtId="9" fontId="34" fillId="0" borderId="44" xfId="3" applyNumberFormat="1" applyFont="1" applyBorder="1" applyAlignment="1">
      <alignment horizontal="center" vertical="center"/>
    </xf>
    <xf numFmtId="0" fontId="34" fillId="0" borderId="30" xfId="3" applyFont="1" applyBorder="1" applyAlignment="1">
      <alignment horizontal="left" vertical="center"/>
    </xf>
    <xf numFmtId="0" fontId="34" fillId="0" borderId="31" xfId="3" applyFont="1" applyBorder="1" applyAlignment="1">
      <alignment horizontal="left" vertical="center"/>
    </xf>
    <xf numFmtId="0" fontId="34" fillId="0" borderId="32" xfId="3" applyFont="1" applyBorder="1" applyAlignment="1">
      <alignment horizontal="left" vertical="center"/>
    </xf>
    <xf numFmtId="0" fontId="34" fillId="0" borderId="51" xfId="3" applyFont="1" applyBorder="1" applyAlignment="1">
      <alignment horizontal="center" vertical="center"/>
    </xf>
    <xf numFmtId="0" fontId="33" fillId="0" borderId="48" xfId="3" applyFont="1" applyBorder="1" applyAlignment="1">
      <alignment horizontal="center" vertical="center" wrapText="1"/>
    </xf>
    <xf numFmtId="0" fontId="33" fillId="0" borderId="50" xfId="3" applyFont="1" applyBorder="1" applyAlignment="1">
      <alignment horizontal="center" vertical="center" wrapText="1"/>
    </xf>
    <xf numFmtId="0" fontId="46" fillId="8" borderId="48" xfId="0" applyFont="1" applyFill="1" applyBorder="1" applyAlignment="1">
      <alignment horizontal="center" vertical="center" wrapText="1"/>
    </xf>
    <xf numFmtId="0" fontId="46" fillId="8" borderId="50" xfId="0" applyFont="1" applyFill="1" applyBorder="1" applyAlignment="1">
      <alignment horizontal="center" vertical="center" wrapText="1"/>
    </xf>
    <xf numFmtId="0" fontId="49" fillId="0" borderId="30" xfId="0" applyFont="1" applyBorder="1" applyAlignment="1">
      <alignment horizontal="left" vertical="center" wrapText="1"/>
    </xf>
    <xf numFmtId="0" fontId="49" fillId="0" borderId="31" xfId="0" applyFont="1" applyBorder="1" applyAlignment="1">
      <alignment horizontal="left" vertical="center" wrapText="1"/>
    </xf>
    <xf numFmtId="0" fontId="49" fillId="0" borderId="32" xfId="0" applyFont="1" applyBorder="1" applyAlignment="1">
      <alignment horizontal="left" vertical="center" wrapText="1"/>
    </xf>
    <xf numFmtId="0" fontId="26" fillId="0" borderId="27" xfId="2" applyFont="1" applyBorder="1" applyAlignment="1">
      <alignment horizontal="center" vertical="center"/>
    </xf>
    <xf numFmtId="0" fontId="26" fillId="0" borderId="43" xfId="2" applyFont="1" applyBorder="1" applyAlignment="1">
      <alignment horizontal="center" vertical="center"/>
    </xf>
    <xf numFmtId="0" fontId="26" fillId="0" borderId="42" xfId="2" applyFont="1" applyBorder="1" applyAlignment="1">
      <alignment horizontal="center" vertical="center"/>
    </xf>
    <xf numFmtId="0" fontId="26" fillId="0" borderId="33" xfId="2" applyFont="1" applyBorder="1" applyAlignment="1">
      <alignment horizontal="center" vertical="center"/>
    </xf>
    <xf numFmtId="0" fontId="26" fillId="0" borderId="11" xfId="2" applyFont="1" applyAlignment="1">
      <alignment horizontal="center" vertical="center"/>
    </xf>
    <xf numFmtId="0" fontId="26" fillId="0" borderId="41" xfId="2" applyFont="1" applyBorder="1" applyAlignment="1">
      <alignment horizontal="center" vertical="center"/>
    </xf>
    <xf numFmtId="0" fontId="26" fillId="0" borderId="36" xfId="2" applyFont="1" applyBorder="1" applyAlignment="1">
      <alignment horizontal="center" vertical="center"/>
    </xf>
    <xf numFmtId="0" fontId="26" fillId="0" borderId="45" xfId="2" applyFont="1" applyBorder="1" applyAlignment="1">
      <alignment horizontal="center" vertical="center"/>
    </xf>
    <xf numFmtId="0" fontId="26" fillId="0" borderId="44" xfId="2" applyFont="1" applyBorder="1" applyAlignment="1">
      <alignment horizontal="center" vertical="center"/>
    </xf>
    <xf numFmtId="0" fontId="26" fillId="20" borderId="30" xfId="2" applyFont="1" applyFill="1" applyBorder="1" applyAlignment="1">
      <alignment horizontal="center" vertical="center" wrapText="1"/>
    </xf>
    <xf numFmtId="0" fontId="26" fillId="20" borderId="31" xfId="2" applyFont="1" applyFill="1" applyBorder="1" applyAlignment="1">
      <alignment horizontal="center" vertical="center" wrapText="1"/>
    </xf>
    <xf numFmtId="0" fontId="26" fillId="20" borderId="32" xfId="2" applyFont="1" applyFill="1" applyBorder="1" applyAlignment="1">
      <alignment horizontal="center" vertical="center" wrapText="1"/>
    </xf>
    <xf numFmtId="0" fontId="26" fillId="0" borderId="27" xfId="2" applyFont="1" applyBorder="1" applyAlignment="1">
      <alignment horizontal="left" vertical="center" wrapText="1"/>
    </xf>
    <xf numFmtId="0" fontId="26" fillId="0" borderId="43" xfId="2" applyFont="1" applyBorder="1" applyAlignment="1">
      <alignment horizontal="left" vertical="center" wrapText="1"/>
    </xf>
    <xf numFmtId="0" fontId="26" fillId="0" borderId="42" xfId="2" applyFont="1" applyBorder="1" applyAlignment="1">
      <alignment horizontal="left" vertical="center" wrapText="1"/>
    </xf>
    <xf numFmtId="0" fontId="26" fillId="0" borderId="33" xfId="2" applyFont="1" applyBorder="1" applyAlignment="1">
      <alignment horizontal="left" vertical="center" wrapText="1"/>
    </xf>
    <xf numFmtId="0" fontId="26" fillId="0" borderId="11" xfId="2" applyFont="1" applyAlignment="1">
      <alignment horizontal="left" vertical="center" wrapText="1"/>
    </xf>
    <xf numFmtId="0" fontId="26" fillId="0" borderId="41" xfId="2" applyFont="1" applyBorder="1" applyAlignment="1">
      <alignment horizontal="left" vertical="center" wrapText="1"/>
    </xf>
    <xf numFmtId="0" fontId="26" fillId="0" borderId="36" xfId="2" applyFont="1" applyBorder="1" applyAlignment="1">
      <alignment horizontal="left" vertical="center" wrapText="1"/>
    </xf>
    <xf numFmtId="0" fontId="26" fillId="0" borderId="45" xfId="2" applyFont="1" applyBorder="1" applyAlignment="1">
      <alignment horizontal="left" vertical="center" wrapText="1"/>
    </xf>
    <xf numFmtId="0" fontId="26" fillId="0" borderId="44" xfId="2" applyFont="1" applyBorder="1" applyAlignment="1">
      <alignment horizontal="left" vertical="center" wrapText="1"/>
    </xf>
    <xf numFmtId="0" fontId="26" fillId="0" borderId="51" xfId="2" applyFont="1" applyBorder="1" applyAlignment="1">
      <alignment horizontal="center" vertical="center" wrapText="1"/>
    </xf>
    <xf numFmtId="0" fontId="26" fillId="0" borderId="51" xfId="2" applyFont="1" applyBorder="1" applyAlignment="1">
      <alignment horizontal="left" vertical="center" wrapText="1"/>
    </xf>
    <xf numFmtId="0" fontId="25" fillId="0" borderId="27" xfId="2" applyFont="1" applyBorder="1" applyAlignment="1">
      <alignment horizontal="center" vertical="center" wrapText="1"/>
    </xf>
    <xf numFmtId="0" fontId="25" fillId="0" borderId="33" xfId="2" applyFont="1" applyBorder="1" applyAlignment="1">
      <alignment horizontal="center" vertical="center" wrapText="1"/>
    </xf>
    <xf numFmtId="0" fontId="25" fillId="0" borderId="36" xfId="2" applyFont="1" applyBorder="1" applyAlignment="1">
      <alignment horizontal="center" vertical="center" wrapText="1"/>
    </xf>
    <xf numFmtId="0" fontId="26" fillId="20" borderId="51" xfId="2" applyFont="1" applyFill="1" applyBorder="1" applyAlignment="1">
      <alignment horizontal="center" vertical="center" wrapText="1"/>
    </xf>
    <xf numFmtId="0" fontId="26" fillId="20" borderId="51" xfId="2" applyFont="1" applyFill="1" applyBorder="1" applyAlignment="1">
      <alignment horizontal="left" vertical="center" wrapText="1"/>
    </xf>
    <xf numFmtId="0" fontId="27" fillId="0" borderId="51" xfId="3" applyFont="1" applyBorder="1" applyAlignment="1">
      <alignment horizontal="center" vertical="center"/>
    </xf>
    <xf numFmtId="0" fontId="26" fillId="0" borderId="1" xfId="2" applyFont="1" applyBorder="1" applyAlignment="1">
      <alignment horizontal="center" vertical="center" wrapText="1"/>
    </xf>
    <xf numFmtId="0" fontId="26" fillId="19" borderId="11" xfId="2" applyFont="1" applyFill="1" applyAlignment="1">
      <alignment horizontal="left" vertical="center" wrapText="1"/>
    </xf>
    <xf numFmtId="0" fontId="26" fillId="20" borderId="27" xfId="2" applyFont="1" applyFill="1" applyBorder="1" applyAlignment="1">
      <alignment horizontal="left" vertical="center" wrapText="1"/>
    </xf>
    <xf numFmtId="0" fontId="26" fillId="20" borderId="33" xfId="2" applyFont="1" applyFill="1" applyBorder="1" applyAlignment="1">
      <alignment horizontal="left" vertical="center" wrapText="1"/>
    </xf>
    <xf numFmtId="0" fontId="26" fillId="20" borderId="36" xfId="2" applyFont="1" applyFill="1" applyBorder="1" applyAlignment="1">
      <alignment horizontal="left" vertical="center" wrapText="1"/>
    </xf>
    <xf numFmtId="0" fontId="26" fillId="0" borderId="30" xfId="2" applyFont="1" applyBorder="1" applyAlignment="1">
      <alignment horizontal="center" vertical="center" wrapText="1"/>
    </xf>
    <xf numFmtId="0" fontId="26" fillId="0" borderId="31" xfId="2" applyFont="1" applyBorder="1" applyAlignment="1">
      <alignment horizontal="center" vertical="center" wrapText="1"/>
    </xf>
    <xf numFmtId="0" fontId="26" fillId="0" borderId="32" xfId="2" applyFont="1" applyBorder="1" applyAlignment="1">
      <alignment horizontal="center" vertical="center" wrapText="1"/>
    </xf>
    <xf numFmtId="1" fontId="13" fillId="0" borderId="30" xfId="21" applyNumberFormat="1" applyFont="1" applyBorder="1" applyAlignment="1">
      <alignment horizontal="center" vertical="center"/>
    </xf>
    <xf numFmtId="1" fontId="13" fillId="0" borderId="31" xfId="21" applyNumberFormat="1" applyFont="1" applyBorder="1" applyAlignment="1">
      <alignment horizontal="center" vertical="center"/>
    </xf>
    <xf numFmtId="1" fontId="13" fillId="0" borderId="32" xfId="21" applyNumberFormat="1" applyFont="1" applyBorder="1" applyAlignment="1">
      <alignment horizontal="center" vertical="center"/>
    </xf>
    <xf numFmtId="0" fontId="42" fillId="16" borderId="73" xfId="2" applyFont="1" applyFill="1" applyBorder="1" applyAlignment="1">
      <alignment horizontal="center" vertical="center" wrapText="1"/>
    </xf>
    <xf numFmtId="0" fontId="42" fillId="16" borderId="70" xfId="2" applyFont="1" applyFill="1" applyBorder="1" applyAlignment="1">
      <alignment horizontal="center" vertical="center" wrapText="1"/>
    </xf>
    <xf numFmtId="0" fontId="26" fillId="0" borderId="51" xfId="0" applyFont="1" applyBorder="1" applyAlignment="1">
      <alignment horizontal="center" vertical="center" wrapText="1"/>
    </xf>
    <xf numFmtId="0" fontId="45" fillId="20" borderId="47" xfId="2" applyFont="1" applyFill="1" applyBorder="1" applyAlignment="1">
      <alignment horizontal="center" vertical="center" wrapText="1"/>
    </xf>
    <xf numFmtId="172" fontId="45" fillId="20" borderId="48" xfId="3" applyNumberFormat="1" applyFont="1" applyFill="1" applyBorder="1" applyAlignment="1">
      <alignment horizontal="center" vertical="center"/>
    </xf>
    <xf numFmtId="0" fontId="46" fillId="0" borderId="50" xfId="3" applyFont="1" applyBorder="1" applyAlignment="1">
      <alignment horizontal="left" vertical="center" wrapText="1"/>
    </xf>
    <xf numFmtId="9" fontId="27" fillId="0" borderId="48" xfId="3" applyNumberFormat="1" applyFont="1" applyBorder="1" applyAlignment="1">
      <alignment horizontal="center" vertical="center"/>
    </xf>
    <xf numFmtId="9" fontId="27" fillId="0" borderId="50" xfId="3" applyNumberFormat="1" applyFont="1" applyBorder="1" applyAlignment="1">
      <alignment horizontal="center" vertical="center"/>
    </xf>
    <xf numFmtId="0" fontId="27" fillId="0" borderId="48" xfId="3" applyFont="1" applyBorder="1" applyAlignment="1">
      <alignment horizontal="center" vertical="center"/>
    </xf>
    <xf numFmtId="0" fontId="27" fillId="0" borderId="50" xfId="3" applyFont="1" applyBorder="1" applyAlignment="1">
      <alignment horizontal="center" vertical="center"/>
    </xf>
    <xf numFmtId="0" fontId="43" fillId="0" borderId="48" xfId="3" applyFont="1" applyBorder="1" applyAlignment="1">
      <alignment horizontal="center" vertical="center" wrapText="1"/>
    </xf>
    <xf numFmtId="0" fontId="43" fillId="0" borderId="50" xfId="3" applyFont="1" applyBorder="1" applyAlignment="1">
      <alignment horizontal="center" vertical="center" wrapText="1"/>
    </xf>
    <xf numFmtId="0" fontId="58" fillId="0" borderId="5" xfId="20" applyFont="1" applyBorder="1" applyAlignment="1">
      <alignment horizontal="center" vertical="center" wrapText="1"/>
    </xf>
    <xf numFmtId="0" fontId="58" fillId="0" borderId="7" xfId="20" applyFont="1" applyBorder="1" applyAlignment="1">
      <alignment horizontal="center" vertical="center" wrapText="1"/>
    </xf>
    <xf numFmtId="0" fontId="58" fillId="0" borderId="8" xfId="20" applyFont="1" applyBorder="1" applyAlignment="1">
      <alignment horizontal="center" vertical="center" wrapText="1"/>
    </xf>
    <xf numFmtId="0" fontId="58" fillId="0" borderId="6" xfId="20" applyFont="1" applyBorder="1" applyAlignment="1">
      <alignment horizontal="center" vertical="center" wrapText="1"/>
    </xf>
    <xf numFmtId="0" fontId="58" fillId="0" borderId="11" xfId="20" applyFont="1" applyAlignment="1">
      <alignment horizontal="center" vertical="center" wrapText="1"/>
    </xf>
    <xf numFmtId="0" fontId="58" fillId="0" borderId="13" xfId="20" applyFont="1" applyBorder="1" applyAlignment="1">
      <alignment horizontal="center" vertical="center" wrapText="1"/>
    </xf>
    <xf numFmtId="0" fontId="58" fillId="0" borderId="26" xfId="20" applyFont="1" applyBorder="1" applyAlignment="1">
      <alignment horizontal="center" vertical="center" wrapText="1"/>
    </xf>
    <xf numFmtId="0" fontId="58" fillId="0" borderId="24" xfId="20" applyFont="1" applyBorder="1" applyAlignment="1">
      <alignment horizontal="center" vertical="center" wrapText="1"/>
    </xf>
    <xf numFmtId="0" fontId="58" fillId="0" borderId="25" xfId="20" applyFont="1" applyBorder="1" applyAlignment="1">
      <alignment horizontal="center" vertical="center" wrapText="1"/>
    </xf>
    <xf numFmtId="0" fontId="59" fillId="0" borderId="5" xfId="20" applyFont="1" applyBorder="1" applyAlignment="1">
      <alignment horizontal="center" vertical="center" wrapText="1"/>
    </xf>
    <xf numFmtId="0" fontId="59" fillId="0" borderId="7" xfId="20" applyFont="1" applyBorder="1" applyAlignment="1">
      <alignment horizontal="center" vertical="center" wrapText="1"/>
    </xf>
    <xf numFmtId="0" fontId="59" fillId="0" borderId="26" xfId="20" applyFont="1" applyBorder="1" applyAlignment="1">
      <alignment horizontal="center" vertical="center" wrapText="1"/>
    </xf>
    <xf numFmtId="0" fontId="59" fillId="0" borderId="24" xfId="20" applyFont="1" applyBorder="1" applyAlignment="1">
      <alignment horizontal="center" vertical="center" wrapText="1"/>
    </xf>
    <xf numFmtId="0" fontId="59" fillId="16" borderId="22" xfId="20" applyFont="1" applyFill="1" applyBorder="1" applyAlignment="1">
      <alignment horizontal="center" vertical="center" wrapText="1"/>
    </xf>
    <xf numFmtId="0" fontId="59" fillId="16" borderId="12" xfId="20" applyFont="1" applyFill="1" applyBorder="1" applyAlignment="1">
      <alignment horizontal="center" vertical="center" wrapText="1"/>
    </xf>
    <xf numFmtId="0" fontId="59" fillId="16" borderId="25" xfId="20" applyFont="1" applyFill="1" applyBorder="1" applyAlignment="1">
      <alignment horizontal="center" vertical="center" wrapText="1"/>
    </xf>
    <xf numFmtId="0" fontId="59" fillId="16" borderId="23" xfId="20" applyFont="1" applyFill="1" applyBorder="1" applyAlignment="1">
      <alignment horizontal="center" vertical="center" wrapText="1"/>
    </xf>
    <xf numFmtId="0" fontId="31" fillId="0" borderId="22" xfId="20" applyFont="1" applyBorder="1" applyAlignment="1">
      <alignment horizontal="center" vertical="center" wrapText="1"/>
    </xf>
    <xf numFmtId="0" fontId="31" fillId="0" borderId="12" xfId="20" applyFont="1" applyBorder="1" applyAlignment="1">
      <alignment horizontal="center" vertical="center" wrapText="1"/>
    </xf>
    <xf numFmtId="0" fontId="31" fillId="0" borderId="23" xfId="20" applyFont="1" applyBorder="1" applyAlignment="1">
      <alignment horizontal="center" vertical="center" wrapText="1"/>
    </xf>
    <xf numFmtId="0" fontId="59" fillId="16" borderId="5" xfId="20" applyFont="1" applyFill="1" applyBorder="1" applyAlignment="1">
      <alignment horizontal="center" vertical="center" wrapText="1"/>
    </xf>
    <xf numFmtId="0" fontId="59" fillId="16" borderId="7" xfId="20" applyFont="1" applyFill="1" applyBorder="1" applyAlignment="1">
      <alignment horizontal="center" vertical="center" wrapText="1"/>
    </xf>
    <xf numFmtId="0" fontId="59" fillId="16" borderId="13" xfId="20" applyFont="1" applyFill="1" applyBorder="1" applyAlignment="1">
      <alignment horizontal="center" vertical="center" wrapText="1"/>
    </xf>
    <xf numFmtId="0" fontId="59" fillId="16" borderId="26" xfId="20" applyFont="1" applyFill="1" applyBorder="1" applyAlignment="1">
      <alignment horizontal="center" vertical="center" wrapText="1"/>
    </xf>
    <xf numFmtId="0" fontId="59" fillId="16" borderId="24" xfId="20" applyFont="1" applyFill="1" applyBorder="1" applyAlignment="1">
      <alignment horizontal="center" vertical="center" wrapText="1"/>
    </xf>
    <xf numFmtId="0" fontId="31" fillId="0" borderId="26" xfId="20" applyFont="1" applyBorder="1" applyAlignment="1">
      <alignment horizontal="left" vertical="center" wrapText="1"/>
    </xf>
    <xf numFmtId="0" fontId="31" fillId="0" borderId="24" xfId="20" applyFont="1" applyBorder="1" applyAlignment="1">
      <alignment horizontal="left" vertical="center" wrapText="1"/>
    </xf>
    <xf numFmtId="0" fontId="31" fillId="0" borderId="25" xfId="20" applyFont="1" applyBorder="1" applyAlignment="1">
      <alignment horizontal="left" vertical="center" wrapText="1"/>
    </xf>
    <xf numFmtId="0" fontId="31" fillId="0" borderId="22" xfId="20" applyFont="1" applyBorder="1" applyAlignment="1">
      <alignment horizontal="left" vertical="center" wrapText="1"/>
    </xf>
    <xf numFmtId="0" fontId="31" fillId="0" borderId="12" xfId="20" applyFont="1" applyBorder="1" applyAlignment="1">
      <alignment horizontal="left" vertical="center" wrapText="1"/>
    </xf>
    <xf numFmtId="0" fontId="31" fillId="0" borderId="23" xfId="20" applyFont="1" applyBorder="1" applyAlignment="1">
      <alignment horizontal="left" vertical="center" wrapText="1"/>
    </xf>
    <xf numFmtId="0" fontId="59" fillId="16" borderId="47" xfId="20" applyFont="1" applyFill="1" applyBorder="1" applyAlignment="1">
      <alignment horizontal="center" vertical="center" wrapText="1"/>
    </xf>
    <xf numFmtId="0" fontId="59" fillId="16" borderId="48" xfId="20" applyFont="1" applyFill="1" applyBorder="1" applyAlignment="1">
      <alignment horizontal="center" vertical="center" wrapText="1"/>
    </xf>
    <xf numFmtId="0" fontId="31" fillId="0" borderId="1" xfId="20" applyFont="1" applyBorder="1" applyAlignment="1">
      <alignment horizontal="left" vertical="center" wrapText="1"/>
    </xf>
    <xf numFmtId="9" fontId="31" fillId="0" borderId="22" xfId="20" applyNumberFormat="1" applyFont="1" applyBorder="1" applyAlignment="1">
      <alignment horizontal="center" vertical="center" wrapText="1"/>
    </xf>
    <xf numFmtId="0" fontId="58" fillId="0" borderId="22" xfId="20" applyFont="1" applyBorder="1" applyAlignment="1">
      <alignment horizontal="center" vertical="center" wrapText="1"/>
    </xf>
    <xf numFmtId="0" fontId="58" fillId="0" borderId="12" xfId="20" applyFont="1" applyBorder="1" applyAlignment="1">
      <alignment horizontal="center" vertical="center" wrapText="1"/>
    </xf>
    <xf numFmtId="0" fontId="58" fillId="0" borderId="23" xfId="20" applyFont="1" applyBorder="1" applyAlignment="1">
      <alignment horizontal="center" vertical="center" wrapText="1"/>
    </xf>
    <xf numFmtId="0" fontId="58" fillId="0" borderId="22" xfId="1" applyNumberFormat="1" applyFont="1" applyFill="1" applyBorder="1" applyAlignment="1">
      <alignment horizontal="center" vertical="center" shrinkToFit="1"/>
    </xf>
    <xf numFmtId="0" fontId="58" fillId="0" borderId="12" xfId="1" applyNumberFormat="1" applyFont="1" applyFill="1" applyBorder="1" applyAlignment="1">
      <alignment horizontal="center" vertical="center" shrinkToFit="1"/>
    </xf>
    <xf numFmtId="0" fontId="58" fillId="0" borderId="23" xfId="1" applyNumberFormat="1" applyFont="1" applyFill="1" applyBorder="1" applyAlignment="1">
      <alignment horizontal="center" vertical="center" shrinkToFit="1"/>
    </xf>
    <xf numFmtId="0" fontId="59" fillId="16" borderId="8" xfId="20" applyFont="1" applyFill="1" applyBorder="1" applyAlignment="1">
      <alignment horizontal="center" vertical="center" wrapText="1"/>
    </xf>
    <xf numFmtId="0" fontId="59" fillId="16" borderId="1" xfId="20" applyFont="1" applyFill="1" applyBorder="1" applyAlignment="1">
      <alignment horizontal="center" vertical="center" wrapText="1"/>
    </xf>
    <xf numFmtId="0" fontId="31" fillId="0" borderId="1" xfId="20" applyFont="1" applyBorder="1" applyAlignment="1">
      <alignment horizontal="center" vertical="center" wrapText="1"/>
    </xf>
    <xf numFmtId="0" fontId="58" fillId="0" borderId="26" xfId="20" applyFont="1" applyBorder="1" applyAlignment="1">
      <alignment horizontal="left" vertical="center" wrapText="1"/>
    </xf>
    <xf numFmtId="0" fontId="58" fillId="0" borderId="24" xfId="20" applyFont="1" applyBorder="1" applyAlignment="1">
      <alignment horizontal="left" vertical="center" wrapText="1"/>
    </xf>
    <xf numFmtId="0" fontId="58" fillId="0" borderId="25" xfId="20" applyFont="1" applyBorder="1" applyAlignment="1">
      <alignment horizontal="left" vertical="center" wrapText="1"/>
    </xf>
    <xf numFmtId="0" fontId="64" fillId="0" borderId="22" xfId="20" applyFont="1" applyBorder="1" applyAlignment="1">
      <alignment horizontal="center" vertical="center" wrapText="1"/>
    </xf>
    <xf numFmtId="0" fontId="58" fillId="0" borderId="22" xfId="20" applyFont="1" applyBorder="1" applyAlignment="1">
      <alignment horizontal="center" vertical="top" wrapText="1"/>
    </xf>
    <xf numFmtId="0" fontId="58" fillId="0" borderId="23" xfId="20" applyFont="1" applyBorder="1" applyAlignment="1">
      <alignment horizontal="center" vertical="top" wrapText="1"/>
    </xf>
    <xf numFmtId="172" fontId="45" fillId="20" borderId="50" xfId="3" applyNumberFormat="1" applyFont="1" applyFill="1" applyBorder="1" applyAlignment="1">
      <alignment horizontal="center" vertical="center" wrapText="1"/>
    </xf>
    <xf numFmtId="0" fontId="33" fillId="0" borderId="31" xfId="3" applyFont="1" applyBorder="1" applyAlignment="1">
      <alignment horizontal="center" vertical="center" wrapText="1"/>
    </xf>
    <xf numFmtId="0" fontId="58" fillId="0" borderId="22" xfId="20" applyFont="1" applyBorder="1" applyAlignment="1">
      <alignment horizontal="left" vertical="center" wrapText="1"/>
    </xf>
    <xf numFmtId="0" fontId="58" fillId="0" borderId="12" xfId="20" applyFont="1" applyBorder="1" applyAlignment="1">
      <alignment horizontal="left" vertical="center" wrapText="1"/>
    </xf>
    <xf numFmtId="0" fontId="58" fillId="0" borderId="23" xfId="20" applyFont="1" applyBorder="1" applyAlignment="1">
      <alignment horizontal="left" vertical="center" wrapText="1"/>
    </xf>
    <xf numFmtId="0" fontId="58" fillId="0" borderId="47" xfId="20" applyFont="1" applyBorder="1" applyAlignment="1">
      <alignment horizontal="center" vertical="center" wrapText="1"/>
    </xf>
    <xf numFmtId="0" fontId="31" fillId="0" borderId="47" xfId="20" applyFont="1" applyBorder="1" applyAlignment="1">
      <alignment horizontal="left" vertical="center" wrapText="1"/>
    </xf>
    <xf numFmtId="0" fontId="33" fillId="0" borderId="1" xfId="3" applyFont="1" applyBorder="1" applyAlignment="1">
      <alignment horizontal="center" vertical="center" wrapText="1"/>
    </xf>
    <xf numFmtId="0" fontId="66" fillId="0" borderId="48" xfId="3" applyFont="1" applyBorder="1" applyAlignment="1">
      <alignment horizontal="left" vertical="center" wrapText="1"/>
    </xf>
    <xf numFmtId="0" fontId="66" fillId="0" borderId="50" xfId="3" applyFont="1" applyBorder="1" applyAlignment="1">
      <alignment horizontal="left" vertical="center" wrapText="1"/>
    </xf>
    <xf numFmtId="0" fontId="33" fillId="8" borderId="48" xfId="0" applyFont="1" applyFill="1" applyBorder="1" applyAlignment="1">
      <alignment horizontal="left" vertical="top" wrapText="1"/>
    </xf>
    <xf numFmtId="0" fontId="33" fillId="8" borderId="50" xfId="0" applyFont="1" applyFill="1" applyBorder="1" applyAlignment="1">
      <alignment horizontal="left" vertical="top" wrapText="1"/>
    </xf>
    <xf numFmtId="0" fontId="66" fillId="0" borderId="48" xfId="3" applyFont="1" applyBorder="1" applyAlignment="1">
      <alignment horizontal="center" vertical="center" wrapText="1"/>
    </xf>
    <xf numFmtId="0" fontId="66" fillId="0" borderId="50" xfId="3" applyFont="1" applyBorder="1" applyAlignment="1">
      <alignment horizontal="center" vertical="center" wrapText="1"/>
    </xf>
    <xf numFmtId="0" fontId="32" fillId="0" borderId="48" xfId="16" applyBorder="1" applyAlignment="1">
      <alignment horizontal="center" vertical="center"/>
    </xf>
    <xf numFmtId="0" fontId="32" fillId="0" borderId="50" xfId="16" applyBorder="1" applyAlignment="1">
      <alignment horizontal="center" vertical="center"/>
    </xf>
    <xf numFmtId="0" fontId="65" fillId="0" borderId="1" xfId="0" applyFont="1" applyBorder="1" applyAlignment="1">
      <alignment horizontal="center" vertical="center" wrapText="1"/>
    </xf>
    <xf numFmtId="0" fontId="66" fillId="0" borderId="30" xfId="21" applyFont="1" applyBorder="1" applyAlignment="1">
      <alignment horizontal="center" vertical="center" wrapText="1"/>
    </xf>
    <xf numFmtId="0" fontId="33" fillId="0" borderId="32" xfId="21" applyFont="1" applyBorder="1" applyAlignment="1">
      <alignment horizontal="center" vertical="center" wrapText="1"/>
    </xf>
    <xf numFmtId="0" fontId="31" fillId="0" borderId="47" xfId="20" applyFont="1" applyBorder="1" applyAlignment="1">
      <alignment horizontal="center" vertical="center" wrapText="1"/>
    </xf>
    <xf numFmtId="0" fontId="31" fillId="0" borderId="5" xfId="20" applyFont="1" applyBorder="1" applyAlignment="1">
      <alignment horizontal="center" vertical="center" wrapText="1"/>
    </xf>
    <xf numFmtId="0" fontId="31" fillId="0" borderId="7" xfId="20" applyFont="1" applyBorder="1" applyAlignment="1">
      <alignment horizontal="center" vertical="center" wrapText="1"/>
    </xf>
    <xf numFmtId="0" fontId="59" fillId="16" borderId="73" xfId="20" applyFont="1" applyFill="1" applyBorder="1" applyAlignment="1">
      <alignment horizontal="center" vertical="center" wrapText="1"/>
    </xf>
    <xf numFmtId="0" fontId="58" fillId="0" borderId="113" xfId="20" applyFont="1" applyBorder="1" applyAlignment="1">
      <alignment horizontal="center" vertical="center" wrapText="1"/>
    </xf>
    <xf numFmtId="0" fontId="58" fillId="0" borderId="57" xfId="20" applyFont="1" applyBorder="1" applyAlignment="1">
      <alignment horizontal="center" vertical="center" wrapText="1"/>
    </xf>
    <xf numFmtId="0" fontId="58" fillId="19" borderId="22" xfId="20" applyFont="1" applyFill="1" applyBorder="1" applyAlignment="1">
      <alignment horizontal="center" vertical="center" wrapText="1"/>
    </xf>
    <xf numFmtId="0" fontId="58" fillId="19" borderId="12" xfId="20" applyFont="1" applyFill="1" applyBorder="1" applyAlignment="1">
      <alignment horizontal="center" vertical="center" wrapText="1"/>
    </xf>
    <xf numFmtId="0" fontId="58" fillId="19" borderId="23" xfId="20" applyFont="1" applyFill="1" applyBorder="1" applyAlignment="1">
      <alignment horizontal="center" vertical="center" wrapText="1"/>
    </xf>
    <xf numFmtId="0" fontId="66" fillId="0" borderId="67" xfId="3" applyFont="1" applyBorder="1" applyAlignment="1">
      <alignment horizontal="left" vertical="center" wrapText="1"/>
    </xf>
    <xf numFmtId="0" fontId="65" fillId="0" borderId="48" xfId="3" applyFont="1" applyBorder="1" applyAlignment="1">
      <alignment horizontal="left" vertical="center" wrapText="1"/>
    </xf>
    <xf numFmtId="0" fontId="65" fillId="0" borderId="67" xfId="0" applyFont="1" applyBorder="1" applyAlignment="1">
      <alignment horizontal="left" vertical="center" wrapText="1"/>
    </xf>
    <xf numFmtId="0" fontId="65" fillId="0" borderId="50" xfId="0" applyFont="1" applyBorder="1" applyAlignment="1">
      <alignment horizontal="left" vertical="center" wrapText="1"/>
    </xf>
    <xf numFmtId="0" fontId="65" fillId="0" borderId="48" xfId="0" applyFont="1" applyBorder="1" applyAlignment="1">
      <alignment horizontal="left" vertical="center" wrapText="1"/>
    </xf>
    <xf numFmtId="10" fontId="27" fillId="0" borderId="48" xfId="3" applyNumberFormat="1" applyFont="1" applyBorder="1" applyAlignment="1">
      <alignment horizontal="center" vertical="center"/>
    </xf>
    <xf numFmtId="10" fontId="27" fillId="0" borderId="50" xfId="3" applyNumberFormat="1" applyFont="1" applyBorder="1" applyAlignment="1">
      <alignment horizontal="center" vertical="center"/>
    </xf>
    <xf numFmtId="0" fontId="45" fillId="20" borderId="27" xfId="3" applyFont="1" applyFill="1" applyBorder="1" applyAlignment="1">
      <alignment horizontal="center" vertical="center" wrapText="1"/>
    </xf>
    <xf numFmtId="0" fontId="45" fillId="20" borderId="36" xfId="3" applyFont="1" applyFill="1" applyBorder="1" applyAlignment="1">
      <alignment horizontal="center" vertical="center" wrapText="1"/>
    </xf>
    <xf numFmtId="0" fontId="65" fillId="0" borderId="30" xfId="3" applyFont="1" applyBorder="1" applyAlignment="1">
      <alignment horizontal="center" vertical="center" wrapText="1"/>
    </xf>
    <xf numFmtId="2" fontId="58" fillId="0" borderId="22" xfId="1" applyNumberFormat="1" applyFont="1" applyFill="1" applyBorder="1" applyAlignment="1">
      <alignment horizontal="center" vertical="center" shrinkToFit="1"/>
    </xf>
    <xf numFmtId="2" fontId="58" fillId="0" borderId="12" xfId="1" applyNumberFormat="1" applyFont="1" applyFill="1" applyBorder="1" applyAlignment="1">
      <alignment horizontal="center" vertical="center" shrinkToFit="1"/>
    </xf>
    <xf numFmtId="2" fontId="58" fillId="0" borderId="23" xfId="1" applyNumberFormat="1" applyFont="1" applyFill="1" applyBorder="1" applyAlignment="1">
      <alignment horizontal="center" vertical="center" shrinkToFit="1"/>
    </xf>
    <xf numFmtId="0" fontId="42" fillId="16" borderId="1" xfId="2" applyFont="1" applyFill="1" applyBorder="1" applyAlignment="1">
      <alignment horizontal="center" vertical="center" wrapText="1"/>
    </xf>
    <xf numFmtId="0" fontId="33" fillId="0" borderId="1" xfId="0" applyFont="1" applyBorder="1" applyAlignment="1">
      <alignment horizontal="center"/>
    </xf>
    <xf numFmtId="0" fontId="33" fillId="0" borderId="1" xfId="3" applyFont="1" applyBorder="1" applyAlignment="1">
      <alignment horizontal="center" vertical="center"/>
    </xf>
    <xf numFmtId="43" fontId="33" fillId="0" borderId="1" xfId="18" applyFont="1" applyBorder="1" applyAlignment="1">
      <alignment horizontal="center"/>
    </xf>
    <xf numFmtId="0" fontId="43" fillId="0" borderId="1" xfId="3" applyFont="1" applyBorder="1" applyAlignment="1">
      <alignment horizontal="left" vertical="center" wrapText="1"/>
    </xf>
    <xf numFmtId="0" fontId="46" fillId="0" borderId="1" xfId="3" applyFont="1" applyBorder="1" applyAlignment="1">
      <alignment horizontal="center" vertical="center" wrapText="1"/>
    </xf>
    <xf numFmtId="0" fontId="46" fillId="0" borderId="1" xfId="3" applyFont="1" applyBorder="1" applyAlignment="1">
      <alignment horizontal="left" vertical="center" wrapText="1"/>
    </xf>
    <xf numFmtId="0" fontId="44" fillId="0" borderId="1" xfId="3" applyFont="1" applyBorder="1" applyAlignment="1">
      <alignment horizontal="left" vertical="center" wrapText="1"/>
    </xf>
    <xf numFmtId="0" fontId="43" fillId="0" borderId="1" xfId="3" applyFont="1" applyBorder="1" applyAlignment="1">
      <alignment horizontal="center" vertical="center" wrapText="1"/>
    </xf>
    <xf numFmtId="0" fontId="33" fillId="0" borderId="1" xfId="3" applyFont="1" applyBorder="1" applyAlignment="1">
      <alignment horizontal="left" vertical="center" wrapText="1"/>
    </xf>
    <xf numFmtId="0" fontId="44" fillId="0" borderId="1" xfId="3" applyFont="1" applyBorder="1" applyAlignment="1">
      <alignment horizontal="center" vertical="center" wrapText="1"/>
    </xf>
    <xf numFmtId="0" fontId="66" fillId="8" borderId="1" xfId="0" applyFont="1" applyFill="1" applyBorder="1" applyAlignment="1">
      <alignment horizontal="center" vertical="center" wrapText="1"/>
    </xf>
    <xf numFmtId="0" fontId="46" fillId="8" borderId="1" xfId="0" applyFont="1" applyFill="1" applyBorder="1" applyAlignment="1">
      <alignment horizontal="center" vertical="center" wrapText="1"/>
    </xf>
    <xf numFmtId="0" fontId="66" fillId="0" borderId="1" xfId="3" applyFont="1" applyBorder="1" applyAlignment="1">
      <alignment horizontal="left" vertical="center" wrapText="1"/>
    </xf>
    <xf numFmtId="0" fontId="65" fillId="0" borderId="1" xfId="3" applyFont="1" applyBorder="1" applyAlignment="1">
      <alignment horizontal="left" vertical="center" wrapText="1"/>
    </xf>
    <xf numFmtId="172" fontId="45" fillId="0" borderId="1" xfId="3" applyNumberFormat="1" applyFont="1" applyBorder="1" applyAlignment="1">
      <alignment horizontal="center" vertical="center" wrapText="1"/>
    </xf>
    <xf numFmtId="10" fontId="27" fillId="0" borderId="1" xfId="3" applyNumberFormat="1" applyFont="1" applyBorder="1" applyAlignment="1">
      <alignment horizontal="center" vertical="center"/>
    </xf>
    <xf numFmtId="0" fontId="45" fillId="20" borderId="1" xfId="2" applyFont="1" applyFill="1" applyBorder="1" applyAlignment="1">
      <alignment horizontal="center" vertical="center" wrapText="1"/>
    </xf>
    <xf numFmtId="0" fontId="33" fillId="19" borderId="11" xfId="3" applyFont="1" applyFill="1" applyAlignment="1">
      <alignment horizontal="center" vertical="center"/>
    </xf>
    <xf numFmtId="0" fontId="33" fillId="19" borderId="11" xfId="0" applyFont="1" applyFill="1" applyBorder="1" applyAlignment="1">
      <alignment horizontal="center"/>
    </xf>
    <xf numFmtId="43" fontId="33" fillId="19" borderId="11" xfId="18" applyFont="1" applyFill="1" applyBorder="1" applyAlignment="1">
      <alignment horizontal="center"/>
    </xf>
    <xf numFmtId="0" fontId="46" fillId="19" borderId="11" xfId="3" applyFont="1" applyFill="1" applyAlignment="1">
      <alignment horizontal="center" vertical="center" wrapText="1"/>
    </xf>
    <xf numFmtId="172" fontId="45" fillId="19" borderId="11" xfId="3" applyNumberFormat="1" applyFont="1" applyFill="1" applyAlignment="1">
      <alignment horizontal="center" vertical="center" wrapText="1"/>
    </xf>
    <xf numFmtId="10" fontId="27" fillId="19" borderId="11" xfId="3" applyNumberFormat="1" applyFont="1" applyFill="1" applyAlignment="1">
      <alignment horizontal="center" vertical="center"/>
    </xf>
    <xf numFmtId="0" fontId="46" fillId="19" borderId="11" xfId="3" applyFont="1" applyFill="1" applyAlignment="1">
      <alignment horizontal="left" vertical="center" wrapText="1"/>
    </xf>
    <xf numFmtId="0" fontId="46" fillId="19" borderId="11" xfId="0" applyFont="1" applyFill="1" applyBorder="1" applyAlignment="1">
      <alignment horizontal="center" vertical="center" wrapText="1"/>
    </xf>
    <xf numFmtId="0" fontId="31" fillId="0" borderId="24" xfId="20" applyFont="1" applyBorder="1" applyAlignment="1">
      <alignment horizontal="center" vertical="center" wrapText="1"/>
    </xf>
    <xf numFmtId="0" fontId="31" fillId="0" borderId="25" xfId="20" applyFont="1" applyBorder="1" applyAlignment="1">
      <alignment horizontal="center" vertical="center" wrapText="1"/>
    </xf>
    <xf numFmtId="0" fontId="41" fillId="0" borderId="57" xfId="3" applyFont="1" applyBorder="1" applyAlignment="1">
      <alignment horizontal="center" vertical="center"/>
    </xf>
    <xf numFmtId="0" fontId="26" fillId="20" borderId="27" xfId="3" applyFont="1" applyFill="1" applyBorder="1" applyAlignment="1">
      <alignment horizontal="center" vertical="center" wrapText="1"/>
    </xf>
    <xf numFmtId="0" fontId="26" fillId="20" borderId="30" xfId="3" applyFont="1" applyFill="1" applyBorder="1" applyAlignment="1">
      <alignment horizontal="center" vertical="center" wrapText="1"/>
    </xf>
    <xf numFmtId="0" fontId="27" fillId="0" borderId="30" xfId="3" applyFont="1" applyBorder="1" applyAlignment="1">
      <alignment horizontal="center" vertical="center"/>
    </xf>
    <xf numFmtId="0" fontId="27" fillId="0" borderId="31" xfId="3" applyFont="1" applyBorder="1" applyAlignment="1">
      <alignment horizontal="center" vertical="center"/>
    </xf>
    <xf numFmtId="0" fontId="26" fillId="20" borderId="54" xfId="3" applyFont="1" applyFill="1" applyBorder="1" applyAlignment="1">
      <alignment horizontal="center" vertical="center" wrapText="1"/>
    </xf>
    <xf numFmtId="0" fontId="57" fillId="0" borderId="30" xfId="3" applyFont="1" applyBorder="1" applyAlignment="1">
      <alignment horizontal="center" vertical="center" wrapText="1"/>
    </xf>
    <xf numFmtId="0" fontId="27" fillId="0" borderId="30" xfId="3" applyFont="1" applyBorder="1" applyAlignment="1">
      <alignment horizontal="center" vertical="center" wrapText="1"/>
    </xf>
    <xf numFmtId="0" fontId="27" fillId="0" borderId="54" xfId="3" applyFont="1" applyBorder="1" applyAlignment="1">
      <alignment horizontal="center" vertical="center"/>
    </xf>
    <xf numFmtId="0" fontId="26" fillId="20" borderId="27" xfId="2" applyFont="1" applyFill="1" applyBorder="1" applyAlignment="1">
      <alignment horizontal="center" vertical="center" wrapText="1"/>
    </xf>
    <xf numFmtId="0" fontId="27" fillId="0" borderId="30" xfId="3" applyFont="1" applyBorder="1" applyAlignment="1">
      <alignment horizontal="left" vertical="center" wrapText="1"/>
    </xf>
    <xf numFmtId="0" fontId="17" fillId="20" borderId="51" xfId="3" applyFont="1" applyFill="1" applyBorder="1" applyAlignment="1">
      <alignment horizontal="center" vertical="center"/>
    </xf>
    <xf numFmtId="0" fontId="26" fillId="0" borderId="33" xfId="2" applyFont="1" applyBorder="1" applyAlignment="1">
      <alignment horizontal="center" vertical="center" wrapText="1"/>
    </xf>
    <xf numFmtId="0" fontId="17" fillId="20" borderId="30" xfId="3" applyFont="1" applyFill="1" applyBorder="1" applyAlignment="1">
      <alignment horizontal="center" vertical="center" wrapText="1"/>
    </xf>
    <xf numFmtId="0" fontId="17" fillId="0" borderId="30" xfId="3" applyFont="1" applyBorder="1" applyAlignment="1">
      <alignment horizontal="center" vertical="center"/>
    </xf>
    <xf numFmtId="0" fontId="17" fillId="0" borderId="51" xfId="3" applyFont="1" applyBorder="1" applyAlignment="1">
      <alignment horizontal="left" vertical="center" wrapText="1"/>
    </xf>
    <xf numFmtId="0" fontId="17" fillId="0" borderId="51" xfId="3" applyFont="1" applyBorder="1" applyAlignment="1">
      <alignment horizontal="left" vertical="center"/>
    </xf>
    <xf numFmtId="0" fontId="59" fillId="29" borderId="22" xfId="20" applyFont="1" applyFill="1" applyBorder="1" applyAlignment="1">
      <alignment horizontal="center" vertical="center" wrapText="1"/>
    </xf>
    <xf numFmtId="0" fontId="59" fillId="29" borderId="12" xfId="20" applyFont="1" applyFill="1" applyBorder="1" applyAlignment="1">
      <alignment horizontal="center" vertical="center" wrapText="1"/>
    </xf>
    <xf numFmtId="0" fontId="59" fillId="29" borderId="23" xfId="20" applyFont="1" applyFill="1" applyBorder="1" applyAlignment="1">
      <alignment horizontal="center" vertical="center" wrapText="1"/>
    </xf>
    <xf numFmtId="0" fontId="59" fillId="29" borderId="47" xfId="20" applyFont="1" applyFill="1" applyBorder="1" applyAlignment="1">
      <alignment horizontal="center" vertical="center" wrapText="1"/>
    </xf>
    <xf numFmtId="0" fontId="59" fillId="29" borderId="7" xfId="20" applyFont="1" applyFill="1" applyBorder="1" applyAlignment="1">
      <alignment horizontal="center" vertical="center" wrapText="1"/>
    </xf>
    <xf numFmtId="0" fontId="59" fillId="29" borderId="8" xfId="20" applyFont="1" applyFill="1" applyBorder="1" applyAlignment="1">
      <alignment horizontal="center" vertical="center" wrapText="1"/>
    </xf>
    <xf numFmtId="1" fontId="58" fillId="0" borderId="22" xfId="1" applyNumberFormat="1" applyFont="1" applyFill="1" applyBorder="1" applyAlignment="1">
      <alignment horizontal="center" vertical="center" shrinkToFit="1"/>
    </xf>
    <xf numFmtId="1" fontId="58" fillId="0" borderId="12" xfId="1" applyNumberFormat="1" applyFont="1" applyFill="1" applyBorder="1" applyAlignment="1">
      <alignment horizontal="center" vertical="center" shrinkToFit="1"/>
    </xf>
    <xf numFmtId="1" fontId="58" fillId="0" borderId="23" xfId="1" applyNumberFormat="1" applyFont="1" applyFill="1" applyBorder="1" applyAlignment="1">
      <alignment horizontal="center" vertical="center" shrinkToFit="1"/>
    </xf>
    <xf numFmtId="0" fontId="59" fillId="29" borderId="5" xfId="20" applyFont="1" applyFill="1" applyBorder="1" applyAlignment="1">
      <alignment horizontal="center" vertical="center" wrapText="1"/>
    </xf>
    <xf numFmtId="0" fontId="59" fillId="29" borderId="13" xfId="20" applyFont="1" applyFill="1" applyBorder="1" applyAlignment="1">
      <alignment horizontal="center" vertical="center" wrapText="1"/>
    </xf>
    <xf numFmtId="0" fontId="59" fillId="29" borderId="26" xfId="20" applyFont="1" applyFill="1" applyBorder="1" applyAlignment="1">
      <alignment horizontal="center" vertical="center" wrapText="1"/>
    </xf>
    <xf numFmtId="0" fontId="59" fillId="29" borderId="24" xfId="20" applyFont="1" applyFill="1" applyBorder="1" applyAlignment="1">
      <alignment horizontal="center" vertical="center" wrapText="1"/>
    </xf>
    <xf numFmtId="0" fontId="59" fillId="29" borderId="25" xfId="20" applyFont="1" applyFill="1" applyBorder="1" applyAlignment="1">
      <alignment horizontal="center" vertical="center" wrapText="1"/>
    </xf>
    <xf numFmtId="170" fontId="27" fillId="0" borderId="75" xfId="5" applyNumberFormat="1" applyFont="1" applyBorder="1" applyAlignment="1">
      <alignment horizontal="center" vertical="center"/>
    </xf>
    <xf numFmtId="170" fontId="27" fillId="0" borderId="61" xfId="5" applyNumberFormat="1" applyFont="1" applyBorder="1" applyAlignment="1">
      <alignment horizontal="center" vertical="center"/>
    </xf>
    <xf numFmtId="170" fontId="27" fillId="0" borderId="104" xfId="5" applyNumberFormat="1" applyFont="1" applyBorder="1" applyAlignment="1">
      <alignment horizontal="center" vertical="center"/>
    </xf>
    <xf numFmtId="170" fontId="27" fillId="0" borderId="91" xfId="5" applyNumberFormat="1" applyFont="1" applyBorder="1" applyAlignment="1">
      <alignment horizontal="center" vertical="center"/>
    </xf>
    <xf numFmtId="170" fontId="27" fillId="0" borderId="57" xfId="5" applyNumberFormat="1" applyFont="1" applyBorder="1" applyAlignment="1">
      <alignment horizontal="center" vertical="center"/>
    </xf>
    <xf numFmtId="170" fontId="27" fillId="0" borderId="102" xfId="5" applyNumberFormat="1" applyFont="1" applyBorder="1" applyAlignment="1">
      <alignment horizontal="center" vertical="center"/>
    </xf>
    <xf numFmtId="170" fontId="27" fillId="0" borderId="73" xfId="5" applyNumberFormat="1" applyFont="1" applyBorder="1" applyAlignment="1">
      <alignment horizontal="center" vertical="center"/>
    </xf>
    <xf numFmtId="170" fontId="27" fillId="0" borderId="60" xfId="5" applyNumberFormat="1" applyFont="1" applyBorder="1" applyAlignment="1">
      <alignment horizontal="center" vertical="center"/>
    </xf>
    <xf numFmtId="170" fontId="27" fillId="0" borderId="103" xfId="5" applyNumberFormat="1" applyFont="1" applyBorder="1" applyAlignment="1">
      <alignment horizontal="center" vertical="center"/>
    </xf>
    <xf numFmtId="0" fontId="25" fillId="0" borderId="105" xfId="2" applyFont="1" applyBorder="1" applyAlignment="1">
      <alignment horizontal="left" vertical="center" wrapText="1"/>
    </xf>
    <xf numFmtId="0" fontId="25" fillId="0" borderId="99" xfId="2" applyFont="1" applyBorder="1" applyAlignment="1">
      <alignment horizontal="left" vertical="center" wrapText="1"/>
    </xf>
    <xf numFmtId="0" fontId="25" fillId="0" borderId="100" xfId="2" applyFont="1" applyBorder="1" applyAlignment="1">
      <alignment horizontal="left" vertical="center" wrapText="1"/>
    </xf>
    <xf numFmtId="0" fontId="62" fillId="0" borderId="107" xfId="2" applyFont="1" applyBorder="1" applyAlignment="1">
      <alignment horizontal="center" vertical="center" wrapText="1"/>
    </xf>
    <xf numFmtId="0" fontId="25" fillId="0" borderId="108" xfId="2" applyFont="1" applyBorder="1" applyAlignment="1">
      <alignment horizontal="center" vertical="center" wrapText="1"/>
    </xf>
    <xf numFmtId="170" fontId="27" fillId="0" borderId="111" xfId="5" applyNumberFormat="1" applyFont="1" applyBorder="1" applyAlignment="1">
      <alignment horizontal="center" vertical="center"/>
    </xf>
    <xf numFmtId="170" fontId="27" fillId="0" borderId="80" xfId="5" applyNumberFormat="1" applyFont="1" applyBorder="1" applyAlignment="1">
      <alignment horizontal="center" vertical="center"/>
    </xf>
    <xf numFmtId="170" fontId="27" fillId="0" borderId="58" xfId="5" applyNumberFormat="1" applyFont="1" applyBorder="1" applyAlignment="1">
      <alignment horizontal="center" vertical="center"/>
    </xf>
    <xf numFmtId="170" fontId="27" fillId="0" borderId="70" xfId="5" applyNumberFormat="1" applyFont="1" applyBorder="1" applyAlignment="1">
      <alignment horizontal="center" vertical="center"/>
    </xf>
    <xf numFmtId="170" fontId="27" fillId="0" borderId="85" xfId="5" applyNumberFormat="1" applyFont="1" applyBorder="1" applyAlignment="1">
      <alignment horizontal="center" vertical="center"/>
    </xf>
    <xf numFmtId="170" fontId="27" fillId="0" borderId="71" xfId="5" applyNumberFormat="1" applyFont="1" applyBorder="1" applyAlignment="1">
      <alignment horizontal="center" vertical="center"/>
    </xf>
    <xf numFmtId="0" fontId="62" fillId="0" borderId="109" xfId="2" applyFont="1" applyBorder="1" applyAlignment="1">
      <alignment horizontal="center" vertical="center" wrapText="1"/>
    </xf>
    <xf numFmtId="0" fontId="25" fillId="0" borderId="109" xfId="2" applyFont="1" applyBorder="1" applyAlignment="1">
      <alignment horizontal="center" vertical="center" wrapText="1"/>
    </xf>
    <xf numFmtId="0" fontId="25" fillId="0" borderId="110" xfId="2" applyFont="1" applyBorder="1" applyAlignment="1">
      <alignment horizontal="center" vertical="center" wrapText="1"/>
    </xf>
    <xf numFmtId="0" fontId="26" fillId="20" borderId="85" xfId="2" applyFont="1" applyFill="1" applyBorder="1" applyAlignment="1">
      <alignment horizontal="center" vertical="center" wrapText="1"/>
    </xf>
    <xf numFmtId="0" fontId="26" fillId="20" borderId="61" xfId="2" applyFont="1" applyFill="1" applyBorder="1" applyAlignment="1">
      <alignment horizontal="center" vertical="center" wrapText="1"/>
    </xf>
    <xf numFmtId="0" fontId="26" fillId="20" borderId="62" xfId="2" applyFont="1" applyFill="1" applyBorder="1" applyAlignment="1">
      <alignment horizontal="center" vertical="center" wrapText="1"/>
    </xf>
    <xf numFmtId="0" fontId="26" fillId="20" borderId="63" xfId="2" applyFont="1" applyFill="1" applyBorder="1" applyAlignment="1">
      <alignment horizontal="center" vertical="center" wrapText="1"/>
    </xf>
    <xf numFmtId="0" fontId="26" fillId="20" borderId="64" xfId="2" applyFont="1" applyFill="1" applyBorder="1" applyAlignment="1">
      <alignment horizontal="center" vertical="center" wrapText="1"/>
    </xf>
    <xf numFmtId="0" fontId="26" fillId="16" borderId="30" xfId="2" applyFont="1" applyFill="1" applyBorder="1" applyAlignment="1">
      <alignment horizontal="center" vertical="center" wrapText="1"/>
    </xf>
    <xf numFmtId="0" fontId="26" fillId="16" borderId="31" xfId="2" applyFont="1" applyFill="1" applyBorder="1" applyAlignment="1">
      <alignment horizontal="center" vertical="center" wrapText="1"/>
    </xf>
    <xf numFmtId="0" fontId="26" fillId="16" borderId="32" xfId="2" applyFont="1" applyFill="1" applyBorder="1" applyAlignment="1">
      <alignment horizontal="center" vertical="center" wrapText="1"/>
    </xf>
    <xf numFmtId="0" fontId="26" fillId="16" borderId="30" xfId="2" applyFont="1" applyFill="1" applyBorder="1" applyAlignment="1">
      <alignment horizontal="center" vertical="center"/>
    </xf>
    <xf numFmtId="0" fontId="26" fillId="16" borderId="31" xfId="2" applyFont="1" applyFill="1" applyBorder="1" applyAlignment="1">
      <alignment horizontal="center" vertical="center"/>
    </xf>
    <xf numFmtId="0" fontId="26" fillId="16" borderId="32" xfId="2" applyFont="1" applyFill="1" applyBorder="1" applyAlignment="1">
      <alignment horizontal="center" vertical="center"/>
    </xf>
    <xf numFmtId="0" fontId="26" fillId="20" borderId="97" xfId="2" applyFont="1" applyFill="1" applyBorder="1" applyAlignment="1">
      <alignment horizontal="center" vertical="center" wrapText="1"/>
    </xf>
    <xf numFmtId="0" fontId="26" fillId="20" borderId="34" xfId="2" applyFont="1" applyFill="1" applyBorder="1" applyAlignment="1">
      <alignment horizontal="center" vertical="center" wrapText="1"/>
    </xf>
    <xf numFmtId="0" fontId="26" fillId="20" borderId="38" xfId="2" applyFont="1" applyFill="1" applyBorder="1" applyAlignment="1">
      <alignment horizontal="center" vertical="center" wrapText="1"/>
    </xf>
    <xf numFmtId="0" fontId="26" fillId="20" borderId="86" xfId="2" applyFont="1" applyFill="1" applyBorder="1" applyAlignment="1">
      <alignment horizontal="center" vertical="center" wrapText="1"/>
    </xf>
    <xf numFmtId="0" fontId="26" fillId="20" borderId="78" xfId="2" applyFont="1" applyFill="1" applyBorder="1" applyAlignment="1">
      <alignment horizontal="center" vertical="center" wrapText="1"/>
    </xf>
    <xf numFmtId="0" fontId="26" fillId="20" borderId="37" xfId="2" applyFont="1" applyFill="1" applyBorder="1" applyAlignment="1">
      <alignment horizontal="center" vertical="center" wrapText="1"/>
    </xf>
    <xf numFmtId="0" fontId="26" fillId="16" borderId="51" xfId="2" applyFont="1" applyFill="1" applyBorder="1" applyAlignment="1">
      <alignment horizontal="left" vertical="center" wrapText="1"/>
    </xf>
    <xf numFmtId="0" fontId="26" fillId="16" borderId="93" xfId="2" applyFont="1" applyFill="1" applyBorder="1" applyAlignment="1">
      <alignment horizontal="center" vertical="center" wrapText="1"/>
    </xf>
    <xf numFmtId="0" fontId="26" fillId="16" borderId="94" xfId="2" applyFont="1" applyFill="1" applyBorder="1" applyAlignment="1">
      <alignment horizontal="center" vertical="center" wrapText="1"/>
    </xf>
    <xf numFmtId="0" fontId="26" fillId="16" borderId="95" xfId="2" applyFont="1" applyFill="1" applyBorder="1" applyAlignment="1">
      <alignment horizontal="center" vertical="center" wrapText="1"/>
    </xf>
    <xf numFmtId="0" fontId="26" fillId="16" borderId="51" xfId="2" applyFont="1" applyFill="1" applyBorder="1" applyAlignment="1">
      <alignment horizontal="center" vertical="center" wrapText="1"/>
    </xf>
    <xf numFmtId="0" fontId="26" fillId="20" borderId="96" xfId="2" applyFont="1" applyFill="1" applyBorder="1" applyAlignment="1">
      <alignment horizontal="center" vertical="center" wrapText="1"/>
    </xf>
    <xf numFmtId="0" fontId="26" fillId="20" borderId="112" xfId="2" applyFont="1" applyFill="1" applyBorder="1" applyAlignment="1">
      <alignment horizontal="center" vertical="center" wrapText="1"/>
    </xf>
    <xf numFmtId="0" fontId="26" fillId="20" borderId="73" xfId="2" applyFont="1" applyFill="1" applyBorder="1" applyAlignment="1">
      <alignment horizontal="center" vertical="center" wrapText="1"/>
    </xf>
    <xf numFmtId="0" fontId="26" fillId="0" borderId="11" xfId="0" applyFont="1" applyBorder="1" applyAlignment="1">
      <alignment horizontal="center" vertical="center" wrapText="1"/>
    </xf>
    <xf numFmtId="0" fontId="27" fillId="0" borderId="52" xfId="3" applyFont="1" applyBorder="1" applyAlignment="1">
      <alignment horizontal="center" vertical="center"/>
    </xf>
    <xf numFmtId="0" fontId="27" fillId="0" borderId="53" xfId="3" applyFont="1" applyBorder="1" applyAlignment="1">
      <alignment horizontal="center" vertical="center"/>
    </xf>
    <xf numFmtId="0" fontId="26" fillId="20" borderId="33" xfId="2" applyFont="1" applyFill="1" applyBorder="1" applyAlignment="1">
      <alignment horizontal="center" vertical="center" wrapText="1"/>
    </xf>
    <xf numFmtId="0" fontId="26" fillId="20" borderId="36" xfId="2" applyFont="1" applyFill="1" applyBorder="1" applyAlignment="1">
      <alignment horizontal="center" vertical="center" wrapText="1"/>
    </xf>
    <xf numFmtId="0" fontId="26" fillId="16" borderId="36" xfId="3" applyFont="1" applyFill="1" applyBorder="1" applyAlignment="1">
      <alignment horizontal="center" vertical="center" wrapText="1"/>
    </xf>
    <xf numFmtId="0" fontId="26" fillId="16" borderId="45" xfId="3" applyFont="1" applyFill="1" applyBorder="1" applyAlignment="1">
      <alignment horizontal="center" vertical="center" wrapText="1"/>
    </xf>
    <xf numFmtId="0" fontId="26" fillId="16" borderId="44" xfId="3" applyFont="1" applyFill="1" applyBorder="1" applyAlignment="1">
      <alignment horizontal="center" vertical="center" wrapText="1"/>
    </xf>
    <xf numFmtId="0" fontId="26" fillId="20" borderId="36" xfId="3" applyFont="1" applyFill="1" applyBorder="1" applyAlignment="1">
      <alignment horizontal="center" vertical="center" wrapText="1"/>
    </xf>
    <xf numFmtId="0" fontId="26" fillId="20" borderId="44" xfId="3" applyFont="1" applyFill="1" applyBorder="1" applyAlignment="1">
      <alignment horizontal="center" vertical="center" wrapText="1"/>
    </xf>
    <xf numFmtId="0" fontId="26" fillId="20" borderId="31" xfId="3" applyFont="1" applyFill="1" applyBorder="1" applyAlignment="1">
      <alignment horizontal="center" vertical="center" wrapText="1"/>
    </xf>
    <xf numFmtId="0" fontId="26" fillId="20" borderId="32" xfId="3" applyFont="1" applyFill="1" applyBorder="1" applyAlignment="1">
      <alignment horizontal="center" vertical="center" wrapText="1"/>
    </xf>
    <xf numFmtId="0" fontId="26" fillId="16" borderId="30" xfId="3" applyFont="1" applyFill="1" applyBorder="1" applyAlignment="1">
      <alignment horizontal="center" vertical="center" wrapText="1"/>
    </xf>
    <xf numFmtId="0" fontId="26" fillId="16" borderId="31" xfId="3" applyFont="1" applyFill="1" applyBorder="1" applyAlignment="1">
      <alignment horizontal="center" vertical="center" wrapText="1"/>
    </xf>
    <xf numFmtId="0" fontId="33" fillId="20" borderId="31" xfId="3" applyFont="1" applyFill="1" applyBorder="1" applyAlignment="1">
      <alignment horizontal="left" vertical="center" wrapText="1"/>
    </xf>
    <xf numFmtId="0" fontId="26" fillId="16" borderId="32" xfId="3" applyFont="1" applyFill="1" applyBorder="1" applyAlignment="1">
      <alignment horizontal="center" vertical="center" wrapText="1"/>
    </xf>
    <xf numFmtId="0" fontId="25" fillId="0" borderId="51" xfId="0" applyFont="1" applyBorder="1" applyAlignment="1">
      <alignment horizontal="left" vertical="center" wrapText="1"/>
    </xf>
    <xf numFmtId="0" fontId="45" fillId="20" borderId="52" xfId="3" applyFont="1" applyFill="1" applyBorder="1" applyAlignment="1">
      <alignment horizontal="center" vertical="center" wrapText="1"/>
    </xf>
    <xf numFmtId="0" fontId="45" fillId="20" borderId="51" xfId="3" applyFont="1" applyFill="1" applyBorder="1" applyAlignment="1">
      <alignment horizontal="center" vertical="center" wrapText="1"/>
    </xf>
    <xf numFmtId="0" fontId="26" fillId="28" borderId="82" xfId="3" applyFont="1" applyFill="1" applyBorder="1" applyAlignment="1">
      <alignment horizontal="center" vertical="center" wrapText="1"/>
    </xf>
    <xf numFmtId="0" fontId="26" fillId="28" borderId="79" xfId="3" applyFont="1" applyFill="1" applyBorder="1" applyAlignment="1">
      <alignment horizontal="center" vertical="center" wrapText="1"/>
    </xf>
    <xf numFmtId="0" fontId="34" fillId="28" borderId="30" xfId="3" applyFont="1" applyFill="1" applyBorder="1" applyAlignment="1">
      <alignment horizontal="center" vertical="center" wrapText="1"/>
    </xf>
    <xf numFmtId="0" fontId="34" fillId="28" borderId="31" xfId="3" applyFont="1" applyFill="1" applyBorder="1" applyAlignment="1">
      <alignment horizontal="center" vertical="center" wrapText="1"/>
    </xf>
    <xf numFmtId="0" fontId="34" fillId="28" borderId="32" xfId="3" applyFont="1" applyFill="1" applyBorder="1" applyAlignment="1">
      <alignment horizontal="center" vertical="center" wrapText="1"/>
    </xf>
    <xf numFmtId="0" fontId="45" fillId="20" borderId="42" xfId="3" applyFont="1" applyFill="1" applyBorder="1" applyAlignment="1">
      <alignment horizontal="center" vertical="center" wrapText="1"/>
    </xf>
    <xf numFmtId="0" fontId="45" fillId="20" borderId="11" xfId="3" applyFont="1" applyFill="1" applyAlignment="1">
      <alignment horizontal="center" vertical="center" wrapText="1"/>
    </xf>
    <xf numFmtId="0" fontId="45" fillId="20" borderId="45" xfId="3" applyFont="1" applyFill="1" applyBorder="1" applyAlignment="1">
      <alignment horizontal="center" vertical="center" wrapText="1"/>
    </xf>
    <xf numFmtId="0" fontId="45" fillId="28" borderId="58" xfId="3" applyFont="1" applyFill="1" applyBorder="1" applyAlignment="1">
      <alignment horizontal="center" vertical="center" wrapText="1"/>
    </xf>
    <xf numFmtId="0" fontId="45" fillId="28" borderId="70" xfId="3" applyFont="1" applyFill="1" applyBorder="1" applyAlignment="1">
      <alignment horizontal="center" vertical="center" wrapText="1"/>
    </xf>
    <xf numFmtId="0" fontId="45" fillId="28" borderId="60" xfId="3" applyFont="1" applyFill="1" applyBorder="1" applyAlignment="1">
      <alignment horizontal="center" vertical="center" wrapText="1"/>
    </xf>
    <xf numFmtId="0" fontId="45" fillId="28" borderId="30" xfId="3" applyFont="1" applyFill="1" applyBorder="1" applyAlignment="1">
      <alignment horizontal="center" vertical="center" wrapText="1"/>
    </xf>
    <xf numFmtId="0" fontId="45" fillId="28" borderId="32" xfId="3" applyFont="1" applyFill="1" applyBorder="1" applyAlignment="1">
      <alignment horizontal="center" vertical="center" wrapText="1"/>
    </xf>
    <xf numFmtId="0" fontId="53" fillId="0" borderId="27" xfId="2" applyFont="1" applyBorder="1" applyAlignment="1">
      <alignment horizontal="center" vertical="center" wrapText="1"/>
    </xf>
    <xf numFmtId="0" fontId="53" fillId="0" borderId="43" xfId="2" applyFont="1" applyBorder="1" applyAlignment="1">
      <alignment horizontal="center" vertical="center" wrapText="1"/>
    </xf>
    <xf numFmtId="0" fontId="53" fillId="0" borderId="42" xfId="2" applyFont="1" applyBorder="1" applyAlignment="1">
      <alignment horizontal="center" vertical="center" wrapText="1"/>
    </xf>
    <xf numFmtId="0" fontId="53" fillId="0" borderId="33" xfId="2" applyFont="1" applyBorder="1" applyAlignment="1">
      <alignment horizontal="center" vertical="center" wrapText="1"/>
    </xf>
    <xf numFmtId="0" fontId="53" fillId="0" borderId="11" xfId="2" applyFont="1" applyAlignment="1">
      <alignment horizontal="center" vertical="center" wrapText="1"/>
    </xf>
    <xf numFmtId="0" fontId="53" fillId="0" borderId="41" xfId="2" applyFont="1" applyBorder="1" applyAlignment="1">
      <alignment horizontal="center" vertical="center" wrapText="1"/>
    </xf>
    <xf numFmtId="0" fontId="53" fillId="0" borderId="36" xfId="2" applyFont="1" applyBorder="1" applyAlignment="1">
      <alignment horizontal="center" vertical="center" wrapText="1"/>
    </xf>
    <xf numFmtId="0" fontId="53" fillId="0" borderId="45" xfId="2" applyFont="1" applyBorder="1" applyAlignment="1">
      <alignment horizontal="center" vertical="center" wrapText="1"/>
    </xf>
    <xf numFmtId="0" fontId="53" fillId="0" borderId="44" xfId="2" applyFont="1" applyBorder="1" applyAlignment="1">
      <alignment horizontal="center" vertical="center" wrapText="1"/>
    </xf>
    <xf numFmtId="0" fontId="26" fillId="20" borderId="30" xfId="2" applyFont="1" applyFill="1" applyBorder="1" applyAlignment="1">
      <alignment horizontal="left" vertical="center" wrapText="1"/>
    </xf>
    <xf numFmtId="0" fontId="26" fillId="20" borderId="32" xfId="2" applyFont="1" applyFill="1" applyBorder="1" applyAlignment="1">
      <alignment horizontal="left" vertical="center" wrapText="1"/>
    </xf>
    <xf numFmtId="0" fontId="49" fillId="25" borderId="27" xfId="2" applyFont="1" applyFill="1" applyBorder="1" applyAlignment="1">
      <alignment horizontal="center" vertical="center" wrapText="1"/>
    </xf>
    <xf numFmtId="0" fontId="49" fillId="25" borderId="43" xfId="2" applyFont="1" applyFill="1" applyBorder="1" applyAlignment="1">
      <alignment horizontal="center" vertical="center" wrapText="1"/>
    </xf>
    <xf numFmtId="0" fontId="49" fillId="25" borderId="33" xfId="2" applyFont="1" applyFill="1" applyBorder="1" applyAlignment="1">
      <alignment horizontal="center" vertical="center" wrapText="1"/>
    </xf>
    <xf numFmtId="0" fontId="49" fillId="25" borderId="11" xfId="2" applyFont="1" applyFill="1" applyAlignment="1">
      <alignment horizontal="center" vertical="center" wrapText="1"/>
    </xf>
    <xf numFmtId="0" fontId="49" fillId="25" borderId="36" xfId="2" applyFont="1" applyFill="1" applyBorder="1" applyAlignment="1">
      <alignment horizontal="center" vertical="center" wrapText="1"/>
    </xf>
    <xf numFmtId="0" fontId="49" fillId="25" borderId="45" xfId="2" applyFont="1" applyFill="1" applyBorder="1" applyAlignment="1">
      <alignment horizontal="center" vertical="center" wrapText="1"/>
    </xf>
    <xf numFmtId="0" fontId="25" fillId="0" borderId="11" xfId="2" applyFont="1" applyAlignment="1">
      <alignment horizontal="center" vertical="center" wrapText="1"/>
    </xf>
    <xf numFmtId="0" fontId="25" fillId="0" borderId="45" xfId="2" applyFont="1" applyBorder="1" applyAlignment="1">
      <alignment horizontal="center" vertical="center" wrapText="1"/>
    </xf>
    <xf numFmtId="0" fontId="26" fillId="25" borderId="36" xfId="2" applyFont="1" applyFill="1" applyBorder="1" applyAlignment="1">
      <alignment horizontal="center" vertical="center"/>
    </xf>
    <xf numFmtId="0" fontId="26" fillId="25" borderId="45" xfId="2" applyFont="1" applyFill="1" applyBorder="1" applyAlignment="1">
      <alignment horizontal="center" vertical="center"/>
    </xf>
    <xf numFmtId="0" fontId="26" fillId="25" borderId="44" xfId="2" applyFont="1" applyFill="1" applyBorder="1" applyAlignment="1">
      <alignment horizontal="center" vertical="center"/>
    </xf>
    <xf numFmtId="0" fontId="49" fillId="0" borderId="51" xfId="0" applyFont="1" applyBorder="1" applyAlignment="1">
      <alignment horizontal="left" vertical="center" wrapText="1"/>
    </xf>
    <xf numFmtId="0" fontId="26" fillId="25" borderId="54" xfId="2" applyFont="1" applyFill="1" applyBorder="1" applyAlignment="1">
      <alignment horizontal="center" vertical="center"/>
    </xf>
    <xf numFmtId="0" fontId="26" fillId="25" borderId="52" xfId="2" applyFont="1" applyFill="1" applyBorder="1" applyAlignment="1">
      <alignment horizontal="center" vertical="center"/>
    </xf>
    <xf numFmtId="0" fontId="26" fillId="0" borderId="30" xfId="0" applyFont="1" applyBorder="1" applyAlignment="1">
      <alignment horizontal="center" vertical="center"/>
    </xf>
    <xf numFmtId="0" fontId="26" fillId="0" borderId="32" xfId="0" applyFont="1" applyBorder="1" applyAlignment="1">
      <alignment horizontal="center" vertical="center"/>
    </xf>
    <xf numFmtId="0" fontId="25" fillId="0" borderId="30" xfId="0" applyFont="1" applyBorder="1" applyAlignment="1">
      <alignment horizontal="center" vertical="center"/>
    </xf>
    <xf numFmtId="0" fontId="25" fillId="0" borderId="32" xfId="0" applyFont="1" applyBorder="1" applyAlignment="1">
      <alignment horizontal="center" vertical="center"/>
    </xf>
    <xf numFmtId="0" fontId="26" fillId="16" borderId="27" xfId="0" applyFont="1" applyFill="1" applyBorder="1" applyAlignment="1">
      <alignment horizontal="center" vertical="center"/>
    </xf>
    <xf numFmtId="0" fontId="26" fillId="16" borderId="43" xfId="0" applyFont="1" applyFill="1" applyBorder="1" applyAlignment="1">
      <alignment horizontal="center" vertical="center"/>
    </xf>
    <xf numFmtId="0" fontId="26" fillId="16" borderId="42" xfId="0" applyFont="1" applyFill="1" applyBorder="1" applyAlignment="1">
      <alignment horizontal="center" vertical="center"/>
    </xf>
    <xf numFmtId="0" fontId="26" fillId="16" borderId="33" xfId="0" applyFont="1" applyFill="1" applyBorder="1" applyAlignment="1">
      <alignment horizontal="center" vertical="center"/>
    </xf>
    <xf numFmtId="0" fontId="26" fillId="16" borderId="11" xfId="0" applyFont="1" applyFill="1" applyBorder="1" applyAlignment="1">
      <alignment horizontal="center" vertical="center"/>
    </xf>
    <xf numFmtId="0" fontId="26" fillId="16" borderId="41" xfId="0" applyFont="1" applyFill="1" applyBorder="1" applyAlignment="1">
      <alignment horizontal="center" vertical="center"/>
    </xf>
    <xf numFmtId="0" fontId="26" fillId="16" borderId="36" xfId="0" applyFont="1" applyFill="1" applyBorder="1" applyAlignment="1">
      <alignment horizontal="center" vertical="center"/>
    </xf>
    <xf numFmtId="0" fontId="26" fillId="16" borderId="45" xfId="0" applyFont="1" applyFill="1" applyBorder="1" applyAlignment="1">
      <alignment horizontal="center" vertical="center"/>
    </xf>
    <xf numFmtId="0" fontId="26" fillId="16" borderId="44" xfId="0" applyFont="1" applyFill="1" applyBorder="1" applyAlignment="1">
      <alignment horizontal="center" vertical="center"/>
    </xf>
    <xf numFmtId="0" fontId="37" fillId="26" borderId="34" xfId="14" applyNumberFormat="1" applyFill="1" applyBorder="1" applyAlignment="1">
      <alignment horizontal="center" vertical="center" wrapText="1"/>
    </xf>
    <xf numFmtId="0" fontId="37" fillId="26" borderId="38" xfId="14" applyNumberFormat="1" applyFill="1" applyBorder="1" applyAlignment="1">
      <alignment horizontal="center" vertical="center" wrapText="1"/>
    </xf>
    <xf numFmtId="0" fontId="37" fillId="26" borderId="34" xfId="14" quotePrefix="1" applyNumberFormat="1" applyFill="1" applyBorder="1" applyAlignment="1">
      <alignment horizontal="center" vertical="center" wrapText="1"/>
    </xf>
    <xf numFmtId="0" fontId="37" fillId="26" borderId="38" xfId="14" quotePrefix="1" applyNumberFormat="1" applyFill="1" applyBorder="1" applyAlignment="1">
      <alignment horizontal="center" vertical="center" wrapText="1"/>
    </xf>
    <xf numFmtId="0" fontId="37" fillId="16" borderId="34" xfId="12" quotePrefix="1" applyNumberFormat="1" applyFont="1" applyFill="1" applyBorder="1" applyAlignment="1">
      <alignment horizontal="center" vertical="center" wrapText="1"/>
    </xf>
    <xf numFmtId="0" fontId="37" fillId="16" borderId="38" xfId="12" quotePrefix="1" applyNumberFormat="1" applyFont="1" applyFill="1" applyBorder="1" applyAlignment="1">
      <alignment horizontal="center" vertical="center" wrapText="1"/>
    </xf>
    <xf numFmtId="0" fontId="56" fillId="20" borderId="58" xfId="19" applyFont="1" applyFill="1" applyBorder="1" applyAlignment="1">
      <alignment horizontal="center" vertical="center" wrapText="1"/>
    </xf>
    <xf numFmtId="0" fontId="56" fillId="20" borderId="83" xfId="19" applyFont="1" applyFill="1" applyBorder="1" applyAlignment="1">
      <alignment horizontal="center" vertical="center" wrapText="1"/>
    </xf>
    <xf numFmtId="0" fontId="56" fillId="20" borderId="62" xfId="19" applyFont="1" applyFill="1" applyBorder="1" applyAlignment="1">
      <alignment horizontal="center" vertical="center"/>
    </xf>
    <xf numFmtId="0" fontId="56" fillId="20" borderId="63" xfId="19" applyFont="1" applyFill="1" applyBorder="1" applyAlignment="1">
      <alignment horizontal="center" vertical="center"/>
    </xf>
    <xf numFmtId="0" fontId="56" fillId="20" borderId="79" xfId="19" applyFont="1" applyFill="1" applyBorder="1" applyAlignment="1">
      <alignment horizontal="center" vertical="center"/>
    </xf>
    <xf numFmtId="0" fontId="56" fillId="20" borderId="82" xfId="19" applyFont="1" applyFill="1" applyBorder="1" applyAlignment="1">
      <alignment horizontal="center" vertical="center"/>
    </xf>
    <xf numFmtId="0" fontId="52" fillId="16" borderId="35" xfId="19" applyFont="1" applyFill="1" applyBorder="1" applyAlignment="1">
      <alignment horizontal="center" vertical="center" wrapText="1"/>
    </xf>
    <xf numFmtId="0" fontId="52" fillId="16" borderId="39" xfId="19" applyFont="1" applyFill="1" applyBorder="1" applyAlignment="1">
      <alignment horizontal="center" vertical="center" wrapText="1"/>
    </xf>
    <xf numFmtId="0" fontId="37" fillId="26" borderId="78" xfId="14" quotePrefix="1" applyNumberFormat="1" applyFill="1" applyBorder="1" applyAlignment="1">
      <alignment horizontal="center" vertical="center" wrapText="1"/>
    </xf>
    <xf numFmtId="0" fontId="37" fillId="26" borderId="37" xfId="14" quotePrefix="1" applyNumberFormat="1" applyFill="1" applyBorder="1" applyAlignment="1">
      <alignment horizontal="center" vertical="center" wrapText="1"/>
    </xf>
    <xf numFmtId="0" fontId="2" fillId="25" borderId="11" xfId="19" applyFill="1" applyAlignment="1">
      <alignment horizontal="center"/>
    </xf>
    <xf numFmtId="0" fontId="56" fillId="20" borderId="34" xfId="19" applyFont="1" applyFill="1" applyBorder="1" applyAlignment="1">
      <alignment horizontal="center" vertical="center" wrapText="1"/>
    </xf>
    <xf numFmtId="0" fontId="56" fillId="20" borderId="38" xfId="19" applyFont="1" applyFill="1" applyBorder="1" applyAlignment="1">
      <alignment horizontal="center" vertical="center" wrapText="1"/>
    </xf>
    <xf numFmtId="0" fontId="56" fillId="20" borderId="35" xfId="19" applyFont="1" applyFill="1" applyBorder="1" applyAlignment="1">
      <alignment horizontal="center" vertical="center" wrapText="1"/>
    </xf>
    <xf numFmtId="0" fontId="56" fillId="20" borderId="39" xfId="19" applyFont="1" applyFill="1" applyBorder="1" applyAlignment="1">
      <alignment horizontal="center" vertical="center" wrapText="1"/>
    </xf>
    <xf numFmtId="0" fontId="26" fillId="20" borderId="47" xfId="2" applyFont="1" applyFill="1" applyBorder="1" applyAlignment="1">
      <alignment horizontal="center" vertical="center" wrapText="1"/>
    </xf>
    <xf numFmtId="0" fontId="26" fillId="20" borderId="49" xfId="2" applyFont="1" applyFill="1" applyBorder="1" applyAlignment="1">
      <alignment horizontal="center" vertical="center" wrapText="1"/>
    </xf>
    <xf numFmtId="0" fontId="25" fillId="0" borderId="51" xfId="2" applyFont="1" applyBorder="1" applyAlignment="1">
      <alignment horizontal="center" vertical="center" wrapText="1"/>
    </xf>
    <xf numFmtId="0" fontId="26" fillId="0" borderId="54" xfId="2" applyFont="1" applyBorder="1" applyAlignment="1">
      <alignment horizontal="center" vertical="center"/>
    </xf>
    <xf numFmtId="0" fontId="26" fillId="0" borderId="52" xfId="2" applyFont="1" applyBorder="1" applyAlignment="1">
      <alignment horizontal="center" vertical="center"/>
    </xf>
    <xf numFmtId="0" fontId="26" fillId="20" borderId="35" xfId="2" applyFont="1" applyFill="1" applyBorder="1" applyAlignment="1">
      <alignment horizontal="center" vertical="center" wrapText="1"/>
    </xf>
    <xf numFmtId="0" fontId="26" fillId="0" borderId="11" xfId="2" applyFont="1" applyAlignment="1">
      <alignment horizontal="center" vertical="center" wrapText="1"/>
    </xf>
    <xf numFmtId="0" fontId="26" fillId="0" borderId="41" xfId="2" applyFont="1" applyBorder="1" applyAlignment="1">
      <alignment horizontal="center" vertical="center" wrapText="1"/>
    </xf>
    <xf numFmtId="0" fontId="26" fillId="0" borderId="36" xfId="2" applyFont="1" applyBorder="1" applyAlignment="1">
      <alignment horizontal="center" vertical="center" wrapText="1"/>
    </xf>
    <xf numFmtId="0" fontId="26" fillId="0" borderId="45" xfId="2" applyFont="1" applyBorder="1" applyAlignment="1">
      <alignment horizontal="center" vertical="center" wrapText="1"/>
    </xf>
    <xf numFmtId="0" fontId="26" fillId="0" borderId="44" xfId="2" applyFont="1" applyBorder="1" applyAlignment="1">
      <alignment horizontal="center" vertical="center" wrapText="1"/>
    </xf>
    <xf numFmtId="0" fontId="27" fillId="0" borderId="47"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11" xfId="0" applyFont="1" applyBorder="1" applyAlignment="1">
      <alignment horizontal="center" vertical="center" wrapText="1"/>
    </xf>
    <xf numFmtId="0" fontId="12" fillId="7" borderId="22" xfId="0" applyFont="1" applyFill="1" applyBorder="1" applyAlignment="1">
      <alignment horizontal="center" vertical="center" wrapText="1"/>
    </xf>
    <xf numFmtId="0" fontId="17" fillId="8" borderId="11" xfId="0" applyFont="1" applyFill="1" applyBorder="1" applyAlignment="1">
      <alignment horizontal="center" vertical="center"/>
    </xf>
    <xf numFmtId="0" fontId="12" fillId="2" borderId="22"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5" xfId="0" applyFont="1" applyFill="1" applyBorder="1" applyAlignment="1">
      <alignment horizontal="left" vertical="center" wrapText="1"/>
    </xf>
    <xf numFmtId="0" fontId="15" fillId="2" borderId="22" xfId="0" applyFont="1" applyFill="1" applyBorder="1" applyAlignment="1">
      <alignment horizontal="left" vertical="center" wrapText="1"/>
    </xf>
    <xf numFmtId="0" fontId="12" fillId="0" borderId="22" xfId="0" applyFont="1" applyBorder="1" applyAlignment="1">
      <alignment horizontal="center" vertical="center" wrapText="1"/>
    </xf>
  </cellXfs>
  <cellStyles count="22">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customschemas.google.com/relationships/workbookmetadata" Target="metadata"/><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9.xml><?xml version="1.0" encoding="utf-8"?>
<xdr:wsDr xmlns:xdr="http://schemas.openxmlformats.org/drawingml/2006/spreadsheetDrawing" xmlns:a="http://schemas.openxmlformats.org/drawingml/2006/main">
  <xdr:oneCellAnchor>
    <xdr:from>
      <xdr:col>2</xdr:col>
      <xdr:colOff>295275</xdr:colOff>
      <xdr:row>1</xdr:row>
      <xdr:rowOff>142875</xdr:rowOff>
    </xdr:from>
    <xdr:ext cx="1276350" cy="923925"/>
    <xdr:pic>
      <xdr:nvPicPr>
        <xdr:cNvPr id="2" name="image1.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Yuly Emperatriz Sanchez Cancelado" id="{421977FE-6195-4E93-BEAB-572684F18884}" userId="S::yesanchez@sdmujer.gov.co::1523c0ed-8dfa-4277-a4a7-c3af0a9fa9d1"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68" dT="2025-02-26T15:08:05.74" personId="{421977FE-6195-4E93-BEAB-572684F18884}" id="{E1339041-B60D-4BF4-8FA0-13B8018E88A5}">
    <text>Tener en cuenta la observación realizada anteriormente.</text>
  </threadedComment>
</ThreadedComments>
</file>

<file path=xl/threadedComments/threadedComment2.xml><?xml version="1.0" encoding="utf-8"?>
<ThreadedComments xmlns="http://schemas.microsoft.com/office/spreadsheetml/2018/threadedcomments" xmlns:x="http://schemas.openxmlformats.org/spreadsheetml/2006/main">
  <threadedComment ref="A67" dT="2025-02-26T15:29:51.66" personId="{421977FE-6195-4E93-BEAB-572684F18884}" id="{F9592FA4-E7C7-4386-8F40-644845DDFA15}">
    <text>Por favor evaluar si es posible reducir el número de tareas.</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microsoft.com/office/2017/10/relationships/threadedComment" Target="../threadedComments/threadedComment1.xml"/><Relationship Id="rId4" Type="http://schemas.openxmlformats.org/officeDocument/2006/relationships/comments" Target="../comments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271" customWidth="1"/>
    <col min="5" max="5" width="34.28515625" style="266" customWidth="1"/>
    <col min="6" max="6" width="31" style="266" customWidth="1"/>
    <col min="7" max="7" width="20.140625" style="266" customWidth="1"/>
    <col min="8" max="8" width="19.140625" style="266" customWidth="1"/>
    <col min="9" max="9" width="24" style="266" customWidth="1"/>
    <col min="10" max="10" width="18.7109375" style="266" customWidth="1"/>
    <col min="11" max="11" width="21.7109375" style="266" customWidth="1"/>
    <col min="12" max="16384" width="12" style="266"/>
  </cols>
  <sheetData>
    <row r="1" spans="1:12" x14ac:dyDescent="0.25">
      <c r="A1" s="269" t="s">
        <v>0</v>
      </c>
      <c r="B1" s="269" t="s">
        <v>1</v>
      </c>
      <c r="C1" s="269" t="s">
        <v>2</v>
      </c>
      <c r="D1" s="269" t="s">
        <v>3</v>
      </c>
      <c r="E1" s="270" t="s">
        <v>4</v>
      </c>
      <c r="F1" s="270" t="s">
        <v>5</v>
      </c>
      <c r="G1" s="270" t="s">
        <v>6</v>
      </c>
      <c r="H1" s="270" t="s">
        <v>7</v>
      </c>
      <c r="I1" s="270" t="s">
        <v>8</v>
      </c>
      <c r="J1" s="270" t="s">
        <v>9</v>
      </c>
      <c r="K1" s="270" t="s">
        <v>10</v>
      </c>
      <c r="L1" s="270" t="s">
        <v>11</v>
      </c>
    </row>
    <row r="2" spans="1:12" ht="25.5" x14ac:dyDescent="0.25">
      <c r="A2" s="271" t="s">
        <v>12</v>
      </c>
      <c r="B2" s="271" t="s">
        <v>13</v>
      </c>
      <c r="C2" s="271" t="s">
        <v>14</v>
      </c>
      <c r="D2" s="271" t="s">
        <v>15</v>
      </c>
      <c r="E2" s="266" t="s">
        <v>16</v>
      </c>
      <c r="F2" s="266" t="s">
        <v>17</v>
      </c>
      <c r="G2" s="271" t="s">
        <v>18</v>
      </c>
      <c r="H2" s="266" t="s">
        <v>19</v>
      </c>
      <c r="I2" s="266" t="s">
        <v>20</v>
      </c>
      <c r="J2" s="266" t="s">
        <v>21</v>
      </c>
      <c r="K2" s="266" t="s">
        <v>22</v>
      </c>
      <c r="L2" s="266" t="s">
        <v>23</v>
      </c>
    </row>
    <row r="3" spans="1:12" ht="25.5" x14ac:dyDescent="0.25">
      <c r="A3" s="271" t="s">
        <v>24</v>
      </c>
      <c r="B3" s="271" t="s">
        <v>25</v>
      </c>
      <c r="C3" s="271" t="s">
        <v>26</v>
      </c>
      <c r="D3" s="271" t="s">
        <v>27</v>
      </c>
      <c r="E3" s="266" t="s">
        <v>28</v>
      </c>
      <c r="F3" s="266" t="s">
        <v>29</v>
      </c>
      <c r="G3" s="271" t="s">
        <v>30</v>
      </c>
      <c r="H3" s="266" t="s">
        <v>31</v>
      </c>
      <c r="I3" s="266" t="s">
        <v>32</v>
      </c>
      <c r="J3" s="266" t="s">
        <v>33</v>
      </c>
      <c r="K3" s="266" t="s">
        <v>34</v>
      </c>
      <c r="L3" s="266" t="s">
        <v>35</v>
      </c>
    </row>
    <row r="4" spans="1:12" ht="25.5" x14ac:dyDescent="0.25">
      <c r="A4" s="271" t="s">
        <v>36</v>
      </c>
      <c r="B4" s="271" t="s">
        <v>37</v>
      </c>
      <c r="D4" s="271" t="s">
        <v>38</v>
      </c>
      <c r="E4" s="266" t="s">
        <v>39</v>
      </c>
      <c r="F4" s="266" t="s">
        <v>40</v>
      </c>
      <c r="G4" s="271" t="s">
        <v>41</v>
      </c>
      <c r="I4" s="266" t="s">
        <v>42</v>
      </c>
      <c r="J4" s="266" t="s">
        <v>23</v>
      </c>
      <c r="K4" s="266" t="s">
        <v>43</v>
      </c>
      <c r="L4" s="266" t="s">
        <v>26</v>
      </c>
    </row>
    <row r="5" spans="1:12" ht="25.5" x14ac:dyDescent="0.25">
      <c r="A5" s="271" t="s">
        <v>44</v>
      </c>
      <c r="B5" s="271" t="s">
        <v>45</v>
      </c>
      <c r="D5" s="271" t="s">
        <v>46</v>
      </c>
      <c r="E5" s="266" t="s">
        <v>47</v>
      </c>
      <c r="F5" s="266" t="s">
        <v>48</v>
      </c>
      <c r="G5" s="271" t="s">
        <v>49</v>
      </c>
      <c r="I5" s="266" t="s">
        <v>50</v>
      </c>
      <c r="J5" s="266" t="s">
        <v>51</v>
      </c>
    </row>
    <row r="6" spans="1:12" ht="25.5" x14ac:dyDescent="0.25">
      <c r="B6" s="271" t="s">
        <v>52</v>
      </c>
      <c r="D6" s="271" t="s">
        <v>53</v>
      </c>
      <c r="E6" s="266" t="s">
        <v>54</v>
      </c>
      <c r="F6" s="266" t="s">
        <v>55</v>
      </c>
      <c r="G6" s="271" t="s">
        <v>56</v>
      </c>
      <c r="I6" s="266" t="s">
        <v>57</v>
      </c>
    </row>
    <row r="7" spans="1:12" ht="25.5" x14ac:dyDescent="0.25">
      <c r="D7" s="271" t="s">
        <v>58</v>
      </c>
      <c r="E7" s="266" t="s">
        <v>59</v>
      </c>
      <c r="F7" s="266" t="s">
        <v>60</v>
      </c>
      <c r="G7" s="271" t="s">
        <v>61</v>
      </c>
      <c r="I7" s="266" t="s">
        <v>62</v>
      </c>
    </row>
    <row r="8" spans="1:12" x14ac:dyDescent="0.25">
      <c r="E8" s="266" t="s">
        <v>63</v>
      </c>
      <c r="F8" s="266" t="s">
        <v>64</v>
      </c>
      <c r="G8" s="266" t="s">
        <v>65</v>
      </c>
    </row>
    <row r="9" spans="1:12" x14ac:dyDescent="0.25">
      <c r="E9" s="266" t="s">
        <v>66</v>
      </c>
      <c r="F9" s="266" t="s">
        <v>67</v>
      </c>
    </row>
    <row r="10" spans="1:12" x14ac:dyDescent="0.25">
      <c r="E10" s="266" t="s">
        <v>68</v>
      </c>
      <c r="F10" s="266" t="s">
        <v>69</v>
      </c>
    </row>
    <row r="11" spans="1:12" x14ac:dyDescent="0.25">
      <c r="E11" s="266" t="s">
        <v>70</v>
      </c>
      <c r="F11" s="266" t="s">
        <v>71</v>
      </c>
    </row>
    <row r="12" spans="1:12" x14ac:dyDescent="0.25">
      <c r="E12" s="266" t="s">
        <v>72</v>
      </c>
      <c r="F12" s="266" t="s">
        <v>73</v>
      </c>
    </row>
    <row r="13" spans="1:12" x14ac:dyDescent="0.25">
      <c r="E13" s="266" t="s">
        <v>74</v>
      </c>
      <c r="F13" s="266" t="s">
        <v>75</v>
      </c>
    </row>
    <row r="14" spans="1:12" x14ac:dyDescent="0.25">
      <c r="E14" s="266" t="s">
        <v>76</v>
      </c>
      <c r="F14" s="266" t="s">
        <v>77</v>
      </c>
    </row>
    <row r="15" spans="1:12" x14ac:dyDescent="0.25">
      <c r="E15" s="266" t="s">
        <v>78</v>
      </c>
      <c r="F15" s="266" t="s">
        <v>79</v>
      </c>
    </row>
    <row r="16" spans="1:12" x14ac:dyDescent="0.25">
      <c r="E16" s="266" t="s">
        <v>80</v>
      </c>
      <c r="F16" s="266" t="s">
        <v>81</v>
      </c>
    </row>
    <row r="17" spans="5:6" x14ac:dyDescent="0.25">
      <c r="E17" s="266" t="s">
        <v>82</v>
      </c>
      <c r="F17" s="266" t="s">
        <v>83</v>
      </c>
    </row>
    <row r="18" spans="5:6" x14ac:dyDescent="0.25">
      <c r="E18" s="266" t="s">
        <v>84</v>
      </c>
      <c r="F18" s="266" t="s">
        <v>85</v>
      </c>
    </row>
    <row r="19" spans="5:6" x14ac:dyDescent="0.25">
      <c r="E19" s="266" t="s">
        <v>86</v>
      </c>
    </row>
    <row r="20" spans="5:6" x14ac:dyDescent="0.25">
      <c r="E20" s="266" t="s">
        <v>87</v>
      </c>
    </row>
    <row r="21" spans="5:6" x14ac:dyDescent="0.25">
      <c r="E21" s="266" t="s">
        <v>88</v>
      </c>
    </row>
    <row r="22" spans="5:6" x14ac:dyDescent="0.25">
      <c r="E22" s="266" t="s">
        <v>89</v>
      </c>
    </row>
    <row r="23" spans="5:6" x14ac:dyDescent="0.25">
      <c r="E23" s="266"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A72" zoomScale="55" zoomScaleNormal="55" workbookViewId="0">
      <selection activeCell="C74" sqref="C74"/>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41" customFormat="1" ht="32.25" customHeight="1" x14ac:dyDescent="0.25">
      <c r="A1" s="576"/>
      <c r="B1" s="553" t="s">
        <v>182</v>
      </c>
      <c r="C1" s="554"/>
      <c r="D1" s="554"/>
      <c r="E1" s="554"/>
      <c r="F1" s="554"/>
      <c r="G1" s="554"/>
      <c r="H1" s="554"/>
      <c r="I1" s="554"/>
      <c r="J1" s="554"/>
      <c r="K1" s="554"/>
      <c r="L1" s="555"/>
      <c r="M1" s="550" t="s">
        <v>183</v>
      </c>
      <c r="N1" s="551"/>
      <c r="O1" s="552"/>
    </row>
    <row r="2" spans="1:15" s="141" customFormat="1" ht="30.75" customHeight="1" x14ac:dyDescent="0.25">
      <c r="A2" s="577"/>
      <c r="B2" s="556" t="s">
        <v>184</v>
      </c>
      <c r="C2" s="557"/>
      <c r="D2" s="557"/>
      <c r="E2" s="557"/>
      <c r="F2" s="557"/>
      <c r="G2" s="557"/>
      <c r="H2" s="557"/>
      <c r="I2" s="557"/>
      <c r="J2" s="557"/>
      <c r="K2" s="557"/>
      <c r="L2" s="558"/>
      <c r="M2" s="550" t="s">
        <v>185</v>
      </c>
      <c r="N2" s="551"/>
      <c r="O2" s="552"/>
    </row>
    <row r="3" spans="1:15" s="141" customFormat="1" ht="24" customHeight="1" x14ac:dyDescent="0.25">
      <c r="A3" s="577"/>
      <c r="B3" s="556" t="s">
        <v>186</v>
      </c>
      <c r="C3" s="557"/>
      <c r="D3" s="557"/>
      <c r="E3" s="557"/>
      <c r="F3" s="557"/>
      <c r="G3" s="557"/>
      <c r="H3" s="557"/>
      <c r="I3" s="557"/>
      <c r="J3" s="557"/>
      <c r="K3" s="557"/>
      <c r="L3" s="558"/>
      <c r="M3" s="550" t="s">
        <v>187</v>
      </c>
      <c r="N3" s="551"/>
      <c r="O3" s="552"/>
    </row>
    <row r="4" spans="1:15" s="141" customFormat="1" ht="21.75" customHeight="1" x14ac:dyDescent="0.25">
      <c r="A4" s="578"/>
      <c r="B4" s="559" t="s">
        <v>188</v>
      </c>
      <c r="C4" s="560"/>
      <c r="D4" s="560"/>
      <c r="E4" s="560"/>
      <c r="F4" s="560"/>
      <c r="G4" s="560"/>
      <c r="H4" s="560"/>
      <c r="I4" s="560"/>
      <c r="J4" s="560"/>
      <c r="K4" s="560"/>
      <c r="L4" s="561"/>
      <c r="M4" s="550" t="s">
        <v>189</v>
      </c>
      <c r="N4" s="551"/>
      <c r="O4" s="552"/>
    </row>
    <row r="5" spans="1:15" s="141" customFormat="1" ht="21.75" customHeight="1" x14ac:dyDescent="0.25">
      <c r="A5" s="142"/>
      <c r="B5" s="143"/>
      <c r="C5" s="143"/>
      <c r="D5" s="143"/>
      <c r="E5" s="143"/>
      <c r="F5" s="143"/>
      <c r="G5" s="143"/>
      <c r="H5" s="143"/>
      <c r="I5" s="143"/>
      <c r="J5" s="143"/>
      <c r="K5" s="143"/>
      <c r="L5" s="143"/>
      <c r="M5" s="144"/>
      <c r="N5" s="144"/>
      <c r="O5" s="144"/>
    </row>
    <row r="6" spans="1:15" s="141" customFormat="1" ht="21.75" customHeight="1" x14ac:dyDescent="0.25">
      <c r="A6" s="580" t="s">
        <v>190</v>
      </c>
      <c r="B6" s="246" t="s">
        <v>191</v>
      </c>
      <c r="C6" s="199"/>
      <c r="D6" s="246" t="s">
        <v>192</v>
      </c>
      <c r="E6" s="200"/>
      <c r="F6" s="246" t="s">
        <v>193</v>
      </c>
      <c r="G6" s="200"/>
      <c r="H6" s="246" t="s">
        <v>194</v>
      </c>
      <c r="I6" s="201"/>
      <c r="J6" s="564" t="s">
        <v>195</v>
      </c>
      <c r="K6" s="579"/>
      <c r="L6" s="245" t="s">
        <v>196</v>
      </c>
      <c r="M6" s="595" t="s">
        <v>197</v>
      </c>
      <c r="N6" s="595"/>
      <c r="O6" s="595"/>
    </row>
    <row r="7" spans="1:15" s="141" customFormat="1" ht="21.75" customHeight="1" x14ac:dyDescent="0.25">
      <c r="A7" s="580"/>
      <c r="B7" s="247" t="s">
        <v>198</v>
      </c>
      <c r="C7" s="202"/>
      <c r="D7" s="246" t="s">
        <v>199</v>
      </c>
      <c r="E7" s="203"/>
      <c r="F7" s="246" t="s">
        <v>200</v>
      </c>
      <c r="G7" s="203"/>
      <c r="H7" s="246" t="s">
        <v>201</v>
      </c>
      <c r="I7" s="201"/>
      <c r="J7" s="564"/>
      <c r="K7" s="579"/>
      <c r="L7" s="245" t="s">
        <v>202</v>
      </c>
      <c r="M7" s="595"/>
      <c r="N7" s="595"/>
      <c r="O7" s="595"/>
    </row>
    <row r="8" spans="1:15" s="141" customFormat="1" ht="21.75" customHeight="1" x14ac:dyDescent="0.25">
      <c r="A8" s="580"/>
      <c r="B8" s="246" t="s">
        <v>203</v>
      </c>
      <c r="C8" s="199"/>
      <c r="D8" s="246" t="s">
        <v>204</v>
      </c>
      <c r="E8" s="203"/>
      <c r="F8" s="246" t="s">
        <v>205</v>
      </c>
      <c r="G8" s="203"/>
      <c r="H8" s="246" t="s">
        <v>206</v>
      </c>
      <c r="I8" s="201"/>
      <c r="J8" s="564"/>
      <c r="K8" s="579"/>
      <c r="L8" s="245" t="s">
        <v>207</v>
      </c>
      <c r="M8" s="595"/>
      <c r="N8" s="595"/>
      <c r="O8" s="595"/>
    </row>
    <row r="9" spans="1:15" s="141" customFormat="1" ht="21.75" customHeight="1" thickBot="1" x14ac:dyDescent="0.3">
      <c r="A9" s="142"/>
      <c r="B9" s="143"/>
      <c r="C9" s="143"/>
      <c r="D9" s="143"/>
      <c r="E9" s="143"/>
      <c r="F9" s="143"/>
      <c r="G9" s="143"/>
      <c r="H9" s="143"/>
      <c r="I9" s="143"/>
      <c r="J9" s="143"/>
      <c r="K9" s="143"/>
      <c r="L9" s="143"/>
      <c r="M9" s="144"/>
      <c r="N9" s="144"/>
      <c r="O9" s="144"/>
    </row>
    <row r="10" spans="1:15" s="141" customFormat="1" ht="21.75" customHeight="1" thickBot="1" x14ac:dyDescent="0.3">
      <c r="A10" s="122" t="s">
        <v>208</v>
      </c>
      <c r="B10" s="587" t="s">
        <v>209</v>
      </c>
      <c r="C10" s="588"/>
      <c r="D10" s="588"/>
      <c r="E10" s="588"/>
      <c r="F10" s="588"/>
      <c r="G10" s="588"/>
      <c r="H10" s="588"/>
      <c r="I10" s="588"/>
      <c r="J10" s="588"/>
      <c r="K10" s="589"/>
      <c r="L10" s="339" t="s">
        <v>210</v>
      </c>
      <c r="M10" s="590">
        <v>2024110010289</v>
      </c>
      <c r="N10" s="591"/>
      <c r="O10" s="592"/>
    </row>
    <row r="11" spans="1:15" ht="15" customHeight="1" thickBot="1" x14ac:dyDescent="0.3">
      <c r="A11" s="71"/>
      <c r="B11" s="72"/>
      <c r="C11" s="72"/>
      <c r="D11" s="74"/>
      <c r="E11" s="73"/>
      <c r="F11" s="73"/>
      <c r="G11" s="326"/>
      <c r="H11" s="326"/>
      <c r="I11" s="75"/>
      <c r="J11" s="75"/>
      <c r="K11" s="72"/>
      <c r="L11" s="72"/>
      <c r="M11" s="72"/>
      <c r="N11" s="72"/>
      <c r="O11" s="72"/>
    </row>
    <row r="12" spans="1:15" ht="15" customHeight="1" x14ac:dyDescent="0.25">
      <c r="A12" s="584" t="s">
        <v>211</v>
      </c>
      <c r="B12" s="565" t="s">
        <v>350</v>
      </c>
      <c r="C12" s="566"/>
      <c r="D12" s="566"/>
      <c r="E12" s="566"/>
      <c r="F12" s="566"/>
      <c r="G12" s="566"/>
      <c r="H12" s="566"/>
      <c r="I12" s="566"/>
      <c r="J12" s="566"/>
      <c r="K12" s="566"/>
      <c r="L12" s="566"/>
      <c r="M12" s="566"/>
      <c r="N12" s="566"/>
      <c r="O12" s="567"/>
    </row>
    <row r="13" spans="1:15" ht="15" customHeight="1" x14ac:dyDescent="0.25">
      <c r="A13" s="585"/>
      <c r="B13" s="568"/>
      <c r="C13" s="569"/>
      <c r="D13" s="569"/>
      <c r="E13" s="569"/>
      <c r="F13" s="569"/>
      <c r="G13" s="569"/>
      <c r="H13" s="569"/>
      <c r="I13" s="569"/>
      <c r="J13" s="569"/>
      <c r="K13" s="569"/>
      <c r="L13" s="569"/>
      <c r="M13" s="569"/>
      <c r="N13" s="569"/>
      <c r="O13" s="570"/>
    </row>
    <row r="14" spans="1:15" ht="15" customHeight="1" x14ac:dyDescent="0.25">
      <c r="A14" s="586"/>
      <c r="B14" s="571"/>
      <c r="C14" s="572"/>
      <c r="D14" s="572"/>
      <c r="E14" s="572"/>
      <c r="F14" s="572"/>
      <c r="G14" s="572"/>
      <c r="H14" s="572"/>
      <c r="I14" s="572"/>
      <c r="J14" s="572"/>
      <c r="K14" s="572"/>
      <c r="L14" s="572"/>
      <c r="M14" s="572"/>
      <c r="N14" s="572"/>
      <c r="O14" s="573"/>
    </row>
    <row r="15" spans="1:15" ht="9" customHeight="1" x14ac:dyDescent="0.25">
      <c r="A15" s="78"/>
      <c r="B15" s="140"/>
      <c r="C15" s="79"/>
      <c r="D15" s="79"/>
      <c r="E15" s="79"/>
      <c r="F15" s="79"/>
      <c r="G15" s="80"/>
      <c r="H15" s="80"/>
      <c r="I15" s="80"/>
      <c r="J15" s="80"/>
      <c r="K15" s="80"/>
      <c r="L15" s="81"/>
      <c r="M15" s="81"/>
      <c r="N15" s="81"/>
      <c r="O15" s="81"/>
    </row>
    <row r="16" spans="1:15" s="82" customFormat="1" ht="37.5" customHeight="1" x14ac:dyDescent="0.25">
      <c r="A16" s="122" t="s">
        <v>213</v>
      </c>
      <c r="B16" s="579" t="s">
        <v>351</v>
      </c>
      <c r="C16" s="579"/>
      <c r="D16" s="579"/>
      <c r="E16" s="579"/>
      <c r="F16" s="579"/>
      <c r="G16" s="580" t="s">
        <v>215</v>
      </c>
      <c r="H16" s="580"/>
      <c r="I16" s="575" t="s">
        <v>352</v>
      </c>
      <c r="J16" s="575"/>
      <c r="K16" s="575"/>
      <c r="L16" s="575"/>
      <c r="M16" s="575"/>
      <c r="N16" s="575"/>
      <c r="O16" s="575"/>
    </row>
    <row r="17" spans="1:15" ht="9" customHeight="1" x14ac:dyDescent="0.25">
      <c r="A17" s="78"/>
      <c r="B17" s="80"/>
      <c r="C17" s="79"/>
      <c r="D17" s="79"/>
      <c r="E17" s="79"/>
      <c r="F17" s="79"/>
      <c r="G17" s="80"/>
      <c r="H17" s="80"/>
      <c r="I17" s="80"/>
      <c r="J17" s="80"/>
      <c r="K17" s="80"/>
      <c r="L17" s="81"/>
      <c r="M17" s="81"/>
      <c r="N17" s="81"/>
      <c r="O17" s="81"/>
    </row>
    <row r="18" spans="1:15" ht="56.25" customHeight="1" x14ac:dyDescent="0.25">
      <c r="A18" s="122" t="s">
        <v>217</v>
      </c>
      <c r="B18" s="574" t="s">
        <v>218</v>
      </c>
      <c r="C18" s="574"/>
      <c r="D18" s="574"/>
      <c r="E18" s="574"/>
      <c r="F18" s="122" t="s">
        <v>219</v>
      </c>
      <c r="G18" s="581" t="s">
        <v>220</v>
      </c>
      <c r="H18" s="581"/>
      <c r="I18" s="581"/>
      <c r="J18" s="122" t="s">
        <v>221</v>
      </c>
      <c r="K18" s="574" t="s">
        <v>222</v>
      </c>
      <c r="L18" s="574"/>
      <c r="M18" s="574"/>
      <c r="N18" s="574"/>
      <c r="O18" s="574"/>
    </row>
    <row r="19" spans="1:15" ht="9" customHeight="1" x14ac:dyDescent="0.25">
      <c r="A19" s="70"/>
      <c r="B19" s="67"/>
      <c r="C19" s="583"/>
      <c r="D19" s="583"/>
      <c r="E19" s="583"/>
      <c r="F19" s="583"/>
      <c r="G19" s="583"/>
      <c r="H19" s="583"/>
      <c r="I19" s="583"/>
      <c r="J19" s="583"/>
      <c r="K19" s="583"/>
      <c r="L19" s="583"/>
      <c r="M19" s="583"/>
      <c r="N19" s="583"/>
      <c r="O19" s="583"/>
    </row>
    <row r="21" spans="1:15" ht="16.5" customHeight="1" x14ac:dyDescent="0.25">
      <c r="A21" s="138"/>
      <c r="B21" s="139"/>
      <c r="C21" s="139"/>
      <c r="D21" s="139"/>
      <c r="E21" s="139"/>
      <c r="F21" s="139"/>
      <c r="G21" s="139"/>
      <c r="H21" s="139"/>
      <c r="I21" s="139"/>
      <c r="J21" s="139"/>
      <c r="K21" s="139"/>
      <c r="L21" s="139"/>
      <c r="M21" s="139"/>
      <c r="N21" s="139"/>
      <c r="O21" s="139"/>
    </row>
    <row r="22" spans="1:15" ht="32.1" customHeight="1" x14ac:dyDescent="0.25">
      <c r="A22" s="562" t="s">
        <v>223</v>
      </c>
      <c r="B22" s="563"/>
      <c r="C22" s="563"/>
      <c r="D22" s="563"/>
      <c r="E22" s="563"/>
      <c r="F22" s="563"/>
      <c r="G22" s="563"/>
      <c r="H22" s="563"/>
      <c r="I22" s="563"/>
      <c r="J22" s="563"/>
      <c r="K22" s="563"/>
      <c r="L22" s="563"/>
      <c r="M22" s="563"/>
      <c r="N22" s="563"/>
      <c r="O22" s="564"/>
    </row>
    <row r="23" spans="1:15" ht="32.1" customHeight="1" x14ac:dyDescent="0.25">
      <c r="A23" s="562" t="s">
        <v>224</v>
      </c>
      <c r="B23" s="563"/>
      <c r="C23" s="563"/>
      <c r="D23" s="563"/>
      <c r="E23" s="563"/>
      <c r="F23" s="563"/>
      <c r="G23" s="563"/>
      <c r="H23" s="563"/>
      <c r="I23" s="563"/>
      <c r="J23" s="563"/>
      <c r="K23" s="563"/>
      <c r="L23" s="563"/>
      <c r="M23" s="563"/>
      <c r="N23" s="563"/>
      <c r="O23" s="564"/>
    </row>
    <row r="24" spans="1:15" ht="32.1" customHeight="1" thickBot="1" x14ac:dyDescent="0.3">
      <c r="A24" s="93"/>
      <c r="B24" s="83" t="s">
        <v>191</v>
      </c>
      <c r="C24" s="83" t="s">
        <v>192</v>
      </c>
      <c r="D24" s="83" t="s">
        <v>193</v>
      </c>
      <c r="E24" s="83" t="s">
        <v>194</v>
      </c>
      <c r="F24" s="83" t="s">
        <v>198</v>
      </c>
      <c r="G24" s="83" t="s">
        <v>199</v>
      </c>
      <c r="H24" s="83" t="s">
        <v>200</v>
      </c>
      <c r="I24" s="83" t="s">
        <v>201</v>
      </c>
      <c r="J24" s="83" t="s">
        <v>203</v>
      </c>
      <c r="K24" s="83" t="s">
        <v>204</v>
      </c>
      <c r="L24" s="83" t="s">
        <v>205</v>
      </c>
      <c r="M24" s="83" t="s">
        <v>206</v>
      </c>
      <c r="N24" s="84" t="s">
        <v>225</v>
      </c>
      <c r="O24" s="84" t="s">
        <v>226</v>
      </c>
    </row>
    <row r="25" spans="1:15" ht="32.1" customHeight="1" x14ac:dyDescent="0.25">
      <c r="A25" s="87" t="s">
        <v>227</v>
      </c>
      <c r="B25" s="417">
        <v>31500000</v>
      </c>
      <c r="C25" s="417">
        <v>178871000</v>
      </c>
      <c r="D25" s="417">
        <v>122111000</v>
      </c>
      <c r="E25" s="418"/>
      <c r="F25" s="418"/>
      <c r="G25" s="417">
        <v>20700000</v>
      </c>
      <c r="H25" s="419"/>
      <c r="I25" s="419"/>
      <c r="J25" s="419"/>
      <c r="K25" s="419"/>
      <c r="L25" s="85"/>
      <c r="M25" s="85"/>
      <c r="N25" s="391">
        <f>SUM(B25:M25)</f>
        <v>353182000</v>
      </c>
      <c r="O25" s="86"/>
    </row>
    <row r="26" spans="1:15" ht="32.1" customHeight="1" x14ac:dyDescent="0.25">
      <c r="A26" s="87" t="s">
        <v>229</v>
      </c>
      <c r="B26" s="417">
        <v>31500000</v>
      </c>
      <c r="C26" s="417">
        <v>300982000</v>
      </c>
      <c r="D26" s="418" t="s">
        <v>228</v>
      </c>
      <c r="E26" s="418"/>
      <c r="F26" s="418"/>
      <c r="G26" s="418"/>
      <c r="H26" s="418"/>
      <c r="I26" s="418"/>
      <c r="J26" s="418"/>
      <c r="K26" s="418"/>
      <c r="L26" s="88"/>
      <c r="M26" s="88"/>
      <c r="N26" s="337">
        <f t="shared" ref="N26:N30" si="0">SUM(B26:M26)</f>
        <v>332482000</v>
      </c>
      <c r="O26" s="121">
        <f>N26/N25</f>
        <v>0.94138999156242387</v>
      </c>
    </row>
    <row r="27" spans="1:15" ht="32.1" customHeight="1" x14ac:dyDescent="0.25">
      <c r="A27" s="87" t="s">
        <v>230</v>
      </c>
      <c r="B27" s="418"/>
      <c r="C27" s="417">
        <v>840000</v>
      </c>
      <c r="D27" s="418"/>
      <c r="E27" s="418"/>
      <c r="F27" s="418"/>
      <c r="G27" s="418"/>
      <c r="H27" s="418"/>
      <c r="I27" s="418"/>
      <c r="J27" s="418"/>
      <c r="K27" s="418"/>
      <c r="L27" s="88"/>
      <c r="M27" s="88"/>
      <c r="N27" s="337">
        <f t="shared" si="0"/>
        <v>840000</v>
      </c>
      <c r="O27" s="121">
        <f>+N27/N26</f>
        <v>2.5264525598378256E-3</v>
      </c>
    </row>
    <row r="28" spans="1:15" ht="32.1" customHeight="1" x14ac:dyDescent="0.25">
      <c r="A28" s="87" t="s">
        <v>231</v>
      </c>
      <c r="B28" s="418" t="s">
        <v>228</v>
      </c>
      <c r="C28" s="418" t="s">
        <v>228</v>
      </c>
      <c r="D28" s="418"/>
      <c r="E28" s="418"/>
      <c r="F28" s="418"/>
      <c r="G28" s="418"/>
      <c r="H28" s="418"/>
      <c r="I28" s="418"/>
      <c r="J28" s="418"/>
      <c r="K28" s="418"/>
      <c r="L28" s="88"/>
      <c r="M28" s="88"/>
      <c r="N28" s="337">
        <f t="shared" si="0"/>
        <v>0</v>
      </c>
      <c r="O28" s="89"/>
    </row>
    <row r="29" spans="1:15" ht="32.1" customHeight="1" x14ac:dyDescent="0.25">
      <c r="A29" s="87" t="s">
        <v>232</v>
      </c>
      <c r="B29" s="418" t="s">
        <v>228</v>
      </c>
      <c r="C29" s="418" t="s">
        <v>228</v>
      </c>
      <c r="D29" s="418"/>
      <c r="E29" s="418"/>
      <c r="F29" s="418"/>
      <c r="G29" s="418"/>
      <c r="H29" s="418"/>
      <c r="I29" s="418"/>
      <c r="J29" s="418"/>
      <c r="K29" s="418"/>
      <c r="L29" s="88"/>
      <c r="M29" s="88"/>
      <c r="N29" s="337">
        <f t="shared" si="0"/>
        <v>0</v>
      </c>
      <c r="O29" s="89"/>
    </row>
    <row r="30" spans="1:15" ht="32.1" customHeight="1" thickBot="1" x14ac:dyDescent="0.3">
      <c r="A30" s="90" t="s">
        <v>233</v>
      </c>
      <c r="B30" s="421" t="s">
        <v>228</v>
      </c>
      <c r="C30" s="421" t="s">
        <v>228</v>
      </c>
      <c r="D30" s="421"/>
      <c r="E30" s="421"/>
      <c r="F30" s="421"/>
      <c r="G30" s="421"/>
      <c r="H30" s="421"/>
      <c r="I30" s="421"/>
      <c r="J30" s="421"/>
      <c r="K30" s="421"/>
      <c r="L30" s="91"/>
      <c r="M30" s="91"/>
      <c r="N30" s="338">
        <f t="shared" si="0"/>
        <v>0</v>
      </c>
      <c r="O30" s="94"/>
    </row>
    <row r="31" spans="1:15" s="92" customFormat="1" ht="16.5" customHeight="1" x14ac:dyDescent="0.2"/>
    <row r="32" spans="1:15" s="92" customFormat="1" ht="17.25" customHeight="1" x14ac:dyDescent="0.2"/>
    <row r="34" spans="1:9" ht="48" customHeight="1" x14ac:dyDescent="0.25">
      <c r="A34" s="534" t="s">
        <v>234</v>
      </c>
      <c r="B34" s="535"/>
      <c r="C34" s="535"/>
      <c r="D34" s="535"/>
      <c r="E34" s="535"/>
      <c r="F34" s="535"/>
      <c r="G34" s="535"/>
      <c r="H34" s="535"/>
      <c r="I34" s="536"/>
    </row>
    <row r="35" spans="1:9" ht="50.25" customHeight="1" x14ac:dyDescent="0.25">
      <c r="A35" s="104" t="s">
        <v>235</v>
      </c>
      <c r="B35" s="537" t="str">
        <f>+B12</f>
        <v>Desarrollar 3 acciones de transformación cultural efectivas para prevenir las violencias contra las mujeres, incluyendo campañas educativas.</v>
      </c>
      <c r="C35" s="538"/>
      <c r="D35" s="538"/>
      <c r="E35" s="538"/>
      <c r="F35" s="538"/>
      <c r="G35" s="538"/>
      <c r="H35" s="538"/>
      <c r="I35" s="539"/>
    </row>
    <row r="36" spans="1:9" ht="18.75" customHeight="1" x14ac:dyDescent="0.25">
      <c r="A36" s="528" t="s">
        <v>236</v>
      </c>
      <c r="B36" s="149">
        <v>2024</v>
      </c>
      <c r="C36" s="149">
        <v>2025</v>
      </c>
      <c r="D36" s="149">
        <v>2026</v>
      </c>
      <c r="E36" s="149">
        <v>2027</v>
      </c>
      <c r="F36" s="149" t="s">
        <v>237</v>
      </c>
      <c r="G36" s="545" t="s">
        <v>238</v>
      </c>
      <c r="H36" s="545" t="s">
        <v>21</v>
      </c>
      <c r="I36" s="545"/>
    </row>
    <row r="37" spans="1:9" ht="50.25" customHeight="1" x14ac:dyDescent="0.25">
      <c r="A37" s="529"/>
      <c r="B37" s="96">
        <v>1</v>
      </c>
      <c r="C37" s="96">
        <f>B40+B42+B44+B46+B48+B50+B52+B54+B56+B58+B60+B62</f>
        <v>1</v>
      </c>
      <c r="D37" s="96">
        <v>1</v>
      </c>
      <c r="E37" s="96">
        <v>0</v>
      </c>
      <c r="F37" s="149">
        <f>B37+C37+D37+E37</f>
        <v>3</v>
      </c>
      <c r="G37" s="545"/>
      <c r="H37" s="545"/>
      <c r="I37" s="545"/>
    </row>
    <row r="38" spans="1:9" ht="52.5" customHeight="1" x14ac:dyDescent="0.25">
      <c r="A38" s="105" t="s">
        <v>239</v>
      </c>
      <c r="B38" s="540">
        <v>0.25</v>
      </c>
      <c r="C38" s="541"/>
      <c r="D38" s="542" t="s">
        <v>240</v>
      </c>
      <c r="E38" s="543"/>
      <c r="F38" s="543"/>
      <c r="G38" s="543"/>
      <c r="H38" s="543"/>
      <c r="I38" s="544"/>
    </row>
    <row r="39" spans="1:9" s="95" customFormat="1" ht="48" customHeight="1" x14ac:dyDescent="0.25">
      <c r="A39" s="528" t="s">
        <v>241</v>
      </c>
      <c r="B39" s="105" t="s">
        <v>242</v>
      </c>
      <c r="C39" s="104" t="s">
        <v>243</v>
      </c>
      <c r="D39" s="515" t="s">
        <v>244</v>
      </c>
      <c r="E39" s="516"/>
      <c r="F39" s="515" t="s">
        <v>245</v>
      </c>
      <c r="G39" s="516"/>
      <c r="H39" s="106" t="s">
        <v>246</v>
      </c>
      <c r="I39" s="108" t="s">
        <v>247</v>
      </c>
    </row>
    <row r="40" spans="1:9" ht="120.75" customHeight="1" x14ac:dyDescent="0.25">
      <c r="A40" s="529"/>
      <c r="B40" s="348">
        <v>0</v>
      </c>
      <c r="C40" s="99"/>
      <c r="D40" s="530"/>
      <c r="E40" s="531"/>
      <c r="F40" s="692"/>
      <c r="G40" s="531"/>
      <c r="H40" s="96"/>
      <c r="I40" s="97"/>
    </row>
    <row r="41" spans="1:9" s="95" customFormat="1" ht="54" customHeight="1" x14ac:dyDescent="0.25">
      <c r="A41" s="528" t="s">
        <v>248</v>
      </c>
      <c r="B41" s="107" t="s">
        <v>242</v>
      </c>
      <c r="C41" s="106" t="s">
        <v>243</v>
      </c>
      <c r="D41" s="515" t="s">
        <v>244</v>
      </c>
      <c r="E41" s="516"/>
      <c r="F41" s="515" t="s">
        <v>245</v>
      </c>
      <c r="G41" s="516"/>
      <c r="H41" s="106" t="s">
        <v>246</v>
      </c>
      <c r="I41" s="108" t="s">
        <v>247</v>
      </c>
    </row>
    <row r="42" spans="1:9" ht="120.75" customHeight="1" x14ac:dyDescent="0.25">
      <c r="A42" s="529"/>
      <c r="B42" s="350">
        <v>0</v>
      </c>
      <c r="C42" s="99"/>
      <c r="D42" s="530"/>
      <c r="E42" s="531"/>
      <c r="F42" s="530"/>
      <c r="G42" s="531"/>
      <c r="H42" s="96"/>
      <c r="I42" s="97"/>
    </row>
    <row r="43" spans="1:9" s="95" customFormat="1" ht="35.1" customHeight="1" x14ac:dyDescent="0.25">
      <c r="A43" s="528" t="s">
        <v>249</v>
      </c>
      <c r="B43" s="107" t="s">
        <v>242</v>
      </c>
      <c r="C43" s="106" t="s">
        <v>243</v>
      </c>
      <c r="D43" s="515" t="s">
        <v>244</v>
      </c>
      <c r="E43" s="516"/>
      <c r="F43" s="515" t="s">
        <v>245</v>
      </c>
      <c r="G43" s="516"/>
      <c r="H43" s="106" t="s">
        <v>246</v>
      </c>
      <c r="I43" s="108" t="s">
        <v>247</v>
      </c>
    </row>
    <row r="44" spans="1:9" ht="120.75" customHeight="1" x14ac:dyDescent="0.25">
      <c r="A44" s="529"/>
      <c r="B44" s="350">
        <v>0.05</v>
      </c>
      <c r="C44" s="99"/>
      <c r="D44" s="530"/>
      <c r="E44" s="531"/>
      <c r="F44" s="530"/>
      <c r="G44" s="531"/>
      <c r="H44" s="96"/>
      <c r="I44" s="97"/>
    </row>
    <row r="45" spans="1:9" s="95" customFormat="1" ht="35.1" customHeight="1" x14ac:dyDescent="0.25">
      <c r="A45" s="528" t="s">
        <v>250</v>
      </c>
      <c r="B45" s="107" t="s">
        <v>242</v>
      </c>
      <c r="C45" s="107" t="s">
        <v>243</v>
      </c>
      <c r="D45" s="515" t="s">
        <v>244</v>
      </c>
      <c r="E45" s="516"/>
      <c r="F45" s="515" t="s">
        <v>245</v>
      </c>
      <c r="G45" s="516"/>
      <c r="H45" s="106" t="s">
        <v>246</v>
      </c>
      <c r="I45" s="106" t="s">
        <v>247</v>
      </c>
    </row>
    <row r="46" spans="1:9" ht="120.75" customHeight="1" x14ac:dyDescent="0.25">
      <c r="A46" s="529"/>
      <c r="B46" s="350">
        <v>0.1</v>
      </c>
      <c r="C46" s="99"/>
      <c r="D46" s="532"/>
      <c r="E46" s="533"/>
      <c r="F46" s="532"/>
      <c r="G46" s="533"/>
      <c r="H46" s="116"/>
      <c r="I46" s="117"/>
    </row>
    <row r="47" spans="1:9" s="95" customFormat="1" ht="35.1" customHeight="1" x14ac:dyDescent="0.25">
      <c r="A47" s="528" t="s">
        <v>251</v>
      </c>
      <c r="B47" s="107" t="s">
        <v>242</v>
      </c>
      <c r="C47" s="106" t="s">
        <v>243</v>
      </c>
      <c r="D47" s="515" t="s">
        <v>244</v>
      </c>
      <c r="E47" s="516"/>
      <c r="F47" s="515" t="s">
        <v>245</v>
      </c>
      <c r="G47" s="516"/>
      <c r="H47" s="106" t="s">
        <v>246</v>
      </c>
      <c r="I47" s="108" t="s">
        <v>247</v>
      </c>
    </row>
    <row r="48" spans="1:9" ht="120.75" customHeight="1" x14ac:dyDescent="0.25">
      <c r="A48" s="529"/>
      <c r="B48" s="350">
        <v>0.1</v>
      </c>
      <c r="C48" s="99"/>
      <c r="D48" s="517"/>
      <c r="E48" s="519"/>
      <c r="F48" s="517"/>
      <c r="G48" s="519"/>
      <c r="H48" s="96"/>
      <c r="I48" s="98"/>
    </row>
    <row r="49" spans="1:9" s="95" customFormat="1" ht="35.1" customHeight="1" thickBot="1" x14ac:dyDescent="0.3">
      <c r="A49" s="528" t="s">
        <v>252</v>
      </c>
      <c r="B49" s="353" t="s">
        <v>242</v>
      </c>
      <c r="C49" s="106" t="s">
        <v>243</v>
      </c>
      <c r="D49" s="515" t="s">
        <v>244</v>
      </c>
      <c r="E49" s="516"/>
      <c r="F49" s="515" t="s">
        <v>245</v>
      </c>
      <c r="G49" s="516"/>
      <c r="H49" s="106" t="s">
        <v>246</v>
      </c>
      <c r="I49" s="108" t="s">
        <v>247</v>
      </c>
    </row>
    <row r="50" spans="1:9" ht="120.75" customHeight="1" thickBot="1" x14ac:dyDescent="0.3">
      <c r="A50" s="691"/>
      <c r="B50" s="385">
        <v>0.12</v>
      </c>
      <c r="C50" s="354"/>
      <c r="D50" s="517"/>
      <c r="E50" s="519"/>
      <c r="F50" s="517"/>
      <c r="G50" s="519"/>
      <c r="H50" s="96"/>
      <c r="I50" s="98"/>
    </row>
    <row r="51" spans="1:9" ht="35.1" customHeight="1" thickBot="1" x14ac:dyDescent="0.3">
      <c r="A51" s="690" t="s">
        <v>253</v>
      </c>
      <c r="B51" s="386" t="s">
        <v>242</v>
      </c>
      <c r="C51" s="355" t="s">
        <v>243</v>
      </c>
      <c r="D51" s="515" t="s">
        <v>244</v>
      </c>
      <c r="E51" s="516"/>
      <c r="F51" s="515" t="s">
        <v>245</v>
      </c>
      <c r="G51" s="516"/>
      <c r="H51" s="106" t="s">
        <v>246</v>
      </c>
      <c r="I51" s="108" t="s">
        <v>247</v>
      </c>
    </row>
    <row r="52" spans="1:9" ht="120.75" customHeight="1" thickBot="1" x14ac:dyDescent="0.3">
      <c r="A52" s="691"/>
      <c r="B52" s="360">
        <v>0.12</v>
      </c>
      <c r="C52" s="354"/>
      <c r="D52" s="517"/>
      <c r="E52" s="518"/>
      <c r="F52" s="517"/>
      <c r="G52" s="519"/>
      <c r="H52" s="96"/>
      <c r="I52" s="98"/>
    </row>
    <row r="53" spans="1:9" ht="35.1" customHeight="1" thickBot="1" x14ac:dyDescent="0.3">
      <c r="A53" s="690" t="s">
        <v>254</v>
      </c>
      <c r="B53" s="386" t="s">
        <v>242</v>
      </c>
      <c r="C53" s="355" t="s">
        <v>243</v>
      </c>
      <c r="D53" s="515" t="s">
        <v>244</v>
      </c>
      <c r="E53" s="516"/>
      <c r="F53" s="515" t="s">
        <v>245</v>
      </c>
      <c r="G53" s="516"/>
      <c r="H53" s="106" t="s">
        <v>246</v>
      </c>
      <c r="I53" s="108" t="s">
        <v>247</v>
      </c>
    </row>
    <row r="54" spans="1:9" ht="120.75" customHeight="1" thickBot="1" x14ac:dyDescent="0.3">
      <c r="A54" s="691"/>
      <c r="B54" s="360">
        <v>0.13</v>
      </c>
      <c r="C54" s="354"/>
      <c r="D54" s="517"/>
      <c r="E54" s="518"/>
      <c r="F54" s="517"/>
      <c r="G54" s="519"/>
      <c r="H54" s="118"/>
      <c r="I54" s="98"/>
    </row>
    <row r="55" spans="1:9" ht="35.1" customHeight="1" thickBot="1" x14ac:dyDescent="0.3">
      <c r="A55" s="690" t="s">
        <v>255</v>
      </c>
      <c r="B55" s="386" t="s">
        <v>242</v>
      </c>
      <c r="C55" s="355" t="s">
        <v>243</v>
      </c>
      <c r="D55" s="515" t="s">
        <v>244</v>
      </c>
      <c r="E55" s="516"/>
      <c r="F55" s="515" t="s">
        <v>245</v>
      </c>
      <c r="G55" s="516"/>
      <c r="H55" s="106" t="s">
        <v>246</v>
      </c>
      <c r="I55" s="108" t="s">
        <v>247</v>
      </c>
    </row>
    <row r="56" spans="1:9" ht="120.75" customHeight="1" thickBot="1" x14ac:dyDescent="0.3">
      <c r="A56" s="691"/>
      <c r="B56" s="360">
        <v>0.13</v>
      </c>
      <c r="C56" s="354"/>
      <c r="D56" s="517"/>
      <c r="E56" s="519"/>
      <c r="F56" s="517"/>
      <c r="G56" s="519"/>
      <c r="H56" s="96"/>
      <c r="I56" s="96"/>
    </row>
    <row r="57" spans="1:9" ht="35.1" customHeight="1" thickBot="1" x14ac:dyDescent="0.3">
      <c r="A57" s="690" t="s">
        <v>256</v>
      </c>
      <c r="B57" s="386" t="s">
        <v>242</v>
      </c>
      <c r="C57" s="355" t="s">
        <v>243</v>
      </c>
      <c r="D57" s="515" t="s">
        <v>244</v>
      </c>
      <c r="E57" s="516"/>
      <c r="F57" s="515" t="s">
        <v>245</v>
      </c>
      <c r="G57" s="516"/>
      <c r="H57" s="106" t="s">
        <v>246</v>
      </c>
      <c r="I57" s="108" t="s">
        <v>247</v>
      </c>
    </row>
    <row r="58" spans="1:9" ht="120.75" customHeight="1" thickBot="1" x14ac:dyDescent="0.3">
      <c r="A58" s="691"/>
      <c r="B58" s="360">
        <v>0.12</v>
      </c>
      <c r="C58" s="354"/>
      <c r="D58" s="517"/>
      <c r="E58" s="519"/>
      <c r="F58" s="517"/>
      <c r="G58" s="519"/>
      <c r="H58" s="96"/>
      <c r="I58" s="98"/>
    </row>
    <row r="59" spans="1:9" ht="35.1" customHeight="1" thickBot="1" x14ac:dyDescent="0.3">
      <c r="A59" s="690" t="s">
        <v>257</v>
      </c>
      <c r="B59" s="386" t="s">
        <v>242</v>
      </c>
      <c r="C59" s="355" t="s">
        <v>243</v>
      </c>
      <c r="D59" s="515" t="s">
        <v>244</v>
      </c>
      <c r="E59" s="516"/>
      <c r="F59" s="515" t="s">
        <v>245</v>
      </c>
      <c r="G59" s="516"/>
      <c r="H59" s="106" t="s">
        <v>246</v>
      </c>
      <c r="I59" s="108" t="s">
        <v>247</v>
      </c>
    </row>
    <row r="60" spans="1:9" ht="120.75" customHeight="1" thickBot="1" x14ac:dyDescent="0.3">
      <c r="A60" s="691"/>
      <c r="B60" s="360">
        <v>0.08</v>
      </c>
      <c r="C60" s="354"/>
      <c r="D60" s="517"/>
      <c r="E60" s="519"/>
      <c r="F60" s="518"/>
      <c r="G60" s="518"/>
      <c r="H60" s="96"/>
      <c r="I60" s="96"/>
    </row>
    <row r="61" spans="1:9" ht="35.1" customHeight="1" thickBot="1" x14ac:dyDescent="0.3">
      <c r="A61" s="690" t="s">
        <v>258</v>
      </c>
      <c r="B61" s="386" t="s">
        <v>242</v>
      </c>
      <c r="C61" s="355" t="s">
        <v>243</v>
      </c>
      <c r="D61" s="515" t="s">
        <v>244</v>
      </c>
      <c r="E61" s="516"/>
      <c r="F61" s="515" t="s">
        <v>245</v>
      </c>
      <c r="G61" s="516"/>
      <c r="H61" s="106" t="s">
        <v>246</v>
      </c>
      <c r="I61" s="108" t="s">
        <v>247</v>
      </c>
    </row>
    <row r="62" spans="1:9" ht="120.75" customHeight="1" thickBot="1" x14ac:dyDescent="0.3">
      <c r="A62" s="691"/>
      <c r="B62" s="360">
        <v>0.05</v>
      </c>
      <c r="C62" s="354"/>
      <c r="D62" s="517"/>
      <c r="E62" s="519"/>
      <c r="F62" s="517"/>
      <c r="G62" s="519"/>
      <c r="H62" s="96"/>
      <c r="I62" s="96"/>
    </row>
    <row r="66" spans="1:9" ht="34.5" customHeight="1" x14ac:dyDescent="0.25">
      <c r="A66" s="596" t="s">
        <v>259</v>
      </c>
      <c r="B66" s="596"/>
      <c r="C66" s="596"/>
      <c r="D66" s="596"/>
      <c r="E66" s="596"/>
      <c r="F66" s="596"/>
      <c r="G66" s="596"/>
      <c r="H66" s="596"/>
      <c r="I66" s="596"/>
    </row>
    <row r="67" spans="1:9" ht="66" customHeight="1" x14ac:dyDescent="0.25">
      <c r="A67" s="109" t="s">
        <v>260</v>
      </c>
      <c r="B67" s="525" t="s">
        <v>353</v>
      </c>
      <c r="C67" s="526"/>
      <c r="D67" s="525" t="s">
        <v>354</v>
      </c>
      <c r="E67" s="526"/>
      <c r="F67" s="525" t="s">
        <v>355</v>
      </c>
      <c r="G67" s="526"/>
      <c r="H67" s="597" t="s">
        <v>264</v>
      </c>
      <c r="I67" s="526"/>
    </row>
    <row r="68" spans="1:9" ht="40.5" customHeight="1" x14ac:dyDescent="0.25">
      <c r="A68" s="383" t="s">
        <v>320</v>
      </c>
      <c r="B68" s="688">
        <v>0.08</v>
      </c>
      <c r="C68" s="689"/>
      <c r="D68" s="688">
        <v>0.12</v>
      </c>
      <c r="E68" s="689"/>
      <c r="F68" s="688">
        <v>0.05</v>
      </c>
      <c r="G68" s="689"/>
      <c r="H68" s="601"/>
      <c r="I68" s="602"/>
    </row>
    <row r="69" spans="1:9" ht="30" customHeight="1" x14ac:dyDescent="0.25">
      <c r="A69" s="593" t="s">
        <v>191</v>
      </c>
      <c r="B69" s="153" t="s">
        <v>99</v>
      </c>
      <c r="C69" s="153" t="s">
        <v>243</v>
      </c>
      <c r="D69" s="153" t="s">
        <v>99</v>
      </c>
      <c r="E69" s="153" t="s">
        <v>243</v>
      </c>
      <c r="F69" s="153" t="s">
        <v>99</v>
      </c>
      <c r="G69" s="153" t="s">
        <v>243</v>
      </c>
      <c r="H69" s="153" t="s">
        <v>99</v>
      </c>
      <c r="I69" s="153" t="s">
        <v>243</v>
      </c>
    </row>
    <row r="70" spans="1:9" ht="30" customHeight="1" x14ac:dyDescent="0.25">
      <c r="A70" s="594"/>
      <c r="B70" s="428">
        <v>0</v>
      </c>
      <c r="C70" s="429"/>
      <c r="D70" s="111">
        <v>0</v>
      </c>
      <c r="E70" s="112"/>
      <c r="F70" s="119">
        <v>0</v>
      </c>
      <c r="G70" s="112"/>
      <c r="H70" s="119"/>
      <c r="I70" s="112"/>
    </row>
    <row r="71" spans="1:9" ht="80.25" customHeight="1" x14ac:dyDescent="0.25">
      <c r="A71" s="427" t="s">
        <v>266</v>
      </c>
      <c r="B71" s="662"/>
      <c r="C71" s="662"/>
      <c r="D71" s="683"/>
      <c r="E71" s="664"/>
      <c r="F71" s="684"/>
      <c r="G71" s="514"/>
      <c r="H71" s="513"/>
      <c r="I71" s="598"/>
    </row>
    <row r="72" spans="1:9" ht="80.25" customHeight="1" x14ac:dyDescent="0.25">
      <c r="A72" s="427" t="s">
        <v>267</v>
      </c>
      <c r="B72" s="671"/>
      <c r="C72" s="671"/>
      <c r="D72" s="685"/>
      <c r="E72" s="686"/>
      <c r="F72" s="687"/>
      <c r="G72" s="686"/>
      <c r="H72" s="509"/>
      <c r="I72" s="510"/>
    </row>
    <row r="73" spans="1:9" ht="30.75" customHeight="1" x14ac:dyDescent="0.25">
      <c r="A73" s="593" t="s">
        <v>192</v>
      </c>
      <c r="B73" s="426" t="s">
        <v>99</v>
      </c>
      <c r="C73" s="426" t="s">
        <v>243</v>
      </c>
      <c r="D73" s="153" t="s">
        <v>99</v>
      </c>
      <c r="E73" s="153" t="s">
        <v>243</v>
      </c>
      <c r="F73" s="153" t="s">
        <v>99</v>
      </c>
      <c r="G73" s="153" t="s">
        <v>243</v>
      </c>
      <c r="H73" s="153" t="s">
        <v>99</v>
      </c>
      <c r="I73" s="153" t="s">
        <v>243</v>
      </c>
    </row>
    <row r="74" spans="1:9" ht="30.75" customHeight="1" x14ac:dyDescent="0.25">
      <c r="A74" s="594"/>
      <c r="B74" s="111">
        <v>0</v>
      </c>
      <c r="C74" s="112"/>
      <c r="D74" s="111">
        <v>0</v>
      </c>
      <c r="E74" s="111"/>
      <c r="F74" s="119">
        <v>0</v>
      </c>
      <c r="G74" s="113"/>
      <c r="H74" s="119"/>
      <c r="I74" s="113"/>
    </row>
    <row r="75" spans="1:9" ht="80.25" customHeight="1" x14ac:dyDescent="0.25">
      <c r="A75" s="109" t="s">
        <v>266</v>
      </c>
      <c r="B75" s="662"/>
      <c r="C75" s="662"/>
      <c r="D75" s="683"/>
      <c r="E75" s="664"/>
      <c r="F75" s="684"/>
      <c r="G75" s="514"/>
      <c r="H75" s="548"/>
      <c r="I75" s="549"/>
    </row>
    <row r="76" spans="1:9" ht="80.25" customHeight="1" x14ac:dyDescent="0.25">
      <c r="A76" s="109" t="s">
        <v>267</v>
      </c>
      <c r="B76" s="671"/>
      <c r="C76" s="671"/>
      <c r="D76" s="685"/>
      <c r="E76" s="686"/>
      <c r="F76" s="687"/>
      <c r="G76" s="686"/>
      <c r="H76" s="509"/>
      <c r="I76" s="510"/>
    </row>
    <row r="77" spans="1:9" ht="30.75" customHeight="1" x14ac:dyDescent="0.25">
      <c r="A77" s="593" t="s">
        <v>193</v>
      </c>
      <c r="B77" s="153" t="s">
        <v>99</v>
      </c>
      <c r="C77" s="153" t="s">
        <v>243</v>
      </c>
      <c r="D77" s="153" t="s">
        <v>99</v>
      </c>
      <c r="E77" s="153" t="s">
        <v>243</v>
      </c>
      <c r="F77" s="153" t="s">
        <v>99</v>
      </c>
      <c r="G77" s="153" t="s">
        <v>243</v>
      </c>
      <c r="H77" s="153" t="s">
        <v>99</v>
      </c>
      <c r="I77" s="153" t="s">
        <v>243</v>
      </c>
    </row>
    <row r="78" spans="1:9" ht="30.75" customHeight="1" x14ac:dyDescent="0.25">
      <c r="A78" s="594"/>
      <c r="B78" s="111">
        <v>0.04</v>
      </c>
      <c r="C78" s="112"/>
      <c r="D78" s="111">
        <v>0</v>
      </c>
      <c r="E78" s="112"/>
      <c r="F78" s="119">
        <v>0</v>
      </c>
      <c r="G78" s="113"/>
      <c r="H78" s="119"/>
      <c r="I78" s="113"/>
    </row>
    <row r="79" spans="1:9" ht="80.25" customHeight="1" x14ac:dyDescent="0.25">
      <c r="A79" s="109" t="s">
        <v>266</v>
      </c>
      <c r="B79" s="522"/>
      <c r="C79" s="523"/>
      <c r="D79" s="509"/>
      <c r="E79" s="524"/>
      <c r="F79" s="513"/>
      <c r="G79" s="514"/>
      <c r="H79" s="509"/>
      <c r="I79" s="510"/>
    </row>
    <row r="80" spans="1:9" ht="80.25" customHeight="1" x14ac:dyDescent="0.25">
      <c r="A80" s="109" t="s">
        <v>267</v>
      </c>
      <c r="B80" s="546"/>
      <c r="C80" s="547"/>
      <c r="D80" s="546"/>
      <c r="E80" s="547"/>
      <c r="F80" s="509"/>
      <c r="G80" s="510"/>
      <c r="H80" s="509"/>
      <c r="I80" s="510"/>
    </row>
    <row r="81" spans="1:9" ht="30.75" customHeight="1" x14ac:dyDescent="0.25">
      <c r="A81" s="593" t="s">
        <v>194</v>
      </c>
      <c r="B81" s="153" t="s">
        <v>99</v>
      </c>
      <c r="C81" s="153" t="s">
        <v>243</v>
      </c>
      <c r="D81" s="153" t="s">
        <v>99</v>
      </c>
      <c r="E81" s="153" t="s">
        <v>243</v>
      </c>
      <c r="F81" s="153" t="s">
        <v>99</v>
      </c>
      <c r="G81" s="153" t="s">
        <v>243</v>
      </c>
      <c r="H81" s="153" t="s">
        <v>99</v>
      </c>
      <c r="I81" s="153" t="s">
        <v>243</v>
      </c>
    </row>
    <row r="82" spans="1:9" ht="30.75" customHeight="1" x14ac:dyDescent="0.25">
      <c r="A82" s="594"/>
      <c r="B82" s="111">
        <v>0.05</v>
      </c>
      <c r="C82" s="112"/>
      <c r="D82" s="111">
        <v>0.05</v>
      </c>
      <c r="E82" s="112"/>
      <c r="F82" s="119">
        <v>0.05</v>
      </c>
      <c r="G82" s="113"/>
      <c r="H82" s="119"/>
      <c r="I82" s="113"/>
    </row>
    <row r="83" spans="1:9" ht="80.25" customHeight="1" x14ac:dyDescent="0.25">
      <c r="A83" s="109" t="s">
        <v>266</v>
      </c>
      <c r="B83" s="511"/>
      <c r="C83" s="512"/>
      <c r="D83" s="509"/>
      <c r="E83" s="510"/>
      <c r="F83" s="513"/>
      <c r="G83" s="514"/>
      <c r="H83" s="509"/>
      <c r="I83" s="510"/>
    </row>
    <row r="84" spans="1:9" ht="80.25" customHeight="1" x14ac:dyDescent="0.25">
      <c r="A84" s="109" t="s">
        <v>267</v>
      </c>
      <c r="B84" s="603"/>
      <c r="C84" s="604"/>
      <c r="D84" s="546"/>
      <c r="E84" s="547"/>
      <c r="F84" s="509"/>
      <c r="G84" s="510"/>
      <c r="H84" s="509"/>
      <c r="I84" s="510"/>
    </row>
    <row r="85" spans="1:9" ht="30" customHeight="1" x14ac:dyDescent="0.25">
      <c r="A85" s="593" t="s">
        <v>198</v>
      </c>
      <c r="B85" s="153" t="s">
        <v>99</v>
      </c>
      <c r="C85" s="153" t="s">
        <v>243</v>
      </c>
      <c r="D85" s="153" t="s">
        <v>99</v>
      </c>
      <c r="E85" s="153" t="s">
        <v>243</v>
      </c>
      <c r="F85" s="153" t="s">
        <v>99</v>
      </c>
      <c r="G85" s="153" t="s">
        <v>243</v>
      </c>
      <c r="H85" s="153" t="s">
        <v>99</v>
      </c>
      <c r="I85" s="153" t="s">
        <v>243</v>
      </c>
    </row>
    <row r="86" spans="1:9" ht="30" customHeight="1" x14ac:dyDescent="0.25">
      <c r="A86" s="594"/>
      <c r="B86" s="111">
        <v>0.15</v>
      </c>
      <c r="C86" s="112"/>
      <c r="D86" s="111">
        <v>0.05</v>
      </c>
      <c r="E86" s="112"/>
      <c r="F86" s="119">
        <v>0.05</v>
      </c>
      <c r="G86" s="113"/>
      <c r="H86" s="119"/>
      <c r="I86" s="113"/>
    </row>
    <row r="87" spans="1:9" ht="80.25" customHeight="1" x14ac:dyDescent="0.25">
      <c r="A87" s="109" t="s">
        <v>266</v>
      </c>
      <c r="B87" s="527"/>
      <c r="C87" s="527"/>
      <c r="D87" s="527"/>
      <c r="E87" s="527"/>
      <c r="F87" s="527"/>
      <c r="G87" s="527"/>
      <c r="H87" s="527"/>
      <c r="I87" s="527"/>
    </row>
    <row r="88" spans="1:9" ht="80.25" customHeight="1" x14ac:dyDescent="0.25">
      <c r="A88" s="109" t="s">
        <v>267</v>
      </c>
      <c r="B88" s="506"/>
      <c r="C88" s="507"/>
      <c r="D88" s="506"/>
      <c r="E88" s="507"/>
      <c r="F88" s="506"/>
      <c r="G88" s="507"/>
      <c r="H88" s="506"/>
      <c r="I88" s="507"/>
    </row>
    <row r="89" spans="1:9" ht="29.25" customHeight="1" x14ac:dyDescent="0.25">
      <c r="A89" s="593" t="s">
        <v>199</v>
      </c>
      <c r="B89" s="153" t="s">
        <v>99</v>
      </c>
      <c r="C89" s="153" t="s">
        <v>243</v>
      </c>
      <c r="D89" s="153" t="s">
        <v>99</v>
      </c>
      <c r="E89" s="153" t="s">
        <v>243</v>
      </c>
      <c r="F89" s="153" t="s">
        <v>99</v>
      </c>
      <c r="G89" s="153" t="s">
        <v>243</v>
      </c>
      <c r="H89" s="153" t="s">
        <v>99</v>
      </c>
      <c r="I89" s="153" t="s">
        <v>243</v>
      </c>
    </row>
    <row r="90" spans="1:9" ht="29.25" customHeight="1" x14ac:dyDescent="0.25">
      <c r="A90" s="594"/>
      <c r="B90" s="111">
        <v>0.15</v>
      </c>
      <c r="C90" s="114"/>
      <c r="D90" s="111">
        <v>0.1</v>
      </c>
      <c r="E90" s="112"/>
      <c r="F90" s="119">
        <v>0.05</v>
      </c>
      <c r="G90" s="113"/>
      <c r="H90" s="119"/>
      <c r="I90" s="113"/>
    </row>
    <row r="91" spans="1:9" ht="80.25" customHeight="1" x14ac:dyDescent="0.25">
      <c r="A91" s="109" t="s">
        <v>266</v>
      </c>
      <c r="B91" s="505"/>
      <c r="C91" s="505"/>
      <c r="D91" s="505"/>
      <c r="E91" s="505"/>
      <c r="F91" s="505"/>
      <c r="G91" s="505"/>
      <c r="H91" s="505"/>
      <c r="I91" s="505"/>
    </row>
    <row r="92" spans="1:9" ht="80.25" customHeight="1" x14ac:dyDescent="0.25">
      <c r="A92" s="109" t="s">
        <v>267</v>
      </c>
      <c r="B92" s="506"/>
      <c r="C92" s="507"/>
      <c r="D92" s="506"/>
      <c r="E92" s="507"/>
      <c r="F92" s="506"/>
      <c r="G92" s="507"/>
      <c r="H92" s="506"/>
      <c r="I92" s="507"/>
    </row>
    <row r="93" spans="1:9" ht="24.95" customHeight="1" x14ac:dyDescent="0.25">
      <c r="A93" s="593" t="s">
        <v>200</v>
      </c>
      <c r="B93" s="153" t="s">
        <v>99</v>
      </c>
      <c r="C93" s="153" t="s">
        <v>243</v>
      </c>
      <c r="D93" s="153" t="s">
        <v>99</v>
      </c>
      <c r="E93" s="153" t="s">
        <v>243</v>
      </c>
      <c r="F93" s="153" t="s">
        <v>99</v>
      </c>
      <c r="G93" s="153" t="s">
        <v>243</v>
      </c>
      <c r="H93" s="153" t="s">
        <v>99</v>
      </c>
      <c r="I93" s="153" t="s">
        <v>243</v>
      </c>
    </row>
    <row r="94" spans="1:9" ht="24.95" customHeight="1" x14ac:dyDescent="0.25">
      <c r="A94" s="594"/>
      <c r="B94" s="111">
        <v>0.15</v>
      </c>
      <c r="C94" s="114"/>
      <c r="D94" s="111">
        <v>0.1</v>
      </c>
      <c r="E94" s="112"/>
      <c r="F94" s="119">
        <v>0.05</v>
      </c>
      <c r="G94" s="113"/>
      <c r="H94" s="119"/>
      <c r="I94" s="113"/>
    </row>
    <row r="95" spans="1:9" ht="80.25" customHeight="1" x14ac:dyDescent="0.25">
      <c r="A95" s="109" t="s">
        <v>266</v>
      </c>
      <c r="B95" s="505"/>
      <c r="C95" s="505"/>
      <c r="D95" s="505"/>
      <c r="E95" s="505"/>
      <c r="F95" s="505"/>
      <c r="G95" s="505"/>
      <c r="H95" s="505"/>
      <c r="I95" s="505"/>
    </row>
    <row r="96" spans="1:9" ht="80.25" customHeight="1" x14ac:dyDescent="0.25">
      <c r="A96" s="109" t="s">
        <v>267</v>
      </c>
      <c r="B96" s="506"/>
      <c r="C96" s="507"/>
      <c r="D96" s="506"/>
      <c r="E96" s="507"/>
      <c r="F96" s="506"/>
      <c r="G96" s="507"/>
      <c r="H96" s="506"/>
      <c r="I96" s="507"/>
    </row>
    <row r="97" spans="1:9" ht="24.95" customHeight="1" x14ac:dyDescent="0.25">
      <c r="A97" s="593" t="s">
        <v>201</v>
      </c>
      <c r="B97" s="153" t="s">
        <v>99</v>
      </c>
      <c r="C97" s="153" t="s">
        <v>243</v>
      </c>
      <c r="D97" s="153" t="s">
        <v>99</v>
      </c>
      <c r="E97" s="153" t="s">
        <v>243</v>
      </c>
      <c r="F97" s="153" t="s">
        <v>99</v>
      </c>
      <c r="G97" s="153" t="s">
        <v>243</v>
      </c>
      <c r="H97" s="153" t="s">
        <v>99</v>
      </c>
      <c r="I97" s="153" t="s">
        <v>243</v>
      </c>
    </row>
    <row r="98" spans="1:9" ht="24.95" customHeight="1" x14ac:dyDescent="0.25">
      <c r="A98" s="594"/>
      <c r="B98" s="111">
        <v>0.15</v>
      </c>
      <c r="C98" s="114"/>
      <c r="D98" s="111">
        <v>0.15</v>
      </c>
      <c r="E98" s="112"/>
      <c r="F98" s="119">
        <v>0.05</v>
      </c>
      <c r="G98" s="113"/>
      <c r="H98" s="119"/>
      <c r="I98" s="113"/>
    </row>
    <row r="99" spans="1:9" ht="80.25" customHeight="1" x14ac:dyDescent="0.25">
      <c r="A99" s="109" t="s">
        <v>266</v>
      </c>
      <c r="B99" s="505"/>
      <c r="C99" s="505"/>
      <c r="D99" s="505"/>
      <c r="E99" s="505"/>
      <c r="F99" s="505"/>
      <c r="G99" s="505"/>
      <c r="H99" s="505"/>
      <c r="I99" s="505"/>
    </row>
    <row r="100" spans="1:9" ht="80.25" customHeight="1" x14ac:dyDescent="0.25">
      <c r="A100" s="109" t="s">
        <v>267</v>
      </c>
      <c r="B100" s="506"/>
      <c r="C100" s="507"/>
      <c r="D100" s="506"/>
      <c r="E100" s="507"/>
      <c r="F100" s="506"/>
      <c r="G100" s="507"/>
      <c r="H100" s="506"/>
      <c r="I100" s="507"/>
    </row>
    <row r="101" spans="1:9" ht="24.95" customHeight="1" x14ac:dyDescent="0.25">
      <c r="A101" s="593" t="s">
        <v>203</v>
      </c>
      <c r="B101" s="153" t="s">
        <v>99</v>
      </c>
      <c r="C101" s="153" t="s">
        <v>243</v>
      </c>
      <c r="D101" s="153" t="s">
        <v>99</v>
      </c>
      <c r="E101" s="153" t="s">
        <v>243</v>
      </c>
      <c r="F101" s="153" t="s">
        <v>99</v>
      </c>
      <c r="G101" s="153" t="s">
        <v>243</v>
      </c>
      <c r="H101" s="153" t="s">
        <v>99</v>
      </c>
      <c r="I101" s="153" t="s">
        <v>243</v>
      </c>
    </row>
    <row r="102" spans="1:9" ht="24.95" customHeight="1" x14ac:dyDescent="0.25">
      <c r="A102" s="594"/>
      <c r="B102" s="111">
        <v>0.1</v>
      </c>
      <c r="C102" s="114"/>
      <c r="D102" s="111">
        <v>0.2</v>
      </c>
      <c r="E102" s="112"/>
      <c r="F102" s="119">
        <v>0.1</v>
      </c>
      <c r="G102" s="113"/>
      <c r="H102" s="119"/>
      <c r="I102" s="113"/>
    </row>
    <row r="103" spans="1:9" ht="80.25" customHeight="1" x14ac:dyDescent="0.25">
      <c r="A103" s="109" t="s">
        <v>266</v>
      </c>
      <c r="B103" s="505"/>
      <c r="C103" s="505"/>
      <c r="D103" s="505"/>
      <c r="E103" s="505"/>
      <c r="F103" s="505"/>
      <c r="G103" s="505"/>
      <c r="H103" s="505"/>
      <c r="I103" s="505"/>
    </row>
    <row r="104" spans="1:9" ht="80.25" customHeight="1" x14ac:dyDescent="0.25">
      <c r="A104" s="109" t="s">
        <v>267</v>
      </c>
      <c r="B104" s="506"/>
      <c r="C104" s="507"/>
      <c r="D104" s="506"/>
      <c r="E104" s="507"/>
      <c r="F104" s="506"/>
      <c r="G104" s="507"/>
      <c r="H104" s="506"/>
      <c r="I104" s="507"/>
    </row>
    <row r="105" spans="1:9" ht="24.95" customHeight="1" x14ac:dyDescent="0.25">
      <c r="A105" s="593" t="s">
        <v>204</v>
      </c>
      <c r="B105" s="153" t="s">
        <v>99</v>
      </c>
      <c r="C105" s="153" t="s">
        <v>243</v>
      </c>
      <c r="D105" s="153" t="s">
        <v>99</v>
      </c>
      <c r="E105" s="153" t="s">
        <v>243</v>
      </c>
      <c r="F105" s="153" t="s">
        <v>99</v>
      </c>
      <c r="G105" s="153" t="s">
        <v>243</v>
      </c>
      <c r="H105" s="153" t="s">
        <v>99</v>
      </c>
      <c r="I105" s="153" t="s">
        <v>243</v>
      </c>
    </row>
    <row r="106" spans="1:9" ht="24.95" customHeight="1" x14ac:dyDescent="0.25">
      <c r="A106" s="594"/>
      <c r="B106" s="111">
        <v>0.06</v>
      </c>
      <c r="C106" s="114"/>
      <c r="D106" s="111">
        <v>0.2</v>
      </c>
      <c r="E106" s="112"/>
      <c r="F106" s="119">
        <v>0.2</v>
      </c>
      <c r="G106" s="113"/>
      <c r="H106" s="119"/>
      <c r="I106" s="113"/>
    </row>
    <row r="107" spans="1:9" ht="80.25" customHeight="1" x14ac:dyDescent="0.25">
      <c r="A107" s="109" t="s">
        <v>266</v>
      </c>
      <c r="B107" s="505"/>
      <c r="C107" s="505"/>
      <c r="D107" s="505"/>
      <c r="E107" s="505"/>
      <c r="F107" s="505"/>
      <c r="G107" s="505"/>
      <c r="H107" s="505"/>
      <c r="I107" s="505"/>
    </row>
    <row r="108" spans="1:9" ht="80.25" customHeight="1" x14ac:dyDescent="0.25">
      <c r="A108" s="109" t="s">
        <v>267</v>
      </c>
      <c r="B108" s="506"/>
      <c r="C108" s="507"/>
      <c r="D108" s="506"/>
      <c r="E108" s="507"/>
      <c r="F108" s="506"/>
      <c r="G108" s="507"/>
      <c r="H108" s="506"/>
      <c r="I108" s="507"/>
    </row>
    <row r="109" spans="1:9" ht="24.95" customHeight="1" x14ac:dyDescent="0.25">
      <c r="A109" s="593" t="s">
        <v>205</v>
      </c>
      <c r="B109" s="153" t="s">
        <v>99</v>
      </c>
      <c r="C109" s="153" t="s">
        <v>243</v>
      </c>
      <c r="D109" s="153" t="s">
        <v>99</v>
      </c>
      <c r="E109" s="153" t="s">
        <v>243</v>
      </c>
      <c r="F109" s="153" t="s">
        <v>99</v>
      </c>
      <c r="G109" s="153" t="s">
        <v>243</v>
      </c>
      <c r="H109" s="153" t="s">
        <v>99</v>
      </c>
      <c r="I109" s="153" t="s">
        <v>243</v>
      </c>
    </row>
    <row r="110" spans="1:9" ht="24.95" customHeight="1" x14ac:dyDescent="0.25">
      <c r="A110" s="594"/>
      <c r="B110" s="111">
        <v>0.05</v>
      </c>
      <c r="C110" s="114"/>
      <c r="D110" s="111">
        <v>0.1</v>
      </c>
      <c r="E110" s="112"/>
      <c r="F110" s="119">
        <v>0.2</v>
      </c>
      <c r="G110" s="113"/>
      <c r="H110" s="119"/>
      <c r="I110" s="113"/>
    </row>
    <row r="111" spans="1:9" ht="80.25" customHeight="1" x14ac:dyDescent="0.25">
      <c r="A111" s="109" t="s">
        <v>266</v>
      </c>
      <c r="B111" s="505"/>
      <c r="C111" s="505"/>
      <c r="D111" s="505"/>
      <c r="E111" s="505"/>
      <c r="F111" s="505"/>
      <c r="G111" s="505"/>
      <c r="H111" s="505"/>
      <c r="I111" s="505"/>
    </row>
    <row r="112" spans="1:9" ht="80.25" customHeight="1" x14ac:dyDescent="0.25">
      <c r="A112" s="109" t="s">
        <v>267</v>
      </c>
      <c r="B112" s="506"/>
      <c r="C112" s="507"/>
      <c r="D112" s="506"/>
      <c r="E112" s="507"/>
      <c r="F112" s="506"/>
      <c r="G112" s="507"/>
      <c r="H112" s="506"/>
      <c r="I112" s="507"/>
    </row>
    <row r="113" spans="1:9" ht="24.95" customHeight="1" x14ac:dyDescent="0.25">
      <c r="A113" s="593" t="s">
        <v>206</v>
      </c>
      <c r="B113" s="153" t="s">
        <v>99</v>
      </c>
      <c r="C113" s="153" t="s">
        <v>243</v>
      </c>
      <c r="D113" s="153" t="s">
        <v>99</v>
      </c>
      <c r="E113" s="153" t="s">
        <v>243</v>
      </c>
      <c r="F113" s="153" t="s">
        <v>99</v>
      </c>
      <c r="G113" s="153" t="s">
        <v>243</v>
      </c>
      <c r="H113" s="153" t="s">
        <v>99</v>
      </c>
      <c r="I113" s="153" t="s">
        <v>243</v>
      </c>
    </row>
    <row r="114" spans="1:9" ht="24.95" customHeight="1" x14ac:dyDescent="0.25">
      <c r="A114" s="594"/>
      <c r="B114" s="331">
        <v>0.1</v>
      </c>
      <c r="C114" s="275"/>
      <c r="D114" s="331">
        <v>0.05</v>
      </c>
      <c r="E114" s="275"/>
      <c r="F114" s="331">
        <v>0.25</v>
      </c>
      <c r="G114" s="276"/>
      <c r="H114" s="275"/>
      <c r="I114" s="276"/>
    </row>
    <row r="115" spans="1:9" ht="80.25" customHeight="1" x14ac:dyDescent="0.25">
      <c r="A115" s="109" t="s">
        <v>266</v>
      </c>
      <c r="B115" s="508"/>
      <c r="C115" s="508"/>
      <c r="D115" s="508"/>
      <c r="E115" s="508"/>
      <c r="F115" s="508"/>
      <c r="G115" s="508"/>
      <c r="H115" s="508"/>
      <c r="I115" s="508"/>
    </row>
    <row r="116" spans="1:9" ht="80.25" customHeight="1" x14ac:dyDescent="0.25">
      <c r="A116" s="109" t="s">
        <v>267</v>
      </c>
      <c r="B116" s="506"/>
      <c r="C116" s="507"/>
      <c r="D116" s="506"/>
      <c r="E116" s="507"/>
      <c r="F116" s="506"/>
      <c r="G116" s="507"/>
      <c r="H116" s="506"/>
      <c r="I116" s="507"/>
    </row>
    <row r="117" spans="1:9" ht="16.5" x14ac:dyDescent="0.25">
      <c r="A117" s="110" t="s">
        <v>268</v>
      </c>
      <c r="B117" s="392">
        <f t="shared" ref="B117:I117" si="1">(B70+B74+B78+B82+B86+B90+B94+B98+B102+B106+B110+B114)</f>
        <v>1.0000000000000002</v>
      </c>
      <c r="C117" s="392">
        <f t="shared" si="1"/>
        <v>0</v>
      </c>
      <c r="D117" s="392">
        <f t="shared" si="1"/>
        <v>1</v>
      </c>
      <c r="E117" s="392">
        <f t="shared" si="1"/>
        <v>0</v>
      </c>
      <c r="F117" s="392">
        <f t="shared" si="1"/>
        <v>1</v>
      </c>
      <c r="G117" s="392">
        <f t="shared" si="1"/>
        <v>0</v>
      </c>
      <c r="H117" s="115">
        <f t="shared" si="1"/>
        <v>0</v>
      </c>
      <c r="I117" s="115">
        <f t="shared" si="1"/>
        <v>0</v>
      </c>
    </row>
  </sheetData>
  <mergeCells count="211">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266" customWidth="1"/>
    <col min="2" max="2" width="9.28515625" style="266" customWidth="1"/>
    <col min="3" max="3" width="5.7109375" style="266" customWidth="1"/>
    <col min="4" max="4" width="6.7109375" style="266" customWidth="1"/>
    <col min="5" max="5" width="5.7109375" style="266" customWidth="1"/>
    <col min="6" max="6" width="10.28515625" style="266" customWidth="1"/>
    <col min="7" max="7" width="2.140625" style="266" customWidth="1"/>
    <col min="8" max="8" width="18.7109375" style="266" customWidth="1"/>
    <col min="9" max="9" width="12.7109375" style="266" customWidth="1"/>
    <col min="10" max="10" width="6.7109375" style="266" customWidth="1"/>
    <col min="11" max="11" width="18.7109375" style="266" customWidth="1"/>
    <col min="12" max="12" width="25.7109375" style="266" customWidth="1"/>
    <col min="13" max="16384" width="8.7109375" style="266"/>
  </cols>
  <sheetData>
    <row r="1" spans="1:12" ht="18.75" customHeight="1" x14ac:dyDescent="0.25">
      <c r="A1" s="605"/>
      <c r="B1" s="606"/>
      <c r="C1" s="606"/>
      <c r="D1" s="606"/>
      <c r="E1" s="607"/>
      <c r="F1" s="614" t="s">
        <v>269</v>
      </c>
      <c r="G1" s="615"/>
      <c r="H1" s="615"/>
      <c r="I1" s="615"/>
      <c r="J1" s="615"/>
      <c r="K1" s="615"/>
      <c r="L1" s="265"/>
    </row>
    <row r="2" spans="1:12" ht="18.75" customHeight="1" x14ac:dyDescent="0.25">
      <c r="A2" s="608"/>
      <c r="B2" s="609"/>
      <c r="C2" s="609"/>
      <c r="D2" s="609"/>
      <c r="E2" s="610"/>
      <c r="F2" s="616"/>
      <c r="G2" s="617"/>
      <c r="H2" s="617"/>
      <c r="I2" s="617"/>
      <c r="J2" s="617"/>
      <c r="K2" s="617"/>
      <c r="L2" s="265"/>
    </row>
    <row r="3" spans="1:12" ht="18.75" customHeight="1" x14ac:dyDescent="0.25">
      <c r="A3" s="608"/>
      <c r="B3" s="609"/>
      <c r="C3" s="609"/>
      <c r="D3" s="609"/>
      <c r="E3" s="610"/>
      <c r="F3" s="614" t="s">
        <v>270</v>
      </c>
      <c r="G3" s="615"/>
      <c r="H3" s="615"/>
      <c r="I3" s="615"/>
      <c r="J3" s="615"/>
      <c r="K3" s="615"/>
      <c r="L3" s="265"/>
    </row>
    <row r="4" spans="1:12" ht="18.75" customHeight="1" x14ac:dyDescent="0.25">
      <c r="A4" s="611"/>
      <c r="B4" s="612"/>
      <c r="C4" s="612"/>
      <c r="D4" s="612"/>
      <c r="E4" s="613"/>
      <c r="F4" s="616"/>
      <c r="G4" s="617"/>
      <c r="H4" s="617"/>
      <c r="I4" s="617"/>
      <c r="J4" s="617"/>
      <c r="K4" s="617"/>
      <c r="L4" s="265"/>
    </row>
    <row r="5" spans="1:12" ht="15.75" customHeight="1" x14ac:dyDescent="0.25">
      <c r="A5" s="618" t="s">
        <v>271</v>
      </c>
      <c r="B5" s="619"/>
      <c r="C5" s="619"/>
      <c r="D5" s="619"/>
      <c r="E5" s="619"/>
      <c r="F5" s="619"/>
      <c r="G5" s="619"/>
      <c r="H5" s="619"/>
      <c r="I5" s="619"/>
      <c r="J5" s="619"/>
      <c r="K5" s="619"/>
      <c r="L5" s="620"/>
    </row>
    <row r="6" spans="1:12" ht="23.25" customHeight="1" x14ac:dyDescent="0.25">
      <c r="A6" s="618" t="s">
        <v>272</v>
      </c>
      <c r="B6" s="619"/>
      <c r="C6" s="621"/>
      <c r="D6" s="622" t="s">
        <v>12</v>
      </c>
      <c r="E6" s="623"/>
      <c r="F6" s="623"/>
      <c r="G6" s="623"/>
      <c r="H6" s="624"/>
      <c r="I6" s="618" t="s">
        <v>273</v>
      </c>
      <c r="J6" s="621"/>
      <c r="K6" s="622" t="s">
        <v>37</v>
      </c>
      <c r="L6" s="624"/>
    </row>
    <row r="7" spans="1:12" ht="17.649999999999999" customHeight="1" x14ac:dyDescent="0.25">
      <c r="A7" s="618" t="s">
        <v>274</v>
      </c>
      <c r="B7" s="619"/>
      <c r="C7" s="621"/>
      <c r="D7" s="622" t="s">
        <v>26</v>
      </c>
      <c r="E7" s="623"/>
      <c r="F7" s="623"/>
      <c r="G7" s="623"/>
      <c r="H7" s="624"/>
      <c r="I7" s="618" t="s">
        <v>98</v>
      </c>
      <c r="J7" s="621"/>
      <c r="K7" s="622" t="s">
        <v>53</v>
      </c>
      <c r="L7" s="624"/>
    </row>
    <row r="8" spans="1:12" ht="35.65" customHeight="1" x14ac:dyDescent="0.25">
      <c r="A8" s="618" t="s">
        <v>275</v>
      </c>
      <c r="B8" s="619"/>
      <c r="C8" s="621"/>
      <c r="D8" s="622" t="s">
        <v>63</v>
      </c>
      <c r="E8" s="623"/>
      <c r="F8" s="623"/>
      <c r="G8" s="623"/>
      <c r="H8" s="624"/>
      <c r="I8" s="618" t="s">
        <v>276</v>
      </c>
      <c r="J8" s="621"/>
      <c r="K8" s="622" t="s">
        <v>60</v>
      </c>
      <c r="L8" s="624"/>
    </row>
    <row r="9" spans="1:12" ht="15.75" customHeight="1" x14ac:dyDescent="0.25">
      <c r="A9" s="625" t="s">
        <v>277</v>
      </c>
      <c r="B9" s="626"/>
      <c r="C9" s="626"/>
      <c r="D9" s="626"/>
      <c r="E9" s="626"/>
      <c r="F9" s="626"/>
      <c r="G9" s="626"/>
      <c r="H9" s="626"/>
      <c r="I9" s="626"/>
      <c r="J9" s="626"/>
      <c r="K9" s="626"/>
      <c r="L9" s="627"/>
    </row>
    <row r="10" spans="1:12" ht="15.75" customHeight="1" x14ac:dyDescent="0.25">
      <c r="A10" s="636" t="s">
        <v>278</v>
      </c>
      <c r="B10" s="636"/>
      <c r="C10" s="636"/>
      <c r="D10" s="637"/>
      <c r="E10" s="661" t="str">
        <f>+ACTIVIDAD_4!B12</f>
        <v>Desarrollar 3 acciones de transformación cultural efectivas para prevenir las violencias contra las mujeres, incluyendo campañas educativas.</v>
      </c>
      <c r="F10" s="661"/>
      <c r="G10" s="661"/>
      <c r="H10" s="661"/>
      <c r="I10" s="661"/>
      <c r="J10" s="661"/>
      <c r="K10" s="661"/>
      <c r="L10" s="661"/>
    </row>
    <row r="11" spans="1:12" ht="34.5" customHeight="1" x14ac:dyDescent="0.25">
      <c r="A11" s="628" t="s">
        <v>279</v>
      </c>
      <c r="B11" s="629"/>
      <c r="C11" s="629"/>
      <c r="D11" s="629"/>
      <c r="E11" s="661" t="str">
        <f>+ACTIVIDAD_4!I16</f>
        <v>Número de acciones de transformación cultural desarrolladas para prevenir las violencias contra las mujeres a través de mecanismos de cambio cultural y campañas educativas</v>
      </c>
      <c r="F11" s="661"/>
      <c r="G11" s="661"/>
      <c r="H11" s="661"/>
      <c r="I11" s="661"/>
      <c r="J11" s="661"/>
      <c r="K11" s="661"/>
      <c r="L11" s="661"/>
    </row>
    <row r="12" spans="1:12" ht="47.25" customHeight="1" x14ac:dyDescent="0.25">
      <c r="A12" s="618" t="s">
        <v>280</v>
      </c>
      <c r="B12" s="619"/>
      <c r="C12" s="619"/>
      <c r="D12" s="621"/>
      <c r="E12" s="630" t="s">
        <v>356</v>
      </c>
      <c r="F12" s="631"/>
      <c r="G12" s="631"/>
      <c r="H12" s="631"/>
      <c r="I12" s="631"/>
      <c r="J12" s="631"/>
      <c r="K12" s="631"/>
      <c r="L12" s="632"/>
    </row>
    <row r="13" spans="1:12" ht="28.5" customHeight="1" x14ac:dyDescent="0.25">
      <c r="A13" s="618" t="s">
        <v>282</v>
      </c>
      <c r="B13" s="619"/>
      <c r="C13" s="621"/>
      <c r="D13" s="622" t="s">
        <v>283</v>
      </c>
      <c r="E13" s="623"/>
      <c r="F13" s="623"/>
      <c r="G13" s="623"/>
      <c r="H13" s="624"/>
      <c r="I13" s="618" t="s">
        <v>284</v>
      </c>
      <c r="J13" s="621"/>
      <c r="K13" s="622" t="s">
        <v>61</v>
      </c>
      <c r="L13" s="624"/>
    </row>
    <row r="14" spans="1:12" ht="15.75" customHeight="1" x14ac:dyDescent="0.25">
      <c r="A14" s="618" t="s">
        <v>285</v>
      </c>
      <c r="B14" s="619"/>
      <c r="C14" s="619"/>
      <c r="D14" s="619"/>
      <c r="E14" s="619"/>
      <c r="F14" s="619"/>
      <c r="G14" s="619"/>
      <c r="H14" s="619"/>
      <c r="I14" s="619"/>
      <c r="J14" s="619"/>
      <c r="K14" s="619"/>
      <c r="L14" s="620"/>
    </row>
    <row r="15" spans="1:12" ht="25.5" customHeight="1" x14ac:dyDescent="0.25">
      <c r="A15" s="618" t="s">
        <v>286</v>
      </c>
      <c r="B15" s="619"/>
      <c r="C15" s="621"/>
      <c r="D15" s="622" t="s">
        <v>19</v>
      </c>
      <c r="E15" s="623"/>
      <c r="F15" s="623"/>
      <c r="G15" s="623"/>
      <c r="H15" s="624"/>
      <c r="I15" s="618" t="s">
        <v>287</v>
      </c>
      <c r="J15" s="621"/>
      <c r="K15" s="622" t="s">
        <v>20</v>
      </c>
      <c r="L15" s="624"/>
    </row>
    <row r="16" spans="1:12" ht="25.5" customHeight="1" x14ac:dyDescent="0.25">
      <c r="A16" s="618" t="s">
        <v>288</v>
      </c>
      <c r="B16" s="619"/>
      <c r="C16" s="621"/>
      <c r="D16" s="693">
        <f>+ACTIVIDAD_4!C37</f>
        <v>1</v>
      </c>
      <c r="E16" s="694"/>
      <c r="F16" s="694"/>
      <c r="G16" s="694"/>
      <c r="H16" s="695"/>
      <c r="I16" s="618" t="s">
        <v>238</v>
      </c>
      <c r="J16" s="621"/>
      <c r="K16" s="622" t="s">
        <v>21</v>
      </c>
      <c r="L16" s="624"/>
    </row>
    <row r="17" spans="1:12" ht="27.6" customHeight="1" x14ac:dyDescent="0.25">
      <c r="A17" s="618" t="s">
        <v>289</v>
      </c>
      <c r="B17" s="619"/>
      <c r="C17" s="621"/>
      <c r="D17" s="622" t="s">
        <v>357</v>
      </c>
      <c r="E17" s="623"/>
      <c r="F17" s="623"/>
      <c r="G17" s="623"/>
      <c r="H17" s="624"/>
      <c r="I17" s="640"/>
      <c r="J17" s="641"/>
      <c r="K17" s="641"/>
      <c r="L17" s="642"/>
    </row>
    <row r="18" spans="1:12" ht="12" customHeight="1" x14ac:dyDescent="0.25">
      <c r="A18" s="272" t="s">
        <v>291</v>
      </c>
      <c r="B18" s="272" t="s">
        <v>292</v>
      </c>
      <c r="C18" s="618" t="s">
        <v>293</v>
      </c>
      <c r="D18" s="619"/>
      <c r="E18" s="619"/>
      <c r="F18" s="619"/>
      <c r="G18" s="621"/>
      <c r="H18" s="618" t="s">
        <v>294</v>
      </c>
      <c r="I18" s="621"/>
      <c r="J18" s="618" t="s">
        <v>295</v>
      </c>
      <c r="K18" s="621"/>
      <c r="L18" s="272" t="s">
        <v>296</v>
      </c>
    </row>
    <row r="19" spans="1:12" ht="80.45" customHeight="1" x14ac:dyDescent="0.25">
      <c r="A19" s="267">
        <v>1</v>
      </c>
      <c r="B19" s="268" t="s">
        <v>283</v>
      </c>
      <c r="C19" s="622" t="s">
        <v>358</v>
      </c>
      <c r="D19" s="623"/>
      <c r="E19" s="623"/>
      <c r="F19" s="623"/>
      <c r="G19" s="624"/>
      <c r="H19" s="622" t="s">
        <v>359</v>
      </c>
      <c r="I19" s="624"/>
      <c r="J19" s="640" t="s">
        <v>22</v>
      </c>
      <c r="K19" s="642"/>
      <c r="L19" s="268" t="s">
        <v>340</v>
      </c>
    </row>
    <row r="20" spans="1:12" ht="34.15" customHeight="1" x14ac:dyDescent="0.25">
      <c r="A20" s="267">
        <v>2</v>
      </c>
      <c r="B20" s="268" t="s">
        <v>283</v>
      </c>
      <c r="C20" s="622" t="s">
        <v>341</v>
      </c>
      <c r="D20" s="623"/>
      <c r="E20" s="623"/>
      <c r="F20" s="623"/>
      <c r="G20" s="624"/>
      <c r="H20" s="622" t="s">
        <v>360</v>
      </c>
      <c r="I20" s="624"/>
      <c r="J20" s="640" t="s">
        <v>22</v>
      </c>
      <c r="K20" s="642"/>
      <c r="L20" s="268" t="s">
        <v>340</v>
      </c>
    </row>
    <row r="21" spans="1:12" ht="56.45" customHeight="1" x14ac:dyDescent="0.25">
      <c r="A21" s="267">
        <v>3</v>
      </c>
      <c r="B21" s="268" t="s">
        <v>283</v>
      </c>
      <c r="C21" s="622" t="s">
        <v>361</v>
      </c>
      <c r="D21" s="623"/>
      <c r="E21" s="623"/>
      <c r="F21" s="623"/>
      <c r="G21" s="624"/>
      <c r="H21" s="622" t="s">
        <v>362</v>
      </c>
      <c r="I21" s="624"/>
      <c r="J21" s="640" t="s">
        <v>22</v>
      </c>
      <c r="K21" s="642"/>
      <c r="L21" s="268" t="s">
        <v>345</v>
      </c>
    </row>
    <row r="22" spans="1:12" ht="25.5" customHeight="1" x14ac:dyDescent="0.25">
      <c r="A22" s="272" t="s">
        <v>291</v>
      </c>
      <c r="B22" s="618" t="s">
        <v>301</v>
      </c>
      <c r="C22" s="619"/>
      <c r="D22" s="619"/>
      <c r="E22" s="619"/>
      <c r="F22" s="619"/>
      <c r="G22" s="619"/>
      <c r="H22" s="619"/>
      <c r="I22" s="619"/>
      <c r="J22" s="619"/>
      <c r="K22" s="621"/>
      <c r="L22" s="272" t="s">
        <v>302</v>
      </c>
    </row>
    <row r="23" spans="1:12" ht="28.15" customHeight="1" x14ac:dyDescent="0.25">
      <c r="A23" s="267">
        <v>1</v>
      </c>
      <c r="B23" s="640" t="s">
        <v>363</v>
      </c>
      <c r="C23" s="623"/>
      <c r="D23" s="623"/>
      <c r="E23" s="623"/>
      <c r="F23" s="623"/>
      <c r="G23" s="623"/>
      <c r="H23" s="623"/>
      <c r="I23" s="623"/>
      <c r="J23" s="623"/>
      <c r="K23" s="624"/>
      <c r="L23" s="268" t="s">
        <v>22</v>
      </c>
    </row>
    <row r="24" spans="1:12" ht="15.75" customHeight="1" x14ac:dyDescent="0.25">
      <c r="A24" s="618" t="s">
        <v>304</v>
      </c>
      <c r="B24" s="619"/>
      <c r="C24" s="619"/>
      <c r="D24" s="619"/>
      <c r="E24" s="619"/>
      <c r="F24" s="626"/>
      <c r="G24" s="626"/>
      <c r="H24" s="619"/>
      <c r="I24" s="626"/>
      <c r="J24" s="626"/>
      <c r="K24" s="619"/>
      <c r="L24" s="646"/>
    </row>
    <row r="25" spans="1:12" ht="54" customHeight="1" x14ac:dyDescent="0.25">
      <c r="A25" s="618" t="s">
        <v>305</v>
      </c>
      <c r="B25" s="619"/>
      <c r="C25" s="621"/>
      <c r="D25" s="622">
        <v>1</v>
      </c>
      <c r="E25" s="623"/>
      <c r="F25" s="636" t="s">
        <v>306</v>
      </c>
      <c r="G25" s="636"/>
      <c r="H25" s="382">
        <v>2024</v>
      </c>
      <c r="I25" s="636" t="s">
        <v>307</v>
      </c>
      <c r="J25" s="636"/>
      <c r="K25" s="271" t="s">
        <v>364</v>
      </c>
      <c r="L25" s="277" t="s">
        <v>365</v>
      </c>
    </row>
    <row r="26" spans="1:12" ht="75.95" customHeight="1" x14ac:dyDescent="0.25">
      <c r="A26" s="618" t="s">
        <v>309</v>
      </c>
      <c r="B26" s="619"/>
      <c r="C26" s="621"/>
      <c r="D26" s="633" t="s">
        <v>366</v>
      </c>
      <c r="E26" s="634"/>
      <c r="F26" s="631"/>
      <c r="G26" s="631"/>
      <c r="H26" s="634"/>
      <c r="I26" s="631"/>
      <c r="J26" s="631"/>
      <c r="K26" s="634"/>
      <c r="L26" s="632"/>
    </row>
    <row r="27" spans="1:12" ht="149.1" customHeight="1" x14ac:dyDescent="0.25">
      <c r="A27" s="618" t="s">
        <v>311</v>
      </c>
      <c r="B27" s="619"/>
      <c r="C27" s="621"/>
      <c r="D27" s="657" t="s">
        <v>367</v>
      </c>
      <c r="E27" s="658"/>
      <c r="F27" s="658"/>
      <c r="G27" s="658"/>
      <c r="H27" s="658"/>
      <c r="I27" s="658"/>
      <c r="J27" s="658"/>
      <c r="K27" s="658"/>
      <c r="L27" s="659"/>
    </row>
    <row r="28" spans="1:12" ht="17.649999999999999" customHeight="1" x14ac:dyDescent="0.25">
      <c r="A28" s="618" t="s">
        <v>313</v>
      </c>
      <c r="B28" s="619"/>
      <c r="C28" s="621"/>
      <c r="D28" s="622"/>
      <c r="E28" s="623"/>
      <c r="F28" s="623"/>
      <c r="G28" s="623"/>
      <c r="H28" s="623"/>
      <c r="I28" s="623"/>
      <c r="J28" s="623"/>
      <c r="K28" s="623"/>
      <c r="L28" s="624"/>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D107" zoomScale="40" zoomScaleNormal="40" workbookViewId="0">
      <selection activeCell="I70" sqref="I70"/>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41" customFormat="1" ht="32.25" customHeight="1" x14ac:dyDescent="0.25">
      <c r="A1" s="576"/>
      <c r="B1" s="553" t="s">
        <v>182</v>
      </c>
      <c r="C1" s="554"/>
      <c r="D1" s="554"/>
      <c r="E1" s="554"/>
      <c r="F1" s="554"/>
      <c r="G1" s="554"/>
      <c r="H1" s="554"/>
      <c r="I1" s="554"/>
      <c r="J1" s="554"/>
      <c r="K1" s="554"/>
      <c r="L1" s="555"/>
      <c r="M1" s="550" t="s">
        <v>183</v>
      </c>
      <c r="N1" s="551"/>
      <c r="O1" s="552"/>
    </row>
    <row r="2" spans="1:15" s="141" customFormat="1" ht="30.75" customHeight="1" x14ac:dyDescent="0.25">
      <c r="A2" s="577"/>
      <c r="B2" s="556" t="s">
        <v>184</v>
      </c>
      <c r="C2" s="557"/>
      <c r="D2" s="557"/>
      <c r="E2" s="557"/>
      <c r="F2" s="557"/>
      <c r="G2" s="557"/>
      <c r="H2" s="557"/>
      <c r="I2" s="557"/>
      <c r="J2" s="557"/>
      <c r="K2" s="557"/>
      <c r="L2" s="558"/>
      <c r="M2" s="550" t="s">
        <v>185</v>
      </c>
      <c r="N2" s="551"/>
      <c r="O2" s="552"/>
    </row>
    <row r="3" spans="1:15" s="141" customFormat="1" ht="24" customHeight="1" x14ac:dyDescent="0.25">
      <c r="A3" s="577"/>
      <c r="B3" s="556" t="s">
        <v>186</v>
      </c>
      <c r="C3" s="557"/>
      <c r="D3" s="557"/>
      <c r="E3" s="557"/>
      <c r="F3" s="557"/>
      <c r="G3" s="557"/>
      <c r="H3" s="557"/>
      <c r="I3" s="557"/>
      <c r="J3" s="557"/>
      <c r="K3" s="557"/>
      <c r="L3" s="558"/>
      <c r="M3" s="550" t="s">
        <v>187</v>
      </c>
      <c r="N3" s="551"/>
      <c r="O3" s="552"/>
    </row>
    <row r="4" spans="1:15" s="141" customFormat="1" ht="21.75" customHeight="1" x14ac:dyDescent="0.25">
      <c r="A4" s="578"/>
      <c r="B4" s="559" t="s">
        <v>188</v>
      </c>
      <c r="C4" s="560"/>
      <c r="D4" s="560"/>
      <c r="E4" s="560"/>
      <c r="F4" s="560"/>
      <c r="G4" s="560"/>
      <c r="H4" s="560"/>
      <c r="I4" s="560"/>
      <c r="J4" s="560"/>
      <c r="K4" s="560"/>
      <c r="L4" s="561"/>
      <c r="M4" s="550" t="s">
        <v>189</v>
      </c>
      <c r="N4" s="551"/>
      <c r="O4" s="552"/>
    </row>
    <row r="5" spans="1:15" s="141" customFormat="1" ht="21.75" customHeight="1" x14ac:dyDescent="0.25">
      <c r="A5" s="142"/>
      <c r="B5" s="143"/>
      <c r="C5" s="143"/>
      <c r="D5" s="143"/>
      <c r="E5" s="143"/>
      <c r="F5" s="143"/>
      <c r="G5" s="143"/>
      <c r="H5" s="143"/>
      <c r="I5" s="143"/>
      <c r="J5" s="143"/>
      <c r="K5" s="143"/>
      <c r="L5" s="143"/>
      <c r="M5" s="144"/>
      <c r="N5" s="144"/>
      <c r="O5" s="144"/>
    </row>
    <row r="6" spans="1:15" s="141" customFormat="1" ht="21.75" customHeight="1" x14ac:dyDescent="0.25">
      <c r="A6" s="580" t="s">
        <v>190</v>
      </c>
      <c r="B6" s="246" t="s">
        <v>191</v>
      </c>
      <c r="C6" s="199"/>
      <c r="D6" s="246" t="s">
        <v>192</v>
      </c>
      <c r="E6" s="200"/>
      <c r="F6" s="246" t="s">
        <v>193</v>
      </c>
      <c r="G6" s="200"/>
      <c r="H6" s="246" t="s">
        <v>194</v>
      </c>
      <c r="I6" s="201"/>
      <c r="J6" s="564" t="s">
        <v>195</v>
      </c>
      <c r="K6" s="579"/>
      <c r="L6" s="245" t="s">
        <v>196</v>
      </c>
      <c r="M6" s="595" t="s">
        <v>197</v>
      </c>
      <c r="N6" s="595"/>
      <c r="O6" s="595"/>
    </row>
    <row r="7" spans="1:15" s="141" customFormat="1" ht="21.75" customHeight="1" x14ac:dyDescent="0.25">
      <c r="A7" s="580"/>
      <c r="B7" s="247" t="s">
        <v>198</v>
      </c>
      <c r="C7" s="202"/>
      <c r="D7" s="246" t="s">
        <v>199</v>
      </c>
      <c r="E7" s="203"/>
      <c r="F7" s="246" t="s">
        <v>200</v>
      </c>
      <c r="G7" s="203"/>
      <c r="H7" s="246" t="s">
        <v>201</v>
      </c>
      <c r="I7" s="201"/>
      <c r="J7" s="564"/>
      <c r="K7" s="579"/>
      <c r="L7" s="245" t="s">
        <v>202</v>
      </c>
      <c r="M7" s="595"/>
      <c r="N7" s="595"/>
      <c r="O7" s="595"/>
    </row>
    <row r="8" spans="1:15" s="141" customFormat="1" ht="21.75" customHeight="1" x14ac:dyDescent="0.25">
      <c r="A8" s="580"/>
      <c r="B8" s="246" t="s">
        <v>203</v>
      </c>
      <c r="C8" s="199"/>
      <c r="D8" s="246" t="s">
        <v>204</v>
      </c>
      <c r="E8" s="203"/>
      <c r="F8" s="246" t="s">
        <v>205</v>
      </c>
      <c r="G8" s="203"/>
      <c r="H8" s="246" t="s">
        <v>206</v>
      </c>
      <c r="I8" s="201"/>
      <c r="J8" s="564"/>
      <c r="K8" s="579"/>
      <c r="L8" s="245" t="s">
        <v>207</v>
      </c>
      <c r="M8" s="595"/>
      <c r="N8" s="595"/>
      <c r="O8" s="595"/>
    </row>
    <row r="9" spans="1:15" s="141" customFormat="1" ht="21.75" customHeight="1" thickBot="1" x14ac:dyDescent="0.3">
      <c r="A9" s="142"/>
      <c r="B9" s="143"/>
      <c r="C9" s="143"/>
      <c r="D9" s="143"/>
      <c r="E9" s="143"/>
      <c r="F9" s="143"/>
      <c r="G9" s="143"/>
      <c r="H9" s="143"/>
      <c r="I9" s="143"/>
      <c r="J9" s="143"/>
      <c r="K9" s="143"/>
      <c r="L9" s="143"/>
      <c r="M9" s="144"/>
      <c r="N9" s="144"/>
      <c r="O9" s="144"/>
    </row>
    <row r="10" spans="1:15" s="141" customFormat="1" ht="21.75" customHeight="1" thickBot="1" x14ac:dyDescent="0.3">
      <c r="A10" s="122" t="s">
        <v>208</v>
      </c>
      <c r="B10" s="587" t="s">
        <v>209</v>
      </c>
      <c r="C10" s="588"/>
      <c r="D10" s="588"/>
      <c r="E10" s="588"/>
      <c r="F10" s="588"/>
      <c r="G10" s="588"/>
      <c r="H10" s="588"/>
      <c r="I10" s="588"/>
      <c r="J10" s="588"/>
      <c r="K10" s="589"/>
      <c r="L10" s="339" t="s">
        <v>210</v>
      </c>
      <c r="M10" s="590">
        <v>2024110010289</v>
      </c>
      <c r="N10" s="591"/>
      <c r="O10" s="592"/>
    </row>
    <row r="11" spans="1:15" ht="15" customHeight="1" thickBot="1" x14ac:dyDescent="0.3">
      <c r="A11" s="71"/>
      <c r="B11" s="72"/>
      <c r="C11" s="72"/>
      <c r="D11" s="74"/>
      <c r="E11" s="73"/>
      <c r="F11" s="73"/>
      <c r="G11" s="326"/>
      <c r="H11" s="326"/>
      <c r="I11" s="75"/>
      <c r="J11" s="75"/>
      <c r="K11" s="72"/>
      <c r="L11" s="72"/>
      <c r="M11" s="72"/>
      <c r="N11" s="72"/>
      <c r="O11" s="72"/>
    </row>
    <row r="12" spans="1:15" ht="15" customHeight="1" x14ac:dyDescent="0.25">
      <c r="A12" s="584" t="s">
        <v>211</v>
      </c>
      <c r="B12" s="565" t="s">
        <v>368</v>
      </c>
      <c r="C12" s="566"/>
      <c r="D12" s="566"/>
      <c r="E12" s="566"/>
      <c r="F12" s="566"/>
      <c r="G12" s="566"/>
      <c r="H12" s="566"/>
      <c r="I12" s="566"/>
      <c r="J12" s="566"/>
      <c r="K12" s="566"/>
      <c r="L12" s="566"/>
      <c r="M12" s="566"/>
      <c r="N12" s="566"/>
      <c r="O12" s="567"/>
    </row>
    <row r="13" spans="1:15" ht="15" customHeight="1" x14ac:dyDescent="0.25">
      <c r="A13" s="585"/>
      <c r="B13" s="568"/>
      <c r="C13" s="569"/>
      <c r="D13" s="569"/>
      <c r="E13" s="569"/>
      <c r="F13" s="569"/>
      <c r="G13" s="569"/>
      <c r="H13" s="569"/>
      <c r="I13" s="569"/>
      <c r="J13" s="569"/>
      <c r="K13" s="569"/>
      <c r="L13" s="569"/>
      <c r="M13" s="569"/>
      <c r="N13" s="569"/>
      <c r="O13" s="570"/>
    </row>
    <row r="14" spans="1:15" ht="15" customHeight="1" x14ac:dyDescent="0.25">
      <c r="A14" s="586"/>
      <c r="B14" s="571"/>
      <c r="C14" s="572"/>
      <c r="D14" s="572"/>
      <c r="E14" s="572"/>
      <c r="F14" s="572"/>
      <c r="G14" s="572"/>
      <c r="H14" s="572"/>
      <c r="I14" s="572"/>
      <c r="J14" s="572"/>
      <c r="K14" s="572"/>
      <c r="L14" s="572"/>
      <c r="M14" s="572"/>
      <c r="N14" s="572"/>
      <c r="O14" s="573"/>
    </row>
    <row r="15" spans="1:15" ht="9" customHeight="1" x14ac:dyDescent="0.25">
      <c r="A15" s="78"/>
      <c r="B15" s="140"/>
      <c r="C15" s="79"/>
      <c r="D15" s="79"/>
      <c r="E15" s="79"/>
      <c r="F15" s="79"/>
      <c r="G15" s="80"/>
      <c r="H15" s="80"/>
      <c r="I15" s="80"/>
      <c r="J15" s="80"/>
      <c r="K15" s="80"/>
      <c r="L15" s="81"/>
      <c r="M15" s="81"/>
      <c r="N15" s="81"/>
      <c r="O15" s="81"/>
    </row>
    <row r="16" spans="1:15" s="82" customFormat="1" ht="37.5" customHeight="1" x14ac:dyDescent="0.25">
      <c r="A16" s="122" t="s">
        <v>213</v>
      </c>
      <c r="B16" s="574" t="s">
        <v>351</v>
      </c>
      <c r="C16" s="574"/>
      <c r="D16" s="574"/>
      <c r="E16" s="574"/>
      <c r="F16" s="574"/>
      <c r="G16" s="580" t="s">
        <v>215</v>
      </c>
      <c r="H16" s="580"/>
      <c r="I16" s="575" t="s">
        <v>369</v>
      </c>
      <c r="J16" s="575"/>
      <c r="K16" s="575"/>
      <c r="L16" s="575"/>
      <c r="M16" s="575"/>
      <c r="N16" s="575"/>
      <c r="O16" s="575"/>
    </row>
    <row r="17" spans="1:15" ht="9" customHeight="1" x14ac:dyDescent="0.25">
      <c r="A17" s="78"/>
      <c r="B17" s="80"/>
      <c r="C17" s="79"/>
      <c r="D17" s="79"/>
      <c r="E17" s="79"/>
      <c r="F17" s="79"/>
      <c r="G17" s="80"/>
      <c r="H17" s="80"/>
      <c r="I17" s="80"/>
      <c r="J17" s="80"/>
      <c r="K17" s="80"/>
      <c r="L17" s="81"/>
      <c r="M17" s="81"/>
      <c r="N17" s="81"/>
      <c r="O17" s="81"/>
    </row>
    <row r="18" spans="1:15" ht="56.25" customHeight="1" x14ac:dyDescent="0.25">
      <c r="A18" s="122" t="s">
        <v>217</v>
      </c>
      <c r="B18" s="574" t="s">
        <v>218</v>
      </c>
      <c r="C18" s="574"/>
      <c r="D18" s="574"/>
      <c r="E18" s="574"/>
      <c r="F18" s="122" t="s">
        <v>219</v>
      </c>
      <c r="G18" s="581" t="s">
        <v>220</v>
      </c>
      <c r="H18" s="581"/>
      <c r="I18" s="581"/>
      <c r="J18" s="122" t="s">
        <v>221</v>
      </c>
      <c r="K18" s="574" t="s">
        <v>222</v>
      </c>
      <c r="L18" s="574"/>
      <c r="M18" s="574"/>
      <c r="N18" s="574"/>
      <c r="O18" s="574"/>
    </row>
    <row r="19" spans="1:15" ht="9" customHeight="1" x14ac:dyDescent="0.25">
      <c r="A19" s="70"/>
      <c r="B19" s="67"/>
      <c r="C19" s="583"/>
      <c r="D19" s="583"/>
      <c r="E19" s="583"/>
      <c r="F19" s="583"/>
      <c r="G19" s="583"/>
      <c r="H19" s="583"/>
      <c r="I19" s="583"/>
      <c r="J19" s="583"/>
      <c r="K19" s="583"/>
      <c r="L19" s="583"/>
      <c r="M19" s="583"/>
      <c r="N19" s="583"/>
      <c r="O19" s="583"/>
    </row>
    <row r="21" spans="1:15" ht="16.5" customHeight="1" x14ac:dyDescent="0.25">
      <c r="A21" s="138"/>
      <c r="B21" s="139"/>
      <c r="C21" s="139"/>
      <c r="D21" s="139"/>
      <c r="E21" s="139"/>
      <c r="F21" s="139"/>
      <c r="G21" s="139"/>
      <c r="H21" s="139"/>
      <c r="I21" s="139"/>
      <c r="J21" s="139"/>
      <c r="K21" s="139"/>
      <c r="L21" s="139"/>
      <c r="M21" s="139"/>
      <c r="N21" s="139"/>
      <c r="O21" s="139"/>
    </row>
    <row r="22" spans="1:15" ht="32.1" customHeight="1" x14ac:dyDescent="0.25">
      <c r="A22" s="562" t="s">
        <v>223</v>
      </c>
      <c r="B22" s="563"/>
      <c r="C22" s="563"/>
      <c r="D22" s="563"/>
      <c r="E22" s="563"/>
      <c r="F22" s="563"/>
      <c r="G22" s="563"/>
      <c r="H22" s="563"/>
      <c r="I22" s="563"/>
      <c r="J22" s="563"/>
      <c r="K22" s="563"/>
      <c r="L22" s="563"/>
      <c r="M22" s="563"/>
      <c r="N22" s="563"/>
      <c r="O22" s="564"/>
    </row>
    <row r="23" spans="1:15" ht="32.1" customHeight="1" x14ac:dyDescent="0.25">
      <c r="A23" s="562" t="s">
        <v>224</v>
      </c>
      <c r="B23" s="563"/>
      <c r="C23" s="563"/>
      <c r="D23" s="563"/>
      <c r="E23" s="563"/>
      <c r="F23" s="563"/>
      <c r="G23" s="563"/>
      <c r="H23" s="563"/>
      <c r="I23" s="563"/>
      <c r="J23" s="563"/>
      <c r="K23" s="563"/>
      <c r="L23" s="563"/>
      <c r="M23" s="563"/>
      <c r="N23" s="563"/>
      <c r="O23" s="564"/>
    </row>
    <row r="24" spans="1:15" ht="32.1" customHeight="1" thickBot="1" x14ac:dyDescent="0.3">
      <c r="A24" s="93"/>
      <c r="B24" s="83" t="s">
        <v>191</v>
      </c>
      <c r="C24" s="83" t="s">
        <v>192</v>
      </c>
      <c r="D24" s="83" t="s">
        <v>193</v>
      </c>
      <c r="E24" s="83" t="s">
        <v>194</v>
      </c>
      <c r="F24" s="83" t="s">
        <v>198</v>
      </c>
      <c r="G24" s="83" t="s">
        <v>199</v>
      </c>
      <c r="H24" s="83" t="s">
        <v>200</v>
      </c>
      <c r="I24" s="83" t="s">
        <v>201</v>
      </c>
      <c r="J24" s="83" t="s">
        <v>203</v>
      </c>
      <c r="K24" s="83" t="s">
        <v>204</v>
      </c>
      <c r="L24" s="83" t="s">
        <v>205</v>
      </c>
      <c r="M24" s="83" t="s">
        <v>206</v>
      </c>
      <c r="N24" s="84" t="s">
        <v>225</v>
      </c>
      <c r="O24" s="84" t="s">
        <v>226</v>
      </c>
    </row>
    <row r="25" spans="1:15" ht="32.1" customHeight="1" x14ac:dyDescent="0.25">
      <c r="A25" s="87" t="s">
        <v>227</v>
      </c>
      <c r="B25" s="417">
        <v>31500000</v>
      </c>
      <c r="C25" s="417">
        <v>318274000</v>
      </c>
      <c r="D25" s="417">
        <v>88100000</v>
      </c>
      <c r="E25" s="418"/>
      <c r="F25" s="418"/>
      <c r="G25" s="417">
        <v>16200000</v>
      </c>
      <c r="H25" s="419"/>
      <c r="I25" s="419"/>
      <c r="J25" s="419"/>
      <c r="K25" s="419"/>
      <c r="L25" s="419"/>
      <c r="M25" s="419"/>
      <c r="N25" s="391">
        <f>SUM(B25:M25)</f>
        <v>454074000</v>
      </c>
      <c r="O25" s="86"/>
    </row>
    <row r="26" spans="1:15" ht="32.1" customHeight="1" x14ac:dyDescent="0.25">
      <c r="A26" s="87" t="s">
        <v>229</v>
      </c>
      <c r="B26" s="417">
        <v>31500000</v>
      </c>
      <c r="C26" s="417">
        <v>401874000</v>
      </c>
      <c r="D26" s="418"/>
      <c r="E26" s="418"/>
      <c r="F26" s="418"/>
      <c r="G26" s="418"/>
      <c r="H26" s="418"/>
      <c r="I26" s="418"/>
      <c r="J26" s="418"/>
      <c r="K26" s="418"/>
      <c r="L26" s="418"/>
      <c r="M26" s="418"/>
      <c r="N26" s="337">
        <f t="shared" ref="N26:N30" si="0">SUM(B26:M26)</f>
        <v>433374000</v>
      </c>
      <c r="O26" s="121">
        <f>+(B26+C26+D26+E26+F26+G26+H26+I26+J26+K26+L26+M26)/N25</f>
        <v>0.95441271686993745</v>
      </c>
    </row>
    <row r="27" spans="1:15" ht="32.1" customHeight="1" x14ac:dyDescent="0.25">
      <c r="A27" s="87" t="s">
        <v>230</v>
      </c>
      <c r="B27" s="418"/>
      <c r="C27" s="417">
        <v>840000</v>
      </c>
      <c r="D27" s="418"/>
      <c r="E27" s="418"/>
      <c r="F27" s="418"/>
      <c r="G27" s="418"/>
      <c r="H27" s="418"/>
      <c r="I27" s="418"/>
      <c r="J27" s="418"/>
      <c r="K27" s="418"/>
      <c r="L27" s="418"/>
      <c r="M27" s="418"/>
      <c r="N27" s="337">
        <f t="shared" si="0"/>
        <v>840000</v>
      </c>
      <c r="O27" s="121">
        <f>+N27/N26</f>
        <v>1.938279638372399E-3</v>
      </c>
    </row>
    <row r="28" spans="1:15" ht="32.1" customHeight="1" x14ac:dyDescent="0.25">
      <c r="A28" s="87" t="s">
        <v>231</v>
      </c>
      <c r="B28" s="418" t="s">
        <v>228</v>
      </c>
      <c r="C28" s="417">
        <v>3209344</v>
      </c>
      <c r="D28" s="417">
        <v>5881007</v>
      </c>
      <c r="E28" s="418"/>
      <c r="F28" s="418"/>
      <c r="G28" s="418"/>
      <c r="H28" s="418"/>
      <c r="I28" s="418"/>
      <c r="J28" s="418"/>
      <c r="K28" s="418"/>
      <c r="L28" s="418"/>
      <c r="M28" s="418"/>
      <c r="N28" s="337">
        <f t="shared" si="0"/>
        <v>9090351</v>
      </c>
      <c r="O28" s="89"/>
    </row>
    <row r="29" spans="1:15" ht="32.1" customHeight="1" x14ac:dyDescent="0.25">
      <c r="A29" s="87" t="s">
        <v>232</v>
      </c>
      <c r="B29" s="418" t="s">
        <v>228</v>
      </c>
      <c r="C29" s="418" t="s">
        <v>228</v>
      </c>
      <c r="D29" s="418"/>
      <c r="E29" s="418"/>
      <c r="F29" s="418"/>
      <c r="G29" s="418"/>
      <c r="H29" s="418"/>
      <c r="I29" s="418"/>
      <c r="J29" s="418"/>
      <c r="K29" s="418"/>
      <c r="L29" s="418"/>
      <c r="M29" s="418"/>
      <c r="N29" s="337">
        <f t="shared" si="0"/>
        <v>0</v>
      </c>
      <c r="O29" s="89"/>
    </row>
    <row r="30" spans="1:15" ht="32.1" customHeight="1" thickBot="1" x14ac:dyDescent="0.3">
      <c r="A30" s="90" t="s">
        <v>233</v>
      </c>
      <c r="B30" s="421" t="s">
        <v>228</v>
      </c>
      <c r="C30" s="421" t="s">
        <v>228</v>
      </c>
      <c r="D30" s="421"/>
      <c r="E30" s="421"/>
      <c r="F30" s="421"/>
      <c r="G30" s="421"/>
      <c r="H30" s="421"/>
      <c r="I30" s="421"/>
      <c r="J30" s="421"/>
      <c r="K30" s="421"/>
      <c r="L30" s="421"/>
      <c r="M30" s="421"/>
      <c r="N30" s="338">
        <f t="shared" si="0"/>
        <v>0</v>
      </c>
      <c r="O30" s="94"/>
    </row>
    <row r="31" spans="1:15" s="92" customFormat="1" ht="16.5" customHeight="1" x14ac:dyDescent="0.2"/>
    <row r="32" spans="1:15" s="92" customFormat="1" ht="17.25" customHeight="1" x14ac:dyDescent="0.2"/>
    <row r="33" spans="1:14" x14ac:dyDescent="0.25">
      <c r="N33" s="336"/>
    </row>
    <row r="34" spans="1:14" ht="48" customHeight="1" x14ac:dyDescent="0.25">
      <c r="A34" s="534" t="s">
        <v>234</v>
      </c>
      <c r="B34" s="535"/>
      <c r="C34" s="535"/>
      <c r="D34" s="535"/>
      <c r="E34" s="535"/>
      <c r="F34" s="535"/>
      <c r="G34" s="535"/>
      <c r="H34" s="535"/>
      <c r="I34" s="536"/>
    </row>
    <row r="35" spans="1:14" ht="50.25" customHeight="1" x14ac:dyDescent="0.25">
      <c r="A35" s="104" t="s">
        <v>235</v>
      </c>
      <c r="B35" s="537" t="str">
        <f>+B12</f>
        <v>Implementar 3 acciones de transformación cultural que promuevan y garanticen el libre ejercicio de los derechos de las mujeres y la equidad de género a través de mecanismos de cambio cultural y comportamental desarrollados con las comunidades</v>
      </c>
      <c r="C35" s="538"/>
      <c r="D35" s="538"/>
      <c r="E35" s="538"/>
      <c r="F35" s="538"/>
      <c r="G35" s="538"/>
      <c r="H35" s="538"/>
      <c r="I35" s="539"/>
    </row>
    <row r="36" spans="1:14" ht="18.75" customHeight="1" x14ac:dyDescent="0.25">
      <c r="A36" s="528" t="s">
        <v>236</v>
      </c>
      <c r="B36" s="149">
        <v>2024</v>
      </c>
      <c r="C36" s="149">
        <v>2025</v>
      </c>
      <c r="D36" s="149">
        <v>2026</v>
      </c>
      <c r="E36" s="149">
        <v>2027</v>
      </c>
      <c r="F36" s="149" t="s">
        <v>237</v>
      </c>
      <c r="G36" s="545" t="s">
        <v>238</v>
      </c>
      <c r="H36" s="545"/>
      <c r="I36" s="545"/>
    </row>
    <row r="37" spans="1:14" ht="50.25" customHeight="1" x14ac:dyDescent="0.25">
      <c r="A37" s="529"/>
      <c r="B37" s="96">
        <v>1</v>
      </c>
      <c r="C37" s="361">
        <f>B40+B42+B44+B46+B48+B50+B52+B54+B58+B56+B60+B62</f>
        <v>1.0000000000000002</v>
      </c>
      <c r="D37" s="96">
        <v>1</v>
      </c>
      <c r="E37" s="96">
        <v>0</v>
      </c>
      <c r="F37" s="149">
        <f>B37+C37+D37+E37</f>
        <v>3</v>
      </c>
      <c r="G37" s="545"/>
      <c r="H37" s="545"/>
      <c r="I37" s="545"/>
    </row>
    <row r="38" spans="1:14" ht="52.5" customHeight="1" x14ac:dyDescent="0.25">
      <c r="A38" s="105" t="s">
        <v>239</v>
      </c>
      <c r="B38" s="540">
        <v>0.2</v>
      </c>
      <c r="C38" s="541"/>
      <c r="D38" s="542" t="s">
        <v>240</v>
      </c>
      <c r="E38" s="543"/>
      <c r="F38" s="543"/>
      <c r="G38" s="543"/>
      <c r="H38" s="543"/>
      <c r="I38" s="544"/>
    </row>
    <row r="39" spans="1:14" s="95" customFormat="1" ht="48" customHeight="1" x14ac:dyDescent="0.25">
      <c r="A39" s="528" t="s">
        <v>241</v>
      </c>
      <c r="B39" s="105" t="s">
        <v>242</v>
      </c>
      <c r="C39" s="104" t="s">
        <v>243</v>
      </c>
      <c r="D39" s="515" t="s">
        <v>244</v>
      </c>
      <c r="E39" s="516"/>
      <c r="F39" s="515" t="s">
        <v>245</v>
      </c>
      <c r="G39" s="516"/>
      <c r="H39" s="106" t="s">
        <v>246</v>
      </c>
      <c r="I39" s="108" t="s">
        <v>247</v>
      </c>
    </row>
    <row r="40" spans="1:14" ht="108.75" customHeight="1" x14ac:dyDescent="0.25">
      <c r="A40" s="529"/>
      <c r="B40" s="348">
        <v>0</v>
      </c>
      <c r="C40" s="99"/>
      <c r="D40" s="530"/>
      <c r="E40" s="531"/>
      <c r="F40" s="692"/>
      <c r="G40" s="531"/>
      <c r="H40" s="96"/>
      <c r="I40" s="97"/>
    </row>
    <row r="41" spans="1:14" s="95" customFormat="1" ht="54" customHeight="1" x14ac:dyDescent="0.25">
      <c r="A41" s="528" t="s">
        <v>248</v>
      </c>
      <c r="B41" s="107" t="s">
        <v>242</v>
      </c>
      <c r="C41" s="106" t="s">
        <v>243</v>
      </c>
      <c r="D41" s="515" t="s">
        <v>244</v>
      </c>
      <c r="E41" s="516"/>
      <c r="F41" s="515" t="s">
        <v>245</v>
      </c>
      <c r="G41" s="516"/>
      <c r="H41" s="106" t="s">
        <v>246</v>
      </c>
      <c r="I41" s="108" t="s">
        <v>247</v>
      </c>
    </row>
    <row r="42" spans="1:14" ht="117.75" customHeight="1" x14ac:dyDescent="0.25">
      <c r="A42" s="529"/>
      <c r="B42" s="348">
        <v>0.02</v>
      </c>
      <c r="C42" s="99"/>
      <c r="D42" s="692"/>
      <c r="E42" s="531"/>
      <c r="F42" s="530"/>
      <c r="G42" s="531"/>
      <c r="H42" s="96"/>
      <c r="I42" s="97"/>
    </row>
    <row r="43" spans="1:14" s="95" customFormat="1" ht="35.1" customHeight="1" x14ac:dyDescent="0.25">
      <c r="A43" s="528" t="s">
        <v>249</v>
      </c>
      <c r="B43" s="107" t="s">
        <v>242</v>
      </c>
      <c r="C43" s="106" t="s">
        <v>243</v>
      </c>
      <c r="D43" s="515" t="s">
        <v>244</v>
      </c>
      <c r="E43" s="516"/>
      <c r="F43" s="515" t="s">
        <v>245</v>
      </c>
      <c r="G43" s="516"/>
      <c r="H43" s="106" t="s">
        <v>246</v>
      </c>
      <c r="I43" s="108" t="s">
        <v>247</v>
      </c>
    </row>
    <row r="44" spans="1:14" ht="120.75" customHeight="1" x14ac:dyDescent="0.25">
      <c r="A44" s="529"/>
      <c r="B44" s="348">
        <v>0</v>
      </c>
      <c r="C44" s="99"/>
      <c r="D44" s="530"/>
      <c r="E44" s="531"/>
      <c r="F44" s="530"/>
      <c r="G44" s="531"/>
      <c r="H44" s="96"/>
      <c r="I44" s="97"/>
    </row>
    <row r="45" spans="1:14" s="95" customFormat="1" ht="35.1" customHeight="1" x14ac:dyDescent="0.25">
      <c r="A45" s="528" t="s">
        <v>250</v>
      </c>
      <c r="B45" s="107" t="s">
        <v>242</v>
      </c>
      <c r="C45" s="107" t="s">
        <v>243</v>
      </c>
      <c r="D45" s="515" t="s">
        <v>244</v>
      </c>
      <c r="E45" s="516"/>
      <c r="F45" s="515" t="s">
        <v>245</v>
      </c>
      <c r="G45" s="516"/>
      <c r="H45" s="106" t="s">
        <v>246</v>
      </c>
      <c r="I45" s="106" t="s">
        <v>247</v>
      </c>
    </row>
    <row r="46" spans="1:14" ht="120.75" customHeight="1" x14ac:dyDescent="0.25">
      <c r="A46" s="529"/>
      <c r="B46" s="348">
        <v>0.05</v>
      </c>
      <c r="C46" s="99"/>
      <c r="D46" s="532"/>
      <c r="E46" s="533"/>
      <c r="F46" s="532"/>
      <c r="G46" s="533"/>
      <c r="H46" s="116"/>
      <c r="I46" s="117"/>
    </row>
    <row r="47" spans="1:14" s="95" customFormat="1" ht="35.1" customHeight="1" x14ac:dyDescent="0.25">
      <c r="A47" s="528" t="s">
        <v>251</v>
      </c>
      <c r="B47" s="107" t="s">
        <v>242</v>
      </c>
      <c r="C47" s="106" t="s">
        <v>243</v>
      </c>
      <c r="D47" s="515" t="s">
        <v>244</v>
      </c>
      <c r="E47" s="516"/>
      <c r="F47" s="515" t="s">
        <v>245</v>
      </c>
      <c r="G47" s="516"/>
      <c r="H47" s="106" t="s">
        <v>246</v>
      </c>
      <c r="I47" s="108" t="s">
        <v>247</v>
      </c>
    </row>
    <row r="48" spans="1:14" ht="120.75" customHeight="1" x14ac:dyDescent="0.25">
      <c r="A48" s="529"/>
      <c r="B48" s="348">
        <v>0.05</v>
      </c>
      <c r="C48" s="99"/>
      <c r="D48" s="517"/>
      <c r="E48" s="519"/>
      <c r="F48" s="517"/>
      <c r="G48" s="519"/>
      <c r="H48" s="96"/>
      <c r="I48" s="98"/>
    </row>
    <row r="49" spans="1:9" s="95" customFormat="1" ht="35.1" customHeight="1" x14ac:dyDescent="0.25">
      <c r="A49" s="528" t="s">
        <v>252</v>
      </c>
      <c r="B49" s="353" t="s">
        <v>242</v>
      </c>
      <c r="C49" s="106" t="s">
        <v>243</v>
      </c>
      <c r="D49" s="515" t="s">
        <v>244</v>
      </c>
      <c r="E49" s="516"/>
      <c r="F49" s="515" t="s">
        <v>245</v>
      </c>
      <c r="G49" s="516"/>
      <c r="H49" s="106" t="s">
        <v>246</v>
      </c>
      <c r="I49" s="108" t="s">
        <v>247</v>
      </c>
    </row>
    <row r="50" spans="1:9" ht="120.75" customHeight="1" x14ac:dyDescent="0.25">
      <c r="A50" s="691"/>
      <c r="B50" s="356">
        <v>0.1</v>
      </c>
      <c r="C50" s="354"/>
      <c r="D50" s="517"/>
      <c r="E50" s="519"/>
      <c r="F50" s="517"/>
      <c r="G50" s="519"/>
      <c r="H50" s="96"/>
      <c r="I50" s="98"/>
    </row>
    <row r="51" spans="1:9" ht="35.1" customHeight="1" x14ac:dyDescent="0.25">
      <c r="A51" s="528" t="s">
        <v>253</v>
      </c>
      <c r="B51" s="359" t="s">
        <v>242</v>
      </c>
      <c r="C51" s="104" t="s">
        <v>243</v>
      </c>
      <c r="D51" s="515" t="s">
        <v>244</v>
      </c>
      <c r="E51" s="516"/>
      <c r="F51" s="515" t="s">
        <v>245</v>
      </c>
      <c r="G51" s="516"/>
      <c r="H51" s="106" t="s">
        <v>246</v>
      </c>
      <c r="I51" s="108" t="s">
        <v>247</v>
      </c>
    </row>
    <row r="52" spans="1:9" ht="120.75" customHeight="1" x14ac:dyDescent="0.25">
      <c r="A52" s="691"/>
      <c r="B52" s="356">
        <v>0.1</v>
      </c>
      <c r="C52" s="354"/>
      <c r="D52" s="517"/>
      <c r="E52" s="518"/>
      <c r="F52" s="517"/>
      <c r="G52" s="519"/>
      <c r="H52" s="96"/>
      <c r="I52" s="98"/>
    </row>
    <row r="53" spans="1:9" ht="35.1" customHeight="1" x14ac:dyDescent="0.25">
      <c r="A53" s="690" t="s">
        <v>254</v>
      </c>
      <c r="B53" s="357" t="s">
        <v>242</v>
      </c>
      <c r="C53" s="355" t="s">
        <v>243</v>
      </c>
      <c r="D53" s="515" t="s">
        <v>244</v>
      </c>
      <c r="E53" s="516"/>
      <c r="F53" s="515" t="s">
        <v>245</v>
      </c>
      <c r="G53" s="516"/>
      <c r="H53" s="106" t="s">
        <v>246</v>
      </c>
      <c r="I53" s="108" t="s">
        <v>247</v>
      </c>
    </row>
    <row r="54" spans="1:9" ht="120.75" customHeight="1" x14ac:dyDescent="0.25">
      <c r="A54" s="691"/>
      <c r="B54" s="358">
        <v>0.13</v>
      </c>
      <c r="C54" s="354"/>
      <c r="D54" s="517"/>
      <c r="E54" s="518"/>
      <c r="F54" s="517"/>
      <c r="G54" s="519"/>
      <c r="H54" s="118"/>
      <c r="I54" s="98"/>
    </row>
    <row r="55" spans="1:9" ht="35.1" customHeight="1" x14ac:dyDescent="0.25">
      <c r="A55" s="528" t="s">
        <v>255</v>
      </c>
      <c r="B55" s="359" t="s">
        <v>242</v>
      </c>
      <c r="C55" s="104" t="s">
        <v>243</v>
      </c>
      <c r="D55" s="515" t="s">
        <v>244</v>
      </c>
      <c r="E55" s="516"/>
      <c r="F55" s="515" t="s">
        <v>245</v>
      </c>
      <c r="G55" s="516"/>
      <c r="H55" s="106" t="s">
        <v>246</v>
      </c>
      <c r="I55" s="108" t="s">
        <v>247</v>
      </c>
    </row>
    <row r="56" spans="1:9" ht="120.75" customHeight="1" x14ac:dyDescent="0.25">
      <c r="A56" s="691"/>
      <c r="B56" s="360">
        <v>0.15</v>
      </c>
      <c r="C56" s="354"/>
      <c r="D56" s="517"/>
      <c r="E56" s="519"/>
      <c r="F56" s="517"/>
      <c r="G56" s="519"/>
      <c r="H56" s="96"/>
      <c r="I56" s="96"/>
    </row>
    <row r="57" spans="1:9" ht="35.1" customHeight="1" x14ac:dyDescent="0.25">
      <c r="A57" s="528" t="s">
        <v>256</v>
      </c>
      <c r="B57" s="359" t="s">
        <v>242</v>
      </c>
      <c r="C57" s="104" t="s">
        <v>243</v>
      </c>
      <c r="D57" s="515" t="s">
        <v>244</v>
      </c>
      <c r="E57" s="516"/>
      <c r="F57" s="515" t="s">
        <v>245</v>
      </c>
      <c r="G57" s="516"/>
      <c r="H57" s="106" t="s">
        <v>246</v>
      </c>
      <c r="I57" s="108" t="s">
        <v>247</v>
      </c>
    </row>
    <row r="58" spans="1:9" ht="120.75" customHeight="1" x14ac:dyDescent="0.25">
      <c r="A58" s="691"/>
      <c r="B58" s="356">
        <v>0.2</v>
      </c>
      <c r="C58" s="354"/>
      <c r="D58" s="517"/>
      <c r="E58" s="519"/>
      <c r="F58" s="517"/>
      <c r="G58" s="519"/>
      <c r="H58" s="96"/>
      <c r="I58" s="98"/>
    </row>
    <row r="59" spans="1:9" ht="35.1" customHeight="1" x14ac:dyDescent="0.25">
      <c r="A59" s="528" t="s">
        <v>257</v>
      </c>
      <c r="B59" s="359" t="s">
        <v>242</v>
      </c>
      <c r="C59" s="104" t="s">
        <v>243</v>
      </c>
      <c r="D59" s="515" t="s">
        <v>244</v>
      </c>
      <c r="E59" s="516"/>
      <c r="F59" s="515" t="s">
        <v>245</v>
      </c>
      <c r="G59" s="516"/>
      <c r="H59" s="106" t="s">
        <v>246</v>
      </c>
      <c r="I59" s="108" t="s">
        <v>247</v>
      </c>
    </row>
    <row r="60" spans="1:9" ht="120.75" customHeight="1" x14ac:dyDescent="0.25">
      <c r="A60" s="691"/>
      <c r="B60" s="360">
        <v>0.15</v>
      </c>
      <c r="C60" s="354"/>
      <c r="D60" s="517"/>
      <c r="E60" s="519"/>
      <c r="F60" s="518"/>
      <c r="G60" s="518"/>
      <c r="H60" s="96"/>
      <c r="I60" s="96"/>
    </row>
    <row r="61" spans="1:9" ht="35.1" customHeight="1" x14ac:dyDescent="0.25">
      <c r="A61" s="528" t="s">
        <v>258</v>
      </c>
      <c r="B61" s="105" t="s">
        <v>242</v>
      </c>
      <c r="C61" s="104" t="s">
        <v>243</v>
      </c>
      <c r="D61" s="515" t="s">
        <v>244</v>
      </c>
      <c r="E61" s="516"/>
      <c r="F61" s="515" t="s">
        <v>245</v>
      </c>
      <c r="G61" s="516"/>
      <c r="H61" s="106" t="s">
        <v>246</v>
      </c>
      <c r="I61" s="108" t="s">
        <v>247</v>
      </c>
    </row>
    <row r="62" spans="1:9" ht="120.75" customHeight="1" x14ac:dyDescent="0.25">
      <c r="A62" s="529"/>
      <c r="B62" s="349">
        <v>0.05</v>
      </c>
      <c r="C62" s="100"/>
      <c r="D62" s="517"/>
      <c r="E62" s="519"/>
      <c r="F62" s="517"/>
      <c r="G62" s="519"/>
      <c r="H62" s="96"/>
      <c r="I62" s="96"/>
    </row>
    <row r="66" spans="1:11" ht="34.5" customHeight="1" x14ac:dyDescent="0.25">
      <c r="A66" s="713" t="s">
        <v>259</v>
      </c>
      <c r="B66" s="713"/>
      <c r="C66" s="713"/>
      <c r="D66" s="713"/>
      <c r="E66" s="713"/>
      <c r="F66" s="713"/>
      <c r="G66" s="713"/>
      <c r="H66" s="713"/>
      <c r="I66" s="713"/>
      <c r="J66" s="363"/>
      <c r="K66" s="363"/>
    </row>
    <row r="67" spans="1:11" ht="123.75" customHeight="1" x14ac:dyDescent="0.25">
      <c r="A67" s="387" t="s">
        <v>260</v>
      </c>
      <c r="B67" s="711" t="s">
        <v>370</v>
      </c>
      <c r="C67" s="711"/>
      <c r="D67" s="711" t="s">
        <v>371</v>
      </c>
      <c r="E67" s="711"/>
      <c r="F67" s="711" t="s">
        <v>372</v>
      </c>
      <c r="G67" s="711"/>
      <c r="H67" s="711" t="s">
        <v>373</v>
      </c>
      <c r="I67" s="711"/>
      <c r="J67" s="718"/>
      <c r="K67" s="718"/>
    </row>
    <row r="68" spans="1:11" ht="40.5" customHeight="1" x14ac:dyDescent="0.25">
      <c r="A68" s="387" t="s">
        <v>320</v>
      </c>
      <c r="B68" s="712">
        <v>0.04</v>
      </c>
      <c r="C68" s="712"/>
      <c r="D68" s="712">
        <v>0.06</v>
      </c>
      <c r="E68" s="712"/>
      <c r="F68" s="712">
        <v>0.05</v>
      </c>
      <c r="G68" s="712"/>
      <c r="H68" s="712">
        <v>0.05</v>
      </c>
      <c r="I68" s="712"/>
      <c r="J68" s="719"/>
      <c r="K68" s="719"/>
    </row>
    <row r="69" spans="1:11" ht="30" customHeight="1" x14ac:dyDescent="0.25">
      <c r="A69" s="696" t="s">
        <v>191</v>
      </c>
      <c r="B69" s="371" t="s">
        <v>99</v>
      </c>
      <c r="C69" s="371" t="s">
        <v>243</v>
      </c>
      <c r="D69" s="371" t="s">
        <v>99</v>
      </c>
      <c r="E69" s="371" t="s">
        <v>243</v>
      </c>
      <c r="F69" s="371" t="s">
        <v>99</v>
      </c>
      <c r="G69" s="371" t="s">
        <v>243</v>
      </c>
      <c r="H69" s="371" t="s">
        <v>99</v>
      </c>
      <c r="I69" s="371" t="s">
        <v>243</v>
      </c>
      <c r="J69" s="364"/>
      <c r="K69" s="364"/>
    </row>
    <row r="70" spans="1:11" ht="30" customHeight="1" x14ac:dyDescent="0.25">
      <c r="A70" s="696"/>
      <c r="B70" s="372">
        <v>0</v>
      </c>
      <c r="C70" s="373"/>
      <c r="D70" s="372">
        <v>0</v>
      </c>
      <c r="E70" s="373"/>
      <c r="F70" s="374">
        <v>0</v>
      </c>
      <c r="G70" s="373"/>
      <c r="H70" s="374">
        <v>0</v>
      </c>
      <c r="I70" s="373"/>
      <c r="J70" s="365"/>
      <c r="K70" s="366"/>
    </row>
    <row r="71" spans="1:11" ht="80.25" customHeight="1" x14ac:dyDescent="0.25">
      <c r="A71" s="370" t="s">
        <v>266</v>
      </c>
      <c r="B71" s="705"/>
      <c r="C71" s="705"/>
      <c r="D71" s="709"/>
      <c r="E71" s="709"/>
      <c r="F71" s="709"/>
      <c r="G71" s="709"/>
      <c r="H71" s="710"/>
      <c r="I71" s="702"/>
      <c r="J71" s="720"/>
      <c r="K71" s="720"/>
    </row>
    <row r="72" spans="1:11" ht="80.25" customHeight="1" x14ac:dyDescent="0.25">
      <c r="A72" s="370" t="s">
        <v>267</v>
      </c>
      <c r="B72" s="662"/>
      <c r="C72" s="662"/>
      <c r="D72" s="662"/>
      <c r="E72" s="662"/>
      <c r="F72" s="662"/>
      <c r="G72" s="662"/>
      <c r="H72" s="662"/>
      <c r="I72" s="662"/>
      <c r="J72" s="717"/>
      <c r="K72" s="717"/>
    </row>
    <row r="73" spans="1:11" ht="30.75" customHeight="1" x14ac:dyDescent="0.25">
      <c r="A73" s="696" t="s">
        <v>192</v>
      </c>
      <c r="B73" s="371" t="s">
        <v>99</v>
      </c>
      <c r="C73" s="371" t="s">
        <v>243</v>
      </c>
      <c r="D73" s="371" t="s">
        <v>99</v>
      </c>
      <c r="E73" s="371" t="s">
        <v>243</v>
      </c>
      <c r="F73" s="371" t="s">
        <v>99</v>
      </c>
      <c r="G73" s="371" t="s">
        <v>243</v>
      </c>
      <c r="H73" s="371" t="s">
        <v>99</v>
      </c>
      <c r="I73" s="371" t="s">
        <v>243</v>
      </c>
      <c r="J73" s="364"/>
      <c r="K73" s="364"/>
    </row>
    <row r="74" spans="1:11" ht="30.75" customHeight="1" x14ac:dyDescent="0.25">
      <c r="A74" s="696"/>
      <c r="B74" s="372">
        <v>0</v>
      </c>
      <c r="C74" s="373"/>
      <c r="D74" s="372">
        <v>0</v>
      </c>
      <c r="E74" s="373"/>
      <c r="F74" s="374">
        <v>0.09</v>
      </c>
      <c r="G74" s="375"/>
      <c r="H74" s="374">
        <v>0.09</v>
      </c>
      <c r="I74" s="375"/>
      <c r="J74" s="365"/>
      <c r="K74" s="367"/>
    </row>
    <row r="75" spans="1:11" ht="80.25" customHeight="1" x14ac:dyDescent="0.25">
      <c r="A75" s="370" t="s">
        <v>266</v>
      </c>
      <c r="B75" s="705"/>
      <c r="C75" s="705"/>
      <c r="D75" s="707"/>
      <c r="E75" s="707"/>
      <c r="F75" s="702"/>
      <c r="G75" s="703"/>
      <c r="H75" s="708"/>
      <c r="I75" s="708"/>
      <c r="J75" s="721"/>
      <c r="K75" s="721"/>
    </row>
    <row r="76" spans="1:11" ht="80.25" customHeight="1" x14ac:dyDescent="0.25">
      <c r="A76" s="370" t="s">
        <v>267</v>
      </c>
      <c r="B76" s="662"/>
      <c r="C76" s="662"/>
      <c r="D76" s="662"/>
      <c r="E76" s="662"/>
      <c r="F76" s="701"/>
      <c r="G76" s="701"/>
      <c r="H76" s="701"/>
      <c r="I76" s="701"/>
      <c r="J76" s="717"/>
      <c r="K76" s="717"/>
    </row>
    <row r="77" spans="1:11" ht="30.75" customHeight="1" x14ac:dyDescent="0.25">
      <c r="A77" s="696" t="s">
        <v>193</v>
      </c>
      <c r="B77" s="371" t="s">
        <v>99</v>
      </c>
      <c r="C77" s="371" t="s">
        <v>243</v>
      </c>
      <c r="D77" s="371" t="s">
        <v>99</v>
      </c>
      <c r="E77" s="371" t="s">
        <v>243</v>
      </c>
      <c r="F77" s="371" t="s">
        <v>99</v>
      </c>
      <c r="G77" s="371" t="s">
        <v>243</v>
      </c>
      <c r="H77" s="371" t="s">
        <v>99</v>
      </c>
      <c r="I77" s="371" t="s">
        <v>243</v>
      </c>
      <c r="J77" s="364"/>
      <c r="K77" s="364"/>
    </row>
    <row r="78" spans="1:11" ht="30.75" customHeight="1" x14ac:dyDescent="0.25">
      <c r="A78" s="696"/>
      <c r="B78" s="372">
        <v>0</v>
      </c>
      <c r="C78" s="373"/>
      <c r="D78" s="372">
        <v>0</v>
      </c>
      <c r="E78" s="373"/>
      <c r="F78" s="374">
        <v>0.09</v>
      </c>
      <c r="G78" s="375"/>
      <c r="H78" s="374">
        <v>0.09</v>
      </c>
      <c r="I78" s="375"/>
      <c r="J78" s="365"/>
      <c r="K78" s="367"/>
    </row>
    <row r="79" spans="1:11" ht="80.25" customHeight="1" x14ac:dyDescent="0.25">
      <c r="A79" s="370" t="s">
        <v>266</v>
      </c>
      <c r="B79" s="705"/>
      <c r="C79" s="705"/>
      <c r="D79" s="701"/>
      <c r="E79" s="706"/>
      <c r="F79" s="702"/>
      <c r="G79" s="703"/>
      <c r="H79" s="701"/>
      <c r="I79" s="701"/>
      <c r="J79" s="717"/>
      <c r="K79" s="717"/>
    </row>
    <row r="80" spans="1:11" ht="80.25" customHeight="1" x14ac:dyDescent="0.25">
      <c r="A80" s="370" t="s">
        <v>267</v>
      </c>
      <c r="B80" s="662"/>
      <c r="C80" s="662"/>
      <c r="D80" s="662"/>
      <c r="E80" s="662"/>
      <c r="F80" s="701"/>
      <c r="G80" s="701"/>
      <c r="H80" s="701"/>
      <c r="I80" s="701"/>
      <c r="J80" s="717"/>
      <c r="K80" s="717"/>
    </row>
    <row r="81" spans="1:11" ht="30.75" customHeight="1" x14ac:dyDescent="0.25">
      <c r="A81" s="696" t="s">
        <v>194</v>
      </c>
      <c r="B81" s="371" t="s">
        <v>99</v>
      </c>
      <c r="C81" s="371" t="s">
        <v>243</v>
      </c>
      <c r="D81" s="371" t="s">
        <v>99</v>
      </c>
      <c r="E81" s="371" t="s">
        <v>243</v>
      </c>
      <c r="F81" s="371" t="s">
        <v>99</v>
      </c>
      <c r="G81" s="371" t="s">
        <v>243</v>
      </c>
      <c r="H81" s="371" t="s">
        <v>99</v>
      </c>
      <c r="I81" s="371" t="s">
        <v>243</v>
      </c>
      <c r="J81" s="364"/>
      <c r="K81" s="364"/>
    </row>
    <row r="82" spans="1:11" ht="30.75" customHeight="1" x14ac:dyDescent="0.25">
      <c r="A82" s="696"/>
      <c r="B82" s="372">
        <v>0.05</v>
      </c>
      <c r="C82" s="373"/>
      <c r="D82" s="372">
        <v>0</v>
      </c>
      <c r="E82" s="373"/>
      <c r="F82" s="374">
        <v>0.09</v>
      </c>
      <c r="G82" s="375"/>
      <c r="H82" s="374">
        <v>0.09</v>
      </c>
      <c r="I82" s="375"/>
      <c r="J82" s="365"/>
      <c r="K82" s="367"/>
    </row>
    <row r="83" spans="1:11" ht="80.25" customHeight="1" x14ac:dyDescent="0.25">
      <c r="A83" s="370" t="s">
        <v>266</v>
      </c>
      <c r="B83" s="700"/>
      <c r="C83" s="700"/>
      <c r="D83" s="701"/>
      <c r="E83" s="701"/>
      <c r="F83" s="702"/>
      <c r="G83" s="703"/>
      <c r="H83" s="701"/>
      <c r="I83" s="701"/>
      <c r="J83" s="717"/>
      <c r="K83" s="717"/>
    </row>
    <row r="84" spans="1:11" ht="80.25" customHeight="1" x14ac:dyDescent="0.25">
      <c r="A84" s="370" t="s">
        <v>267</v>
      </c>
      <c r="B84" s="704"/>
      <c r="C84" s="704"/>
      <c r="D84" s="662"/>
      <c r="E84" s="662"/>
      <c r="F84" s="701"/>
      <c r="G84" s="701"/>
      <c r="H84" s="701"/>
      <c r="I84" s="701"/>
      <c r="J84" s="717"/>
      <c r="K84" s="717"/>
    </row>
    <row r="85" spans="1:11" ht="30" customHeight="1" x14ac:dyDescent="0.25">
      <c r="A85" s="696" t="s">
        <v>198</v>
      </c>
      <c r="B85" s="371" t="s">
        <v>99</v>
      </c>
      <c r="C85" s="371" t="s">
        <v>243</v>
      </c>
      <c r="D85" s="371" t="s">
        <v>99</v>
      </c>
      <c r="E85" s="371" t="s">
        <v>243</v>
      </c>
      <c r="F85" s="371" t="s">
        <v>99</v>
      </c>
      <c r="G85" s="371" t="s">
        <v>243</v>
      </c>
      <c r="H85" s="371" t="s">
        <v>99</v>
      </c>
      <c r="I85" s="371" t="s">
        <v>243</v>
      </c>
      <c r="J85" s="364"/>
      <c r="K85" s="364"/>
    </row>
    <row r="86" spans="1:11" ht="30" customHeight="1" x14ac:dyDescent="0.25">
      <c r="A86" s="696"/>
      <c r="B86" s="372">
        <v>0.05</v>
      </c>
      <c r="C86" s="373"/>
      <c r="D86" s="372">
        <v>0</v>
      </c>
      <c r="E86" s="373"/>
      <c r="F86" s="374">
        <v>0.09</v>
      </c>
      <c r="G86" s="375"/>
      <c r="H86" s="374">
        <v>0.09</v>
      </c>
      <c r="I86" s="375"/>
      <c r="J86" s="365"/>
      <c r="K86" s="367"/>
    </row>
    <row r="87" spans="1:11" ht="80.25" customHeight="1" x14ac:dyDescent="0.25">
      <c r="A87" s="370" t="s">
        <v>266</v>
      </c>
      <c r="B87" s="698"/>
      <c r="C87" s="698"/>
      <c r="D87" s="698"/>
      <c r="E87" s="698"/>
      <c r="F87" s="698"/>
      <c r="G87" s="698"/>
      <c r="H87" s="698"/>
      <c r="I87" s="698"/>
      <c r="J87" s="714"/>
      <c r="K87" s="714"/>
    </row>
    <row r="88" spans="1:11" ht="80.25" customHeight="1" x14ac:dyDescent="0.25">
      <c r="A88" s="370" t="s">
        <v>267</v>
      </c>
      <c r="B88" s="698"/>
      <c r="C88" s="698"/>
      <c r="D88" s="698"/>
      <c r="E88" s="698"/>
      <c r="F88" s="698"/>
      <c r="G88" s="698"/>
      <c r="H88" s="698"/>
      <c r="I88" s="698"/>
      <c r="J88" s="714"/>
      <c r="K88" s="714"/>
    </row>
    <row r="89" spans="1:11" ht="29.25" customHeight="1" x14ac:dyDescent="0.25">
      <c r="A89" s="696" t="s">
        <v>199</v>
      </c>
      <c r="B89" s="371" t="s">
        <v>99</v>
      </c>
      <c r="C89" s="371" t="s">
        <v>243</v>
      </c>
      <c r="D89" s="371" t="s">
        <v>99</v>
      </c>
      <c r="E89" s="371" t="s">
        <v>243</v>
      </c>
      <c r="F89" s="371" t="s">
        <v>99</v>
      </c>
      <c r="G89" s="371" t="s">
        <v>243</v>
      </c>
      <c r="H89" s="371" t="s">
        <v>99</v>
      </c>
      <c r="I89" s="371" t="s">
        <v>243</v>
      </c>
      <c r="J89" s="364"/>
      <c r="K89" s="364"/>
    </row>
    <row r="90" spans="1:11" ht="29.25" customHeight="1" x14ac:dyDescent="0.25">
      <c r="A90" s="696"/>
      <c r="B90" s="372">
        <v>0.05</v>
      </c>
      <c r="C90" s="376"/>
      <c r="D90" s="372">
        <v>0.05</v>
      </c>
      <c r="E90" s="373"/>
      <c r="F90" s="374">
        <v>0.09</v>
      </c>
      <c r="G90" s="375"/>
      <c r="H90" s="374">
        <v>0.09</v>
      </c>
      <c r="I90" s="375"/>
      <c r="J90" s="365"/>
      <c r="K90" s="367"/>
    </row>
    <row r="91" spans="1:11" ht="80.25" customHeight="1" x14ac:dyDescent="0.25">
      <c r="A91" s="370" t="s">
        <v>266</v>
      </c>
      <c r="B91" s="697"/>
      <c r="C91" s="697"/>
      <c r="D91" s="697"/>
      <c r="E91" s="697"/>
      <c r="F91" s="697"/>
      <c r="G91" s="697"/>
      <c r="H91" s="697"/>
      <c r="I91" s="697"/>
      <c r="J91" s="715"/>
      <c r="K91" s="715"/>
    </row>
    <row r="92" spans="1:11" ht="80.25" customHeight="1" x14ac:dyDescent="0.25">
      <c r="A92" s="370" t="s">
        <v>267</v>
      </c>
      <c r="B92" s="698"/>
      <c r="C92" s="698"/>
      <c r="D92" s="698"/>
      <c r="E92" s="698"/>
      <c r="F92" s="698"/>
      <c r="G92" s="698"/>
      <c r="H92" s="698"/>
      <c r="I92" s="698"/>
      <c r="J92" s="714"/>
      <c r="K92" s="714"/>
    </row>
    <row r="93" spans="1:11" ht="24.95" customHeight="1" x14ac:dyDescent="0.25">
      <c r="A93" s="696" t="s">
        <v>200</v>
      </c>
      <c r="B93" s="371" t="s">
        <v>99</v>
      </c>
      <c r="C93" s="371" t="s">
        <v>243</v>
      </c>
      <c r="D93" s="371" t="s">
        <v>99</v>
      </c>
      <c r="E93" s="371" t="s">
        <v>243</v>
      </c>
      <c r="F93" s="371" t="s">
        <v>99</v>
      </c>
      <c r="G93" s="371" t="s">
        <v>243</v>
      </c>
      <c r="H93" s="371" t="s">
        <v>99</v>
      </c>
      <c r="I93" s="371" t="s">
        <v>243</v>
      </c>
      <c r="J93" s="364"/>
      <c r="K93" s="364"/>
    </row>
    <row r="94" spans="1:11" ht="24.95" customHeight="1" x14ac:dyDescent="0.25">
      <c r="A94" s="696"/>
      <c r="B94" s="372">
        <v>0.1</v>
      </c>
      <c r="C94" s="376"/>
      <c r="D94" s="372">
        <v>0.05</v>
      </c>
      <c r="E94" s="373"/>
      <c r="F94" s="374">
        <v>0.09</v>
      </c>
      <c r="G94" s="375"/>
      <c r="H94" s="374">
        <v>0.09</v>
      </c>
      <c r="I94" s="375"/>
      <c r="J94" s="365"/>
      <c r="K94" s="367"/>
    </row>
    <row r="95" spans="1:11" ht="80.25" customHeight="1" x14ac:dyDescent="0.25">
      <c r="A95" s="370" t="s">
        <v>266</v>
      </c>
      <c r="B95" s="697"/>
      <c r="C95" s="697"/>
      <c r="D95" s="697"/>
      <c r="E95" s="697"/>
      <c r="F95" s="697"/>
      <c r="G95" s="697"/>
      <c r="H95" s="697"/>
      <c r="I95" s="697"/>
      <c r="J95" s="715"/>
      <c r="K95" s="715"/>
    </row>
    <row r="96" spans="1:11" ht="80.25" customHeight="1" x14ac:dyDescent="0.25">
      <c r="A96" s="370" t="s">
        <v>267</v>
      </c>
      <c r="B96" s="698"/>
      <c r="C96" s="698"/>
      <c r="D96" s="698"/>
      <c r="E96" s="698"/>
      <c r="F96" s="698"/>
      <c r="G96" s="698"/>
      <c r="H96" s="698"/>
      <c r="I96" s="698"/>
      <c r="J96" s="714"/>
      <c r="K96" s="714"/>
    </row>
    <row r="97" spans="1:11" ht="24.95" customHeight="1" x14ac:dyDescent="0.25">
      <c r="A97" s="696" t="s">
        <v>201</v>
      </c>
      <c r="B97" s="371" t="s">
        <v>99</v>
      </c>
      <c r="C97" s="371" t="s">
        <v>243</v>
      </c>
      <c r="D97" s="371" t="s">
        <v>99</v>
      </c>
      <c r="E97" s="371" t="s">
        <v>243</v>
      </c>
      <c r="F97" s="371" t="s">
        <v>99</v>
      </c>
      <c r="G97" s="371" t="s">
        <v>243</v>
      </c>
      <c r="H97" s="371" t="s">
        <v>99</v>
      </c>
      <c r="I97" s="371" t="s">
        <v>243</v>
      </c>
      <c r="J97" s="364"/>
      <c r="K97" s="364"/>
    </row>
    <row r="98" spans="1:11" ht="24.95" customHeight="1" x14ac:dyDescent="0.25">
      <c r="A98" s="696"/>
      <c r="B98" s="372">
        <v>0.1</v>
      </c>
      <c r="C98" s="376"/>
      <c r="D98" s="372">
        <v>0.1</v>
      </c>
      <c r="E98" s="373"/>
      <c r="F98" s="374">
        <v>0.09</v>
      </c>
      <c r="G98" s="375"/>
      <c r="H98" s="374">
        <v>0.09</v>
      </c>
      <c r="I98" s="375"/>
      <c r="J98" s="365"/>
      <c r="K98" s="367"/>
    </row>
    <row r="99" spans="1:11" ht="80.25" customHeight="1" x14ac:dyDescent="0.25">
      <c r="A99" s="370" t="s">
        <v>266</v>
      </c>
      <c r="B99" s="697"/>
      <c r="C99" s="697"/>
      <c r="D99" s="697"/>
      <c r="E99" s="697"/>
      <c r="F99" s="697"/>
      <c r="G99" s="697"/>
      <c r="H99" s="697"/>
      <c r="I99" s="697"/>
      <c r="J99" s="715"/>
      <c r="K99" s="715"/>
    </row>
    <row r="100" spans="1:11" ht="80.25" customHeight="1" x14ac:dyDescent="0.25">
      <c r="A100" s="370" t="s">
        <v>267</v>
      </c>
      <c r="B100" s="698"/>
      <c r="C100" s="698"/>
      <c r="D100" s="698"/>
      <c r="E100" s="698"/>
      <c r="F100" s="698"/>
      <c r="G100" s="698"/>
      <c r="H100" s="698"/>
      <c r="I100" s="698"/>
      <c r="J100" s="714"/>
      <c r="K100" s="714"/>
    </row>
    <row r="101" spans="1:11" ht="24.95" customHeight="1" x14ac:dyDescent="0.25">
      <c r="A101" s="696" t="s">
        <v>203</v>
      </c>
      <c r="B101" s="371" t="s">
        <v>99</v>
      </c>
      <c r="C101" s="371" t="s">
        <v>243</v>
      </c>
      <c r="D101" s="371" t="s">
        <v>99</v>
      </c>
      <c r="E101" s="371" t="s">
        <v>243</v>
      </c>
      <c r="F101" s="371" t="s">
        <v>99</v>
      </c>
      <c r="G101" s="371" t="s">
        <v>243</v>
      </c>
      <c r="H101" s="371" t="s">
        <v>99</v>
      </c>
      <c r="I101" s="371" t="s">
        <v>243</v>
      </c>
      <c r="J101" s="364"/>
      <c r="K101" s="364"/>
    </row>
    <row r="102" spans="1:11" ht="24.95" customHeight="1" x14ac:dyDescent="0.25">
      <c r="A102" s="696"/>
      <c r="B102" s="372">
        <v>0.15</v>
      </c>
      <c r="C102" s="376"/>
      <c r="D102" s="372">
        <v>0.1</v>
      </c>
      <c r="E102" s="373"/>
      <c r="F102" s="374">
        <v>0.09</v>
      </c>
      <c r="G102" s="375"/>
      <c r="H102" s="374">
        <v>0.09</v>
      </c>
      <c r="I102" s="375"/>
      <c r="J102" s="365"/>
      <c r="K102" s="367"/>
    </row>
    <row r="103" spans="1:11" ht="80.25" customHeight="1" x14ac:dyDescent="0.25">
      <c r="A103" s="370" t="s">
        <v>266</v>
      </c>
      <c r="B103" s="697"/>
      <c r="C103" s="697"/>
      <c r="D103" s="697"/>
      <c r="E103" s="697"/>
      <c r="F103" s="697"/>
      <c r="G103" s="697"/>
      <c r="H103" s="697"/>
      <c r="I103" s="697"/>
      <c r="J103" s="715"/>
      <c r="K103" s="715"/>
    </row>
    <row r="104" spans="1:11" ht="80.25" customHeight="1" x14ac:dyDescent="0.25">
      <c r="A104" s="370" t="s">
        <v>267</v>
      </c>
      <c r="B104" s="698"/>
      <c r="C104" s="698"/>
      <c r="D104" s="698"/>
      <c r="E104" s="698"/>
      <c r="F104" s="698"/>
      <c r="G104" s="698"/>
      <c r="H104" s="698"/>
      <c r="I104" s="698"/>
      <c r="J104" s="714"/>
      <c r="K104" s="714"/>
    </row>
    <row r="105" spans="1:11" ht="24.95" customHeight="1" x14ac:dyDescent="0.25">
      <c r="A105" s="696" t="s">
        <v>204</v>
      </c>
      <c r="B105" s="371" t="s">
        <v>99</v>
      </c>
      <c r="C105" s="371" t="s">
        <v>243</v>
      </c>
      <c r="D105" s="371" t="s">
        <v>99</v>
      </c>
      <c r="E105" s="371" t="s">
        <v>243</v>
      </c>
      <c r="F105" s="371" t="s">
        <v>99</v>
      </c>
      <c r="G105" s="371" t="s">
        <v>243</v>
      </c>
      <c r="H105" s="371" t="s">
        <v>99</v>
      </c>
      <c r="I105" s="371" t="s">
        <v>243</v>
      </c>
      <c r="J105" s="364"/>
      <c r="K105" s="364"/>
    </row>
    <row r="106" spans="1:11" ht="24.95" customHeight="1" x14ac:dyDescent="0.25">
      <c r="A106" s="696"/>
      <c r="B106" s="372">
        <v>0.2</v>
      </c>
      <c r="C106" s="376"/>
      <c r="D106" s="372">
        <v>0.2</v>
      </c>
      <c r="E106" s="373"/>
      <c r="F106" s="374">
        <v>0.09</v>
      </c>
      <c r="G106" s="375"/>
      <c r="H106" s="374">
        <v>0.09</v>
      </c>
      <c r="I106" s="375"/>
      <c r="J106" s="365"/>
      <c r="K106" s="367"/>
    </row>
    <row r="107" spans="1:11" ht="80.25" customHeight="1" x14ac:dyDescent="0.25">
      <c r="A107" s="370" t="s">
        <v>266</v>
      </c>
      <c r="B107" s="697"/>
      <c r="C107" s="697"/>
      <c r="D107" s="697"/>
      <c r="E107" s="697"/>
      <c r="F107" s="697"/>
      <c r="G107" s="697"/>
      <c r="H107" s="697"/>
      <c r="I107" s="697"/>
      <c r="J107" s="715"/>
      <c r="K107" s="715"/>
    </row>
    <row r="108" spans="1:11" ht="80.25" customHeight="1" x14ac:dyDescent="0.25">
      <c r="A108" s="370" t="s">
        <v>267</v>
      </c>
      <c r="B108" s="698"/>
      <c r="C108" s="698"/>
      <c r="D108" s="698"/>
      <c r="E108" s="698"/>
      <c r="F108" s="698"/>
      <c r="G108" s="698"/>
      <c r="H108" s="698"/>
      <c r="I108" s="698"/>
      <c r="J108" s="714"/>
      <c r="K108" s="714"/>
    </row>
    <row r="109" spans="1:11" ht="24.95" customHeight="1" x14ac:dyDescent="0.25">
      <c r="A109" s="696" t="s">
        <v>205</v>
      </c>
      <c r="B109" s="371" t="s">
        <v>99</v>
      </c>
      <c r="C109" s="371" t="s">
        <v>243</v>
      </c>
      <c r="D109" s="371" t="s">
        <v>99</v>
      </c>
      <c r="E109" s="371" t="s">
        <v>243</v>
      </c>
      <c r="F109" s="371" t="s">
        <v>99</v>
      </c>
      <c r="G109" s="371" t="s">
        <v>243</v>
      </c>
      <c r="H109" s="371" t="s">
        <v>99</v>
      </c>
      <c r="I109" s="371" t="s">
        <v>243</v>
      </c>
      <c r="J109" s="364"/>
      <c r="K109" s="364"/>
    </row>
    <row r="110" spans="1:11" ht="24.95" customHeight="1" x14ac:dyDescent="0.25">
      <c r="A110" s="696"/>
      <c r="B110" s="372">
        <v>0.15</v>
      </c>
      <c r="C110" s="376"/>
      <c r="D110" s="372">
        <v>0.2</v>
      </c>
      <c r="E110" s="373"/>
      <c r="F110" s="374">
        <v>0.09</v>
      </c>
      <c r="G110" s="375"/>
      <c r="H110" s="374">
        <v>0.09</v>
      </c>
      <c r="I110" s="375"/>
      <c r="J110" s="365"/>
      <c r="K110" s="367"/>
    </row>
    <row r="111" spans="1:11" ht="80.25" customHeight="1" x14ac:dyDescent="0.25">
      <c r="A111" s="370" t="s">
        <v>266</v>
      </c>
      <c r="B111" s="697"/>
      <c r="C111" s="697"/>
      <c r="D111" s="697"/>
      <c r="E111" s="697"/>
      <c r="F111" s="697"/>
      <c r="G111" s="697"/>
      <c r="H111" s="697"/>
      <c r="I111" s="697"/>
      <c r="J111" s="715"/>
      <c r="K111" s="715"/>
    </row>
    <row r="112" spans="1:11" ht="80.25" customHeight="1" x14ac:dyDescent="0.25">
      <c r="A112" s="370" t="s">
        <v>267</v>
      </c>
      <c r="B112" s="698"/>
      <c r="C112" s="698"/>
      <c r="D112" s="698"/>
      <c r="E112" s="698"/>
      <c r="F112" s="698"/>
      <c r="G112" s="698"/>
      <c r="H112" s="698"/>
      <c r="I112" s="698"/>
      <c r="J112" s="714"/>
      <c r="K112" s="714"/>
    </row>
    <row r="113" spans="1:11" ht="24.95" customHeight="1" x14ac:dyDescent="0.25">
      <c r="A113" s="696" t="s">
        <v>206</v>
      </c>
      <c r="B113" s="371" t="s">
        <v>99</v>
      </c>
      <c r="C113" s="371" t="s">
        <v>243</v>
      </c>
      <c r="D113" s="371" t="s">
        <v>99</v>
      </c>
      <c r="E113" s="371" t="s">
        <v>243</v>
      </c>
      <c r="F113" s="371" t="s">
        <v>99</v>
      </c>
      <c r="G113" s="371" t="s">
        <v>243</v>
      </c>
      <c r="H113" s="371" t="s">
        <v>99</v>
      </c>
      <c r="I113" s="371" t="s">
        <v>243</v>
      </c>
      <c r="J113" s="364"/>
      <c r="K113" s="364"/>
    </row>
    <row r="114" spans="1:11" ht="24.95" customHeight="1" x14ac:dyDescent="0.25">
      <c r="A114" s="696"/>
      <c r="B114" s="377">
        <v>0.15</v>
      </c>
      <c r="C114" s="378"/>
      <c r="D114" s="377">
        <v>0.3</v>
      </c>
      <c r="E114" s="378"/>
      <c r="F114" s="377">
        <v>0.1</v>
      </c>
      <c r="G114" s="379"/>
      <c r="H114" s="377">
        <v>0.1</v>
      </c>
      <c r="I114" s="379"/>
      <c r="J114" s="368"/>
      <c r="K114" s="369"/>
    </row>
    <row r="115" spans="1:11" ht="80.25" customHeight="1" x14ac:dyDescent="0.25">
      <c r="A115" s="370" t="s">
        <v>266</v>
      </c>
      <c r="B115" s="699"/>
      <c r="C115" s="699"/>
      <c r="D115" s="699"/>
      <c r="E115" s="699"/>
      <c r="F115" s="699"/>
      <c r="G115" s="699"/>
      <c r="H115" s="699"/>
      <c r="I115" s="699"/>
      <c r="J115" s="716"/>
      <c r="K115" s="716"/>
    </row>
    <row r="116" spans="1:11" ht="80.25" customHeight="1" x14ac:dyDescent="0.25">
      <c r="A116" s="370" t="s">
        <v>267</v>
      </c>
      <c r="B116" s="698"/>
      <c r="C116" s="698"/>
      <c r="D116" s="698"/>
      <c r="E116" s="698"/>
      <c r="F116" s="698"/>
      <c r="G116" s="698"/>
      <c r="H116" s="698"/>
      <c r="I116" s="698"/>
      <c r="J116" s="714"/>
      <c r="K116" s="714"/>
    </row>
    <row r="117" spans="1:11" ht="16.5" x14ac:dyDescent="0.25">
      <c r="A117" s="380" t="s">
        <v>268</v>
      </c>
      <c r="B117" s="395">
        <f t="shared" ref="B117:I117" si="1">(B70+B74+B78+B82+B86+B90+B94+B98+B102+B106+B110+B114)</f>
        <v>1</v>
      </c>
      <c r="C117" s="395">
        <f t="shared" si="1"/>
        <v>0</v>
      </c>
      <c r="D117" s="395">
        <f t="shared" si="1"/>
        <v>1</v>
      </c>
      <c r="E117" s="395">
        <f t="shared" si="1"/>
        <v>0</v>
      </c>
      <c r="F117" s="395">
        <f t="shared" si="1"/>
        <v>0.99999999999999978</v>
      </c>
      <c r="G117" s="395">
        <f t="shared" si="1"/>
        <v>0</v>
      </c>
      <c r="H117" s="395">
        <f t="shared" si="1"/>
        <v>0.99999999999999978</v>
      </c>
      <c r="I117" s="381">
        <f t="shared" si="1"/>
        <v>0</v>
      </c>
      <c r="J117" s="362"/>
      <c r="K117" s="362"/>
    </row>
  </sheetData>
  <mergeCells count="237">
    <mergeCell ref="J67:K67"/>
    <mergeCell ref="J68:K68"/>
    <mergeCell ref="J71:K71"/>
    <mergeCell ref="J72:K72"/>
    <mergeCell ref="J75:K75"/>
    <mergeCell ref="J76:K76"/>
    <mergeCell ref="J103:K103"/>
    <mergeCell ref="J104:K104"/>
    <mergeCell ref="J107:K107"/>
    <mergeCell ref="J79:K79"/>
    <mergeCell ref="J80:K80"/>
    <mergeCell ref="J83:K83"/>
    <mergeCell ref="J108:K108"/>
    <mergeCell ref="J111:K111"/>
    <mergeCell ref="J112:K112"/>
    <mergeCell ref="J115:K115"/>
    <mergeCell ref="J116:K116"/>
    <mergeCell ref="J84:K84"/>
    <mergeCell ref="J87:K87"/>
    <mergeCell ref="J88:K88"/>
    <mergeCell ref="J91:K91"/>
    <mergeCell ref="J92:K92"/>
    <mergeCell ref="J95:K95"/>
    <mergeCell ref="J96:K96"/>
    <mergeCell ref="J99:K99"/>
    <mergeCell ref="J100:K100"/>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H107:I107"/>
    <mergeCell ref="B108:C108"/>
    <mergeCell ref="D108:E108"/>
    <mergeCell ref="F108:G108"/>
    <mergeCell ref="H108:I108"/>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4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zoomScaleNormal="100" workbookViewId="0">
      <selection activeCell="N8" sqref="N8"/>
    </sheetView>
  </sheetViews>
  <sheetFormatPr baseColWidth="10" defaultColWidth="8.7109375" defaultRowHeight="12.75" x14ac:dyDescent="0.25"/>
  <cols>
    <col min="1" max="1" width="3.28515625" style="266" customWidth="1"/>
    <col min="2" max="2" width="9.28515625" style="266" customWidth="1"/>
    <col min="3" max="3" width="5.7109375" style="266" customWidth="1"/>
    <col min="4" max="4" width="6.7109375" style="266" customWidth="1"/>
    <col min="5" max="5" width="5.7109375" style="266" customWidth="1"/>
    <col min="6" max="6" width="10.28515625" style="266" customWidth="1"/>
    <col min="7" max="7" width="2.140625" style="266" customWidth="1"/>
    <col min="8" max="8" width="18.7109375" style="266" customWidth="1"/>
    <col min="9" max="9" width="12.7109375" style="266" customWidth="1"/>
    <col min="10" max="10" width="6.7109375" style="266" customWidth="1"/>
    <col min="11" max="11" width="18.7109375" style="266" customWidth="1"/>
    <col min="12" max="12" width="25.7109375" style="266" customWidth="1"/>
    <col min="13" max="16384" width="8.7109375" style="266"/>
  </cols>
  <sheetData>
    <row r="1" spans="1:12" ht="18.75" customHeight="1" x14ac:dyDescent="0.25">
      <c r="A1" s="605"/>
      <c r="B1" s="606"/>
      <c r="C1" s="606"/>
      <c r="D1" s="606"/>
      <c r="E1" s="607"/>
      <c r="F1" s="614" t="s">
        <v>269</v>
      </c>
      <c r="G1" s="615"/>
      <c r="H1" s="615"/>
      <c r="I1" s="615"/>
      <c r="J1" s="615"/>
      <c r="K1" s="615"/>
      <c r="L1" s="265"/>
    </row>
    <row r="2" spans="1:12" ht="18.75" customHeight="1" x14ac:dyDescent="0.25">
      <c r="A2" s="608"/>
      <c r="B2" s="609"/>
      <c r="C2" s="609"/>
      <c r="D2" s="609"/>
      <c r="E2" s="610"/>
      <c r="F2" s="616"/>
      <c r="G2" s="617"/>
      <c r="H2" s="617"/>
      <c r="I2" s="617"/>
      <c r="J2" s="617"/>
      <c r="K2" s="617"/>
      <c r="L2" s="265"/>
    </row>
    <row r="3" spans="1:12" ht="18.75" customHeight="1" x14ac:dyDescent="0.25">
      <c r="A3" s="608"/>
      <c r="B3" s="609"/>
      <c r="C3" s="609"/>
      <c r="D3" s="609"/>
      <c r="E3" s="610"/>
      <c r="F3" s="614" t="s">
        <v>270</v>
      </c>
      <c r="G3" s="615"/>
      <c r="H3" s="615"/>
      <c r="I3" s="615"/>
      <c r="J3" s="615"/>
      <c r="K3" s="615"/>
      <c r="L3" s="265"/>
    </row>
    <row r="4" spans="1:12" ht="18.75" customHeight="1" x14ac:dyDescent="0.25">
      <c r="A4" s="611"/>
      <c r="B4" s="612"/>
      <c r="C4" s="612"/>
      <c r="D4" s="612"/>
      <c r="E4" s="613"/>
      <c r="F4" s="616"/>
      <c r="G4" s="617"/>
      <c r="H4" s="617"/>
      <c r="I4" s="617"/>
      <c r="J4" s="617"/>
      <c r="K4" s="617"/>
      <c r="L4" s="265"/>
    </row>
    <row r="5" spans="1:12" ht="15.75" customHeight="1" x14ac:dyDescent="0.25">
      <c r="A5" s="618" t="s">
        <v>271</v>
      </c>
      <c r="B5" s="619"/>
      <c r="C5" s="619"/>
      <c r="D5" s="619"/>
      <c r="E5" s="619"/>
      <c r="F5" s="619"/>
      <c r="G5" s="619"/>
      <c r="H5" s="619"/>
      <c r="I5" s="619"/>
      <c r="J5" s="619"/>
      <c r="K5" s="619"/>
      <c r="L5" s="620"/>
    </row>
    <row r="6" spans="1:12" ht="23.25" customHeight="1" x14ac:dyDescent="0.25">
      <c r="A6" s="618" t="s">
        <v>272</v>
      </c>
      <c r="B6" s="619"/>
      <c r="C6" s="621"/>
      <c r="D6" s="622" t="s">
        <v>12</v>
      </c>
      <c r="E6" s="623"/>
      <c r="F6" s="623"/>
      <c r="G6" s="623"/>
      <c r="H6" s="624"/>
      <c r="I6" s="618" t="s">
        <v>273</v>
      </c>
      <c r="J6" s="621"/>
      <c r="K6" s="622" t="s">
        <v>37</v>
      </c>
      <c r="L6" s="624"/>
    </row>
    <row r="7" spans="1:12" ht="17.649999999999999" customHeight="1" x14ac:dyDescent="0.25">
      <c r="A7" s="618" t="s">
        <v>274</v>
      </c>
      <c r="B7" s="619"/>
      <c r="C7" s="621"/>
      <c r="D7" s="622" t="s">
        <v>26</v>
      </c>
      <c r="E7" s="623"/>
      <c r="F7" s="623"/>
      <c r="G7" s="623"/>
      <c r="H7" s="624"/>
      <c r="I7" s="618" t="s">
        <v>98</v>
      </c>
      <c r="J7" s="621"/>
      <c r="K7" s="622" t="s">
        <v>53</v>
      </c>
      <c r="L7" s="624"/>
    </row>
    <row r="8" spans="1:12" ht="35.65" customHeight="1" x14ac:dyDescent="0.25">
      <c r="A8" s="618" t="s">
        <v>275</v>
      </c>
      <c r="B8" s="619"/>
      <c r="C8" s="621"/>
      <c r="D8" s="622" t="s">
        <v>63</v>
      </c>
      <c r="E8" s="623"/>
      <c r="F8" s="623"/>
      <c r="G8" s="623"/>
      <c r="H8" s="624"/>
      <c r="I8" s="618" t="s">
        <v>276</v>
      </c>
      <c r="J8" s="621"/>
      <c r="K8" s="622" t="s">
        <v>60</v>
      </c>
      <c r="L8" s="624"/>
    </row>
    <row r="9" spans="1:12" ht="15.75" customHeight="1" x14ac:dyDescent="0.25">
      <c r="A9" s="625" t="s">
        <v>277</v>
      </c>
      <c r="B9" s="626"/>
      <c r="C9" s="626"/>
      <c r="D9" s="626"/>
      <c r="E9" s="619"/>
      <c r="F9" s="619"/>
      <c r="G9" s="619"/>
      <c r="H9" s="619"/>
      <c r="I9" s="619"/>
      <c r="J9" s="619"/>
      <c r="K9" s="619"/>
      <c r="L9" s="620"/>
    </row>
    <row r="10" spans="1:12" ht="33.75" customHeight="1" x14ac:dyDescent="0.25">
      <c r="A10" s="636" t="s">
        <v>278</v>
      </c>
      <c r="B10" s="636"/>
      <c r="C10" s="636"/>
      <c r="D10" s="636"/>
      <c r="E10" s="634"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34"/>
      <c r="G10" s="634"/>
      <c r="H10" s="634"/>
      <c r="I10" s="634"/>
      <c r="J10" s="634"/>
      <c r="K10" s="634"/>
      <c r="L10" s="634"/>
    </row>
    <row r="11" spans="1:12" ht="34.5" customHeight="1" x14ac:dyDescent="0.25">
      <c r="A11" s="628" t="s">
        <v>279</v>
      </c>
      <c r="B11" s="629"/>
      <c r="C11" s="629"/>
      <c r="D11" s="620"/>
      <c r="E11" s="633" t="str">
        <f>+ACTIVIDAD_5!I16</f>
        <v>Número de acciones de transformación cultural que promuevan la eliminación de estereotipos negativos, y garanticen el libre ejercicio de los derechos de las mujeres implementadas, desarrolladas con las comunidades</v>
      </c>
      <c r="F11" s="634"/>
      <c r="G11" s="634"/>
      <c r="H11" s="634"/>
      <c r="I11" s="634"/>
      <c r="J11" s="634"/>
      <c r="K11" s="634"/>
      <c r="L11" s="635"/>
    </row>
    <row r="12" spans="1:12" ht="47.25" customHeight="1" x14ac:dyDescent="0.25">
      <c r="A12" s="618" t="s">
        <v>280</v>
      </c>
      <c r="B12" s="619"/>
      <c r="C12" s="619"/>
      <c r="D12" s="621"/>
      <c r="E12" s="633" t="s">
        <v>374</v>
      </c>
      <c r="F12" s="634"/>
      <c r="G12" s="634"/>
      <c r="H12" s="634"/>
      <c r="I12" s="634"/>
      <c r="J12" s="634"/>
      <c r="K12" s="634"/>
      <c r="L12" s="635"/>
    </row>
    <row r="13" spans="1:12" ht="28.5" customHeight="1" x14ac:dyDescent="0.25">
      <c r="A13" s="618" t="s">
        <v>282</v>
      </c>
      <c r="B13" s="619"/>
      <c r="C13" s="621"/>
      <c r="D13" s="622" t="s">
        <v>283</v>
      </c>
      <c r="E13" s="623"/>
      <c r="F13" s="623"/>
      <c r="G13" s="623"/>
      <c r="H13" s="624"/>
      <c r="I13" s="618" t="s">
        <v>284</v>
      </c>
      <c r="J13" s="621"/>
      <c r="K13" s="622" t="s">
        <v>61</v>
      </c>
      <c r="L13" s="624"/>
    </row>
    <row r="14" spans="1:12" ht="15.75" customHeight="1" x14ac:dyDescent="0.25">
      <c r="A14" s="618" t="s">
        <v>285</v>
      </c>
      <c r="B14" s="619"/>
      <c r="C14" s="619"/>
      <c r="D14" s="619"/>
      <c r="E14" s="619"/>
      <c r="F14" s="619"/>
      <c r="G14" s="619"/>
      <c r="H14" s="619"/>
      <c r="I14" s="619"/>
      <c r="J14" s="619"/>
      <c r="K14" s="619"/>
      <c r="L14" s="620"/>
    </row>
    <row r="15" spans="1:12" ht="25.5" customHeight="1" x14ac:dyDescent="0.25">
      <c r="A15" s="618" t="s">
        <v>286</v>
      </c>
      <c r="B15" s="619"/>
      <c r="C15" s="621"/>
      <c r="D15" s="622" t="s">
        <v>19</v>
      </c>
      <c r="E15" s="623"/>
      <c r="F15" s="623"/>
      <c r="G15" s="623"/>
      <c r="H15" s="624"/>
      <c r="I15" s="618" t="s">
        <v>287</v>
      </c>
      <c r="J15" s="621"/>
      <c r="K15" s="622" t="s">
        <v>20</v>
      </c>
      <c r="L15" s="624"/>
    </row>
    <row r="16" spans="1:12" ht="25.5" customHeight="1" x14ac:dyDescent="0.25">
      <c r="A16" s="618" t="s">
        <v>288</v>
      </c>
      <c r="B16" s="619"/>
      <c r="C16" s="621"/>
      <c r="D16" s="693">
        <f>+ACTIVIDAD_5!C37</f>
        <v>1.0000000000000002</v>
      </c>
      <c r="E16" s="694"/>
      <c r="F16" s="694"/>
      <c r="G16" s="694"/>
      <c r="H16" s="695"/>
      <c r="I16" s="618" t="s">
        <v>238</v>
      </c>
      <c r="J16" s="621"/>
      <c r="K16" s="622" t="s">
        <v>21</v>
      </c>
      <c r="L16" s="624"/>
    </row>
    <row r="17" spans="1:12" ht="27.6" customHeight="1" x14ac:dyDescent="0.25">
      <c r="A17" s="618" t="s">
        <v>289</v>
      </c>
      <c r="B17" s="619"/>
      <c r="C17" s="621"/>
      <c r="D17" s="622" t="s">
        <v>357</v>
      </c>
      <c r="E17" s="623"/>
      <c r="F17" s="623"/>
      <c r="G17" s="623"/>
      <c r="H17" s="624"/>
      <c r="I17" s="640"/>
      <c r="J17" s="641"/>
      <c r="K17" s="641"/>
      <c r="L17" s="642"/>
    </row>
    <row r="18" spans="1:12" ht="12" customHeight="1" x14ac:dyDescent="0.25">
      <c r="A18" s="272" t="s">
        <v>291</v>
      </c>
      <c r="B18" s="272" t="s">
        <v>292</v>
      </c>
      <c r="C18" s="618" t="s">
        <v>293</v>
      </c>
      <c r="D18" s="619"/>
      <c r="E18" s="619"/>
      <c r="F18" s="619"/>
      <c r="G18" s="621"/>
      <c r="H18" s="618" t="s">
        <v>294</v>
      </c>
      <c r="I18" s="621"/>
      <c r="J18" s="618" t="s">
        <v>295</v>
      </c>
      <c r="K18" s="621"/>
      <c r="L18" s="272" t="s">
        <v>296</v>
      </c>
    </row>
    <row r="19" spans="1:12" ht="81.599999999999994" customHeight="1" x14ac:dyDescent="0.25">
      <c r="A19" s="267">
        <v>1</v>
      </c>
      <c r="B19" s="268" t="s">
        <v>283</v>
      </c>
      <c r="C19" s="622" t="s">
        <v>375</v>
      </c>
      <c r="D19" s="623"/>
      <c r="E19" s="623"/>
      <c r="F19" s="623"/>
      <c r="G19" s="624"/>
      <c r="H19" s="622" t="s">
        <v>376</v>
      </c>
      <c r="I19" s="624"/>
      <c r="J19" s="640" t="s">
        <v>22</v>
      </c>
      <c r="K19" s="642"/>
      <c r="L19" s="268" t="s">
        <v>340</v>
      </c>
    </row>
    <row r="20" spans="1:12" ht="34.15" customHeight="1" x14ac:dyDescent="0.25">
      <c r="A20" s="267">
        <v>2</v>
      </c>
      <c r="B20" s="268" t="s">
        <v>283</v>
      </c>
      <c r="C20" s="622" t="s">
        <v>377</v>
      </c>
      <c r="D20" s="623"/>
      <c r="E20" s="623"/>
      <c r="F20" s="623"/>
      <c r="G20" s="624"/>
      <c r="H20" s="622" t="s">
        <v>378</v>
      </c>
      <c r="I20" s="624"/>
      <c r="J20" s="640" t="s">
        <v>22</v>
      </c>
      <c r="K20" s="642"/>
      <c r="L20" s="268" t="s">
        <v>379</v>
      </c>
    </row>
    <row r="21" spans="1:12" ht="81.95" customHeight="1" x14ac:dyDescent="0.25">
      <c r="A21" s="267">
        <v>3</v>
      </c>
      <c r="B21" s="268" t="s">
        <v>283</v>
      </c>
      <c r="C21" s="622" t="s">
        <v>380</v>
      </c>
      <c r="D21" s="623"/>
      <c r="E21" s="623"/>
      <c r="F21" s="623"/>
      <c r="G21" s="624"/>
      <c r="H21" s="622" t="s">
        <v>381</v>
      </c>
      <c r="I21" s="624"/>
      <c r="J21" s="640" t="s">
        <v>22</v>
      </c>
      <c r="K21" s="642"/>
      <c r="L21" s="268" t="s">
        <v>382</v>
      </c>
    </row>
    <row r="22" spans="1:12" ht="25.5" customHeight="1" x14ac:dyDescent="0.25">
      <c r="A22" s="272" t="s">
        <v>291</v>
      </c>
      <c r="B22" s="618" t="s">
        <v>301</v>
      </c>
      <c r="C22" s="619"/>
      <c r="D22" s="619"/>
      <c r="E22" s="619"/>
      <c r="F22" s="619"/>
      <c r="G22" s="619"/>
      <c r="H22" s="619"/>
      <c r="I22" s="619"/>
      <c r="J22" s="619"/>
      <c r="K22" s="621"/>
      <c r="L22" s="272" t="s">
        <v>302</v>
      </c>
    </row>
    <row r="23" spans="1:12" ht="28.15" customHeight="1" x14ac:dyDescent="0.25">
      <c r="A23" s="267">
        <v>1</v>
      </c>
      <c r="B23" s="622" t="s">
        <v>383</v>
      </c>
      <c r="C23" s="623"/>
      <c r="D23" s="623"/>
      <c r="E23" s="623"/>
      <c r="F23" s="623"/>
      <c r="G23" s="623"/>
      <c r="H23" s="623"/>
      <c r="I23" s="623"/>
      <c r="J23" s="623"/>
      <c r="K23" s="624"/>
      <c r="L23" s="268" t="s">
        <v>22</v>
      </c>
    </row>
    <row r="24" spans="1:12" ht="15.75" customHeight="1" x14ac:dyDescent="0.25">
      <c r="A24" s="618" t="s">
        <v>304</v>
      </c>
      <c r="B24" s="619"/>
      <c r="C24" s="619"/>
      <c r="D24" s="619"/>
      <c r="E24" s="619"/>
      <c r="F24" s="626"/>
      <c r="G24" s="626"/>
      <c r="H24" s="619"/>
      <c r="I24" s="626"/>
      <c r="J24" s="626"/>
      <c r="K24" s="626"/>
      <c r="L24" s="646"/>
    </row>
    <row r="25" spans="1:12" ht="26.25" customHeight="1" x14ac:dyDescent="0.25">
      <c r="A25" s="618" t="s">
        <v>305</v>
      </c>
      <c r="B25" s="619"/>
      <c r="C25" s="621"/>
      <c r="D25" s="622">
        <v>1</v>
      </c>
      <c r="E25" s="623"/>
      <c r="F25" s="636" t="s">
        <v>306</v>
      </c>
      <c r="G25" s="636"/>
      <c r="H25" s="382">
        <v>2024</v>
      </c>
      <c r="I25" s="636" t="s">
        <v>307</v>
      </c>
      <c r="J25" s="636"/>
      <c r="K25" s="674" t="s">
        <v>384</v>
      </c>
      <c r="L25" s="674"/>
    </row>
    <row r="26" spans="1:12" ht="38.25" customHeight="1" x14ac:dyDescent="0.25">
      <c r="A26" s="618" t="s">
        <v>309</v>
      </c>
      <c r="B26" s="619"/>
      <c r="C26" s="621"/>
      <c r="D26" s="622" t="s">
        <v>385</v>
      </c>
      <c r="E26" s="623"/>
      <c r="F26" s="722"/>
      <c r="G26" s="722"/>
      <c r="H26" s="623"/>
      <c r="I26" s="722"/>
      <c r="J26" s="722"/>
      <c r="K26" s="722"/>
      <c r="L26" s="723"/>
    </row>
    <row r="27" spans="1:12" ht="78.599999999999994" customHeight="1" x14ac:dyDescent="0.25">
      <c r="A27" s="618" t="s">
        <v>311</v>
      </c>
      <c r="B27" s="619"/>
      <c r="C27" s="621"/>
      <c r="D27" s="657" t="s">
        <v>386</v>
      </c>
      <c r="E27" s="658"/>
      <c r="F27" s="658"/>
      <c r="G27" s="658"/>
      <c r="H27" s="658"/>
      <c r="I27" s="658"/>
      <c r="J27" s="658"/>
      <c r="K27" s="658"/>
      <c r="L27" s="659"/>
    </row>
    <row r="28" spans="1:12" ht="17.649999999999999" customHeight="1" x14ac:dyDescent="0.25">
      <c r="A28" s="618" t="s">
        <v>313</v>
      </c>
      <c r="B28" s="619"/>
      <c r="C28" s="621"/>
      <c r="D28" s="622"/>
      <c r="E28" s="623"/>
      <c r="F28" s="623"/>
      <c r="G28" s="623"/>
      <c r="H28" s="623"/>
      <c r="I28" s="623"/>
      <c r="J28" s="623"/>
      <c r="K28" s="623"/>
      <c r="L28" s="62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8"/>
  <sheetViews>
    <sheetView showGridLines="0" topLeftCell="A51" zoomScale="55" zoomScaleNormal="55" workbookViewId="0">
      <selection activeCell="D35" sqref="D35:E35"/>
    </sheetView>
  </sheetViews>
  <sheetFormatPr baseColWidth="10" defaultColWidth="10.85546875" defaultRowHeight="14.25" x14ac:dyDescent="0.25"/>
  <cols>
    <col min="1" max="1" width="42.42578125" style="66" customWidth="1"/>
    <col min="2" max="13" width="35.7109375" style="66" customWidth="1"/>
    <col min="14" max="21" width="18.140625" style="66" customWidth="1"/>
    <col min="22" max="22" width="22.7109375" style="66" customWidth="1"/>
    <col min="23" max="23" width="19" style="66" customWidth="1"/>
    <col min="24" max="24" width="19.42578125" style="66" customWidth="1"/>
    <col min="25" max="25" width="20.42578125" style="66" customWidth="1"/>
    <col min="26" max="26" width="22.85546875" style="66" customWidth="1"/>
    <col min="27" max="27" width="18.42578125" style="66" bestFit="1" customWidth="1"/>
    <col min="28" max="28" width="8.42578125" style="66" customWidth="1"/>
    <col min="29" max="29" width="18.42578125" style="66" bestFit="1" customWidth="1"/>
    <col min="30" max="30" width="5.7109375" style="66" customWidth="1"/>
    <col min="31" max="31" width="18.42578125" style="66" bestFit="1" customWidth="1"/>
    <col min="32" max="32" width="4.7109375" style="66" customWidth="1"/>
    <col min="33" max="33" width="23" style="66" bestFit="1" customWidth="1"/>
    <col min="34" max="34" width="10.85546875" style="66"/>
    <col min="35" max="35" width="18.42578125" style="66" bestFit="1" customWidth="1"/>
    <col min="36" max="36" width="16.140625" style="66" customWidth="1"/>
    <col min="37" max="16384" width="10.85546875" style="66"/>
  </cols>
  <sheetData>
    <row r="1" spans="1:24" ht="24" customHeight="1" thickBot="1" x14ac:dyDescent="0.3">
      <c r="A1" s="732"/>
      <c r="B1" s="553" t="s">
        <v>182</v>
      </c>
      <c r="C1" s="553"/>
      <c r="D1" s="553"/>
      <c r="E1" s="553"/>
      <c r="F1" s="553"/>
      <c r="G1" s="553"/>
      <c r="H1" s="553"/>
      <c r="I1" s="122" t="s">
        <v>121</v>
      </c>
      <c r="J1" s="123"/>
      <c r="M1" s="146"/>
    </row>
    <row r="2" spans="1:24" ht="24" customHeight="1" thickBot="1" x14ac:dyDescent="0.3">
      <c r="A2" s="732"/>
      <c r="B2" s="556" t="s">
        <v>184</v>
      </c>
      <c r="C2" s="556"/>
      <c r="D2" s="556"/>
      <c r="E2" s="556"/>
      <c r="F2" s="556"/>
      <c r="G2" s="556"/>
      <c r="H2" s="556"/>
      <c r="I2" s="122" t="s">
        <v>122</v>
      </c>
      <c r="J2" s="123"/>
      <c r="M2" s="146"/>
    </row>
    <row r="3" spans="1:24" ht="24" customHeight="1" thickBot="1" x14ac:dyDescent="0.3">
      <c r="A3" s="732"/>
      <c r="B3" s="556" t="s">
        <v>186</v>
      </c>
      <c r="C3" s="556"/>
      <c r="D3" s="556"/>
      <c r="E3" s="556"/>
      <c r="F3" s="556"/>
      <c r="G3" s="556"/>
      <c r="H3" s="556"/>
      <c r="I3" s="122" t="s">
        <v>387</v>
      </c>
      <c r="J3" s="123"/>
      <c r="M3" s="146"/>
    </row>
    <row r="4" spans="1:24" ht="24" customHeight="1" thickBot="1" x14ac:dyDescent="0.3">
      <c r="A4" s="732"/>
      <c r="B4" s="559" t="s">
        <v>388</v>
      </c>
      <c r="C4" s="559"/>
      <c r="D4" s="559"/>
      <c r="E4" s="559"/>
      <c r="F4" s="559"/>
      <c r="G4" s="559"/>
      <c r="H4" s="559"/>
      <c r="I4" s="122" t="s">
        <v>189</v>
      </c>
      <c r="J4" s="123"/>
      <c r="M4" s="146"/>
    </row>
    <row r="6" spans="1:24" ht="15" customHeight="1" thickBot="1" x14ac:dyDescent="0.3">
      <c r="A6" s="71"/>
      <c r="B6" s="72"/>
      <c r="C6" s="72"/>
      <c r="D6" s="74"/>
      <c r="E6" s="73"/>
      <c r="F6" s="73"/>
      <c r="G6" s="326"/>
      <c r="H6" s="326"/>
      <c r="I6" s="75"/>
      <c r="J6" s="75"/>
      <c r="K6" s="72"/>
      <c r="L6" s="72"/>
      <c r="M6" s="72"/>
      <c r="N6" s="72"/>
      <c r="O6" s="72"/>
      <c r="P6" s="72"/>
      <c r="Q6" s="72"/>
      <c r="R6" s="72"/>
      <c r="S6" s="72"/>
      <c r="T6" s="76"/>
      <c r="U6" s="72"/>
      <c r="V6" s="72"/>
      <c r="X6" s="77"/>
    </row>
    <row r="7" spans="1:24" ht="15" customHeight="1" x14ac:dyDescent="0.25">
      <c r="A7" s="733" t="s">
        <v>389</v>
      </c>
      <c r="B7" s="736" t="s">
        <v>209</v>
      </c>
      <c r="C7" s="736"/>
      <c r="D7" s="736"/>
      <c r="E7" s="736"/>
      <c r="F7" s="736"/>
      <c r="G7" s="736"/>
      <c r="H7" s="736"/>
      <c r="I7" s="736"/>
      <c r="J7" s="736"/>
      <c r="K7" s="72"/>
      <c r="L7" s="72"/>
      <c r="M7" s="72"/>
      <c r="N7" s="72"/>
      <c r="O7" s="72"/>
      <c r="P7" s="72"/>
      <c r="Q7" s="72"/>
      <c r="R7" s="72"/>
      <c r="S7" s="72"/>
      <c r="T7" s="72"/>
      <c r="U7" s="72"/>
      <c r="V7" s="72"/>
      <c r="W7" s="72"/>
      <c r="X7" s="72"/>
    </row>
    <row r="8" spans="1:24" ht="15" customHeight="1" x14ac:dyDescent="0.25">
      <c r="A8" s="733"/>
      <c r="B8" s="736"/>
      <c r="C8" s="736"/>
      <c r="D8" s="736"/>
      <c r="E8" s="736"/>
      <c r="F8" s="736"/>
      <c r="G8" s="736"/>
      <c r="H8" s="736"/>
      <c r="I8" s="736"/>
      <c r="J8" s="736"/>
      <c r="K8" s="72"/>
      <c r="L8" s="72"/>
      <c r="M8" s="72"/>
      <c r="N8" s="72"/>
      <c r="O8" s="72"/>
      <c r="P8" s="72"/>
      <c r="Q8" s="72"/>
      <c r="R8" s="72"/>
      <c r="S8" s="72"/>
      <c r="T8" s="72"/>
      <c r="U8" s="72"/>
      <c r="V8" s="72"/>
      <c r="W8" s="72"/>
      <c r="X8" s="72"/>
    </row>
    <row r="9" spans="1:24" ht="15" customHeight="1" x14ac:dyDescent="0.25">
      <c r="A9" s="733"/>
      <c r="B9" s="736"/>
      <c r="C9" s="736"/>
      <c r="D9" s="736"/>
      <c r="E9" s="736"/>
      <c r="F9" s="736"/>
      <c r="G9" s="736"/>
      <c r="H9" s="736"/>
      <c r="I9" s="736"/>
      <c r="J9" s="736"/>
      <c r="K9" s="72"/>
      <c r="L9" s="72"/>
      <c r="M9" s="72"/>
      <c r="N9" s="72"/>
      <c r="O9" s="72"/>
      <c r="P9" s="72"/>
      <c r="Q9" s="72"/>
      <c r="R9" s="72"/>
      <c r="S9" s="72"/>
      <c r="T9" s="72"/>
      <c r="U9" s="72"/>
      <c r="V9" s="72"/>
      <c r="W9" s="72"/>
      <c r="X9" s="72"/>
    </row>
    <row r="10" spans="1:24" ht="15" customHeight="1" thickBot="1" x14ac:dyDescent="0.3">
      <c r="A10" s="733"/>
      <c r="B10" s="736"/>
      <c r="C10" s="736"/>
      <c r="D10" s="736"/>
      <c r="E10" s="736"/>
      <c r="F10" s="736"/>
      <c r="G10" s="736"/>
      <c r="H10" s="736"/>
      <c r="I10" s="736"/>
      <c r="J10" s="736"/>
      <c r="K10" s="72"/>
      <c r="L10" s="72"/>
      <c r="M10" s="72"/>
      <c r="N10" s="72"/>
      <c r="O10" s="72"/>
      <c r="P10" s="72"/>
      <c r="Q10" s="72"/>
      <c r="R10" s="72"/>
      <c r="S10" s="72"/>
      <c r="T10" s="72"/>
      <c r="U10" s="72"/>
      <c r="V10" s="72"/>
      <c r="W10" s="72"/>
      <c r="X10" s="72"/>
    </row>
    <row r="11" spans="1:24" ht="9" customHeight="1" thickBot="1" x14ac:dyDescent="0.3">
      <c r="A11" s="78"/>
      <c r="B11" s="140"/>
      <c r="C11" s="72"/>
      <c r="D11" s="72"/>
      <c r="E11" s="72"/>
      <c r="F11" s="72"/>
      <c r="G11" s="72"/>
      <c r="H11" s="72"/>
      <c r="I11" s="72"/>
      <c r="J11" s="72"/>
      <c r="K11" s="72"/>
      <c r="L11" s="72"/>
      <c r="M11" s="72"/>
      <c r="N11" s="72"/>
      <c r="O11" s="72"/>
      <c r="P11" s="72"/>
      <c r="Q11" s="72"/>
      <c r="R11" s="72"/>
      <c r="S11" s="72"/>
      <c r="T11" s="72"/>
      <c r="U11" s="72"/>
      <c r="V11" s="72"/>
      <c r="W11" s="72"/>
      <c r="X11" s="72"/>
    </row>
    <row r="12" spans="1:24" s="141" customFormat="1" ht="21.75" customHeight="1" thickBot="1" x14ac:dyDescent="0.3">
      <c r="A12" s="580" t="s">
        <v>190</v>
      </c>
      <c r="B12" s="225" t="s">
        <v>191</v>
      </c>
      <c r="C12" s="248"/>
      <c r="D12" s="225" t="s">
        <v>192</v>
      </c>
      <c r="E12" s="249"/>
      <c r="F12" s="225" t="s">
        <v>193</v>
      </c>
      <c r="G12" s="249"/>
      <c r="H12" s="225" t="s">
        <v>194</v>
      </c>
      <c r="I12" s="250"/>
    </row>
    <row r="13" spans="1:24" s="141" customFormat="1" ht="21.75" customHeight="1" thickBot="1" x14ac:dyDescent="0.3">
      <c r="A13" s="580"/>
      <c r="B13" s="226" t="s">
        <v>198</v>
      </c>
      <c r="C13" s="150"/>
      <c r="D13" s="225" t="s">
        <v>199</v>
      </c>
      <c r="E13" s="123"/>
      <c r="F13" s="225" t="s">
        <v>200</v>
      </c>
      <c r="G13" s="123"/>
      <c r="H13" s="225" t="s">
        <v>201</v>
      </c>
      <c r="I13" s="250"/>
    </row>
    <row r="14" spans="1:24" s="141" customFormat="1" ht="21.75" customHeight="1" thickBot="1" x14ac:dyDescent="0.3">
      <c r="A14" s="580"/>
      <c r="B14" s="225" t="s">
        <v>203</v>
      </c>
      <c r="C14" s="248"/>
      <c r="D14" s="225" t="s">
        <v>204</v>
      </c>
      <c r="E14" s="123"/>
      <c r="F14" s="225" t="s">
        <v>205</v>
      </c>
      <c r="G14" s="123"/>
      <c r="H14" s="225" t="s">
        <v>206</v>
      </c>
      <c r="I14" s="250"/>
    </row>
    <row r="15" spans="1:24" s="141" customFormat="1" ht="21.75" customHeight="1" thickBot="1" x14ac:dyDescent="0.3">
      <c r="A15" s="66"/>
      <c r="B15" s="66"/>
      <c r="C15" s="66"/>
      <c r="D15" s="66"/>
      <c r="E15" s="66"/>
      <c r="F15" s="66"/>
      <c r="G15" s="66"/>
      <c r="H15" s="66"/>
      <c r="I15" s="66"/>
      <c r="J15" s="66"/>
      <c r="K15" s="66"/>
      <c r="L15" s="154"/>
      <c r="M15" s="155"/>
      <c r="N15" s="155"/>
      <c r="O15" s="155"/>
    </row>
    <row r="16" spans="1:24" s="141" customFormat="1" ht="21.75" customHeight="1" thickBot="1" x14ac:dyDescent="0.3">
      <c r="A16" s="579" t="s">
        <v>195</v>
      </c>
      <c r="B16" s="579"/>
      <c r="C16" s="245" t="s">
        <v>196</v>
      </c>
      <c r="D16" s="595" t="s">
        <v>197</v>
      </c>
      <c r="E16" s="595"/>
      <c r="F16" s="595"/>
      <c r="G16" s="66"/>
      <c r="H16" s="66"/>
      <c r="I16" s="66"/>
      <c r="J16" s="66"/>
      <c r="K16" s="66"/>
      <c r="L16" s="154"/>
      <c r="M16" s="155"/>
      <c r="N16" s="155"/>
      <c r="O16" s="155"/>
    </row>
    <row r="17" spans="1:15" s="141" customFormat="1" ht="21.75" customHeight="1" thickBot="1" x14ac:dyDescent="0.3">
      <c r="A17" s="579"/>
      <c r="B17" s="579"/>
      <c r="C17" s="245" t="s">
        <v>202</v>
      </c>
      <c r="D17" s="595"/>
      <c r="E17" s="595"/>
      <c r="F17" s="595"/>
      <c r="G17" s="66"/>
      <c r="H17" s="66"/>
      <c r="I17" s="66"/>
      <c r="J17" s="66"/>
      <c r="K17" s="66"/>
      <c r="L17" s="154"/>
      <c r="M17" s="155"/>
      <c r="N17" s="155"/>
      <c r="O17" s="155"/>
    </row>
    <row r="18" spans="1:15" s="141" customFormat="1" ht="21.75" customHeight="1" thickBot="1" x14ac:dyDescent="0.3">
      <c r="A18" s="579"/>
      <c r="B18" s="579"/>
      <c r="C18" s="245" t="s">
        <v>207</v>
      </c>
      <c r="D18" s="595"/>
      <c r="E18" s="595"/>
      <c r="F18" s="595"/>
      <c r="G18" s="66"/>
      <c r="H18" s="66"/>
      <c r="I18" s="66"/>
      <c r="J18" s="66"/>
      <c r="K18" s="66"/>
      <c r="L18" s="154"/>
      <c r="M18" s="155"/>
      <c r="N18" s="155"/>
      <c r="O18" s="155"/>
    </row>
    <row r="19" spans="1:15" s="141" customFormat="1" ht="21.75" customHeight="1" x14ac:dyDescent="0.25">
      <c r="A19" s="66"/>
      <c r="B19" s="66"/>
      <c r="C19" s="66"/>
      <c r="D19" s="66"/>
      <c r="E19" s="66"/>
      <c r="F19" s="66"/>
      <c r="G19" s="66"/>
      <c r="H19" s="66"/>
      <c r="I19" s="66"/>
      <c r="J19" s="66"/>
      <c r="K19" s="66"/>
      <c r="L19" s="154"/>
      <c r="M19" s="155"/>
      <c r="N19" s="155"/>
      <c r="O19" s="155"/>
    </row>
    <row r="20" spans="1:15" s="92" customFormat="1" ht="16.5" customHeight="1" x14ac:dyDescent="0.2"/>
    <row r="21" spans="1:15" ht="5.25" customHeight="1" thickBot="1" x14ac:dyDescent="0.3"/>
    <row r="22" spans="1:15" ht="48" customHeight="1" thickBot="1" x14ac:dyDescent="0.3">
      <c r="A22" s="735" t="s">
        <v>390</v>
      </c>
      <c r="B22" s="735"/>
      <c r="C22" s="735"/>
      <c r="D22" s="735"/>
      <c r="E22" s="735"/>
      <c r="F22" s="735"/>
      <c r="G22" s="735"/>
      <c r="H22" s="735"/>
      <c r="I22" s="735"/>
      <c r="J22" s="735"/>
    </row>
    <row r="23" spans="1:15" ht="69.95" customHeight="1" thickBot="1" x14ac:dyDescent="0.3">
      <c r="A23" s="230" t="s">
        <v>221</v>
      </c>
      <c r="B23" s="731" t="s">
        <v>391</v>
      </c>
      <c r="C23" s="731"/>
      <c r="D23" s="731"/>
      <c r="E23" s="231" t="s">
        <v>392</v>
      </c>
      <c r="F23" s="232" t="s">
        <v>393</v>
      </c>
      <c r="G23" s="231" t="s">
        <v>394</v>
      </c>
      <c r="H23" s="734" t="s">
        <v>395</v>
      </c>
      <c r="I23" s="734"/>
      <c r="J23" s="734"/>
    </row>
    <row r="24" spans="1:15" ht="50.25" customHeight="1" thickBot="1" x14ac:dyDescent="0.3">
      <c r="A24" s="195" t="s">
        <v>396</v>
      </c>
      <c r="B24" s="731" t="s">
        <v>397</v>
      </c>
      <c r="C24" s="731"/>
      <c r="D24" s="731"/>
      <c r="E24" s="731"/>
      <c r="F24" s="731"/>
      <c r="G24" s="731"/>
      <c r="H24" s="731"/>
      <c r="I24" s="731"/>
      <c r="J24" s="731"/>
    </row>
    <row r="25" spans="1:15" ht="50.25" customHeight="1" thickBot="1" x14ac:dyDescent="0.3">
      <c r="A25" s="729" t="s">
        <v>398</v>
      </c>
      <c r="B25" s="233">
        <v>2024</v>
      </c>
      <c r="C25" s="234">
        <v>2025</v>
      </c>
      <c r="D25" s="234">
        <v>2026</v>
      </c>
      <c r="E25" s="234">
        <v>2027</v>
      </c>
      <c r="F25" s="235" t="s">
        <v>93</v>
      </c>
      <c r="G25" s="236" t="s">
        <v>399</v>
      </c>
      <c r="H25" s="737" t="s">
        <v>400</v>
      </c>
      <c r="I25" s="737"/>
      <c r="J25" s="737"/>
    </row>
    <row r="26" spans="1:15" ht="50.25" customHeight="1" thickBot="1" x14ac:dyDescent="0.3">
      <c r="A26" s="729"/>
      <c r="B26" s="237">
        <v>0.1</v>
      </c>
      <c r="C26" s="238">
        <f>B29+B31+B33+B35+B37+B39+B41+B43+B45+B47+B49+B51</f>
        <v>0.30000000000000004</v>
      </c>
      <c r="D26" s="238">
        <v>0.35</v>
      </c>
      <c r="E26" s="238">
        <v>0.25</v>
      </c>
      <c r="F26" s="239">
        <f>SUM(B26:E26)</f>
        <v>1</v>
      </c>
      <c r="G26" s="388">
        <f>B26</f>
        <v>0.1</v>
      </c>
      <c r="H26" s="731" t="s">
        <v>21</v>
      </c>
      <c r="I26" s="731"/>
      <c r="J26" s="731"/>
    </row>
    <row r="27" spans="1:15" ht="52.5" customHeight="1" thickBot="1" x14ac:dyDescent="0.3">
      <c r="A27" s="195"/>
      <c r="B27" s="738" t="s">
        <v>401</v>
      </c>
      <c r="C27" s="738"/>
      <c r="D27" s="738"/>
      <c r="E27" s="738"/>
      <c r="F27" s="738"/>
      <c r="G27" s="738"/>
      <c r="H27" s="738"/>
      <c r="I27" s="738"/>
      <c r="J27" s="738"/>
    </row>
    <row r="28" spans="1:15" s="95" customFormat="1" ht="56.25" customHeight="1" thickBot="1" x14ac:dyDescent="0.3">
      <c r="A28" s="729" t="s">
        <v>241</v>
      </c>
      <c r="B28" s="230" t="s">
        <v>242</v>
      </c>
      <c r="C28" s="230" t="s">
        <v>243</v>
      </c>
      <c r="D28" s="726" t="s">
        <v>244</v>
      </c>
      <c r="E28" s="726"/>
      <c r="F28" s="726" t="s">
        <v>245</v>
      </c>
      <c r="G28" s="726"/>
      <c r="H28" s="196" t="s">
        <v>246</v>
      </c>
      <c r="I28" s="194" t="s">
        <v>247</v>
      </c>
      <c r="J28" s="194" t="s">
        <v>402</v>
      </c>
    </row>
    <row r="29" spans="1:15" ht="112.5" customHeight="1" thickBot="1" x14ac:dyDescent="0.3">
      <c r="A29" s="729"/>
      <c r="B29" s="403">
        <v>3.0000000000000001E-3</v>
      </c>
      <c r="C29" s="152">
        <f>B59</f>
        <v>0</v>
      </c>
      <c r="D29" s="731"/>
      <c r="E29" s="731"/>
      <c r="F29" s="731"/>
      <c r="G29" s="731"/>
      <c r="H29" s="151"/>
      <c r="I29" s="240"/>
      <c r="J29" s="240"/>
    </row>
    <row r="30" spans="1:15" s="95" customFormat="1" ht="45" customHeight="1" thickBot="1" x14ac:dyDescent="0.3">
      <c r="A30" s="729" t="s">
        <v>248</v>
      </c>
      <c r="B30" s="193" t="s">
        <v>242</v>
      </c>
      <c r="C30" s="196" t="s">
        <v>243</v>
      </c>
      <c r="D30" s="726" t="s">
        <v>244</v>
      </c>
      <c r="E30" s="726"/>
      <c r="F30" s="726" t="s">
        <v>245</v>
      </c>
      <c r="G30" s="726"/>
      <c r="H30" s="196" t="s">
        <v>246</v>
      </c>
      <c r="I30" s="194" t="s">
        <v>247</v>
      </c>
      <c r="J30" s="194" t="s">
        <v>402</v>
      </c>
    </row>
    <row r="31" spans="1:15" ht="115.5" customHeight="1" thickBot="1" x14ac:dyDescent="0.3">
      <c r="A31" s="729"/>
      <c r="B31" s="403">
        <v>6.0000000000000001E-3</v>
      </c>
      <c r="C31" s="152">
        <f>C59</f>
        <v>0</v>
      </c>
      <c r="D31" s="731"/>
      <c r="E31" s="731"/>
      <c r="F31" s="731"/>
      <c r="G31" s="731"/>
      <c r="H31" s="151"/>
      <c r="I31" s="240"/>
      <c r="J31" s="240"/>
    </row>
    <row r="32" spans="1:15" s="95" customFormat="1" ht="45" customHeight="1" thickBot="1" x14ac:dyDescent="0.3">
      <c r="A32" s="729" t="s">
        <v>249</v>
      </c>
      <c r="B32" s="193" t="s">
        <v>242</v>
      </c>
      <c r="C32" s="196" t="s">
        <v>243</v>
      </c>
      <c r="D32" s="726" t="s">
        <v>244</v>
      </c>
      <c r="E32" s="726"/>
      <c r="F32" s="726" t="s">
        <v>245</v>
      </c>
      <c r="G32" s="726"/>
      <c r="H32" s="196" t="s">
        <v>246</v>
      </c>
      <c r="I32" s="194" t="s">
        <v>247</v>
      </c>
      <c r="J32" s="194" t="s">
        <v>402</v>
      </c>
    </row>
    <row r="33" spans="1:10" ht="113.25" customHeight="1" thickBot="1" x14ac:dyDescent="0.3">
      <c r="A33" s="729"/>
      <c r="B33" s="403">
        <v>1.7999999999999999E-2</v>
      </c>
      <c r="C33" s="152">
        <f>+D59</f>
        <v>0</v>
      </c>
      <c r="D33" s="731"/>
      <c r="E33" s="731"/>
      <c r="F33" s="731"/>
      <c r="G33" s="731"/>
      <c r="H33" s="151"/>
      <c r="I33" s="240"/>
      <c r="J33" s="240"/>
    </row>
    <row r="34" spans="1:10" s="95" customFormat="1" ht="47.25" customHeight="1" thickBot="1" x14ac:dyDescent="0.3">
      <c r="A34" s="729" t="s">
        <v>250</v>
      </c>
      <c r="B34" s="193" t="s">
        <v>242</v>
      </c>
      <c r="C34" s="193" t="s">
        <v>243</v>
      </c>
      <c r="D34" s="726" t="s">
        <v>244</v>
      </c>
      <c r="E34" s="726"/>
      <c r="F34" s="726" t="s">
        <v>245</v>
      </c>
      <c r="G34" s="726"/>
      <c r="H34" s="196" t="s">
        <v>246</v>
      </c>
      <c r="I34" s="196" t="s">
        <v>247</v>
      </c>
      <c r="J34" s="194" t="s">
        <v>402</v>
      </c>
    </row>
    <row r="35" spans="1:10" ht="112.5" customHeight="1" thickBot="1" x14ac:dyDescent="0.3">
      <c r="A35" s="729"/>
      <c r="B35" s="398">
        <v>0.03</v>
      </c>
      <c r="C35" s="152">
        <f>+E59</f>
        <v>0</v>
      </c>
      <c r="D35" s="730"/>
      <c r="E35" s="730"/>
      <c r="F35" s="730"/>
      <c r="G35" s="730"/>
      <c r="H35" s="241"/>
      <c r="I35" s="242"/>
      <c r="J35" s="242"/>
    </row>
    <row r="36" spans="1:10" s="95" customFormat="1" ht="47.25" customHeight="1" thickBot="1" x14ac:dyDescent="0.3">
      <c r="A36" s="729" t="s">
        <v>251</v>
      </c>
      <c r="B36" s="193" t="s">
        <v>242</v>
      </c>
      <c r="C36" s="196" t="s">
        <v>243</v>
      </c>
      <c r="D36" s="726" t="s">
        <v>244</v>
      </c>
      <c r="E36" s="726"/>
      <c r="F36" s="726" t="s">
        <v>245</v>
      </c>
      <c r="G36" s="726"/>
      <c r="H36" s="196" t="s">
        <v>246</v>
      </c>
      <c r="I36" s="194" t="s">
        <v>247</v>
      </c>
      <c r="J36" s="194" t="s">
        <v>402</v>
      </c>
    </row>
    <row r="37" spans="1:10" ht="114" customHeight="1" x14ac:dyDescent="0.25">
      <c r="A37" s="729"/>
      <c r="B37" s="403">
        <v>3.5999999999999997E-2</v>
      </c>
      <c r="C37" s="152">
        <f>+F59</f>
        <v>0</v>
      </c>
      <c r="D37" s="727"/>
      <c r="E37" s="727"/>
      <c r="F37" s="727"/>
      <c r="G37" s="727"/>
      <c r="H37" s="151"/>
      <c r="I37" s="243"/>
      <c r="J37" s="243"/>
    </row>
    <row r="38" spans="1:10" s="95" customFormat="1" ht="48.75" customHeight="1" x14ac:dyDescent="0.25">
      <c r="A38" s="729" t="s">
        <v>252</v>
      </c>
      <c r="B38" s="399" t="s">
        <v>242</v>
      </c>
      <c r="C38" s="196" t="s">
        <v>243</v>
      </c>
      <c r="D38" s="726" t="s">
        <v>244</v>
      </c>
      <c r="E38" s="726"/>
      <c r="F38" s="726" t="s">
        <v>245</v>
      </c>
      <c r="G38" s="726"/>
      <c r="H38" s="196" t="s">
        <v>246</v>
      </c>
      <c r="I38" s="194" t="s">
        <v>247</v>
      </c>
      <c r="J38" s="194" t="s">
        <v>402</v>
      </c>
    </row>
    <row r="39" spans="1:10" ht="111" customHeight="1" x14ac:dyDescent="0.25">
      <c r="A39" s="729"/>
      <c r="B39" s="404">
        <v>4.2000000000000003E-2</v>
      </c>
      <c r="C39" s="400">
        <f>+G59</f>
        <v>0</v>
      </c>
      <c r="D39" s="727"/>
      <c r="E39" s="727"/>
      <c r="F39" s="727"/>
      <c r="G39" s="727"/>
      <c r="H39" s="151"/>
      <c r="I39" s="243"/>
      <c r="J39" s="243"/>
    </row>
    <row r="40" spans="1:10" ht="46.5" customHeight="1" x14ac:dyDescent="0.25">
      <c r="A40" s="725" t="s">
        <v>253</v>
      </c>
      <c r="B40" s="402" t="s">
        <v>242</v>
      </c>
      <c r="C40" s="390" t="s">
        <v>243</v>
      </c>
      <c r="D40" s="726" t="s">
        <v>244</v>
      </c>
      <c r="E40" s="726"/>
      <c r="F40" s="726" t="s">
        <v>245</v>
      </c>
      <c r="G40" s="726"/>
      <c r="H40" s="196" t="s">
        <v>246</v>
      </c>
      <c r="I40" s="194" t="s">
        <v>247</v>
      </c>
      <c r="J40" s="194" t="s">
        <v>402</v>
      </c>
    </row>
    <row r="41" spans="1:10" ht="111.75" customHeight="1" x14ac:dyDescent="0.25">
      <c r="A41" s="725"/>
      <c r="B41" s="404">
        <v>4.2000000000000003E-2</v>
      </c>
      <c r="C41" s="400">
        <f>+H59</f>
        <v>0</v>
      </c>
      <c r="D41" s="727"/>
      <c r="E41" s="727"/>
      <c r="F41" s="727"/>
      <c r="G41" s="727"/>
      <c r="H41" s="151"/>
      <c r="I41" s="243"/>
      <c r="J41" s="243"/>
    </row>
    <row r="42" spans="1:10" ht="48.75" customHeight="1" x14ac:dyDescent="0.25">
      <c r="A42" s="725" t="s">
        <v>254</v>
      </c>
      <c r="B42" s="402" t="s">
        <v>242</v>
      </c>
      <c r="C42" s="390" t="s">
        <v>243</v>
      </c>
      <c r="D42" s="726" t="s">
        <v>244</v>
      </c>
      <c r="E42" s="726"/>
      <c r="F42" s="726" t="s">
        <v>245</v>
      </c>
      <c r="G42" s="726"/>
      <c r="H42" s="196" t="s">
        <v>246</v>
      </c>
      <c r="I42" s="194" t="s">
        <v>247</v>
      </c>
      <c r="J42" s="194" t="s">
        <v>402</v>
      </c>
    </row>
    <row r="43" spans="1:10" ht="113.25" customHeight="1" x14ac:dyDescent="0.25">
      <c r="A43" s="725"/>
      <c r="B43" s="404">
        <v>3.5999999999999997E-2</v>
      </c>
      <c r="C43" s="400">
        <f>+I59</f>
        <v>0</v>
      </c>
      <c r="D43" s="727"/>
      <c r="E43" s="727"/>
      <c r="F43" s="727"/>
      <c r="G43" s="727"/>
      <c r="H43" s="244"/>
      <c r="I43" s="151"/>
      <c r="J43" s="243"/>
    </row>
    <row r="44" spans="1:10" ht="42.75" customHeight="1" x14ac:dyDescent="0.25">
      <c r="A44" s="725" t="s">
        <v>255</v>
      </c>
      <c r="B44" s="402" t="s">
        <v>242</v>
      </c>
      <c r="C44" s="390" t="s">
        <v>243</v>
      </c>
      <c r="D44" s="726" t="s">
        <v>244</v>
      </c>
      <c r="E44" s="726"/>
      <c r="F44" s="726" t="s">
        <v>245</v>
      </c>
      <c r="G44" s="726"/>
      <c r="H44" s="196" t="s">
        <v>246</v>
      </c>
      <c r="I44" s="194" t="s">
        <v>247</v>
      </c>
      <c r="J44" s="194" t="s">
        <v>402</v>
      </c>
    </row>
    <row r="45" spans="1:10" ht="109.5" customHeight="1" x14ac:dyDescent="0.25">
      <c r="A45" s="725"/>
      <c r="B45" s="401">
        <v>0.03</v>
      </c>
      <c r="C45" s="400">
        <f>+J59</f>
        <v>0</v>
      </c>
      <c r="D45" s="727"/>
      <c r="E45" s="727"/>
      <c r="F45" s="727"/>
      <c r="G45" s="727"/>
      <c r="H45" s="151"/>
      <c r="I45" s="151"/>
      <c r="J45" s="151"/>
    </row>
    <row r="46" spans="1:10" ht="45" customHeight="1" x14ac:dyDescent="0.25">
      <c r="A46" s="725" t="s">
        <v>256</v>
      </c>
      <c r="B46" s="402" t="s">
        <v>242</v>
      </c>
      <c r="C46" s="390" t="s">
        <v>243</v>
      </c>
      <c r="D46" s="726" t="s">
        <v>244</v>
      </c>
      <c r="E46" s="726"/>
      <c r="F46" s="726" t="s">
        <v>245</v>
      </c>
      <c r="G46" s="726"/>
      <c r="H46" s="196" t="s">
        <v>246</v>
      </c>
      <c r="I46" s="194" t="s">
        <v>247</v>
      </c>
      <c r="J46" s="194" t="s">
        <v>402</v>
      </c>
    </row>
    <row r="47" spans="1:10" ht="110.25" customHeight="1" x14ac:dyDescent="0.25">
      <c r="A47" s="725"/>
      <c r="B47" s="404">
        <v>2.4E-2</v>
      </c>
      <c r="C47" s="400">
        <f>+K59</f>
        <v>0</v>
      </c>
      <c r="D47" s="727"/>
      <c r="E47" s="727"/>
      <c r="F47" s="727"/>
      <c r="G47" s="727"/>
      <c r="H47" s="151"/>
      <c r="I47" s="243"/>
      <c r="J47" s="243"/>
    </row>
    <row r="48" spans="1:10" ht="46.5" customHeight="1" x14ac:dyDescent="0.25">
      <c r="A48" s="725" t="s">
        <v>257</v>
      </c>
      <c r="B48" s="402" t="s">
        <v>242</v>
      </c>
      <c r="C48" s="390" t="s">
        <v>243</v>
      </c>
      <c r="D48" s="726" t="s">
        <v>244</v>
      </c>
      <c r="E48" s="726"/>
      <c r="F48" s="726" t="s">
        <v>245</v>
      </c>
      <c r="G48" s="726"/>
      <c r="H48" s="196" t="s">
        <v>246</v>
      </c>
      <c r="I48" s="194" t="s">
        <v>247</v>
      </c>
      <c r="J48" s="194" t="s">
        <v>402</v>
      </c>
    </row>
    <row r="49" spans="1:36" ht="114" customHeight="1" x14ac:dyDescent="0.25">
      <c r="A49" s="725"/>
      <c r="B49" s="401">
        <v>1.7999999999999999E-2</v>
      </c>
      <c r="C49" s="400">
        <f>+L59</f>
        <v>0</v>
      </c>
      <c r="D49" s="727"/>
      <c r="E49" s="727"/>
      <c r="F49" s="728"/>
      <c r="G49" s="728"/>
      <c r="H49" s="151"/>
      <c r="I49" s="151"/>
      <c r="J49" s="151"/>
    </row>
    <row r="50" spans="1:36" ht="48.75" customHeight="1" x14ac:dyDescent="0.25">
      <c r="A50" s="725" t="s">
        <v>258</v>
      </c>
      <c r="B50" s="402" t="s">
        <v>242</v>
      </c>
      <c r="C50" s="390" t="s">
        <v>243</v>
      </c>
      <c r="D50" s="726" t="s">
        <v>244</v>
      </c>
      <c r="E50" s="726"/>
      <c r="F50" s="726" t="s">
        <v>245</v>
      </c>
      <c r="G50" s="726"/>
      <c r="H50" s="196" t="s">
        <v>246</v>
      </c>
      <c r="I50" s="194" t="s">
        <v>247</v>
      </c>
      <c r="J50" s="194" t="s">
        <v>402</v>
      </c>
    </row>
    <row r="51" spans="1:36" ht="105" customHeight="1" x14ac:dyDescent="0.25">
      <c r="A51" s="725"/>
      <c r="B51" s="401">
        <v>1.4999999999999999E-2</v>
      </c>
      <c r="C51" s="400">
        <f>+M59</f>
        <v>0</v>
      </c>
      <c r="D51" s="727"/>
      <c r="E51" s="727"/>
      <c r="F51" s="727"/>
      <c r="G51" s="727"/>
      <c r="H51" s="151"/>
      <c r="I51" s="151"/>
      <c r="J51" s="151"/>
    </row>
    <row r="53" spans="1:36" s="414" customFormat="1" x14ac:dyDescent="0.25">
      <c r="A53" s="66"/>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row>
    <row r="55" spans="1:36" ht="18" x14ac:dyDescent="0.25">
      <c r="A55" s="120" t="s">
        <v>403</v>
      </c>
    </row>
    <row r="56" spans="1:36" ht="57.75" customHeight="1" x14ac:dyDescent="0.25">
      <c r="A56" s="101"/>
    </row>
    <row r="58" spans="1:36" ht="23.25" x14ac:dyDescent="0.25">
      <c r="A58" s="724" t="s">
        <v>404</v>
      </c>
      <c r="B58" s="102" t="s">
        <v>191</v>
      </c>
      <c r="C58" s="102" t="s">
        <v>192</v>
      </c>
      <c r="D58" s="102" t="s">
        <v>193</v>
      </c>
      <c r="E58" s="102" t="s">
        <v>194</v>
      </c>
      <c r="F58" s="102" t="s">
        <v>198</v>
      </c>
      <c r="G58" s="102" t="s">
        <v>199</v>
      </c>
      <c r="H58" s="102" t="s">
        <v>200</v>
      </c>
      <c r="I58" s="102" t="s">
        <v>201</v>
      </c>
      <c r="J58" s="102" t="s">
        <v>203</v>
      </c>
      <c r="K58" s="102" t="s">
        <v>204</v>
      </c>
      <c r="L58" s="102" t="s">
        <v>205</v>
      </c>
      <c r="M58" s="102" t="s">
        <v>206</v>
      </c>
    </row>
    <row r="59" spans="1:36" ht="24.75" customHeight="1" x14ac:dyDescent="0.25">
      <c r="A59" s="724"/>
      <c r="B59" s="103"/>
      <c r="C59" s="103"/>
      <c r="D59" s="103"/>
      <c r="E59" s="103"/>
      <c r="F59" s="103"/>
      <c r="G59" s="103"/>
      <c r="H59" s="103"/>
      <c r="I59" s="103"/>
      <c r="J59" s="103"/>
      <c r="K59" s="103"/>
      <c r="L59" s="103"/>
      <c r="M59" s="103"/>
    </row>
    <row r="60" spans="1:36" s="414" customFormat="1" ht="24.75" customHeight="1" x14ac:dyDescent="0.25">
      <c r="A60" s="66"/>
      <c r="B60" s="75"/>
      <c r="C60" s="75"/>
      <c r="D60" s="75"/>
      <c r="E60" s="75"/>
      <c r="F60" s="75"/>
      <c r="G60" s="75"/>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1:36" s="415" customFormat="1" ht="30" customHeight="1" x14ac:dyDescent="0.25">
      <c r="A61" s="66"/>
      <c r="B61" s="66"/>
      <c r="C61" s="66"/>
      <c r="D61" s="66"/>
      <c r="E61" s="66"/>
      <c r="F61" s="66"/>
      <c r="G61" s="66"/>
      <c r="H61" s="66"/>
      <c r="I61" s="6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row>
    <row r="63" spans="1:36" ht="44.25" customHeight="1" thickBot="1" x14ac:dyDescent="0.3">
      <c r="A63" s="740" t="s">
        <v>405</v>
      </c>
      <c r="B63" s="251" t="s">
        <v>406</v>
      </c>
      <c r="C63" s="252"/>
      <c r="D63" s="739" t="s">
        <v>407</v>
      </c>
      <c r="E63" s="251" t="s">
        <v>406</v>
      </c>
      <c r="F63" s="252"/>
      <c r="G63" s="739" t="s">
        <v>408</v>
      </c>
      <c r="H63" s="251" t="s">
        <v>409</v>
      </c>
      <c r="I63" s="581"/>
      <c r="J63" s="581"/>
    </row>
    <row r="64" spans="1:36" ht="15.75" thickBot="1" x14ac:dyDescent="0.3">
      <c r="A64" s="740"/>
      <c r="B64" s="251" t="s">
        <v>410</v>
      </c>
      <c r="C64" s="252" t="s">
        <v>411</v>
      </c>
      <c r="D64" s="739"/>
      <c r="E64" s="251" t="s">
        <v>410</v>
      </c>
      <c r="F64" s="252" t="s">
        <v>412</v>
      </c>
      <c r="G64" s="739"/>
      <c r="H64" s="251" t="s">
        <v>413</v>
      </c>
      <c r="I64" s="581"/>
      <c r="J64" s="581"/>
    </row>
    <row r="65" spans="1:10" ht="29.25" thickBot="1" x14ac:dyDescent="0.3">
      <c r="A65" s="740"/>
      <c r="B65" s="251" t="s">
        <v>414</v>
      </c>
      <c r="C65" s="252" t="s">
        <v>415</v>
      </c>
      <c r="D65" s="739"/>
      <c r="E65" s="251" t="s">
        <v>414</v>
      </c>
      <c r="F65" s="409" t="s">
        <v>416</v>
      </c>
      <c r="G65" s="739"/>
      <c r="H65" s="251" t="s">
        <v>417</v>
      </c>
      <c r="I65" s="581"/>
      <c r="J65" s="581"/>
    </row>
    <row r="66" spans="1:10" ht="39.75" customHeight="1" thickBot="1" x14ac:dyDescent="0.3">
      <c r="A66" s="740"/>
      <c r="B66" s="251" t="s">
        <v>406</v>
      </c>
      <c r="C66" s="252"/>
      <c r="D66" s="739"/>
      <c r="E66" s="251" t="s">
        <v>406</v>
      </c>
      <c r="F66" s="252"/>
      <c r="G66" s="739"/>
      <c r="H66" s="251" t="s">
        <v>409</v>
      </c>
      <c r="I66" s="581"/>
      <c r="J66" s="581"/>
    </row>
    <row r="67" spans="1:10" ht="15.75" thickBot="1" x14ac:dyDescent="0.3">
      <c r="A67" s="740"/>
      <c r="B67" s="251" t="s">
        <v>410</v>
      </c>
      <c r="C67" s="252" t="s">
        <v>418</v>
      </c>
      <c r="D67" s="739"/>
      <c r="E67" s="251" t="s">
        <v>410</v>
      </c>
      <c r="F67" s="252"/>
      <c r="G67" s="739"/>
      <c r="H67" s="251" t="s">
        <v>413</v>
      </c>
      <c r="I67" s="581"/>
      <c r="J67" s="581"/>
    </row>
    <row r="68" spans="1:10" ht="15.75" thickBot="1" x14ac:dyDescent="0.3">
      <c r="A68" s="740"/>
      <c r="B68" s="251" t="s">
        <v>414</v>
      </c>
      <c r="C68" s="252" t="s">
        <v>419</v>
      </c>
      <c r="D68" s="739"/>
      <c r="E68" s="251" t="s">
        <v>414</v>
      </c>
      <c r="F68" s="252"/>
      <c r="G68" s="739"/>
      <c r="H68" s="251" t="s">
        <v>417</v>
      </c>
      <c r="I68" s="581"/>
      <c r="J68" s="581"/>
    </row>
  </sheetData>
  <mergeCells count="90">
    <mergeCell ref="D63:D68"/>
    <mergeCell ref="A63:A68"/>
    <mergeCell ref="G63:G68"/>
    <mergeCell ref="I63:J63"/>
    <mergeCell ref="I64:J64"/>
    <mergeCell ref="I65:J65"/>
    <mergeCell ref="I66:J66"/>
    <mergeCell ref="I67:J67"/>
    <mergeCell ref="I68:J68"/>
    <mergeCell ref="D29:E29"/>
    <mergeCell ref="F29:G29"/>
    <mergeCell ref="A25:A26"/>
    <mergeCell ref="H25:J25"/>
    <mergeCell ref="H26:J26"/>
    <mergeCell ref="B27:J27"/>
    <mergeCell ref="A28:A29"/>
    <mergeCell ref="D28:E28"/>
    <mergeCell ref="F28:G28"/>
    <mergeCell ref="A1:A4"/>
    <mergeCell ref="B24:J24"/>
    <mergeCell ref="A7:A10"/>
    <mergeCell ref="H23:J23"/>
    <mergeCell ref="A12:A14"/>
    <mergeCell ref="A16:B18"/>
    <mergeCell ref="B1:H1"/>
    <mergeCell ref="B2:H2"/>
    <mergeCell ref="B3:H3"/>
    <mergeCell ref="D16:F16"/>
    <mergeCell ref="D17:F17"/>
    <mergeCell ref="D18:F18"/>
    <mergeCell ref="B23:D23"/>
    <mergeCell ref="A22:J22"/>
    <mergeCell ref="B7:J10"/>
    <mergeCell ref="B4:H4"/>
    <mergeCell ref="A32:A33"/>
    <mergeCell ref="D32:E32"/>
    <mergeCell ref="F32:G32"/>
    <mergeCell ref="D33:E33"/>
    <mergeCell ref="F33:G33"/>
    <mergeCell ref="A30:A31"/>
    <mergeCell ref="D30:E30"/>
    <mergeCell ref="F30:G30"/>
    <mergeCell ref="D31:E31"/>
    <mergeCell ref="F31:G31"/>
    <mergeCell ref="A36:A37"/>
    <mergeCell ref="D36:E36"/>
    <mergeCell ref="F36:G36"/>
    <mergeCell ref="D37:E37"/>
    <mergeCell ref="F37:G37"/>
    <mergeCell ref="A34:A35"/>
    <mergeCell ref="D34:E34"/>
    <mergeCell ref="F34:G34"/>
    <mergeCell ref="D35:E35"/>
    <mergeCell ref="F35:G35"/>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8:A59"/>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s>
  <printOptions horizontalCentered="1" verticalCentered="1"/>
  <pageMargins left="0.23622047244094491" right="0.23622047244094491" top="0.23622047244094491" bottom="0.23622047244094491" header="0.31496062992125984" footer="0.11811023622047245"/>
  <pageSetup scale="36"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H26:J26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workbookViewId="0">
      <selection activeCell="Q26" sqref="Q26"/>
    </sheetView>
  </sheetViews>
  <sheetFormatPr baseColWidth="10" defaultColWidth="9.85546875" defaultRowHeight="12.75" x14ac:dyDescent="0.25"/>
  <cols>
    <col min="1" max="1" width="3.85546875" style="266" customWidth="1"/>
    <col min="2" max="2" width="10.7109375" style="266" customWidth="1"/>
    <col min="3" max="3" width="6.42578125" style="266" customWidth="1"/>
    <col min="4" max="4" width="7.5703125" style="266" customWidth="1"/>
    <col min="5" max="5" width="6.42578125" style="266" customWidth="1"/>
    <col min="6" max="6" width="11.85546875" style="266" customWidth="1"/>
    <col min="7" max="7" width="2.42578125" style="266" customWidth="1"/>
    <col min="8" max="8" width="21.28515625" style="266" customWidth="1"/>
    <col min="9" max="9" width="14.42578125" style="266" customWidth="1"/>
    <col min="10" max="10" width="7.5703125" style="266" customWidth="1"/>
    <col min="11" max="11" width="21.28515625" style="266" customWidth="1"/>
    <col min="12" max="12" width="29.28515625" style="266" customWidth="1"/>
    <col min="13" max="16384" width="9.85546875" style="266"/>
  </cols>
  <sheetData>
    <row r="1" spans="1:12" ht="18" customHeight="1" x14ac:dyDescent="0.25">
      <c r="A1" s="605"/>
      <c r="B1" s="606"/>
      <c r="C1" s="606"/>
      <c r="D1" s="606"/>
      <c r="E1" s="607"/>
      <c r="F1" s="614" t="s">
        <v>269</v>
      </c>
      <c r="G1" s="615"/>
      <c r="H1" s="615"/>
      <c r="I1" s="615"/>
      <c r="J1" s="615"/>
      <c r="K1" s="615"/>
      <c r="L1" s="265"/>
    </row>
    <row r="2" spans="1:12" ht="18" customHeight="1" x14ac:dyDescent="0.25">
      <c r="A2" s="608"/>
      <c r="B2" s="609"/>
      <c r="C2" s="609"/>
      <c r="D2" s="609"/>
      <c r="E2" s="610"/>
      <c r="F2" s="616"/>
      <c r="G2" s="617"/>
      <c r="H2" s="617"/>
      <c r="I2" s="617"/>
      <c r="J2" s="617"/>
      <c r="K2" s="617"/>
      <c r="L2" s="265"/>
    </row>
    <row r="3" spans="1:12" ht="18" customHeight="1" x14ac:dyDescent="0.25">
      <c r="A3" s="608"/>
      <c r="B3" s="609"/>
      <c r="C3" s="609"/>
      <c r="D3" s="609"/>
      <c r="E3" s="610"/>
      <c r="F3" s="614" t="s">
        <v>270</v>
      </c>
      <c r="G3" s="615"/>
      <c r="H3" s="615"/>
      <c r="I3" s="615"/>
      <c r="J3" s="615"/>
      <c r="K3" s="615"/>
      <c r="L3" s="265"/>
    </row>
    <row r="4" spans="1:12" ht="18" customHeight="1" x14ac:dyDescent="0.25">
      <c r="A4" s="611"/>
      <c r="B4" s="612"/>
      <c r="C4" s="612"/>
      <c r="D4" s="612"/>
      <c r="E4" s="613"/>
      <c r="F4" s="616"/>
      <c r="G4" s="617"/>
      <c r="H4" s="617"/>
      <c r="I4" s="617"/>
      <c r="J4" s="617"/>
      <c r="K4" s="617"/>
      <c r="L4" s="265"/>
    </row>
    <row r="5" spans="1:12" x14ac:dyDescent="0.25">
      <c r="A5" s="741" t="s">
        <v>271</v>
      </c>
      <c r="B5" s="742"/>
      <c r="C5" s="742"/>
      <c r="D5" s="742"/>
      <c r="E5" s="742"/>
      <c r="F5" s="742"/>
      <c r="G5" s="742"/>
      <c r="H5" s="742"/>
      <c r="I5" s="742"/>
      <c r="J5" s="742"/>
      <c r="K5" s="742"/>
      <c r="L5" s="754"/>
    </row>
    <row r="6" spans="1:12" ht="24.75" customHeight="1" x14ac:dyDescent="0.25">
      <c r="A6" s="741" t="s">
        <v>272</v>
      </c>
      <c r="B6" s="742"/>
      <c r="C6" s="743"/>
      <c r="D6" s="622" t="s">
        <v>12</v>
      </c>
      <c r="E6" s="623"/>
      <c r="F6" s="623"/>
      <c r="G6" s="623"/>
      <c r="H6" s="624"/>
      <c r="I6" s="741" t="s">
        <v>273</v>
      </c>
      <c r="J6" s="743"/>
      <c r="K6" s="622" t="s">
        <v>37</v>
      </c>
      <c r="L6" s="624"/>
    </row>
    <row r="7" spans="1:12" ht="24.75" customHeight="1" x14ac:dyDescent="0.25">
      <c r="A7" s="741" t="s">
        <v>274</v>
      </c>
      <c r="B7" s="742"/>
      <c r="C7" s="743"/>
      <c r="D7" s="622" t="s">
        <v>26</v>
      </c>
      <c r="E7" s="623"/>
      <c r="F7" s="623"/>
      <c r="G7" s="623"/>
      <c r="H7" s="624"/>
      <c r="I7" s="741" t="s">
        <v>98</v>
      </c>
      <c r="J7" s="743"/>
      <c r="K7" s="622" t="s">
        <v>15</v>
      </c>
      <c r="L7" s="624"/>
    </row>
    <row r="8" spans="1:12" ht="24.75" customHeight="1" x14ac:dyDescent="0.25">
      <c r="A8" s="741" t="s">
        <v>275</v>
      </c>
      <c r="B8" s="742"/>
      <c r="C8" s="743"/>
      <c r="D8" s="622" t="s">
        <v>68</v>
      </c>
      <c r="E8" s="623"/>
      <c r="F8" s="623"/>
      <c r="G8" s="623"/>
      <c r="H8" s="624"/>
      <c r="I8" s="741" t="s">
        <v>276</v>
      </c>
      <c r="J8" s="743"/>
      <c r="K8" s="622" t="s">
        <v>69</v>
      </c>
      <c r="L8" s="624"/>
    </row>
    <row r="9" spans="1:12" ht="24.75" customHeight="1" x14ac:dyDescent="0.25">
      <c r="A9" s="750" t="s">
        <v>277</v>
      </c>
      <c r="B9" s="745"/>
      <c r="C9" s="745"/>
      <c r="D9" s="745"/>
      <c r="E9" s="745"/>
      <c r="F9" s="745"/>
      <c r="G9" s="745"/>
      <c r="H9" s="745"/>
      <c r="I9" s="745"/>
      <c r="J9" s="745"/>
      <c r="K9" s="745"/>
      <c r="L9" s="751"/>
    </row>
    <row r="10" spans="1:12" ht="24.75" customHeight="1" x14ac:dyDescent="0.25">
      <c r="A10" s="744" t="s">
        <v>221</v>
      </c>
      <c r="B10" s="744"/>
      <c r="C10" s="744"/>
      <c r="D10" s="744"/>
      <c r="E10" s="661" t="s">
        <v>391</v>
      </c>
      <c r="F10" s="661"/>
      <c r="G10" s="661"/>
      <c r="H10" s="661"/>
      <c r="I10" s="661"/>
      <c r="J10" s="661"/>
      <c r="K10" s="661"/>
      <c r="L10" s="661"/>
    </row>
    <row r="11" spans="1:12" ht="24.75" customHeight="1" x14ac:dyDescent="0.25">
      <c r="A11" s="752" t="s">
        <v>279</v>
      </c>
      <c r="B11" s="753"/>
      <c r="C11" s="753"/>
      <c r="D11" s="754"/>
      <c r="E11" s="661" t="s">
        <v>420</v>
      </c>
      <c r="F11" s="661"/>
      <c r="G11" s="661"/>
      <c r="H11" s="661"/>
      <c r="I11" s="661"/>
      <c r="J11" s="661"/>
      <c r="K11" s="661"/>
      <c r="L11" s="661"/>
    </row>
    <row r="12" spans="1:12" ht="24.75" customHeight="1" x14ac:dyDescent="0.25">
      <c r="A12" s="741" t="s">
        <v>280</v>
      </c>
      <c r="B12" s="742"/>
      <c r="C12" s="742"/>
      <c r="D12" s="743"/>
      <c r="E12" s="633" t="s">
        <v>421</v>
      </c>
      <c r="F12" s="634"/>
      <c r="G12" s="634"/>
      <c r="H12" s="634"/>
      <c r="I12" s="634"/>
      <c r="J12" s="634"/>
      <c r="K12" s="634"/>
      <c r="L12" s="635"/>
    </row>
    <row r="13" spans="1:12" ht="24.75" customHeight="1" x14ac:dyDescent="0.25">
      <c r="A13" s="741" t="s">
        <v>282</v>
      </c>
      <c r="B13" s="742"/>
      <c r="C13" s="743"/>
      <c r="D13" s="622">
        <v>3969</v>
      </c>
      <c r="E13" s="623"/>
      <c r="F13" s="623"/>
      <c r="G13" s="623"/>
      <c r="H13" s="624"/>
      <c r="I13" s="741" t="s">
        <v>284</v>
      </c>
      <c r="J13" s="743"/>
      <c r="K13" s="622" t="s">
        <v>18</v>
      </c>
      <c r="L13" s="624"/>
    </row>
    <row r="14" spans="1:12" x14ac:dyDescent="0.25">
      <c r="A14" s="741" t="s">
        <v>285</v>
      </c>
      <c r="B14" s="742"/>
      <c r="C14" s="742"/>
      <c r="D14" s="742"/>
      <c r="E14" s="742"/>
      <c r="F14" s="742"/>
      <c r="G14" s="742"/>
      <c r="H14" s="742"/>
      <c r="I14" s="742"/>
      <c r="J14" s="742"/>
      <c r="K14" s="742"/>
      <c r="L14" s="754"/>
    </row>
    <row r="15" spans="1:12" ht="17.25" customHeight="1" x14ac:dyDescent="0.25">
      <c r="A15" s="741" t="s">
        <v>286</v>
      </c>
      <c r="B15" s="742"/>
      <c r="C15" s="743"/>
      <c r="D15" s="622" t="s">
        <v>19</v>
      </c>
      <c r="E15" s="623"/>
      <c r="F15" s="623"/>
      <c r="G15" s="623"/>
      <c r="H15" s="624"/>
      <c r="I15" s="741" t="s">
        <v>287</v>
      </c>
      <c r="J15" s="743"/>
      <c r="K15" s="622" t="s">
        <v>20</v>
      </c>
      <c r="L15" s="624"/>
    </row>
    <row r="16" spans="1:12" ht="17.25" customHeight="1" x14ac:dyDescent="0.25">
      <c r="A16" s="741" t="s">
        <v>288</v>
      </c>
      <c r="B16" s="742"/>
      <c r="C16" s="743"/>
      <c r="D16" s="747">
        <v>30</v>
      </c>
      <c r="E16" s="748"/>
      <c r="F16" s="748"/>
      <c r="G16" s="748"/>
      <c r="H16" s="749"/>
      <c r="I16" s="741" t="s">
        <v>238</v>
      </c>
      <c r="J16" s="743"/>
      <c r="K16" s="622" t="s">
        <v>21</v>
      </c>
      <c r="L16" s="624"/>
    </row>
    <row r="17" spans="1:12" ht="17.25" customHeight="1" x14ac:dyDescent="0.25">
      <c r="A17" s="741" t="s">
        <v>289</v>
      </c>
      <c r="B17" s="742"/>
      <c r="C17" s="743"/>
      <c r="D17" s="622" t="s">
        <v>422</v>
      </c>
      <c r="E17" s="623"/>
      <c r="F17" s="623"/>
      <c r="G17" s="623"/>
      <c r="H17" s="624"/>
      <c r="I17" s="640"/>
      <c r="J17" s="641"/>
      <c r="K17" s="641"/>
      <c r="L17" s="642"/>
    </row>
    <row r="18" spans="1:12" x14ac:dyDescent="0.25">
      <c r="A18" s="408" t="s">
        <v>291</v>
      </c>
      <c r="B18" s="408" t="s">
        <v>292</v>
      </c>
      <c r="C18" s="741" t="s">
        <v>293</v>
      </c>
      <c r="D18" s="742"/>
      <c r="E18" s="742"/>
      <c r="F18" s="742"/>
      <c r="G18" s="743"/>
      <c r="H18" s="741" t="s">
        <v>294</v>
      </c>
      <c r="I18" s="743"/>
      <c r="J18" s="741" t="s">
        <v>295</v>
      </c>
      <c r="K18" s="743"/>
      <c r="L18" s="408" t="s">
        <v>296</v>
      </c>
    </row>
    <row r="19" spans="1:12" ht="73.5" customHeight="1" x14ac:dyDescent="0.25">
      <c r="A19" s="267">
        <v>1</v>
      </c>
      <c r="B19" s="268" t="s">
        <v>423</v>
      </c>
      <c r="C19" s="622" t="s">
        <v>424</v>
      </c>
      <c r="D19" s="623"/>
      <c r="E19" s="623"/>
      <c r="F19" s="623"/>
      <c r="G19" s="624"/>
      <c r="H19" s="622" t="s">
        <v>425</v>
      </c>
      <c r="I19" s="624"/>
      <c r="J19" s="640" t="s">
        <v>34</v>
      </c>
      <c r="K19" s="642"/>
      <c r="L19" s="268" t="s">
        <v>426</v>
      </c>
    </row>
    <row r="20" spans="1:12" ht="73.5" customHeight="1" x14ac:dyDescent="0.25">
      <c r="A20" s="267">
        <v>2</v>
      </c>
      <c r="B20" s="268" t="s">
        <v>423</v>
      </c>
      <c r="C20" s="622" t="s">
        <v>427</v>
      </c>
      <c r="D20" s="623"/>
      <c r="E20" s="623"/>
      <c r="F20" s="623"/>
      <c r="G20" s="624"/>
      <c r="H20" s="622" t="s">
        <v>425</v>
      </c>
      <c r="I20" s="624"/>
      <c r="J20" s="640" t="s">
        <v>34</v>
      </c>
      <c r="K20" s="642"/>
      <c r="L20" s="268" t="s">
        <v>426</v>
      </c>
    </row>
    <row r="21" spans="1:12" x14ac:dyDescent="0.25">
      <c r="A21" s="408" t="s">
        <v>291</v>
      </c>
      <c r="B21" s="741" t="s">
        <v>301</v>
      </c>
      <c r="C21" s="742"/>
      <c r="D21" s="742"/>
      <c r="E21" s="742"/>
      <c r="F21" s="742"/>
      <c r="G21" s="742"/>
      <c r="H21" s="742"/>
      <c r="I21" s="742"/>
      <c r="J21" s="742"/>
      <c r="K21" s="743"/>
      <c r="L21" s="408" t="s">
        <v>302</v>
      </c>
    </row>
    <row r="22" spans="1:12" ht="21.75" customHeight="1" x14ac:dyDescent="0.25">
      <c r="A22" s="267">
        <v>1</v>
      </c>
      <c r="B22" s="622" t="s">
        <v>428</v>
      </c>
      <c r="C22" s="623"/>
      <c r="D22" s="623"/>
      <c r="E22" s="623"/>
      <c r="F22" s="623"/>
      <c r="G22" s="623"/>
      <c r="H22" s="623"/>
      <c r="I22" s="623"/>
      <c r="J22" s="623"/>
      <c r="K22" s="624"/>
      <c r="L22" s="268" t="s">
        <v>34</v>
      </c>
    </row>
    <row r="23" spans="1:12" x14ac:dyDescent="0.25">
      <c r="A23" s="741" t="s">
        <v>304</v>
      </c>
      <c r="B23" s="742"/>
      <c r="C23" s="742"/>
      <c r="D23" s="742"/>
      <c r="E23" s="742"/>
      <c r="F23" s="745"/>
      <c r="G23" s="745"/>
      <c r="H23" s="742"/>
      <c r="I23" s="745"/>
      <c r="J23" s="745"/>
      <c r="K23" s="742"/>
      <c r="L23" s="746"/>
    </row>
    <row r="24" spans="1:12" ht="42" customHeight="1" x14ac:dyDescent="0.25">
      <c r="A24" s="741" t="s">
        <v>305</v>
      </c>
      <c r="B24" s="742"/>
      <c r="C24" s="743"/>
      <c r="D24" s="622">
        <v>10</v>
      </c>
      <c r="E24" s="623"/>
      <c r="F24" s="744" t="s">
        <v>306</v>
      </c>
      <c r="G24" s="744"/>
      <c r="H24" s="278">
        <v>2024</v>
      </c>
      <c r="I24" s="744" t="s">
        <v>307</v>
      </c>
      <c r="J24" s="744"/>
      <c r="L24" s="268" t="s">
        <v>426</v>
      </c>
    </row>
    <row r="25" spans="1:12" ht="42" customHeight="1" x14ac:dyDescent="0.25">
      <c r="A25" s="741" t="s">
        <v>309</v>
      </c>
      <c r="B25" s="742"/>
      <c r="C25" s="743"/>
      <c r="D25" s="633" t="s">
        <v>429</v>
      </c>
      <c r="E25" s="634"/>
      <c r="F25" s="631"/>
      <c r="G25" s="631"/>
      <c r="H25" s="634"/>
      <c r="I25" s="631"/>
      <c r="J25" s="631"/>
      <c r="K25" s="634"/>
      <c r="L25" s="632"/>
    </row>
    <row r="26" spans="1:12" ht="65.25" customHeight="1" x14ac:dyDescent="0.25">
      <c r="A26" s="741" t="s">
        <v>311</v>
      </c>
      <c r="B26" s="742"/>
      <c r="C26" s="743"/>
      <c r="D26" s="657" t="s">
        <v>430</v>
      </c>
      <c r="E26" s="658"/>
      <c r="F26" s="658"/>
      <c r="G26" s="658"/>
      <c r="H26" s="658"/>
      <c r="I26" s="658"/>
      <c r="J26" s="658"/>
      <c r="K26" s="658"/>
      <c r="L26" s="659"/>
    </row>
    <row r="27" spans="1:12" ht="96.75" customHeight="1" x14ac:dyDescent="0.25">
      <c r="A27" s="741" t="s">
        <v>313</v>
      </c>
      <c r="B27" s="742"/>
      <c r="C27" s="743"/>
      <c r="D27" s="657" t="s">
        <v>431</v>
      </c>
      <c r="E27" s="658"/>
      <c r="F27" s="658"/>
      <c r="G27" s="658"/>
      <c r="H27" s="658"/>
      <c r="I27" s="658"/>
      <c r="J27" s="658"/>
      <c r="K27" s="658"/>
      <c r="L27" s="659"/>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9"/>
  <sheetViews>
    <sheetView showGridLines="0" topLeftCell="A46" zoomScale="55" zoomScaleNormal="55" workbookViewId="0">
      <selection activeCell="M7" sqref="M7"/>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41" customFormat="1" ht="32.25" customHeight="1" thickBot="1" x14ac:dyDescent="0.3">
      <c r="A1" s="576"/>
      <c r="B1" s="553" t="s">
        <v>182</v>
      </c>
      <c r="C1" s="554"/>
      <c r="D1" s="554"/>
      <c r="E1" s="554"/>
      <c r="F1" s="554"/>
      <c r="G1" s="554"/>
      <c r="H1" s="554"/>
      <c r="I1" s="555"/>
      <c r="J1" s="550" t="s">
        <v>183</v>
      </c>
      <c r="K1" s="551"/>
      <c r="L1" s="552"/>
    </row>
    <row r="2" spans="1:15" s="141" customFormat="1" ht="30.75" customHeight="1" thickBot="1" x14ac:dyDescent="0.3">
      <c r="A2" s="577"/>
      <c r="B2" s="556" t="s">
        <v>184</v>
      </c>
      <c r="C2" s="557"/>
      <c r="D2" s="557"/>
      <c r="E2" s="557"/>
      <c r="F2" s="557"/>
      <c r="G2" s="557"/>
      <c r="H2" s="557"/>
      <c r="I2" s="558"/>
      <c r="J2" s="550" t="s">
        <v>185</v>
      </c>
      <c r="K2" s="551"/>
      <c r="L2" s="552"/>
    </row>
    <row r="3" spans="1:15" s="141" customFormat="1" ht="24" customHeight="1" thickBot="1" x14ac:dyDescent="0.3">
      <c r="A3" s="577"/>
      <c r="B3" s="556" t="s">
        <v>186</v>
      </c>
      <c r="C3" s="557"/>
      <c r="D3" s="557"/>
      <c r="E3" s="557"/>
      <c r="F3" s="557"/>
      <c r="G3" s="557"/>
      <c r="H3" s="557"/>
      <c r="I3" s="558"/>
      <c r="J3" s="550" t="s">
        <v>187</v>
      </c>
      <c r="K3" s="551"/>
      <c r="L3" s="552"/>
    </row>
    <row r="4" spans="1:15" s="141" customFormat="1" ht="21.75" customHeight="1" thickBot="1" x14ac:dyDescent="0.3">
      <c r="A4" s="578"/>
      <c r="B4" s="559" t="s">
        <v>432</v>
      </c>
      <c r="C4" s="560"/>
      <c r="D4" s="560"/>
      <c r="E4" s="560"/>
      <c r="F4" s="560"/>
      <c r="G4" s="560"/>
      <c r="H4" s="560"/>
      <c r="I4" s="561"/>
      <c r="J4" s="550" t="s">
        <v>189</v>
      </c>
      <c r="K4" s="551"/>
      <c r="L4" s="552"/>
    </row>
    <row r="5" spans="1:15" s="141" customFormat="1" ht="21.75" customHeight="1" thickBot="1" x14ac:dyDescent="0.3">
      <c r="A5" s="142"/>
      <c r="B5" s="143"/>
      <c r="C5" s="143"/>
      <c r="D5" s="143"/>
      <c r="E5" s="143"/>
      <c r="F5" s="143"/>
      <c r="G5" s="143"/>
      <c r="H5" s="143"/>
      <c r="I5" s="143"/>
      <c r="J5" s="143"/>
      <c r="K5" s="143"/>
      <c r="L5" s="143"/>
      <c r="M5" s="144"/>
      <c r="N5" s="144"/>
      <c r="O5" s="144"/>
    </row>
    <row r="6" spans="1:15" s="141" customFormat="1" ht="21.75" customHeight="1" thickBot="1" x14ac:dyDescent="0.3">
      <c r="A6" s="795" t="s">
        <v>190</v>
      </c>
      <c r="B6" s="246" t="s">
        <v>191</v>
      </c>
      <c r="C6" s="199"/>
      <c r="D6" s="246" t="s">
        <v>192</v>
      </c>
      <c r="E6" s="200"/>
      <c r="F6" s="246" t="s">
        <v>193</v>
      </c>
      <c r="G6" s="200"/>
      <c r="H6" s="246" t="s">
        <v>194</v>
      </c>
      <c r="I6" s="201"/>
      <c r="J6" s="799" t="s">
        <v>195</v>
      </c>
      <c r="K6" s="245" t="s">
        <v>196</v>
      </c>
      <c r="L6" s="389" t="s">
        <v>197</v>
      </c>
      <c r="M6" s="803"/>
      <c r="N6" s="803"/>
      <c r="O6" s="803"/>
    </row>
    <row r="7" spans="1:15" s="141" customFormat="1" ht="21.75" customHeight="1" thickBot="1" x14ac:dyDescent="0.3">
      <c r="A7" s="795"/>
      <c r="B7" s="247" t="s">
        <v>198</v>
      </c>
      <c r="C7" s="202"/>
      <c r="D7" s="246" t="s">
        <v>199</v>
      </c>
      <c r="E7" s="203"/>
      <c r="F7" s="246" t="s">
        <v>200</v>
      </c>
      <c r="G7" s="203"/>
      <c r="H7" s="246" t="s">
        <v>201</v>
      </c>
      <c r="I7" s="201"/>
      <c r="J7" s="799"/>
      <c r="K7" s="245" t="s">
        <v>202</v>
      </c>
      <c r="L7" s="145"/>
      <c r="M7" s="803"/>
      <c r="N7" s="803"/>
      <c r="O7" s="803"/>
    </row>
    <row r="8" spans="1:15" s="141" customFormat="1" ht="21.75" customHeight="1" thickBot="1" x14ac:dyDescent="0.3">
      <c r="A8" s="795"/>
      <c r="B8" s="246" t="s">
        <v>203</v>
      </c>
      <c r="C8" s="199"/>
      <c r="D8" s="246" t="s">
        <v>204</v>
      </c>
      <c r="E8" s="203"/>
      <c r="F8" s="246" t="s">
        <v>205</v>
      </c>
      <c r="G8" s="203"/>
      <c r="H8" s="246" t="s">
        <v>206</v>
      </c>
      <c r="I8" s="201"/>
      <c r="J8" s="799"/>
      <c r="K8" s="245" t="s">
        <v>207</v>
      </c>
      <c r="L8" s="145"/>
      <c r="M8" s="803"/>
      <c r="N8" s="803"/>
      <c r="O8" s="803"/>
    </row>
    <row r="9" spans="1:15" s="141" customFormat="1" ht="21.75" customHeight="1" x14ac:dyDescent="0.25">
      <c r="A9" s="142"/>
      <c r="B9" s="143"/>
      <c r="C9" s="143"/>
      <c r="D9" s="143"/>
      <c r="E9" s="143"/>
      <c r="F9" s="143"/>
      <c r="G9" s="143"/>
      <c r="H9" s="143"/>
      <c r="I9" s="143"/>
      <c r="J9" s="143"/>
      <c r="K9" s="143"/>
      <c r="L9" s="143"/>
      <c r="M9" s="144"/>
      <c r="N9" s="144"/>
      <c r="O9" s="144"/>
    </row>
    <row r="10" spans="1:15" ht="15" customHeight="1" x14ac:dyDescent="0.25">
      <c r="A10" s="71"/>
      <c r="B10" s="72"/>
      <c r="C10" s="72"/>
      <c r="D10" s="74"/>
      <c r="E10" s="73"/>
      <c r="F10" s="73"/>
      <c r="G10" s="326"/>
      <c r="H10" s="326"/>
      <c r="I10" s="75"/>
      <c r="J10" s="75"/>
      <c r="K10" s="72"/>
      <c r="L10" s="72"/>
      <c r="M10" s="72"/>
      <c r="N10" s="72"/>
      <c r="O10" s="72"/>
    </row>
    <row r="11" spans="1:15" ht="16.5" customHeight="1" x14ac:dyDescent="0.25">
      <c r="A11" s="138"/>
      <c r="B11" s="139"/>
      <c r="C11" s="139"/>
      <c r="D11" s="139"/>
      <c r="E11" s="139"/>
      <c r="F11" s="139"/>
      <c r="G11" s="139"/>
      <c r="H11" s="139"/>
      <c r="I11" s="139"/>
      <c r="J11" s="139"/>
      <c r="K11" s="139"/>
      <c r="L11" s="139"/>
      <c r="M11" s="139"/>
    </row>
    <row r="12" spans="1:15" ht="32.1" customHeight="1" x14ac:dyDescent="0.25">
      <c r="A12" s="796" t="s">
        <v>433</v>
      </c>
      <c r="B12" s="797"/>
      <c r="C12" s="797"/>
      <c r="D12" s="797"/>
      <c r="E12" s="797"/>
      <c r="F12" s="797"/>
      <c r="G12" s="797"/>
      <c r="H12" s="797"/>
      <c r="I12" s="797"/>
      <c r="J12" s="797"/>
      <c r="K12" s="797"/>
      <c r="L12" s="798"/>
    </row>
    <row r="13" spans="1:15" ht="32.1" customHeight="1" x14ac:dyDescent="0.25">
      <c r="A13" s="800" t="s">
        <v>434</v>
      </c>
      <c r="B13" s="790" t="s">
        <v>278</v>
      </c>
      <c r="C13" s="778" t="s">
        <v>213</v>
      </c>
      <c r="D13" s="780" t="s">
        <v>241</v>
      </c>
      <c r="E13" s="781"/>
      <c r="F13" s="782"/>
      <c r="G13" s="780" t="s">
        <v>248</v>
      </c>
      <c r="H13" s="781"/>
      <c r="I13" s="782"/>
      <c r="J13" s="562" t="s">
        <v>249</v>
      </c>
      <c r="K13" s="563"/>
      <c r="L13" s="789"/>
    </row>
    <row r="14" spans="1:15" ht="32.1" customHeight="1" x14ac:dyDescent="0.25">
      <c r="A14" s="801"/>
      <c r="B14" s="802"/>
      <c r="C14" s="779"/>
      <c r="D14" s="190" t="s">
        <v>229</v>
      </c>
      <c r="E14" s="188" t="s">
        <v>230</v>
      </c>
      <c r="F14" s="189" t="s">
        <v>435</v>
      </c>
      <c r="G14" s="190" t="s">
        <v>229</v>
      </c>
      <c r="H14" s="188" t="s">
        <v>230</v>
      </c>
      <c r="I14" s="189" t="s">
        <v>435</v>
      </c>
      <c r="J14" s="190" t="s">
        <v>229</v>
      </c>
      <c r="K14" s="188" t="s">
        <v>230</v>
      </c>
      <c r="L14" s="333" t="s">
        <v>435</v>
      </c>
    </row>
    <row r="15" spans="1:15" ht="119.25" customHeight="1" x14ac:dyDescent="0.25">
      <c r="A15" s="764" t="s">
        <v>436</v>
      </c>
      <c r="B15" s="335" t="s">
        <v>212</v>
      </c>
      <c r="C15" s="767" t="s">
        <v>437</v>
      </c>
      <c r="D15" s="769"/>
      <c r="E15" s="771"/>
      <c r="F15" s="773"/>
      <c r="G15" s="769"/>
      <c r="H15" s="771"/>
      <c r="I15" s="773"/>
      <c r="J15" s="769"/>
      <c r="K15" s="771"/>
      <c r="L15" s="773"/>
    </row>
    <row r="16" spans="1:15" ht="94.5" customHeight="1" x14ac:dyDescent="0.25">
      <c r="A16" s="765"/>
      <c r="B16" s="187" t="s">
        <v>438</v>
      </c>
      <c r="C16" s="768"/>
      <c r="D16" s="770"/>
      <c r="E16" s="772"/>
      <c r="F16" s="774"/>
      <c r="G16" s="770"/>
      <c r="H16" s="772"/>
      <c r="I16" s="774"/>
      <c r="J16" s="770"/>
      <c r="K16" s="772"/>
      <c r="L16" s="774"/>
    </row>
    <row r="17" spans="1:13" ht="69" customHeight="1" x14ac:dyDescent="0.25">
      <c r="A17" s="765"/>
      <c r="B17" s="332" t="s">
        <v>330</v>
      </c>
      <c r="C17" s="775" t="s">
        <v>439</v>
      </c>
      <c r="D17" s="758"/>
      <c r="E17" s="761"/>
      <c r="F17" s="755"/>
      <c r="G17" s="758"/>
      <c r="H17" s="761"/>
      <c r="I17" s="755"/>
      <c r="J17" s="758"/>
      <c r="K17" s="761"/>
      <c r="L17" s="755"/>
    </row>
    <row r="18" spans="1:13" ht="72.75" customHeight="1" x14ac:dyDescent="0.25">
      <c r="A18" s="765"/>
      <c r="B18" s="332" t="s">
        <v>440</v>
      </c>
      <c r="C18" s="776"/>
      <c r="D18" s="759"/>
      <c r="E18" s="762"/>
      <c r="F18" s="756"/>
      <c r="G18" s="759"/>
      <c r="H18" s="762"/>
      <c r="I18" s="756"/>
      <c r="J18" s="759"/>
      <c r="K18" s="762"/>
      <c r="L18" s="756"/>
    </row>
    <row r="19" spans="1:13" ht="127.5" customHeight="1" x14ac:dyDescent="0.25">
      <c r="A19" s="766"/>
      <c r="B19" s="334" t="s">
        <v>368</v>
      </c>
      <c r="C19" s="777"/>
      <c r="D19" s="760"/>
      <c r="E19" s="763"/>
      <c r="F19" s="757"/>
      <c r="G19" s="760"/>
      <c r="H19" s="763"/>
      <c r="I19" s="757"/>
      <c r="J19" s="760"/>
      <c r="K19" s="763"/>
      <c r="L19" s="757"/>
    </row>
    <row r="20" spans="1:13" s="92" customFormat="1" ht="16.5" customHeight="1" x14ac:dyDescent="0.2">
      <c r="M20" s="66"/>
    </row>
    <row r="21" spans="1:13" ht="15" thickBot="1" x14ac:dyDescent="0.3"/>
    <row r="22" spans="1:13" ht="35.1" customHeight="1" thickBot="1" x14ac:dyDescent="0.3">
      <c r="A22" s="783" t="s">
        <v>441</v>
      </c>
      <c r="B22" s="784"/>
      <c r="C22" s="784"/>
      <c r="D22" s="784"/>
      <c r="E22" s="784"/>
      <c r="F22" s="784"/>
      <c r="G22" s="784"/>
      <c r="H22" s="784"/>
      <c r="I22" s="784"/>
      <c r="J22" s="784"/>
      <c r="K22" s="784"/>
      <c r="L22" s="785"/>
    </row>
    <row r="23" spans="1:13" ht="35.1" customHeight="1" x14ac:dyDescent="0.25">
      <c r="A23" s="793" t="s">
        <v>434</v>
      </c>
      <c r="B23" s="790" t="s">
        <v>278</v>
      </c>
      <c r="C23" s="778" t="s">
        <v>213</v>
      </c>
      <c r="D23" s="780" t="s">
        <v>250</v>
      </c>
      <c r="E23" s="781"/>
      <c r="F23" s="782"/>
      <c r="G23" s="780" t="s">
        <v>251</v>
      </c>
      <c r="H23" s="781"/>
      <c r="I23" s="782"/>
      <c r="J23" s="780" t="s">
        <v>252</v>
      </c>
      <c r="K23" s="781"/>
      <c r="L23" s="782"/>
    </row>
    <row r="24" spans="1:13" ht="35.1" customHeight="1" x14ac:dyDescent="0.25">
      <c r="A24" s="794"/>
      <c r="B24" s="791"/>
      <c r="C24" s="792"/>
      <c r="D24" s="190" t="s">
        <v>229</v>
      </c>
      <c r="E24" s="188" t="s">
        <v>230</v>
      </c>
      <c r="F24" s="189" t="s">
        <v>435</v>
      </c>
      <c r="G24" s="190" t="s">
        <v>229</v>
      </c>
      <c r="H24" s="188" t="s">
        <v>230</v>
      </c>
      <c r="I24" s="189" t="s">
        <v>435</v>
      </c>
      <c r="J24" s="190" t="s">
        <v>229</v>
      </c>
      <c r="K24" s="188" t="s">
        <v>230</v>
      </c>
      <c r="L24" s="189" t="s">
        <v>435</v>
      </c>
    </row>
    <row r="25" spans="1:13" ht="132.6" customHeight="1" x14ac:dyDescent="0.25">
      <c r="A25" s="764" t="s">
        <v>436</v>
      </c>
      <c r="B25" s="335" t="s">
        <v>212</v>
      </c>
      <c r="C25" s="767" t="s">
        <v>437</v>
      </c>
      <c r="D25" s="769"/>
      <c r="E25" s="771"/>
      <c r="F25" s="773"/>
      <c r="G25" s="769"/>
      <c r="H25" s="771"/>
      <c r="I25" s="773"/>
      <c r="J25" s="769"/>
      <c r="K25" s="771"/>
      <c r="L25" s="773"/>
    </row>
    <row r="26" spans="1:13" ht="85.5" x14ac:dyDescent="0.25">
      <c r="A26" s="765"/>
      <c r="B26" s="187" t="s">
        <v>438</v>
      </c>
      <c r="C26" s="768"/>
      <c r="D26" s="770"/>
      <c r="E26" s="772"/>
      <c r="F26" s="774"/>
      <c r="G26" s="770"/>
      <c r="H26" s="772"/>
      <c r="I26" s="774"/>
      <c r="J26" s="770"/>
      <c r="K26" s="772"/>
      <c r="L26" s="774"/>
    </row>
    <row r="27" spans="1:13" ht="80.45" customHeight="1" x14ac:dyDescent="0.25">
      <c r="A27" s="765"/>
      <c r="B27" s="332" t="s">
        <v>330</v>
      </c>
      <c r="C27" s="775" t="s">
        <v>439</v>
      </c>
      <c r="D27" s="758"/>
      <c r="E27" s="761"/>
      <c r="F27" s="755"/>
      <c r="G27" s="758"/>
      <c r="H27" s="761"/>
      <c r="I27" s="755"/>
      <c r="J27" s="758"/>
      <c r="K27" s="761"/>
      <c r="L27" s="755"/>
    </row>
    <row r="28" spans="1:13" ht="71.25" x14ac:dyDescent="0.25">
      <c r="A28" s="765"/>
      <c r="B28" s="332" t="s">
        <v>440</v>
      </c>
      <c r="C28" s="776"/>
      <c r="D28" s="759"/>
      <c r="E28" s="762"/>
      <c r="F28" s="756"/>
      <c r="G28" s="759"/>
      <c r="H28" s="762"/>
      <c r="I28" s="756"/>
      <c r="J28" s="759"/>
      <c r="K28" s="762"/>
      <c r="L28" s="756"/>
    </row>
    <row r="29" spans="1:13" ht="116.45" customHeight="1" thickBot="1" x14ac:dyDescent="0.3">
      <c r="A29" s="766"/>
      <c r="B29" s="334" t="s">
        <v>368</v>
      </c>
      <c r="C29" s="777"/>
      <c r="D29" s="760"/>
      <c r="E29" s="763"/>
      <c r="F29" s="757"/>
      <c r="G29" s="760"/>
      <c r="H29" s="763"/>
      <c r="I29" s="757"/>
      <c r="J29" s="760"/>
      <c r="K29" s="763"/>
      <c r="L29" s="757"/>
    </row>
    <row r="31" spans="1:13" ht="15" thickBot="1" x14ac:dyDescent="0.3"/>
    <row r="32" spans="1:13" ht="35.1" customHeight="1" thickBot="1" x14ac:dyDescent="0.3">
      <c r="A32" s="786" t="s">
        <v>442</v>
      </c>
      <c r="B32" s="787"/>
      <c r="C32" s="787"/>
      <c r="D32" s="787"/>
      <c r="E32" s="787"/>
      <c r="F32" s="787"/>
      <c r="G32" s="787"/>
      <c r="H32" s="787"/>
      <c r="I32" s="787"/>
      <c r="J32" s="787"/>
      <c r="K32" s="787"/>
      <c r="L32" s="788"/>
    </row>
    <row r="33" spans="1:12" ht="35.1" customHeight="1" x14ac:dyDescent="0.25">
      <c r="A33" s="793" t="s">
        <v>434</v>
      </c>
      <c r="B33" s="790" t="s">
        <v>278</v>
      </c>
      <c r="C33" s="778" t="s">
        <v>213</v>
      </c>
      <c r="D33" s="780" t="s">
        <v>253</v>
      </c>
      <c r="E33" s="781"/>
      <c r="F33" s="782"/>
      <c r="G33" s="780" t="s">
        <v>254</v>
      </c>
      <c r="H33" s="781"/>
      <c r="I33" s="782"/>
      <c r="J33" s="780" t="s">
        <v>255</v>
      </c>
      <c r="K33" s="781"/>
      <c r="L33" s="782"/>
    </row>
    <row r="34" spans="1:12" ht="35.1" customHeight="1" x14ac:dyDescent="0.25">
      <c r="A34" s="794"/>
      <c r="B34" s="791"/>
      <c r="C34" s="792"/>
      <c r="D34" s="190" t="s">
        <v>229</v>
      </c>
      <c r="E34" s="188" t="s">
        <v>230</v>
      </c>
      <c r="F34" s="189" t="s">
        <v>435</v>
      </c>
      <c r="G34" s="190" t="s">
        <v>229</v>
      </c>
      <c r="H34" s="188" t="s">
        <v>230</v>
      </c>
      <c r="I34" s="189" t="s">
        <v>435</v>
      </c>
      <c r="J34" s="190" t="s">
        <v>229</v>
      </c>
      <c r="K34" s="188" t="s">
        <v>230</v>
      </c>
      <c r="L34" s="189" t="s">
        <v>435</v>
      </c>
    </row>
    <row r="35" spans="1:12" ht="126" customHeight="1" x14ac:dyDescent="0.25">
      <c r="A35" s="764" t="s">
        <v>436</v>
      </c>
      <c r="B35" s="335" t="s">
        <v>212</v>
      </c>
      <c r="C35" s="767" t="s">
        <v>437</v>
      </c>
      <c r="D35" s="769"/>
      <c r="E35" s="771"/>
      <c r="F35" s="773"/>
      <c r="G35" s="769"/>
      <c r="H35" s="771"/>
      <c r="I35" s="773"/>
      <c r="J35" s="769"/>
      <c r="K35" s="771"/>
      <c r="L35" s="773"/>
    </row>
    <row r="36" spans="1:12" ht="85.5" x14ac:dyDescent="0.25">
      <c r="A36" s="765"/>
      <c r="B36" s="187" t="s">
        <v>438</v>
      </c>
      <c r="C36" s="768"/>
      <c r="D36" s="770"/>
      <c r="E36" s="772"/>
      <c r="F36" s="774"/>
      <c r="G36" s="770"/>
      <c r="H36" s="772"/>
      <c r="I36" s="774"/>
      <c r="J36" s="770"/>
      <c r="K36" s="772"/>
      <c r="L36" s="774"/>
    </row>
    <row r="37" spans="1:12" ht="71.25" x14ac:dyDescent="0.25">
      <c r="A37" s="765"/>
      <c r="B37" s="332" t="s">
        <v>330</v>
      </c>
      <c r="C37" s="775" t="s">
        <v>439</v>
      </c>
      <c r="D37" s="758"/>
      <c r="E37" s="761"/>
      <c r="F37" s="755"/>
      <c r="G37" s="758"/>
      <c r="H37" s="761"/>
      <c r="I37" s="755"/>
      <c r="J37" s="758"/>
      <c r="K37" s="761"/>
      <c r="L37" s="755"/>
    </row>
    <row r="38" spans="1:12" ht="71.25" x14ac:dyDescent="0.25">
      <c r="A38" s="765"/>
      <c r="B38" s="332" t="s">
        <v>440</v>
      </c>
      <c r="C38" s="776"/>
      <c r="D38" s="759"/>
      <c r="E38" s="762"/>
      <c r="F38" s="756"/>
      <c r="G38" s="759"/>
      <c r="H38" s="762"/>
      <c r="I38" s="756"/>
      <c r="J38" s="759"/>
      <c r="K38" s="762"/>
      <c r="L38" s="756"/>
    </row>
    <row r="39" spans="1:12" ht="124.5" customHeight="1" thickBot="1" x14ac:dyDescent="0.3">
      <c r="A39" s="766"/>
      <c r="B39" s="334" t="s">
        <v>368</v>
      </c>
      <c r="C39" s="777"/>
      <c r="D39" s="760"/>
      <c r="E39" s="763"/>
      <c r="F39" s="757"/>
      <c r="G39" s="760"/>
      <c r="H39" s="763"/>
      <c r="I39" s="757"/>
      <c r="J39" s="760"/>
      <c r="K39" s="763"/>
      <c r="L39" s="757"/>
    </row>
    <row r="41" spans="1:12" ht="15" thickBot="1" x14ac:dyDescent="0.3"/>
    <row r="42" spans="1:12" ht="35.1" customHeight="1" thickBot="1" x14ac:dyDescent="0.3">
      <c r="A42" s="786" t="s">
        <v>443</v>
      </c>
      <c r="B42" s="787"/>
      <c r="C42" s="787"/>
      <c r="D42" s="787"/>
      <c r="E42" s="787"/>
      <c r="F42" s="787"/>
      <c r="G42" s="787"/>
      <c r="H42" s="787"/>
      <c r="I42" s="787"/>
      <c r="J42" s="787"/>
      <c r="K42" s="787"/>
      <c r="L42" s="788"/>
    </row>
    <row r="43" spans="1:12" ht="35.1" customHeight="1" x14ac:dyDescent="0.25">
      <c r="A43" s="793" t="s">
        <v>434</v>
      </c>
      <c r="B43" s="790" t="s">
        <v>278</v>
      </c>
      <c r="C43" s="778" t="s">
        <v>213</v>
      </c>
      <c r="D43" s="780" t="s">
        <v>256</v>
      </c>
      <c r="E43" s="781"/>
      <c r="F43" s="782"/>
      <c r="G43" s="780" t="s">
        <v>444</v>
      </c>
      <c r="H43" s="781"/>
      <c r="I43" s="782"/>
      <c r="J43" s="780" t="s">
        <v>258</v>
      </c>
      <c r="K43" s="781"/>
      <c r="L43" s="782"/>
    </row>
    <row r="44" spans="1:12" ht="35.1" customHeight="1" x14ac:dyDescent="0.25">
      <c r="A44" s="794"/>
      <c r="B44" s="791"/>
      <c r="C44" s="792"/>
      <c r="D44" s="190" t="s">
        <v>229</v>
      </c>
      <c r="E44" s="188" t="s">
        <v>230</v>
      </c>
      <c r="F44" s="189" t="s">
        <v>435</v>
      </c>
      <c r="G44" s="190" t="s">
        <v>229</v>
      </c>
      <c r="H44" s="188" t="s">
        <v>230</v>
      </c>
      <c r="I44" s="189" t="s">
        <v>435</v>
      </c>
      <c r="J44" s="190" t="s">
        <v>229</v>
      </c>
      <c r="K44" s="188" t="s">
        <v>230</v>
      </c>
      <c r="L44" s="189" t="s">
        <v>435</v>
      </c>
    </row>
    <row r="45" spans="1:12" ht="117.95" customHeight="1" x14ac:dyDescent="0.25">
      <c r="A45" s="764" t="s">
        <v>436</v>
      </c>
      <c r="B45" s="335" t="s">
        <v>212</v>
      </c>
      <c r="C45" s="767" t="s">
        <v>437</v>
      </c>
      <c r="D45" s="769"/>
      <c r="E45" s="771"/>
      <c r="F45" s="773"/>
      <c r="G45" s="769"/>
      <c r="H45" s="771"/>
      <c r="I45" s="773"/>
      <c r="J45" s="769"/>
      <c r="K45" s="771"/>
      <c r="L45" s="773"/>
    </row>
    <row r="46" spans="1:12" ht="85.5" x14ac:dyDescent="0.25">
      <c r="A46" s="765"/>
      <c r="B46" s="187" t="s">
        <v>438</v>
      </c>
      <c r="C46" s="768"/>
      <c r="D46" s="770"/>
      <c r="E46" s="772"/>
      <c r="F46" s="774"/>
      <c r="G46" s="770"/>
      <c r="H46" s="772"/>
      <c r="I46" s="774"/>
      <c r="J46" s="770"/>
      <c r="K46" s="772"/>
      <c r="L46" s="774"/>
    </row>
    <row r="47" spans="1:12" ht="65.099999999999994" customHeight="1" x14ac:dyDescent="0.25">
      <c r="A47" s="765"/>
      <c r="B47" s="332" t="s">
        <v>330</v>
      </c>
      <c r="C47" s="775" t="s">
        <v>439</v>
      </c>
      <c r="D47" s="758"/>
      <c r="E47" s="761"/>
      <c r="F47" s="755"/>
      <c r="G47" s="758"/>
      <c r="H47" s="761"/>
      <c r="I47" s="755"/>
      <c r="J47" s="758"/>
      <c r="K47" s="761"/>
      <c r="L47" s="755"/>
    </row>
    <row r="48" spans="1:12" ht="78" customHeight="1" x14ac:dyDescent="0.25">
      <c r="A48" s="765"/>
      <c r="B48" s="332" t="s">
        <v>440</v>
      </c>
      <c r="C48" s="776"/>
      <c r="D48" s="759"/>
      <c r="E48" s="762"/>
      <c r="F48" s="756"/>
      <c r="G48" s="759"/>
      <c r="H48" s="762"/>
      <c r="I48" s="756"/>
      <c r="J48" s="759"/>
      <c r="K48" s="762"/>
      <c r="L48" s="756"/>
    </row>
    <row r="49" spans="1:12" ht="126.6" customHeight="1" thickBot="1" x14ac:dyDescent="0.3">
      <c r="A49" s="766"/>
      <c r="B49" s="334" t="s">
        <v>368</v>
      </c>
      <c r="C49" s="777"/>
      <c r="D49" s="760"/>
      <c r="E49" s="763"/>
      <c r="F49" s="757"/>
      <c r="G49" s="760"/>
      <c r="H49" s="763"/>
      <c r="I49" s="757"/>
      <c r="J49" s="760"/>
      <c r="K49" s="763"/>
      <c r="L49" s="757"/>
    </row>
  </sheetData>
  <mergeCells count="126">
    <mergeCell ref="M6:O6"/>
    <mergeCell ref="M7:O7"/>
    <mergeCell ref="M8:O8"/>
    <mergeCell ref="G15:G16"/>
    <mergeCell ref="H15:H16"/>
    <mergeCell ref="I15:I16"/>
    <mergeCell ref="J15:J16"/>
    <mergeCell ref="K15:K16"/>
    <mergeCell ref="L15:L16"/>
    <mergeCell ref="A1:A4"/>
    <mergeCell ref="J1:L1"/>
    <mergeCell ref="J2:L2"/>
    <mergeCell ref="J3:L3"/>
    <mergeCell ref="J4:L4"/>
    <mergeCell ref="B1:I1"/>
    <mergeCell ref="B2:I2"/>
    <mergeCell ref="B3:I3"/>
    <mergeCell ref="B4:I4"/>
    <mergeCell ref="A43:A44"/>
    <mergeCell ref="B43:B44"/>
    <mergeCell ref="A23:A24"/>
    <mergeCell ref="A33:A34"/>
    <mergeCell ref="A6:A8"/>
    <mergeCell ref="A12:L12"/>
    <mergeCell ref="A42:L42"/>
    <mergeCell ref="C43:C44"/>
    <mergeCell ref="D43:F43"/>
    <mergeCell ref="G43:I43"/>
    <mergeCell ref="J43:L43"/>
    <mergeCell ref="G23:I23"/>
    <mergeCell ref="B33:B34"/>
    <mergeCell ref="J6:J8"/>
    <mergeCell ref="C33:C34"/>
    <mergeCell ref="D33:F33"/>
    <mergeCell ref="D15:D16"/>
    <mergeCell ref="E15:E16"/>
    <mergeCell ref="F15:F16"/>
    <mergeCell ref="E17:E19"/>
    <mergeCell ref="F17:F19"/>
    <mergeCell ref="G33:I33"/>
    <mergeCell ref="A13:A14"/>
    <mergeCell ref="B13:B14"/>
    <mergeCell ref="C13:C14"/>
    <mergeCell ref="D13:F13"/>
    <mergeCell ref="G13:I13"/>
    <mergeCell ref="A22:L22"/>
    <mergeCell ref="A32:L32"/>
    <mergeCell ref="J23:L23"/>
    <mergeCell ref="J13:L13"/>
    <mergeCell ref="J33:L33"/>
    <mergeCell ref="B23:B24"/>
    <mergeCell ref="C23:C24"/>
    <mergeCell ref="D23:F23"/>
    <mergeCell ref="C15:C16"/>
    <mergeCell ref="L17:L19"/>
    <mergeCell ref="A25:A29"/>
    <mergeCell ref="C25:C26"/>
    <mergeCell ref="D25:D26"/>
    <mergeCell ref="E25:E26"/>
    <mergeCell ref="F25:F26"/>
    <mergeCell ref="G25:G26"/>
    <mergeCell ref="H25:H26"/>
    <mergeCell ref="I25:I26"/>
    <mergeCell ref="J25:J26"/>
    <mergeCell ref="K25:K26"/>
    <mergeCell ref="L25:L26"/>
    <mergeCell ref="C27:C29"/>
    <mergeCell ref="D27:D29"/>
    <mergeCell ref="E27:E29"/>
    <mergeCell ref="F27:F29"/>
    <mergeCell ref="G17:G19"/>
    <mergeCell ref="H17:H19"/>
    <mergeCell ref="I17:I19"/>
    <mergeCell ref="J17:J19"/>
    <mergeCell ref="K17:K19"/>
    <mergeCell ref="I27:I29"/>
    <mergeCell ref="J27:J29"/>
    <mergeCell ref="K27:K29"/>
    <mergeCell ref="A15:A19"/>
    <mergeCell ref="C17:C19"/>
    <mergeCell ref="D17:D19"/>
    <mergeCell ref="I37:I39"/>
    <mergeCell ref="J37:J39"/>
    <mergeCell ref="K37:K39"/>
    <mergeCell ref="L27:L29"/>
    <mergeCell ref="A35:A39"/>
    <mergeCell ref="C35:C36"/>
    <mergeCell ref="D35:D36"/>
    <mergeCell ref="E35:E36"/>
    <mergeCell ref="F35:F36"/>
    <mergeCell ref="G35:G36"/>
    <mergeCell ref="H35:H36"/>
    <mergeCell ref="I35:I36"/>
    <mergeCell ref="J35:J36"/>
    <mergeCell ref="K35:K36"/>
    <mergeCell ref="L35:L36"/>
    <mergeCell ref="C37:C39"/>
    <mergeCell ref="D37:D39"/>
    <mergeCell ref="E37:E39"/>
    <mergeCell ref="F37:F39"/>
    <mergeCell ref="G27:G29"/>
    <mergeCell ref="H27:H29"/>
    <mergeCell ref="L47:L49"/>
    <mergeCell ref="G47:G49"/>
    <mergeCell ref="H47:H49"/>
    <mergeCell ref="I47:I49"/>
    <mergeCell ref="J47:J49"/>
    <mergeCell ref="K47:K49"/>
    <mergeCell ref="L37:L39"/>
    <mergeCell ref="A45:A49"/>
    <mergeCell ref="C45:C46"/>
    <mergeCell ref="D45:D46"/>
    <mergeCell ref="E45:E46"/>
    <mergeCell ref="F45:F46"/>
    <mergeCell ref="G45:G46"/>
    <mergeCell ref="H45:H46"/>
    <mergeCell ref="I45:I46"/>
    <mergeCell ref="J45:J46"/>
    <mergeCell ref="K45:K46"/>
    <mergeCell ref="L45:L46"/>
    <mergeCell ref="C47:C49"/>
    <mergeCell ref="D47:D49"/>
    <mergeCell ref="E47:E49"/>
    <mergeCell ref="F47:F49"/>
    <mergeCell ref="G37:G39"/>
    <mergeCell ref="H37:H39"/>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pageSetUpPr fitToPage="1"/>
  </sheetPr>
  <dimension ref="A1:AD202"/>
  <sheetViews>
    <sheetView topLeftCell="A180" zoomScale="55" zoomScaleNormal="55" workbookViewId="0">
      <selection activeCell="F183" sqref="F183"/>
    </sheetView>
  </sheetViews>
  <sheetFormatPr baseColWidth="10" defaultColWidth="10.85546875" defaultRowHeight="14.25" x14ac:dyDescent="0.25"/>
  <cols>
    <col min="1" max="1" width="25.5703125" style="139" customWidth="1"/>
    <col min="2" max="2" width="29.85546875" style="139" customWidth="1"/>
    <col min="3" max="3" width="21.5703125" style="139" customWidth="1"/>
    <col min="4" max="4" width="21.7109375" style="139" customWidth="1"/>
    <col min="5" max="5" width="20.7109375" style="139" bestFit="1" customWidth="1"/>
    <col min="6" max="6" width="21.85546875" style="139" customWidth="1"/>
    <col min="7" max="7" width="20.7109375" style="139" bestFit="1" customWidth="1"/>
    <col min="8" max="8" width="21.5703125" style="139" customWidth="1"/>
    <col min="9" max="9" width="20.7109375" style="139" bestFit="1" customWidth="1"/>
    <col min="10" max="10" width="22.28515625" style="139" customWidth="1"/>
    <col min="11" max="11" width="20.7109375" style="139" bestFit="1" customWidth="1"/>
    <col min="12" max="12" width="23" style="139" customWidth="1"/>
    <col min="13" max="13" width="20.7109375" style="139" bestFit="1" customWidth="1"/>
    <col min="14" max="14" width="22.28515625" style="139" customWidth="1"/>
    <col min="15" max="15" width="20.7109375" style="139" bestFit="1" customWidth="1"/>
    <col min="16" max="17" width="20.5703125" style="139" customWidth="1"/>
    <col min="18" max="18" width="17.28515625" style="139" bestFit="1" customWidth="1"/>
    <col min="19" max="19" width="20.7109375" style="139" bestFit="1" customWidth="1"/>
    <col min="20" max="20" width="21.140625" style="139" customWidth="1"/>
    <col min="21" max="21" width="20.7109375" style="139" bestFit="1" customWidth="1"/>
    <col min="22" max="22" width="19.85546875" style="139" bestFit="1" customWidth="1"/>
    <col min="23" max="23" width="21.85546875" style="139" customWidth="1"/>
    <col min="24" max="24" width="17.28515625" style="139" bestFit="1" customWidth="1"/>
    <col min="25" max="25" width="20.7109375" style="139" bestFit="1" customWidth="1"/>
    <col min="26" max="26" width="20.42578125" style="139" customWidth="1"/>
    <col min="27" max="30" width="20.42578125" style="139" bestFit="1" customWidth="1"/>
    <col min="31" max="16384" width="10.85546875" style="139"/>
  </cols>
  <sheetData>
    <row r="1" spans="1:26" s="66" customFormat="1" ht="20.25" customHeight="1" thickBot="1" x14ac:dyDescent="0.3">
      <c r="A1" s="732"/>
      <c r="B1" s="846" t="s">
        <v>445</v>
      </c>
      <c r="C1" s="847"/>
      <c r="D1" s="847"/>
      <c r="E1" s="847"/>
      <c r="F1" s="847"/>
      <c r="G1" s="847"/>
      <c r="H1" s="847"/>
      <c r="I1" s="847"/>
      <c r="J1" s="847"/>
      <c r="K1" s="847"/>
      <c r="L1" s="847"/>
      <c r="M1" s="847"/>
      <c r="N1" s="847"/>
      <c r="O1" s="847"/>
      <c r="P1" s="847"/>
      <c r="Q1" s="847"/>
      <c r="R1" s="847"/>
      <c r="S1" s="847"/>
      <c r="T1" s="847"/>
      <c r="U1" s="847"/>
      <c r="V1" s="847"/>
      <c r="W1" s="844" t="s">
        <v>121</v>
      </c>
      <c r="X1" s="845"/>
      <c r="Y1" s="406"/>
      <c r="Z1" s="123"/>
    </row>
    <row r="2" spans="1:26" s="66" customFormat="1" ht="18.75" customHeight="1" thickBot="1" x14ac:dyDescent="0.3">
      <c r="A2" s="804"/>
      <c r="B2" s="848"/>
      <c r="C2" s="849"/>
      <c r="D2" s="849"/>
      <c r="E2" s="849"/>
      <c r="F2" s="849"/>
      <c r="G2" s="849"/>
      <c r="H2" s="849"/>
      <c r="I2" s="849"/>
      <c r="J2" s="849"/>
      <c r="K2" s="849"/>
      <c r="L2" s="849"/>
      <c r="M2" s="849"/>
      <c r="N2" s="849"/>
      <c r="O2" s="849"/>
      <c r="P2" s="849"/>
      <c r="Q2" s="849"/>
      <c r="R2" s="849"/>
      <c r="S2" s="849"/>
      <c r="T2" s="849"/>
      <c r="U2" s="849"/>
      <c r="V2" s="849"/>
      <c r="W2" s="844" t="s">
        <v>122</v>
      </c>
      <c r="X2" s="845"/>
      <c r="Y2" s="406"/>
      <c r="Z2" s="123"/>
    </row>
    <row r="3" spans="1:26" s="66" customFormat="1" ht="14.25" customHeight="1" thickBot="1" x14ac:dyDescent="0.3">
      <c r="A3" s="804"/>
      <c r="B3" s="848"/>
      <c r="C3" s="849"/>
      <c r="D3" s="849"/>
      <c r="E3" s="849"/>
      <c r="F3" s="849"/>
      <c r="G3" s="849"/>
      <c r="H3" s="849"/>
      <c r="I3" s="849"/>
      <c r="J3" s="849"/>
      <c r="K3" s="849"/>
      <c r="L3" s="849"/>
      <c r="M3" s="849"/>
      <c r="N3" s="849"/>
      <c r="O3" s="849"/>
      <c r="P3" s="849"/>
      <c r="Q3" s="849"/>
      <c r="R3" s="849"/>
      <c r="S3" s="849"/>
      <c r="T3" s="849"/>
      <c r="U3" s="849"/>
      <c r="V3" s="849"/>
      <c r="W3" s="844" t="s">
        <v>387</v>
      </c>
      <c r="X3" s="845"/>
      <c r="Y3" s="406"/>
      <c r="Z3" s="123"/>
    </row>
    <row r="4" spans="1:26" s="66" customFormat="1" ht="33" customHeight="1" thickBot="1" x14ac:dyDescent="0.3">
      <c r="A4" s="805"/>
      <c r="B4" s="850"/>
      <c r="C4" s="851"/>
      <c r="D4" s="851"/>
      <c r="E4" s="851"/>
      <c r="F4" s="851"/>
      <c r="G4" s="851"/>
      <c r="H4" s="851"/>
      <c r="I4" s="851"/>
      <c r="J4" s="851"/>
      <c r="K4" s="851"/>
      <c r="L4" s="851"/>
      <c r="M4" s="851"/>
      <c r="N4" s="851"/>
      <c r="O4" s="851"/>
      <c r="P4" s="851"/>
      <c r="Q4" s="851"/>
      <c r="R4" s="851"/>
      <c r="S4" s="851"/>
      <c r="T4" s="851"/>
      <c r="U4" s="851"/>
      <c r="V4" s="851"/>
      <c r="W4" s="844" t="s">
        <v>189</v>
      </c>
      <c r="X4" s="845"/>
      <c r="Y4" s="406"/>
      <c r="Z4" s="123"/>
    </row>
    <row r="5" spans="1:26" s="66" customFormat="1" ht="15" x14ac:dyDescent="0.25">
      <c r="B5" s="157"/>
      <c r="C5" s="157"/>
      <c r="D5" s="157"/>
      <c r="E5" s="157"/>
      <c r="F5" s="157"/>
      <c r="G5" s="157"/>
      <c r="H5" s="157"/>
      <c r="I5" s="157"/>
      <c r="J5" s="157"/>
      <c r="K5" s="156"/>
      <c r="L5" s="156"/>
      <c r="M5" s="156"/>
      <c r="N5" s="156"/>
      <c r="O5" s="156"/>
      <c r="P5" s="139"/>
      <c r="Q5" s="139"/>
      <c r="R5" s="139"/>
      <c r="S5" s="139"/>
      <c r="T5" s="139"/>
      <c r="U5" s="139"/>
      <c r="V5" s="139"/>
      <c r="W5" s="139"/>
      <c r="X5" s="139"/>
      <c r="Y5" s="139"/>
      <c r="Z5" s="139"/>
    </row>
    <row r="6" spans="1:26" s="66" customFormat="1" ht="9" customHeight="1" x14ac:dyDescent="0.25">
      <c r="A6" s="70"/>
      <c r="B6" s="157"/>
      <c r="C6" s="157"/>
      <c r="D6" s="157"/>
      <c r="E6" s="157"/>
      <c r="F6" s="157"/>
      <c r="G6" s="157"/>
      <c r="H6" s="157"/>
      <c r="I6" s="157"/>
      <c r="J6" s="157"/>
      <c r="K6" s="157"/>
      <c r="L6" s="157"/>
      <c r="M6" s="157"/>
      <c r="N6" s="157"/>
      <c r="O6" s="157"/>
      <c r="P6" s="67"/>
      <c r="Q6" s="67"/>
      <c r="R6" s="68"/>
      <c r="S6" s="68"/>
      <c r="T6" s="67"/>
      <c r="U6" s="67"/>
      <c r="V6" s="67"/>
      <c r="W6" s="139"/>
      <c r="X6" s="69"/>
      <c r="Y6" s="69"/>
      <c r="Z6" s="69"/>
    </row>
    <row r="7" spans="1:26" s="66" customFormat="1" ht="15" customHeight="1" thickBot="1" x14ac:dyDescent="0.3">
      <c r="A7" s="71"/>
      <c r="B7" s="157"/>
      <c r="C7" s="157"/>
      <c r="D7" s="157"/>
      <c r="E7" s="157"/>
      <c r="F7" s="157"/>
      <c r="G7" s="157"/>
      <c r="H7" s="157"/>
      <c r="I7" s="157"/>
      <c r="J7" s="157"/>
      <c r="K7" s="157"/>
      <c r="L7" s="157"/>
      <c r="M7" s="157"/>
      <c r="N7" s="157"/>
      <c r="O7" s="157"/>
      <c r="P7" s="67"/>
      <c r="Q7" s="67"/>
      <c r="R7" s="68"/>
      <c r="S7" s="68"/>
      <c r="T7" s="67"/>
      <c r="U7" s="67"/>
      <c r="V7" s="67"/>
      <c r="W7" s="139"/>
      <c r="X7" s="69"/>
      <c r="Y7" s="69"/>
      <c r="Z7" s="69"/>
    </row>
    <row r="8" spans="1:26" s="66" customFormat="1" ht="15" customHeight="1" x14ac:dyDescent="0.25">
      <c r="A8" s="733" t="s">
        <v>389</v>
      </c>
      <c r="B8" s="835" t="s">
        <v>209</v>
      </c>
      <c r="C8" s="836"/>
      <c r="D8" s="836"/>
      <c r="E8" s="836"/>
      <c r="F8" s="836"/>
      <c r="G8" s="836"/>
      <c r="H8" s="836"/>
      <c r="I8" s="836"/>
      <c r="J8" s="836"/>
      <c r="K8" s="836"/>
      <c r="L8" s="836"/>
      <c r="M8" s="836"/>
      <c r="N8" s="836"/>
      <c r="O8" s="836"/>
      <c r="P8" s="836"/>
      <c r="Q8" s="836"/>
      <c r="R8" s="836"/>
      <c r="S8" s="836"/>
      <c r="T8" s="836"/>
      <c r="U8" s="836"/>
      <c r="V8" s="836"/>
      <c r="W8" s="836"/>
      <c r="X8" s="836"/>
      <c r="Y8" s="836"/>
      <c r="Z8" s="837"/>
    </row>
    <row r="9" spans="1:26" s="66" customFormat="1" ht="15" customHeight="1" x14ac:dyDescent="0.25">
      <c r="A9" s="806"/>
      <c r="B9" s="838"/>
      <c r="C9" s="839"/>
      <c r="D9" s="839"/>
      <c r="E9" s="839"/>
      <c r="F9" s="839"/>
      <c r="G9" s="839"/>
      <c r="H9" s="839"/>
      <c r="I9" s="839"/>
      <c r="J9" s="839"/>
      <c r="K9" s="839"/>
      <c r="L9" s="839"/>
      <c r="M9" s="839"/>
      <c r="N9" s="839"/>
      <c r="O9" s="839"/>
      <c r="P9" s="839"/>
      <c r="Q9" s="839"/>
      <c r="R9" s="839"/>
      <c r="S9" s="839"/>
      <c r="T9" s="839"/>
      <c r="U9" s="839"/>
      <c r="V9" s="839"/>
      <c r="W9" s="839"/>
      <c r="X9" s="839"/>
      <c r="Y9" s="839"/>
      <c r="Z9" s="840"/>
    </row>
    <row r="10" spans="1:26" s="66" customFormat="1" ht="15" customHeight="1" x14ac:dyDescent="0.25">
      <c r="A10" s="806"/>
      <c r="B10" s="838"/>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40"/>
    </row>
    <row r="11" spans="1:26" s="66" customFormat="1" ht="15" customHeight="1" thickBot="1" x14ac:dyDescent="0.3">
      <c r="A11" s="807"/>
      <c r="B11" s="841"/>
      <c r="C11" s="842"/>
      <c r="D11" s="842"/>
      <c r="E11" s="842"/>
      <c r="F11" s="842"/>
      <c r="G11" s="842"/>
      <c r="H11" s="842"/>
      <c r="I11" s="842"/>
      <c r="J11" s="842"/>
      <c r="K11" s="842"/>
      <c r="L11" s="842"/>
      <c r="M11" s="842"/>
      <c r="N11" s="842"/>
      <c r="O11" s="842"/>
      <c r="P11" s="842"/>
      <c r="Q11" s="842"/>
      <c r="R11" s="842"/>
      <c r="S11" s="842"/>
      <c r="T11" s="842"/>
      <c r="U11" s="842"/>
      <c r="V11" s="842"/>
      <c r="W11" s="842"/>
      <c r="X11" s="842"/>
      <c r="Y11" s="842"/>
      <c r="Z11" s="843"/>
    </row>
    <row r="12" spans="1:26" s="66" customFormat="1" ht="9" customHeight="1" x14ac:dyDescent="0.25">
      <c r="A12" s="78"/>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row>
    <row r="13" spans="1:26" s="92" customFormat="1" ht="16.5" customHeight="1" thickBot="1" x14ac:dyDescent="0.25">
      <c r="C13" s="159"/>
      <c r="D13" s="159"/>
      <c r="E13" s="159"/>
      <c r="F13" s="159"/>
      <c r="G13" s="159"/>
      <c r="H13" s="159"/>
      <c r="I13" s="159"/>
      <c r="J13" s="159"/>
      <c r="K13" s="158"/>
      <c r="L13" s="158"/>
      <c r="M13" s="158"/>
      <c r="N13" s="158"/>
      <c r="O13" s="158"/>
      <c r="P13" s="191"/>
      <c r="Q13" s="191"/>
      <c r="R13" s="191"/>
      <c r="S13" s="191"/>
      <c r="T13" s="191"/>
      <c r="U13" s="191"/>
      <c r="V13" s="191"/>
      <c r="W13" s="191"/>
      <c r="X13" s="191"/>
      <c r="Y13" s="191"/>
      <c r="Z13" s="191"/>
    </row>
    <row r="14" spans="1:26" s="141" customFormat="1" ht="21.75" customHeight="1" thickBot="1" x14ac:dyDescent="0.3">
      <c r="A14" s="580" t="s">
        <v>190</v>
      </c>
      <c r="B14" s="246" t="s">
        <v>191</v>
      </c>
      <c r="C14" s="199" t="s">
        <v>446</v>
      </c>
      <c r="D14" s="246" t="s">
        <v>192</v>
      </c>
      <c r="E14" s="200" t="s">
        <v>446</v>
      </c>
      <c r="F14" s="246" t="s">
        <v>193</v>
      </c>
      <c r="G14" s="200"/>
      <c r="H14" s="246" t="s">
        <v>194</v>
      </c>
      <c r="I14" s="201"/>
      <c r="J14" s="160"/>
      <c r="K14" s="579" t="s">
        <v>195</v>
      </c>
      <c r="L14" s="579"/>
      <c r="M14" s="819" t="s">
        <v>196</v>
      </c>
      <c r="N14" s="819"/>
      <c r="O14" s="819"/>
      <c r="P14" s="389"/>
      <c r="Q14" s="273"/>
      <c r="R14" s="192"/>
      <c r="S14" s="192"/>
      <c r="T14" s="192"/>
      <c r="U14" s="192"/>
      <c r="V14" s="192"/>
      <c r="W14" s="192"/>
      <c r="X14" s="192"/>
      <c r="Y14" s="192"/>
      <c r="Z14" s="192"/>
    </row>
    <row r="15" spans="1:26" s="141" customFormat="1" ht="21.75" customHeight="1" thickBot="1" x14ac:dyDescent="0.3">
      <c r="A15" s="580"/>
      <c r="B15" s="247" t="s">
        <v>198</v>
      </c>
      <c r="C15" s="202"/>
      <c r="D15" s="246" t="s">
        <v>199</v>
      </c>
      <c r="E15" s="203"/>
      <c r="F15" s="246" t="s">
        <v>200</v>
      </c>
      <c r="G15" s="203"/>
      <c r="H15" s="246" t="s">
        <v>201</v>
      </c>
      <c r="I15" s="201"/>
      <c r="J15" s="160"/>
      <c r="K15" s="579"/>
      <c r="L15" s="579"/>
      <c r="M15" s="819" t="s">
        <v>202</v>
      </c>
      <c r="N15" s="819"/>
      <c r="O15" s="819"/>
      <c r="P15" s="204"/>
      <c r="Q15" s="273"/>
      <c r="R15" s="192"/>
      <c r="S15" s="192"/>
      <c r="T15" s="192"/>
      <c r="U15" s="192"/>
      <c r="V15" s="192"/>
      <c r="W15" s="192"/>
      <c r="X15" s="192"/>
      <c r="Y15" s="192"/>
      <c r="Z15" s="192"/>
    </row>
    <row r="16" spans="1:26" s="141" customFormat="1" ht="21.75" customHeight="1" thickBot="1" x14ac:dyDescent="0.3">
      <c r="A16" s="580"/>
      <c r="B16" s="246" t="s">
        <v>203</v>
      </c>
      <c r="C16" s="199"/>
      <c r="D16" s="246" t="s">
        <v>204</v>
      </c>
      <c r="E16" s="203"/>
      <c r="F16" s="246" t="s">
        <v>205</v>
      </c>
      <c r="G16" s="203"/>
      <c r="H16" s="246" t="s">
        <v>206</v>
      </c>
      <c r="I16" s="201"/>
      <c r="K16" s="579"/>
      <c r="L16" s="579"/>
      <c r="M16" s="819" t="s">
        <v>207</v>
      </c>
      <c r="N16" s="819"/>
      <c r="O16" s="819"/>
      <c r="P16" s="204" t="s">
        <v>197</v>
      </c>
      <c r="Q16" s="273"/>
      <c r="R16" s="192"/>
      <c r="S16" s="192"/>
      <c r="T16" s="192"/>
      <c r="U16" s="192"/>
      <c r="V16" s="192"/>
      <c r="W16" s="192"/>
      <c r="X16" s="192"/>
      <c r="Y16" s="192"/>
      <c r="Z16" s="192"/>
    </row>
    <row r="19" spans="1:26" s="66" customFormat="1" ht="48" hidden="1" customHeight="1" thickBot="1" x14ac:dyDescent="0.3">
      <c r="A19" s="534" t="s">
        <v>447</v>
      </c>
      <c r="B19" s="535"/>
      <c r="C19" s="535"/>
      <c r="D19" s="535"/>
      <c r="E19" s="535"/>
      <c r="F19" s="535"/>
      <c r="G19" s="535"/>
      <c r="H19" s="535"/>
      <c r="I19" s="535"/>
      <c r="J19" s="535"/>
      <c r="K19" s="535"/>
      <c r="L19" s="535"/>
      <c r="M19" s="535"/>
      <c r="N19" s="535"/>
      <c r="O19" s="535"/>
      <c r="P19" s="535"/>
      <c r="Q19" s="535"/>
      <c r="R19" s="535"/>
      <c r="S19" s="535"/>
      <c r="T19" s="535"/>
      <c r="U19" s="535"/>
      <c r="V19" s="535"/>
      <c r="W19" s="535"/>
      <c r="X19" s="535"/>
      <c r="Y19" s="535"/>
      <c r="Z19" s="535"/>
    </row>
    <row r="20" spans="1:26" s="66" customFormat="1" ht="50.25" hidden="1" customHeight="1" x14ac:dyDescent="0.25">
      <c r="A20" s="515" t="s">
        <v>448</v>
      </c>
      <c r="B20" s="516"/>
      <c r="C20" s="817" t="s">
        <v>330</v>
      </c>
      <c r="D20" s="817"/>
      <c r="E20" s="817"/>
      <c r="F20" s="817"/>
      <c r="G20" s="817"/>
      <c r="H20" s="817"/>
      <c r="I20" s="817"/>
      <c r="J20" s="817"/>
      <c r="K20" s="817"/>
      <c r="L20" s="817"/>
      <c r="M20" s="817"/>
      <c r="N20" s="817"/>
      <c r="O20" s="817"/>
      <c r="P20" s="817"/>
      <c r="Q20" s="817"/>
      <c r="R20" s="817"/>
      <c r="S20" s="817"/>
      <c r="T20" s="817"/>
      <c r="U20" s="817"/>
      <c r="V20" s="817"/>
      <c r="W20" s="817"/>
      <c r="X20" s="817"/>
      <c r="Y20" s="817"/>
      <c r="Z20" s="817"/>
    </row>
    <row r="21" spans="1:26" s="95" customFormat="1" ht="21.75" hidden="1" customHeight="1" x14ac:dyDescent="0.25">
      <c r="A21" s="528" t="s">
        <v>449</v>
      </c>
      <c r="B21" s="821" t="s">
        <v>450</v>
      </c>
      <c r="C21" s="726" t="s">
        <v>99</v>
      </c>
      <c r="D21" s="813"/>
      <c r="E21" s="813"/>
      <c r="F21" s="813"/>
      <c r="G21" s="813"/>
      <c r="H21" s="813"/>
      <c r="I21" s="813"/>
      <c r="J21" s="813"/>
      <c r="K21" s="813"/>
      <c r="L21" s="813"/>
      <c r="M21" s="813"/>
      <c r="N21" s="814"/>
      <c r="O21" s="815" t="s">
        <v>243</v>
      </c>
      <c r="P21" s="816"/>
      <c r="Q21" s="816"/>
      <c r="R21" s="816"/>
      <c r="S21" s="816"/>
      <c r="T21" s="816"/>
      <c r="U21" s="816"/>
      <c r="V21" s="816"/>
      <c r="W21" s="816"/>
      <c r="X21" s="816"/>
      <c r="Y21" s="816"/>
      <c r="Z21" s="816"/>
    </row>
    <row r="22" spans="1:26" s="95" customFormat="1" ht="21.75" hidden="1" customHeight="1" x14ac:dyDescent="0.25">
      <c r="A22" s="820"/>
      <c r="B22" s="821"/>
      <c r="C22" s="811" t="s">
        <v>241</v>
      </c>
      <c r="D22" s="812"/>
      <c r="E22" s="811" t="s">
        <v>248</v>
      </c>
      <c r="F22" s="812"/>
      <c r="G22" s="811" t="s">
        <v>249</v>
      </c>
      <c r="H22" s="812"/>
      <c r="I22" s="811" t="s">
        <v>250</v>
      </c>
      <c r="J22" s="812"/>
      <c r="K22" s="811" t="s">
        <v>251</v>
      </c>
      <c r="L22" s="812"/>
      <c r="M22" s="811" t="s">
        <v>252</v>
      </c>
      <c r="N22" s="812"/>
      <c r="O22" s="815" t="s">
        <v>241</v>
      </c>
      <c r="P22" s="816"/>
      <c r="Q22" s="818"/>
      <c r="R22" s="808" t="s">
        <v>248</v>
      </c>
      <c r="S22" s="809"/>
      <c r="T22" s="810"/>
      <c r="U22" s="808" t="s">
        <v>249</v>
      </c>
      <c r="V22" s="809"/>
      <c r="W22" s="810"/>
      <c r="X22" s="808" t="s">
        <v>250</v>
      </c>
      <c r="Y22" s="809"/>
      <c r="Z22" s="810"/>
    </row>
    <row r="23" spans="1:26" s="95" customFormat="1" ht="28.5" hidden="1" customHeight="1" x14ac:dyDescent="0.25">
      <c r="A23" s="820"/>
      <c r="B23" s="821"/>
      <c r="C23" s="196" t="s">
        <v>100</v>
      </c>
      <c r="D23" s="196" t="s">
        <v>451</v>
      </c>
      <c r="E23" s="196" t="s">
        <v>100</v>
      </c>
      <c r="F23" s="196" t="s">
        <v>451</v>
      </c>
      <c r="G23" s="196" t="s">
        <v>100</v>
      </c>
      <c r="H23" s="196" t="s">
        <v>451</v>
      </c>
      <c r="I23" s="196" t="s">
        <v>100</v>
      </c>
      <c r="J23" s="196" t="s">
        <v>451</v>
      </c>
      <c r="K23" s="196" t="s">
        <v>100</v>
      </c>
      <c r="L23" s="196" t="s">
        <v>451</v>
      </c>
      <c r="M23" s="196" t="s">
        <v>100</v>
      </c>
      <c r="N23" s="196" t="s">
        <v>451</v>
      </c>
      <c r="O23" s="197" t="s">
        <v>100</v>
      </c>
      <c r="P23" s="197" t="s">
        <v>452</v>
      </c>
      <c r="Q23" s="197" t="s">
        <v>230</v>
      </c>
      <c r="R23" s="197" t="s">
        <v>100</v>
      </c>
      <c r="S23" s="197" t="s">
        <v>452</v>
      </c>
      <c r="T23" s="197" t="s">
        <v>230</v>
      </c>
      <c r="U23" s="197" t="s">
        <v>100</v>
      </c>
      <c r="V23" s="197" t="s">
        <v>452</v>
      </c>
      <c r="W23" s="197" t="s">
        <v>230</v>
      </c>
      <c r="X23" s="197" t="s">
        <v>100</v>
      </c>
      <c r="Y23" s="197" t="s">
        <v>452</v>
      </c>
      <c r="Z23" s="197" t="s">
        <v>230</v>
      </c>
    </row>
    <row r="24" spans="1:26" s="95" customFormat="1" ht="15.75" hidden="1" customHeight="1" x14ac:dyDescent="0.25">
      <c r="A24" s="820"/>
      <c r="B24" s="136" t="s">
        <v>453</v>
      </c>
      <c r="C24" s="208"/>
      <c r="D24" s="206"/>
      <c r="E24" s="208"/>
      <c r="F24" s="206"/>
      <c r="G24" s="208"/>
      <c r="H24" s="206"/>
      <c r="I24" s="208"/>
      <c r="J24" s="206"/>
      <c r="K24" s="208"/>
      <c r="L24" s="206"/>
      <c r="M24" s="208"/>
      <c r="N24" s="206"/>
      <c r="O24" s="208"/>
      <c r="P24" s="206"/>
      <c r="Q24" s="206"/>
      <c r="R24" s="208"/>
      <c r="S24" s="206"/>
      <c r="T24" s="206"/>
      <c r="U24" s="208"/>
      <c r="V24" s="206"/>
      <c r="W24" s="206"/>
      <c r="X24" s="208"/>
      <c r="Y24" s="206"/>
      <c r="Z24" s="206"/>
    </row>
    <row r="25" spans="1:26" s="95" customFormat="1" ht="15.75" hidden="1" customHeight="1" x14ac:dyDescent="0.25">
      <c r="A25" s="820"/>
      <c r="B25" s="137" t="s">
        <v>454</v>
      </c>
      <c r="C25" s="134"/>
      <c r="D25" s="206"/>
      <c r="E25" s="134"/>
      <c r="F25" s="206"/>
      <c r="G25" s="134"/>
      <c r="H25" s="206"/>
      <c r="I25" s="134"/>
      <c r="J25" s="206"/>
      <c r="K25" s="134"/>
      <c r="L25" s="206"/>
      <c r="M25" s="134"/>
      <c r="N25" s="206"/>
      <c r="O25" s="134"/>
      <c r="P25" s="206"/>
      <c r="Q25" s="206"/>
      <c r="R25" s="134"/>
      <c r="S25" s="206"/>
      <c r="T25" s="206"/>
      <c r="U25" s="134"/>
      <c r="V25" s="206"/>
      <c r="W25" s="206"/>
      <c r="X25" s="134"/>
      <c r="Y25" s="206"/>
      <c r="Z25" s="206"/>
    </row>
    <row r="26" spans="1:26" s="95" customFormat="1" ht="15.75" hidden="1" customHeight="1" x14ac:dyDescent="0.25">
      <c r="A26" s="820"/>
      <c r="B26" s="137" t="s">
        <v>455</v>
      </c>
      <c r="C26" s="134"/>
      <c r="D26" s="206"/>
      <c r="E26" s="134"/>
      <c r="F26" s="206"/>
      <c r="G26" s="134"/>
      <c r="H26" s="206"/>
      <c r="I26" s="134"/>
      <c r="J26" s="206"/>
      <c r="K26" s="134"/>
      <c r="L26" s="206"/>
      <c r="M26" s="134"/>
      <c r="N26" s="206"/>
      <c r="O26" s="134"/>
      <c r="P26" s="206"/>
      <c r="Q26" s="206"/>
      <c r="R26" s="134"/>
      <c r="S26" s="206"/>
      <c r="T26" s="206"/>
      <c r="U26" s="134"/>
      <c r="V26" s="206"/>
      <c r="W26" s="206"/>
      <c r="X26" s="134"/>
      <c r="Y26" s="206"/>
      <c r="Z26" s="206"/>
    </row>
    <row r="27" spans="1:26" s="95" customFormat="1" ht="15.75" hidden="1" customHeight="1" x14ac:dyDescent="0.25">
      <c r="A27" s="820"/>
      <c r="B27" s="137" t="s">
        <v>456</v>
      </c>
      <c r="C27" s="134"/>
      <c r="D27" s="206"/>
      <c r="E27" s="134"/>
      <c r="F27" s="206"/>
      <c r="G27" s="134"/>
      <c r="H27" s="206"/>
      <c r="I27" s="134"/>
      <c r="J27" s="206"/>
      <c r="K27" s="134"/>
      <c r="L27" s="206"/>
      <c r="M27" s="134"/>
      <c r="N27" s="206"/>
      <c r="O27" s="134"/>
      <c r="P27" s="206"/>
      <c r="Q27" s="206"/>
      <c r="R27" s="134"/>
      <c r="S27" s="206"/>
      <c r="T27" s="206"/>
      <c r="U27" s="134"/>
      <c r="V27" s="206"/>
      <c r="W27" s="206"/>
      <c r="X27" s="134"/>
      <c r="Y27" s="206"/>
      <c r="Z27" s="206"/>
    </row>
    <row r="28" spans="1:26" s="95" customFormat="1" ht="15.75" hidden="1" customHeight="1" x14ac:dyDescent="0.25">
      <c r="A28" s="820"/>
      <c r="B28" s="137" t="s">
        <v>457</v>
      </c>
      <c r="C28" s="134"/>
      <c r="D28" s="206"/>
      <c r="E28" s="134"/>
      <c r="F28" s="206"/>
      <c r="G28" s="134"/>
      <c r="H28" s="206"/>
      <c r="I28" s="134"/>
      <c r="J28" s="206"/>
      <c r="K28" s="134"/>
      <c r="L28" s="206"/>
      <c r="M28" s="134"/>
      <c r="N28" s="206"/>
      <c r="O28" s="134"/>
      <c r="P28" s="206"/>
      <c r="Q28" s="206"/>
      <c r="R28" s="134"/>
      <c r="S28" s="206"/>
      <c r="T28" s="206"/>
      <c r="U28" s="134"/>
      <c r="V28" s="206"/>
      <c r="W28" s="206"/>
      <c r="X28" s="134"/>
      <c r="Y28" s="206"/>
      <c r="Z28" s="206"/>
    </row>
    <row r="29" spans="1:26" s="95" customFormat="1" ht="15.75" hidden="1" customHeight="1" x14ac:dyDescent="0.25">
      <c r="A29" s="820"/>
      <c r="B29" s="137" t="s">
        <v>458</v>
      </c>
      <c r="C29" s="134"/>
      <c r="D29" s="206"/>
      <c r="E29" s="134"/>
      <c r="F29" s="206"/>
      <c r="G29" s="134"/>
      <c r="H29" s="206"/>
      <c r="I29" s="134"/>
      <c r="J29" s="206"/>
      <c r="K29" s="134"/>
      <c r="L29" s="206"/>
      <c r="M29" s="134"/>
      <c r="N29" s="206"/>
      <c r="O29" s="134"/>
      <c r="P29" s="206"/>
      <c r="Q29" s="206"/>
      <c r="R29" s="134"/>
      <c r="S29" s="206"/>
      <c r="T29" s="206"/>
      <c r="U29" s="134"/>
      <c r="V29" s="206"/>
      <c r="W29" s="206"/>
      <c r="X29" s="134"/>
      <c r="Y29" s="206"/>
      <c r="Z29" s="206"/>
    </row>
    <row r="30" spans="1:26" s="95" customFormat="1" ht="15.75" hidden="1" customHeight="1" x14ac:dyDescent="0.25">
      <c r="A30" s="820"/>
      <c r="B30" s="137" t="s">
        <v>459</v>
      </c>
      <c r="C30" s="134"/>
      <c r="D30" s="206"/>
      <c r="E30" s="134"/>
      <c r="F30" s="206"/>
      <c r="G30" s="134"/>
      <c r="H30" s="206"/>
      <c r="I30" s="134"/>
      <c r="J30" s="206"/>
      <c r="K30" s="134"/>
      <c r="L30" s="206"/>
      <c r="M30" s="134"/>
      <c r="N30" s="206"/>
      <c r="O30" s="134"/>
      <c r="P30" s="206"/>
      <c r="Q30" s="206"/>
      <c r="R30" s="134"/>
      <c r="S30" s="206"/>
      <c r="T30" s="206"/>
      <c r="U30" s="134"/>
      <c r="V30" s="206"/>
      <c r="W30" s="206"/>
      <c r="X30" s="134"/>
      <c r="Y30" s="206"/>
      <c r="Z30" s="206"/>
    </row>
    <row r="31" spans="1:26" s="95" customFormat="1" ht="15.75" hidden="1" customHeight="1" x14ac:dyDescent="0.25">
      <c r="A31" s="820"/>
      <c r="B31" s="137" t="s">
        <v>460</v>
      </c>
      <c r="C31" s="134"/>
      <c r="D31" s="206"/>
      <c r="E31" s="134"/>
      <c r="F31" s="206"/>
      <c r="G31" s="134"/>
      <c r="H31" s="206"/>
      <c r="I31" s="134"/>
      <c r="J31" s="206"/>
      <c r="K31" s="134"/>
      <c r="L31" s="206"/>
      <c r="M31" s="134"/>
      <c r="N31" s="206"/>
      <c r="O31" s="134"/>
      <c r="P31" s="206"/>
      <c r="Q31" s="206"/>
      <c r="R31" s="134"/>
      <c r="S31" s="206"/>
      <c r="T31" s="206"/>
      <c r="U31" s="134"/>
      <c r="V31" s="206"/>
      <c r="W31" s="206"/>
      <c r="X31" s="134"/>
      <c r="Y31" s="206"/>
      <c r="Z31" s="206"/>
    </row>
    <row r="32" spans="1:26" s="95" customFormat="1" ht="15.75" hidden="1" customHeight="1" x14ac:dyDescent="0.25">
      <c r="A32" s="820"/>
      <c r="B32" s="137" t="s">
        <v>461</v>
      </c>
      <c r="C32" s="134"/>
      <c r="D32" s="206"/>
      <c r="E32" s="134"/>
      <c r="F32" s="206"/>
      <c r="G32" s="134"/>
      <c r="H32" s="206"/>
      <c r="I32" s="134"/>
      <c r="J32" s="206"/>
      <c r="K32" s="134"/>
      <c r="L32" s="206"/>
      <c r="M32" s="134"/>
      <c r="N32" s="206"/>
      <c r="O32" s="134"/>
      <c r="P32" s="206"/>
      <c r="Q32" s="206"/>
      <c r="R32" s="134"/>
      <c r="S32" s="206"/>
      <c r="T32" s="206"/>
      <c r="U32" s="134"/>
      <c r="V32" s="206"/>
      <c r="W32" s="206"/>
      <c r="X32" s="134"/>
      <c r="Y32" s="206"/>
      <c r="Z32" s="206"/>
    </row>
    <row r="33" spans="1:26" s="95" customFormat="1" ht="15.75" hidden="1" customHeight="1" x14ac:dyDescent="0.25">
      <c r="A33" s="820"/>
      <c r="B33" s="137" t="s">
        <v>462</v>
      </c>
      <c r="C33" s="134"/>
      <c r="D33" s="206"/>
      <c r="E33" s="134"/>
      <c r="F33" s="206"/>
      <c r="G33" s="134"/>
      <c r="H33" s="206"/>
      <c r="I33" s="134"/>
      <c r="J33" s="206"/>
      <c r="K33" s="134"/>
      <c r="L33" s="206"/>
      <c r="M33" s="134"/>
      <c r="N33" s="206"/>
      <c r="O33" s="134"/>
      <c r="P33" s="206"/>
      <c r="Q33" s="206"/>
      <c r="R33" s="134"/>
      <c r="S33" s="206"/>
      <c r="T33" s="206"/>
      <c r="U33" s="134"/>
      <c r="V33" s="206"/>
      <c r="W33" s="206"/>
      <c r="X33" s="134"/>
      <c r="Y33" s="206"/>
      <c r="Z33" s="206"/>
    </row>
    <row r="34" spans="1:26" s="95" customFormat="1" ht="15.75" hidden="1" customHeight="1" x14ac:dyDescent="0.25">
      <c r="A34" s="820"/>
      <c r="B34" s="137" t="s">
        <v>463</v>
      </c>
      <c r="C34" s="134"/>
      <c r="D34" s="206"/>
      <c r="E34" s="134"/>
      <c r="F34" s="206"/>
      <c r="G34" s="134"/>
      <c r="H34" s="206"/>
      <c r="I34" s="134"/>
      <c r="J34" s="206"/>
      <c r="K34" s="134"/>
      <c r="L34" s="206"/>
      <c r="M34" s="134"/>
      <c r="N34" s="206"/>
      <c r="O34" s="134"/>
      <c r="P34" s="206"/>
      <c r="Q34" s="206"/>
      <c r="R34" s="134"/>
      <c r="S34" s="206"/>
      <c r="T34" s="206"/>
      <c r="U34" s="134"/>
      <c r="V34" s="206"/>
      <c r="W34" s="206"/>
      <c r="X34" s="134"/>
      <c r="Y34" s="206"/>
      <c r="Z34" s="206"/>
    </row>
    <row r="35" spans="1:26" s="95" customFormat="1" ht="15.75" hidden="1" customHeight="1" x14ac:dyDescent="0.25">
      <c r="A35" s="820"/>
      <c r="B35" s="137" t="s">
        <v>464</v>
      </c>
      <c r="C35" s="134"/>
      <c r="D35" s="206"/>
      <c r="E35" s="134"/>
      <c r="F35" s="206"/>
      <c r="G35" s="134"/>
      <c r="H35" s="206"/>
      <c r="I35" s="134"/>
      <c r="J35" s="206"/>
      <c r="K35" s="134"/>
      <c r="L35" s="206"/>
      <c r="M35" s="134"/>
      <c r="N35" s="206"/>
      <c r="O35" s="134"/>
      <c r="P35" s="206"/>
      <c r="Q35" s="206"/>
      <c r="R35" s="134"/>
      <c r="S35" s="206"/>
      <c r="T35" s="206"/>
      <c r="U35" s="134"/>
      <c r="V35" s="206"/>
      <c r="W35" s="206"/>
      <c r="X35" s="134"/>
      <c r="Y35" s="206"/>
      <c r="Z35" s="206"/>
    </row>
    <row r="36" spans="1:26" s="95" customFormat="1" ht="15.75" hidden="1" customHeight="1" x14ac:dyDescent="0.25">
      <c r="A36" s="820"/>
      <c r="B36" s="137" t="s">
        <v>465</v>
      </c>
      <c r="C36" s="134"/>
      <c r="D36" s="206"/>
      <c r="E36" s="134"/>
      <c r="F36" s="206"/>
      <c r="G36" s="134"/>
      <c r="H36" s="206"/>
      <c r="I36" s="134"/>
      <c r="J36" s="206"/>
      <c r="K36" s="134"/>
      <c r="L36" s="206"/>
      <c r="M36" s="134"/>
      <c r="N36" s="206"/>
      <c r="O36" s="134"/>
      <c r="P36" s="206"/>
      <c r="Q36" s="206"/>
      <c r="R36" s="134"/>
      <c r="S36" s="206"/>
      <c r="T36" s="206"/>
      <c r="U36" s="134"/>
      <c r="V36" s="206"/>
      <c r="W36" s="206"/>
      <c r="X36" s="134"/>
      <c r="Y36" s="206"/>
      <c r="Z36" s="206"/>
    </row>
    <row r="37" spans="1:26" s="95" customFormat="1" ht="15.75" hidden="1" customHeight="1" x14ac:dyDescent="0.25">
      <c r="A37" s="820"/>
      <c r="B37" s="137" t="s">
        <v>466</v>
      </c>
      <c r="C37" s="134"/>
      <c r="D37" s="206"/>
      <c r="E37" s="134"/>
      <c r="F37" s="206"/>
      <c r="G37" s="134"/>
      <c r="H37" s="206"/>
      <c r="I37" s="134"/>
      <c r="J37" s="206"/>
      <c r="K37" s="134"/>
      <c r="L37" s="206"/>
      <c r="M37" s="134"/>
      <c r="N37" s="206"/>
      <c r="O37" s="134"/>
      <c r="P37" s="206"/>
      <c r="Q37" s="206"/>
      <c r="R37" s="134"/>
      <c r="S37" s="206"/>
      <c r="T37" s="206"/>
      <c r="U37" s="134"/>
      <c r="V37" s="206"/>
      <c r="W37" s="206"/>
      <c r="X37" s="134"/>
      <c r="Y37" s="206"/>
      <c r="Z37" s="206"/>
    </row>
    <row r="38" spans="1:26" s="95" customFormat="1" ht="15.75" hidden="1" customHeight="1" x14ac:dyDescent="0.25">
      <c r="A38" s="820"/>
      <c r="B38" s="137" t="s">
        <v>467</v>
      </c>
      <c r="C38" s="134"/>
      <c r="D38" s="206"/>
      <c r="E38" s="134"/>
      <c r="F38" s="206"/>
      <c r="G38" s="134"/>
      <c r="H38" s="206"/>
      <c r="I38" s="134"/>
      <c r="J38" s="206"/>
      <c r="K38" s="134"/>
      <c r="L38" s="206"/>
      <c r="M38" s="134"/>
      <c r="N38" s="206"/>
      <c r="O38" s="134"/>
      <c r="P38" s="206"/>
      <c r="Q38" s="206"/>
      <c r="R38" s="134"/>
      <c r="S38" s="206"/>
      <c r="T38" s="206"/>
      <c r="U38" s="134"/>
      <c r="V38" s="206"/>
      <c r="W38" s="206"/>
      <c r="X38" s="134"/>
      <c r="Y38" s="206"/>
      <c r="Z38" s="206"/>
    </row>
    <row r="39" spans="1:26" s="95" customFormat="1" ht="15.75" hidden="1" customHeight="1" x14ac:dyDescent="0.25">
      <c r="A39" s="820"/>
      <c r="B39" s="137" t="s">
        <v>468</v>
      </c>
      <c r="C39" s="134"/>
      <c r="D39" s="206"/>
      <c r="E39" s="134"/>
      <c r="F39" s="206"/>
      <c r="G39" s="134"/>
      <c r="H39" s="206"/>
      <c r="I39" s="134"/>
      <c r="J39" s="206"/>
      <c r="K39" s="134"/>
      <c r="L39" s="206"/>
      <c r="M39" s="134"/>
      <c r="N39" s="206"/>
      <c r="O39" s="134"/>
      <c r="P39" s="206"/>
      <c r="Q39" s="206"/>
      <c r="R39" s="134"/>
      <c r="S39" s="206"/>
      <c r="T39" s="206"/>
      <c r="U39" s="134"/>
      <c r="V39" s="206"/>
      <c r="W39" s="206"/>
      <c r="X39" s="134"/>
      <c r="Y39" s="206"/>
      <c r="Z39" s="206"/>
    </row>
    <row r="40" spans="1:26" s="95" customFormat="1" ht="15.75" hidden="1" customHeight="1" x14ac:dyDescent="0.25">
      <c r="A40" s="820"/>
      <c r="B40" s="137" t="s">
        <v>469</v>
      </c>
      <c r="C40" s="134"/>
      <c r="D40" s="206"/>
      <c r="E40" s="134"/>
      <c r="F40" s="206"/>
      <c r="G40" s="134"/>
      <c r="H40" s="206"/>
      <c r="I40" s="134"/>
      <c r="J40" s="206"/>
      <c r="K40" s="134"/>
      <c r="L40" s="206"/>
      <c r="M40" s="134"/>
      <c r="N40" s="206"/>
      <c r="O40" s="134"/>
      <c r="P40" s="206"/>
      <c r="Q40" s="206"/>
      <c r="R40" s="134"/>
      <c r="S40" s="206"/>
      <c r="T40" s="206"/>
      <c r="U40" s="134"/>
      <c r="V40" s="206"/>
      <c r="W40" s="206"/>
      <c r="X40" s="134"/>
      <c r="Y40" s="206"/>
      <c r="Z40" s="206"/>
    </row>
    <row r="41" spans="1:26" s="95" customFormat="1" ht="15.75" hidden="1" customHeight="1" x14ac:dyDescent="0.25">
      <c r="A41" s="820"/>
      <c r="B41" s="137" t="s">
        <v>470</v>
      </c>
      <c r="C41" s="134"/>
      <c r="D41" s="206"/>
      <c r="E41" s="134"/>
      <c r="F41" s="206"/>
      <c r="G41" s="134"/>
      <c r="H41" s="206"/>
      <c r="I41" s="134"/>
      <c r="J41" s="206"/>
      <c r="K41" s="134"/>
      <c r="L41" s="206"/>
      <c r="M41" s="134"/>
      <c r="N41" s="206"/>
      <c r="O41" s="134"/>
      <c r="P41" s="206"/>
      <c r="Q41" s="206"/>
      <c r="R41" s="134"/>
      <c r="S41" s="206"/>
      <c r="T41" s="206"/>
      <c r="U41" s="134"/>
      <c r="V41" s="206"/>
      <c r="W41" s="206"/>
      <c r="X41" s="134"/>
      <c r="Y41" s="206"/>
      <c r="Z41" s="206"/>
    </row>
    <row r="42" spans="1:26" s="95" customFormat="1" ht="15.75" hidden="1" customHeight="1" x14ac:dyDescent="0.25">
      <c r="A42" s="820"/>
      <c r="B42" s="137" t="s">
        <v>471</v>
      </c>
      <c r="C42" s="134"/>
      <c r="D42" s="206"/>
      <c r="E42" s="134"/>
      <c r="F42" s="206"/>
      <c r="G42" s="134"/>
      <c r="H42" s="206"/>
      <c r="I42" s="134"/>
      <c r="J42" s="206"/>
      <c r="K42" s="134"/>
      <c r="L42" s="206"/>
      <c r="M42" s="134"/>
      <c r="N42" s="206"/>
      <c r="O42" s="134"/>
      <c r="P42" s="206"/>
      <c r="Q42" s="206"/>
      <c r="R42" s="134"/>
      <c r="S42" s="206"/>
      <c r="T42" s="206"/>
      <c r="U42" s="134"/>
      <c r="V42" s="206"/>
      <c r="W42" s="206"/>
      <c r="X42" s="134"/>
      <c r="Y42" s="206"/>
      <c r="Z42" s="206"/>
    </row>
    <row r="43" spans="1:26" s="95" customFormat="1" ht="15.75" hidden="1" customHeight="1" x14ac:dyDescent="0.25">
      <c r="A43" s="820"/>
      <c r="B43" s="137" t="s">
        <v>472</v>
      </c>
      <c r="C43" s="134"/>
      <c r="D43" s="206"/>
      <c r="E43" s="134"/>
      <c r="F43" s="206"/>
      <c r="G43" s="134"/>
      <c r="H43" s="206"/>
      <c r="I43" s="134"/>
      <c r="J43" s="206"/>
      <c r="K43" s="134"/>
      <c r="L43" s="206"/>
      <c r="M43" s="134"/>
      <c r="N43" s="206"/>
      <c r="O43" s="134"/>
      <c r="P43" s="206"/>
      <c r="Q43" s="206"/>
      <c r="R43" s="134"/>
      <c r="S43" s="206"/>
      <c r="T43" s="206"/>
      <c r="U43" s="134"/>
      <c r="V43" s="206"/>
      <c r="W43" s="206"/>
      <c r="X43" s="134"/>
      <c r="Y43" s="206"/>
      <c r="Z43" s="206"/>
    </row>
    <row r="44" spans="1:26" s="95" customFormat="1" ht="29.25" hidden="1" customHeight="1" x14ac:dyDescent="0.25">
      <c r="A44" s="529"/>
      <c r="B44" s="135" t="s">
        <v>93</v>
      </c>
      <c r="C44" s="205"/>
      <c r="D44" s="207"/>
      <c r="E44" s="205"/>
      <c r="F44" s="207"/>
      <c r="G44" s="205"/>
      <c r="H44" s="207"/>
      <c r="I44" s="205"/>
      <c r="J44" s="207"/>
      <c r="K44" s="205"/>
      <c r="L44" s="207"/>
      <c r="M44" s="205"/>
      <c r="N44" s="207"/>
      <c r="O44" s="205"/>
      <c r="P44" s="207"/>
      <c r="Q44" s="207"/>
      <c r="R44" s="205"/>
      <c r="S44" s="207"/>
      <c r="T44" s="207"/>
      <c r="U44" s="205"/>
      <c r="V44" s="207"/>
      <c r="W44" s="207"/>
      <c r="X44" s="205"/>
      <c r="Y44" s="207"/>
      <c r="Z44" s="207"/>
    </row>
    <row r="45" spans="1:26" s="66" customFormat="1" ht="24" hidden="1" customHeight="1" x14ac:dyDescent="0.25">
      <c r="K45" s="156"/>
      <c r="L45" s="156"/>
      <c r="M45" s="156"/>
      <c r="N45" s="156"/>
      <c r="O45" s="156"/>
    </row>
    <row r="46" spans="1:26" s="66" customFormat="1" ht="24" hidden="1" customHeight="1" x14ac:dyDescent="0.25">
      <c r="A46" s="528" t="s">
        <v>473</v>
      </c>
      <c r="B46" s="827" t="s">
        <v>450</v>
      </c>
      <c r="C46" s="726" t="s">
        <v>99</v>
      </c>
      <c r="D46" s="813"/>
      <c r="E46" s="813"/>
      <c r="F46" s="813"/>
      <c r="G46" s="813"/>
      <c r="H46" s="813"/>
      <c r="I46" s="813"/>
      <c r="J46" s="813"/>
      <c r="K46" s="813"/>
      <c r="L46" s="813"/>
      <c r="M46" s="813"/>
      <c r="N46" s="814"/>
      <c r="O46" s="815" t="s">
        <v>243</v>
      </c>
      <c r="P46" s="816"/>
      <c r="Q46" s="816"/>
      <c r="R46" s="816"/>
      <c r="S46" s="816"/>
      <c r="T46" s="816"/>
      <c r="U46" s="816"/>
      <c r="V46" s="816"/>
      <c r="W46" s="816"/>
      <c r="X46" s="816"/>
      <c r="Y46" s="816"/>
      <c r="Z46" s="816"/>
    </row>
    <row r="47" spans="1:26" s="66" customFormat="1" ht="24" hidden="1" customHeight="1" x14ac:dyDescent="0.25">
      <c r="A47" s="820"/>
      <c r="B47" s="828"/>
      <c r="C47" s="726" t="s">
        <v>253</v>
      </c>
      <c r="D47" s="814"/>
      <c r="E47" s="726" t="s">
        <v>254</v>
      </c>
      <c r="F47" s="814"/>
      <c r="G47" s="726" t="s">
        <v>255</v>
      </c>
      <c r="H47" s="814"/>
      <c r="I47" s="726" t="s">
        <v>256</v>
      </c>
      <c r="J47" s="814"/>
      <c r="K47" s="726" t="s">
        <v>444</v>
      </c>
      <c r="L47" s="814"/>
      <c r="M47" s="726" t="s">
        <v>258</v>
      </c>
      <c r="N47" s="814"/>
      <c r="O47" s="815" t="s">
        <v>253</v>
      </c>
      <c r="P47" s="816"/>
      <c r="Q47" s="818"/>
      <c r="R47" s="815" t="s">
        <v>254</v>
      </c>
      <c r="S47" s="816"/>
      <c r="T47" s="818"/>
      <c r="U47" s="815" t="s">
        <v>255</v>
      </c>
      <c r="V47" s="816"/>
      <c r="W47" s="818"/>
      <c r="X47" s="815" t="s">
        <v>256</v>
      </c>
      <c r="Y47" s="816"/>
      <c r="Z47" s="818"/>
    </row>
    <row r="48" spans="1:26" s="66" customFormat="1" ht="29.25" hidden="1" customHeight="1" x14ac:dyDescent="0.25">
      <c r="A48" s="820"/>
      <c r="B48" s="829"/>
      <c r="C48" s="210" t="s">
        <v>100</v>
      </c>
      <c r="D48" s="194" t="s">
        <v>451</v>
      </c>
      <c r="E48" s="210" t="s">
        <v>100</v>
      </c>
      <c r="F48" s="194" t="s">
        <v>451</v>
      </c>
      <c r="G48" s="210" t="s">
        <v>100</v>
      </c>
      <c r="H48" s="194" t="s">
        <v>451</v>
      </c>
      <c r="I48" s="210" t="s">
        <v>100</v>
      </c>
      <c r="J48" s="194" t="s">
        <v>451</v>
      </c>
      <c r="K48" s="210" t="s">
        <v>100</v>
      </c>
      <c r="L48" s="194" t="s">
        <v>451</v>
      </c>
      <c r="M48" s="210" t="s">
        <v>100</v>
      </c>
      <c r="N48" s="194" t="s">
        <v>451</v>
      </c>
      <c r="O48" s="197" t="s">
        <v>100</v>
      </c>
      <c r="P48" s="197" t="s">
        <v>452</v>
      </c>
      <c r="Q48" s="197" t="s">
        <v>230</v>
      </c>
      <c r="R48" s="197" t="s">
        <v>100</v>
      </c>
      <c r="S48" s="197" t="s">
        <v>452</v>
      </c>
      <c r="T48" s="197" t="s">
        <v>230</v>
      </c>
      <c r="U48" s="197" t="s">
        <v>100</v>
      </c>
      <c r="V48" s="197" t="s">
        <v>452</v>
      </c>
      <c r="W48" s="197" t="s">
        <v>230</v>
      </c>
      <c r="X48" s="197" t="s">
        <v>100</v>
      </c>
      <c r="Y48" s="197" t="s">
        <v>452</v>
      </c>
      <c r="Z48" s="197" t="s">
        <v>230</v>
      </c>
    </row>
    <row r="49" spans="1:26" s="66" customFormat="1" ht="16.5" hidden="1" x14ac:dyDescent="0.25">
      <c r="A49" s="820"/>
      <c r="B49" s="287" t="s">
        <v>453</v>
      </c>
      <c r="C49" s="134"/>
      <c r="D49" s="209"/>
      <c r="E49" s="134"/>
      <c r="F49" s="209"/>
      <c r="G49" s="134"/>
      <c r="H49" s="209"/>
      <c r="I49" s="134"/>
      <c r="J49" s="209"/>
      <c r="K49" s="134"/>
      <c r="L49" s="209"/>
      <c r="M49" s="134"/>
      <c r="N49" s="209"/>
      <c r="O49" s="134"/>
      <c r="P49" s="206"/>
      <c r="Q49" s="209"/>
      <c r="R49" s="134"/>
      <c r="S49" s="206"/>
      <c r="T49" s="209"/>
      <c r="U49" s="134"/>
      <c r="V49" s="206"/>
      <c r="W49" s="209"/>
      <c r="X49" s="134"/>
      <c r="Y49" s="206"/>
      <c r="Z49" s="209"/>
    </row>
    <row r="50" spans="1:26" s="66" customFormat="1" ht="16.5" hidden="1" x14ac:dyDescent="0.25">
      <c r="A50" s="820"/>
      <c r="B50" s="288" t="s">
        <v>454</v>
      </c>
      <c r="C50" s="134"/>
      <c r="D50" s="209"/>
      <c r="E50" s="134"/>
      <c r="F50" s="209"/>
      <c r="G50" s="134"/>
      <c r="H50" s="209"/>
      <c r="I50" s="134"/>
      <c r="J50" s="209"/>
      <c r="K50" s="134"/>
      <c r="L50" s="209"/>
      <c r="M50" s="134"/>
      <c r="N50" s="209"/>
      <c r="O50" s="134"/>
      <c r="P50" s="206"/>
      <c r="Q50" s="209"/>
      <c r="R50" s="134"/>
      <c r="S50" s="206"/>
      <c r="T50" s="209"/>
      <c r="U50" s="134"/>
      <c r="V50" s="206"/>
      <c r="W50" s="209"/>
      <c r="X50" s="134"/>
      <c r="Y50" s="206"/>
      <c r="Z50" s="209"/>
    </row>
    <row r="51" spans="1:26" s="66" customFormat="1" ht="16.5" hidden="1" x14ac:dyDescent="0.25">
      <c r="A51" s="820"/>
      <c r="B51" s="288" t="s">
        <v>455</v>
      </c>
      <c r="C51" s="134"/>
      <c r="D51" s="209"/>
      <c r="E51" s="134"/>
      <c r="F51" s="209"/>
      <c r="G51" s="134"/>
      <c r="H51" s="209"/>
      <c r="I51" s="134"/>
      <c r="J51" s="209"/>
      <c r="K51" s="134"/>
      <c r="L51" s="209"/>
      <c r="M51" s="134"/>
      <c r="N51" s="209"/>
      <c r="O51" s="134"/>
      <c r="P51" s="206"/>
      <c r="Q51" s="209"/>
      <c r="R51" s="134"/>
      <c r="S51" s="206"/>
      <c r="T51" s="209"/>
      <c r="U51" s="134"/>
      <c r="V51" s="206"/>
      <c r="W51" s="209"/>
      <c r="X51" s="134"/>
      <c r="Y51" s="206"/>
      <c r="Z51" s="209"/>
    </row>
    <row r="52" spans="1:26" s="66" customFormat="1" ht="16.5" hidden="1" x14ac:dyDescent="0.25">
      <c r="A52" s="820"/>
      <c r="B52" s="288" t="s">
        <v>456</v>
      </c>
      <c r="C52" s="134"/>
      <c r="D52" s="209"/>
      <c r="E52" s="134"/>
      <c r="F52" s="209"/>
      <c r="G52" s="134"/>
      <c r="H52" s="209"/>
      <c r="I52" s="134"/>
      <c r="J52" s="209"/>
      <c r="K52" s="134"/>
      <c r="L52" s="209"/>
      <c r="M52" s="134"/>
      <c r="N52" s="209"/>
      <c r="O52" s="134"/>
      <c r="P52" s="206"/>
      <c r="Q52" s="209"/>
      <c r="R52" s="134"/>
      <c r="S52" s="206"/>
      <c r="T52" s="209"/>
      <c r="U52" s="134"/>
      <c r="V52" s="206"/>
      <c r="W52" s="209"/>
      <c r="X52" s="134"/>
      <c r="Y52" s="206"/>
      <c r="Z52" s="209"/>
    </row>
    <row r="53" spans="1:26" s="66" customFormat="1" ht="16.5" hidden="1" x14ac:dyDescent="0.25">
      <c r="A53" s="820"/>
      <c r="B53" s="288" t="s">
        <v>457</v>
      </c>
      <c r="C53" s="134"/>
      <c r="D53" s="209"/>
      <c r="E53" s="134"/>
      <c r="F53" s="209"/>
      <c r="G53" s="134"/>
      <c r="H53" s="209"/>
      <c r="I53" s="134"/>
      <c r="J53" s="209"/>
      <c r="K53" s="134"/>
      <c r="L53" s="209"/>
      <c r="M53" s="134"/>
      <c r="N53" s="209"/>
      <c r="O53" s="134"/>
      <c r="P53" s="206"/>
      <c r="Q53" s="209"/>
      <c r="R53" s="134"/>
      <c r="S53" s="206"/>
      <c r="T53" s="209"/>
      <c r="U53" s="134"/>
      <c r="V53" s="206"/>
      <c r="W53" s="209"/>
      <c r="X53" s="134"/>
      <c r="Y53" s="206"/>
      <c r="Z53" s="209"/>
    </row>
    <row r="54" spans="1:26" s="66" customFormat="1" ht="16.5" hidden="1" x14ac:dyDescent="0.25">
      <c r="A54" s="820"/>
      <c r="B54" s="288" t="s">
        <v>458</v>
      </c>
      <c r="C54" s="134"/>
      <c r="D54" s="209"/>
      <c r="E54" s="134"/>
      <c r="F54" s="209"/>
      <c r="G54" s="134"/>
      <c r="H54" s="209"/>
      <c r="I54" s="134"/>
      <c r="J54" s="209"/>
      <c r="K54" s="134"/>
      <c r="L54" s="209"/>
      <c r="M54" s="134"/>
      <c r="N54" s="209"/>
      <c r="O54" s="134"/>
      <c r="P54" s="206"/>
      <c r="Q54" s="209"/>
      <c r="R54" s="134"/>
      <c r="S54" s="206"/>
      <c r="T54" s="209"/>
      <c r="U54" s="134"/>
      <c r="V54" s="206"/>
      <c r="W54" s="209"/>
      <c r="X54" s="134"/>
      <c r="Y54" s="206"/>
      <c r="Z54" s="209"/>
    </row>
    <row r="55" spans="1:26" s="66" customFormat="1" ht="16.5" hidden="1" x14ac:dyDescent="0.25">
      <c r="A55" s="820"/>
      <c r="B55" s="288" t="s">
        <v>459</v>
      </c>
      <c r="C55" s="134"/>
      <c r="D55" s="209"/>
      <c r="E55" s="134"/>
      <c r="F55" s="209"/>
      <c r="G55" s="134"/>
      <c r="H55" s="209"/>
      <c r="I55" s="134"/>
      <c r="J55" s="209"/>
      <c r="K55" s="134"/>
      <c r="L55" s="209"/>
      <c r="M55" s="134"/>
      <c r="N55" s="209"/>
      <c r="O55" s="134"/>
      <c r="P55" s="206"/>
      <c r="Q55" s="209"/>
      <c r="R55" s="134"/>
      <c r="S55" s="206"/>
      <c r="T55" s="209"/>
      <c r="U55" s="134"/>
      <c r="V55" s="206"/>
      <c r="W55" s="209"/>
      <c r="X55" s="134"/>
      <c r="Y55" s="206"/>
      <c r="Z55" s="209"/>
    </row>
    <row r="56" spans="1:26" s="66" customFormat="1" ht="16.5" hidden="1" x14ac:dyDescent="0.25">
      <c r="A56" s="820"/>
      <c r="B56" s="288" t="s">
        <v>460</v>
      </c>
      <c r="C56" s="134"/>
      <c r="D56" s="209"/>
      <c r="E56" s="134"/>
      <c r="F56" s="209"/>
      <c r="G56" s="134"/>
      <c r="H56" s="209"/>
      <c r="I56" s="134"/>
      <c r="J56" s="209"/>
      <c r="K56" s="134"/>
      <c r="L56" s="209"/>
      <c r="M56" s="134"/>
      <c r="N56" s="209"/>
      <c r="O56" s="134"/>
      <c r="P56" s="206"/>
      <c r="Q56" s="209"/>
      <c r="R56" s="134"/>
      <c r="S56" s="206"/>
      <c r="T56" s="209"/>
      <c r="U56" s="134"/>
      <c r="V56" s="206"/>
      <c r="W56" s="209"/>
      <c r="X56" s="134"/>
      <c r="Y56" s="206"/>
      <c r="Z56" s="209"/>
    </row>
    <row r="57" spans="1:26" s="66" customFormat="1" ht="16.5" hidden="1" x14ac:dyDescent="0.25">
      <c r="A57" s="820"/>
      <c r="B57" s="288" t="s">
        <v>461</v>
      </c>
      <c r="C57" s="134"/>
      <c r="D57" s="209"/>
      <c r="E57" s="134"/>
      <c r="F57" s="209"/>
      <c r="G57" s="134"/>
      <c r="H57" s="209"/>
      <c r="I57" s="134"/>
      <c r="J57" s="209"/>
      <c r="K57" s="134"/>
      <c r="L57" s="209"/>
      <c r="M57" s="134"/>
      <c r="N57" s="209"/>
      <c r="O57" s="134"/>
      <c r="P57" s="206"/>
      <c r="Q57" s="209"/>
      <c r="R57" s="134"/>
      <c r="S57" s="206"/>
      <c r="T57" s="209"/>
      <c r="U57" s="134"/>
      <c r="V57" s="206"/>
      <c r="W57" s="209"/>
      <c r="X57" s="134"/>
      <c r="Y57" s="206"/>
      <c r="Z57" s="209"/>
    </row>
    <row r="58" spans="1:26" s="66" customFormat="1" ht="16.5" hidden="1" x14ac:dyDescent="0.25">
      <c r="A58" s="820"/>
      <c r="B58" s="288" t="s">
        <v>462</v>
      </c>
      <c r="C58" s="134"/>
      <c r="D58" s="209"/>
      <c r="E58" s="134"/>
      <c r="F58" s="209"/>
      <c r="G58" s="134"/>
      <c r="H58" s="209"/>
      <c r="I58" s="134"/>
      <c r="J58" s="209"/>
      <c r="K58" s="134"/>
      <c r="L58" s="209"/>
      <c r="M58" s="134"/>
      <c r="N58" s="209"/>
      <c r="O58" s="134"/>
      <c r="P58" s="206"/>
      <c r="Q58" s="209"/>
      <c r="R58" s="134"/>
      <c r="S58" s="206"/>
      <c r="T58" s="209"/>
      <c r="U58" s="134"/>
      <c r="V58" s="206"/>
      <c r="W58" s="209"/>
      <c r="X58" s="134"/>
      <c r="Y58" s="206"/>
      <c r="Z58" s="209"/>
    </row>
    <row r="59" spans="1:26" s="66" customFormat="1" ht="16.5" hidden="1" x14ac:dyDescent="0.25">
      <c r="A59" s="820"/>
      <c r="B59" s="288" t="s">
        <v>463</v>
      </c>
      <c r="C59" s="134"/>
      <c r="D59" s="209"/>
      <c r="E59" s="134"/>
      <c r="F59" s="209"/>
      <c r="G59" s="134"/>
      <c r="H59" s="209"/>
      <c r="I59" s="134"/>
      <c r="J59" s="209"/>
      <c r="K59" s="134"/>
      <c r="L59" s="209"/>
      <c r="M59" s="134"/>
      <c r="N59" s="209"/>
      <c r="O59" s="134"/>
      <c r="P59" s="206"/>
      <c r="Q59" s="209"/>
      <c r="R59" s="134"/>
      <c r="S59" s="206"/>
      <c r="T59" s="209"/>
      <c r="U59" s="134"/>
      <c r="V59" s="206"/>
      <c r="W59" s="209"/>
      <c r="X59" s="134"/>
      <c r="Y59" s="206"/>
      <c r="Z59" s="209"/>
    </row>
    <row r="60" spans="1:26" s="66" customFormat="1" ht="16.5" hidden="1" x14ac:dyDescent="0.25">
      <c r="A60" s="820"/>
      <c r="B60" s="288" t="s">
        <v>464</v>
      </c>
      <c r="C60" s="134"/>
      <c r="D60" s="209"/>
      <c r="E60" s="134"/>
      <c r="F60" s="209"/>
      <c r="G60" s="134"/>
      <c r="H60" s="209"/>
      <c r="I60" s="134"/>
      <c r="J60" s="209"/>
      <c r="K60" s="134"/>
      <c r="L60" s="209"/>
      <c r="M60" s="134"/>
      <c r="N60" s="209"/>
      <c r="O60" s="134"/>
      <c r="P60" s="206"/>
      <c r="Q60" s="209"/>
      <c r="R60" s="134"/>
      <c r="S60" s="206"/>
      <c r="T60" s="209"/>
      <c r="U60" s="134"/>
      <c r="V60" s="206"/>
      <c r="W60" s="209"/>
      <c r="X60" s="134"/>
      <c r="Y60" s="206"/>
      <c r="Z60" s="209"/>
    </row>
    <row r="61" spans="1:26" s="66" customFormat="1" ht="16.5" hidden="1" x14ac:dyDescent="0.25">
      <c r="A61" s="820"/>
      <c r="B61" s="288" t="s">
        <v>465</v>
      </c>
      <c r="C61" s="134"/>
      <c r="D61" s="209"/>
      <c r="E61" s="134"/>
      <c r="F61" s="209"/>
      <c r="G61" s="134"/>
      <c r="H61" s="209"/>
      <c r="I61" s="134"/>
      <c r="J61" s="209"/>
      <c r="K61" s="134"/>
      <c r="L61" s="209"/>
      <c r="M61" s="134"/>
      <c r="N61" s="209"/>
      <c r="O61" s="134"/>
      <c r="P61" s="206"/>
      <c r="Q61" s="209"/>
      <c r="R61" s="134"/>
      <c r="S61" s="206"/>
      <c r="T61" s="209"/>
      <c r="U61" s="134"/>
      <c r="V61" s="206"/>
      <c r="W61" s="209"/>
      <c r="X61" s="134"/>
      <c r="Y61" s="206"/>
      <c r="Z61" s="209"/>
    </row>
    <row r="62" spans="1:26" s="66" customFormat="1" ht="16.5" hidden="1" x14ac:dyDescent="0.25">
      <c r="A62" s="820"/>
      <c r="B62" s="288" t="s">
        <v>466</v>
      </c>
      <c r="C62" s="134"/>
      <c r="D62" s="209"/>
      <c r="E62" s="134"/>
      <c r="F62" s="209"/>
      <c r="G62" s="134"/>
      <c r="H62" s="209"/>
      <c r="I62" s="134"/>
      <c r="J62" s="209"/>
      <c r="K62" s="134"/>
      <c r="L62" s="209"/>
      <c r="M62" s="134"/>
      <c r="N62" s="209"/>
      <c r="O62" s="134"/>
      <c r="P62" s="206"/>
      <c r="Q62" s="209"/>
      <c r="R62" s="134"/>
      <c r="S62" s="206"/>
      <c r="T62" s="209"/>
      <c r="U62" s="134"/>
      <c r="V62" s="206"/>
      <c r="W62" s="209"/>
      <c r="X62" s="134"/>
      <c r="Y62" s="206"/>
      <c r="Z62" s="209"/>
    </row>
    <row r="63" spans="1:26" s="66" customFormat="1" ht="16.5" hidden="1" x14ac:dyDescent="0.25">
      <c r="A63" s="820"/>
      <c r="B63" s="288" t="s">
        <v>467</v>
      </c>
      <c r="C63" s="134"/>
      <c r="D63" s="209"/>
      <c r="E63" s="134"/>
      <c r="F63" s="209"/>
      <c r="G63" s="134"/>
      <c r="H63" s="209"/>
      <c r="I63" s="134"/>
      <c r="J63" s="209"/>
      <c r="K63" s="134"/>
      <c r="L63" s="209"/>
      <c r="M63" s="134"/>
      <c r="N63" s="209"/>
      <c r="O63" s="134"/>
      <c r="P63" s="206"/>
      <c r="Q63" s="209"/>
      <c r="R63" s="134"/>
      <c r="S63" s="206"/>
      <c r="T63" s="209"/>
      <c r="U63" s="134"/>
      <c r="V63" s="206"/>
      <c r="W63" s="209"/>
      <c r="X63" s="134"/>
      <c r="Y63" s="206"/>
      <c r="Z63" s="209"/>
    </row>
    <row r="64" spans="1:26" s="66" customFormat="1" ht="16.5" hidden="1" x14ac:dyDescent="0.25">
      <c r="A64" s="820"/>
      <c r="B64" s="288" t="s">
        <v>468</v>
      </c>
      <c r="C64" s="134"/>
      <c r="D64" s="209"/>
      <c r="E64" s="134"/>
      <c r="F64" s="209"/>
      <c r="G64" s="134"/>
      <c r="H64" s="209"/>
      <c r="I64" s="134"/>
      <c r="J64" s="209"/>
      <c r="K64" s="134"/>
      <c r="L64" s="209"/>
      <c r="M64" s="134"/>
      <c r="N64" s="209"/>
      <c r="O64" s="134"/>
      <c r="P64" s="206"/>
      <c r="Q64" s="209"/>
      <c r="R64" s="134"/>
      <c r="S64" s="206"/>
      <c r="T64" s="209"/>
      <c r="U64" s="134"/>
      <c r="V64" s="206"/>
      <c r="W64" s="209"/>
      <c r="X64" s="134"/>
      <c r="Y64" s="206"/>
      <c r="Z64" s="209"/>
    </row>
    <row r="65" spans="1:26" s="66" customFormat="1" ht="16.5" hidden="1" x14ac:dyDescent="0.25">
      <c r="A65" s="820"/>
      <c r="B65" s="288" t="s">
        <v>469</v>
      </c>
      <c r="C65" s="134"/>
      <c r="D65" s="209"/>
      <c r="E65" s="134"/>
      <c r="F65" s="209"/>
      <c r="G65" s="134"/>
      <c r="H65" s="209"/>
      <c r="I65" s="134"/>
      <c r="J65" s="209"/>
      <c r="K65" s="134"/>
      <c r="L65" s="209"/>
      <c r="M65" s="134"/>
      <c r="N65" s="209"/>
      <c r="O65" s="134"/>
      <c r="P65" s="206"/>
      <c r="Q65" s="209"/>
      <c r="R65" s="134"/>
      <c r="S65" s="206"/>
      <c r="T65" s="209"/>
      <c r="U65" s="134"/>
      <c r="V65" s="206"/>
      <c r="W65" s="209"/>
      <c r="X65" s="134"/>
      <c r="Y65" s="206"/>
      <c r="Z65" s="209"/>
    </row>
    <row r="66" spans="1:26" s="66" customFormat="1" ht="16.5" hidden="1" x14ac:dyDescent="0.25">
      <c r="A66" s="820"/>
      <c r="B66" s="288" t="s">
        <v>470</v>
      </c>
      <c r="C66" s="134"/>
      <c r="D66" s="209"/>
      <c r="E66" s="134"/>
      <c r="F66" s="209"/>
      <c r="G66" s="134"/>
      <c r="H66" s="209"/>
      <c r="I66" s="134"/>
      <c r="J66" s="209"/>
      <c r="K66" s="134"/>
      <c r="L66" s="209"/>
      <c r="M66" s="134"/>
      <c r="N66" s="209"/>
      <c r="O66" s="134"/>
      <c r="P66" s="206"/>
      <c r="Q66" s="209"/>
      <c r="R66" s="134"/>
      <c r="S66" s="206"/>
      <c r="T66" s="209"/>
      <c r="U66" s="134"/>
      <c r="V66" s="206"/>
      <c r="W66" s="209"/>
      <c r="X66" s="134"/>
      <c r="Y66" s="206"/>
      <c r="Z66" s="209"/>
    </row>
    <row r="67" spans="1:26" s="66" customFormat="1" ht="16.5" hidden="1" x14ac:dyDescent="0.25">
      <c r="A67" s="820"/>
      <c r="B67" s="288" t="s">
        <v>471</v>
      </c>
      <c r="C67" s="134"/>
      <c r="D67" s="209"/>
      <c r="E67" s="134"/>
      <c r="F67" s="209"/>
      <c r="G67" s="134"/>
      <c r="H67" s="209"/>
      <c r="I67" s="134"/>
      <c r="J67" s="209"/>
      <c r="K67" s="134"/>
      <c r="L67" s="209"/>
      <c r="M67" s="134"/>
      <c r="N67" s="209"/>
      <c r="O67" s="134"/>
      <c r="P67" s="206"/>
      <c r="Q67" s="209"/>
      <c r="R67" s="134"/>
      <c r="S67" s="206"/>
      <c r="T67" s="209"/>
      <c r="U67" s="134"/>
      <c r="V67" s="206"/>
      <c r="W67" s="209"/>
      <c r="X67" s="134"/>
      <c r="Y67" s="206"/>
      <c r="Z67" s="209"/>
    </row>
    <row r="68" spans="1:26" s="66" customFormat="1" ht="16.5" hidden="1" x14ac:dyDescent="0.25">
      <c r="A68" s="820"/>
      <c r="B68" s="289" t="s">
        <v>472</v>
      </c>
      <c r="C68" s="280"/>
      <c r="D68" s="283"/>
      <c r="E68" s="280"/>
      <c r="F68" s="283"/>
      <c r="G68" s="280"/>
      <c r="H68" s="283"/>
      <c r="I68" s="280"/>
      <c r="J68" s="283"/>
      <c r="K68" s="280"/>
      <c r="L68" s="283"/>
      <c r="M68" s="280"/>
      <c r="N68" s="283"/>
      <c r="O68" s="280"/>
      <c r="P68" s="281"/>
      <c r="Q68" s="283"/>
      <c r="R68" s="280"/>
      <c r="S68" s="281"/>
      <c r="T68" s="283"/>
      <c r="U68" s="280"/>
      <c r="V68" s="281"/>
      <c r="W68" s="283"/>
      <c r="X68" s="280"/>
      <c r="Y68" s="281"/>
      <c r="Z68" s="283"/>
    </row>
    <row r="69" spans="1:26" s="66" customFormat="1" ht="17.25" hidden="1" thickBot="1" x14ac:dyDescent="0.3">
      <c r="A69" s="529"/>
      <c r="B69" s="274" t="s">
        <v>93</v>
      </c>
      <c r="C69" s="185"/>
      <c r="D69" s="284"/>
      <c r="E69" s="185"/>
      <c r="F69" s="284"/>
      <c r="G69" s="185"/>
      <c r="H69" s="284"/>
      <c r="I69" s="185"/>
      <c r="J69" s="284"/>
      <c r="K69" s="285"/>
      <c r="L69" s="286"/>
      <c r="M69" s="285"/>
      <c r="N69" s="286"/>
      <c r="O69" s="285"/>
      <c r="P69" s="186"/>
      <c r="Q69" s="284"/>
      <c r="R69" s="185"/>
      <c r="S69" s="186"/>
      <c r="T69" s="284"/>
      <c r="U69" s="185"/>
      <c r="V69" s="186"/>
      <c r="W69" s="284"/>
      <c r="X69" s="185"/>
      <c r="Y69" s="186"/>
      <c r="Z69" s="284"/>
    </row>
    <row r="70" spans="1:26" hidden="1" x14ac:dyDescent="0.25"/>
    <row r="71" spans="1:26" hidden="1" x14ac:dyDescent="0.25"/>
    <row r="72" spans="1:26" s="66" customFormat="1" ht="50.25" hidden="1" customHeight="1" x14ac:dyDescent="0.25">
      <c r="A72" s="515" t="s">
        <v>448</v>
      </c>
      <c r="B72" s="516"/>
      <c r="C72" s="817" t="s">
        <v>474</v>
      </c>
      <c r="D72" s="817"/>
      <c r="E72" s="817"/>
      <c r="F72" s="817"/>
      <c r="G72" s="817"/>
      <c r="H72" s="817"/>
      <c r="I72" s="817"/>
      <c r="J72" s="817"/>
      <c r="K72" s="817"/>
      <c r="L72" s="817"/>
      <c r="M72" s="817"/>
      <c r="N72" s="817"/>
      <c r="O72" s="817"/>
      <c r="P72" s="817"/>
      <c r="Q72" s="817"/>
      <c r="R72" s="817"/>
      <c r="S72" s="817"/>
      <c r="T72" s="817"/>
      <c r="U72" s="817"/>
      <c r="V72" s="817"/>
      <c r="W72" s="817"/>
      <c r="X72" s="817"/>
      <c r="Y72" s="817"/>
      <c r="Z72" s="817"/>
    </row>
    <row r="73" spans="1:26" s="95" customFormat="1" ht="21.75" hidden="1" customHeight="1" x14ac:dyDescent="0.25">
      <c r="A73" s="528" t="s">
        <v>449</v>
      </c>
      <c r="B73" s="821" t="s">
        <v>450</v>
      </c>
      <c r="C73" s="726" t="s">
        <v>99</v>
      </c>
      <c r="D73" s="813"/>
      <c r="E73" s="813"/>
      <c r="F73" s="813"/>
      <c r="G73" s="813"/>
      <c r="H73" s="813"/>
      <c r="I73" s="813"/>
      <c r="J73" s="813"/>
      <c r="K73" s="813"/>
      <c r="L73" s="813"/>
      <c r="M73" s="813"/>
      <c r="N73" s="814"/>
      <c r="O73" s="815" t="s">
        <v>243</v>
      </c>
      <c r="P73" s="816"/>
      <c r="Q73" s="816"/>
      <c r="R73" s="816"/>
      <c r="S73" s="816"/>
      <c r="T73" s="816"/>
      <c r="U73" s="816"/>
      <c r="V73" s="816"/>
      <c r="W73" s="816"/>
      <c r="X73" s="816"/>
      <c r="Y73" s="816"/>
      <c r="Z73" s="816"/>
    </row>
    <row r="74" spans="1:26" s="95" customFormat="1" ht="21.75" hidden="1" customHeight="1" x14ac:dyDescent="0.25">
      <c r="A74" s="820"/>
      <c r="B74" s="821"/>
      <c r="C74" s="811" t="s">
        <v>241</v>
      </c>
      <c r="D74" s="812"/>
      <c r="E74" s="811" t="s">
        <v>248</v>
      </c>
      <c r="F74" s="812"/>
      <c r="G74" s="811" t="s">
        <v>249</v>
      </c>
      <c r="H74" s="812"/>
      <c r="I74" s="811" t="s">
        <v>250</v>
      </c>
      <c r="J74" s="812"/>
      <c r="K74" s="811" t="s">
        <v>251</v>
      </c>
      <c r="L74" s="812"/>
      <c r="M74" s="811" t="s">
        <v>252</v>
      </c>
      <c r="N74" s="812"/>
      <c r="O74" s="815" t="s">
        <v>241</v>
      </c>
      <c r="P74" s="816"/>
      <c r="Q74" s="818"/>
      <c r="R74" s="808" t="s">
        <v>248</v>
      </c>
      <c r="S74" s="809"/>
      <c r="T74" s="810"/>
      <c r="U74" s="808" t="s">
        <v>249</v>
      </c>
      <c r="V74" s="809"/>
      <c r="W74" s="810"/>
      <c r="X74" s="808" t="s">
        <v>250</v>
      </c>
      <c r="Y74" s="809"/>
      <c r="Z74" s="810"/>
    </row>
    <row r="75" spans="1:26" s="95" customFormat="1" ht="28.5" hidden="1" customHeight="1" x14ac:dyDescent="0.25">
      <c r="A75" s="820"/>
      <c r="B75" s="821"/>
      <c r="C75" s="196" t="s">
        <v>100</v>
      </c>
      <c r="D75" s="196" t="s">
        <v>451</v>
      </c>
      <c r="E75" s="196" t="s">
        <v>100</v>
      </c>
      <c r="F75" s="196" t="s">
        <v>451</v>
      </c>
      <c r="G75" s="196" t="s">
        <v>100</v>
      </c>
      <c r="H75" s="196" t="s">
        <v>451</v>
      </c>
      <c r="I75" s="196" t="s">
        <v>100</v>
      </c>
      <c r="J75" s="196" t="s">
        <v>451</v>
      </c>
      <c r="K75" s="196" t="s">
        <v>100</v>
      </c>
      <c r="L75" s="196" t="s">
        <v>451</v>
      </c>
      <c r="M75" s="196" t="s">
        <v>100</v>
      </c>
      <c r="N75" s="196" t="s">
        <v>451</v>
      </c>
      <c r="O75" s="197" t="s">
        <v>100</v>
      </c>
      <c r="P75" s="197" t="s">
        <v>452</v>
      </c>
      <c r="Q75" s="197" t="s">
        <v>230</v>
      </c>
      <c r="R75" s="197" t="s">
        <v>100</v>
      </c>
      <c r="S75" s="197" t="s">
        <v>452</v>
      </c>
      <c r="T75" s="197" t="s">
        <v>230</v>
      </c>
      <c r="U75" s="197" t="s">
        <v>100</v>
      </c>
      <c r="V75" s="197" t="s">
        <v>452</v>
      </c>
      <c r="W75" s="197" t="s">
        <v>230</v>
      </c>
      <c r="X75" s="197" t="s">
        <v>100</v>
      </c>
      <c r="Y75" s="197" t="s">
        <v>452</v>
      </c>
      <c r="Z75" s="197" t="s">
        <v>230</v>
      </c>
    </row>
    <row r="76" spans="1:26" s="95" customFormat="1" ht="15.75" hidden="1" customHeight="1" x14ac:dyDescent="0.25">
      <c r="A76" s="820"/>
      <c r="B76" s="136" t="s">
        <v>453</v>
      </c>
      <c r="C76" s="208"/>
      <c r="D76" s="206"/>
      <c r="E76" s="208"/>
      <c r="F76" s="206"/>
      <c r="G76" s="208"/>
      <c r="H76" s="206"/>
      <c r="I76" s="208"/>
      <c r="J76" s="206"/>
      <c r="K76" s="208"/>
      <c r="L76" s="206"/>
      <c r="M76" s="208"/>
      <c r="N76" s="206"/>
      <c r="O76" s="208"/>
      <c r="P76" s="206"/>
      <c r="Q76" s="206"/>
      <c r="R76" s="208"/>
      <c r="S76" s="206"/>
      <c r="T76" s="206"/>
      <c r="U76" s="208"/>
      <c r="V76" s="206"/>
      <c r="W76" s="206"/>
      <c r="X76" s="208"/>
      <c r="Y76" s="206"/>
      <c r="Z76" s="206"/>
    </row>
    <row r="77" spans="1:26" s="95" customFormat="1" ht="15.75" hidden="1" customHeight="1" x14ac:dyDescent="0.25">
      <c r="A77" s="820"/>
      <c r="B77" s="137" t="s">
        <v>454</v>
      </c>
      <c r="C77" s="134"/>
      <c r="D77" s="206"/>
      <c r="E77" s="134"/>
      <c r="F77" s="206"/>
      <c r="G77" s="134"/>
      <c r="H77" s="206"/>
      <c r="I77" s="134"/>
      <c r="J77" s="206"/>
      <c r="K77" s="134"/>
      <c r="L77" s="206"/>
      <c r="M77" s="134"/>
      <c r="N77" s="206"/>
      <c r="O77" s="134"/>
      <c r="P77" s="206"/>
      <c r="Q77" s="206"/>
      <c r="R77" s="134"/>
      <c r="S77" s="206"/>
      <c r="T77" s="206"/>
      <c r="U77" s="134"/>
      <c r="V77" s="206"/>
      <c r="W77" s="206"/>
      <c r="X77" s="134"/>
      <c r="Y77" s="206"/>
      <c r="Z77" s="206"/>
    </row>
    <row r="78" spans="1:26" s="95" customFormat="1" ht="15.75" hidden="1" customHeight="1" x14ac:dyDescent="0.25">
      <c r="A78" s="820"/>
      <c r="B78" s="137" t="s">
        <v>455</v>
      </c>
      <c r="C78" s="134"/>
      <c r="D78" s="206"/>
      <c r="E78" s="134"/>
      <c r="F78" s="206"/>
      <c r="G78" s="134"/>
      <c r="H78" s="206"/>
      <c r="I78" s="134"/>
      <c r="J78" s="206"/>
      <c r="K78" s="134"/>
      <c r="L78" s="206"/>
      <c r="M78" s="134"/>
      <c r="N78" s="206"/>
      <c r="O78" s="134"/>
      <c r="P78" s="206"/>
      <c r="Q78" s="206"/>
      <c r="R78" s="134"/>
      <c r="S78" s="206"/>
      <c r="T78" s="206"/>
      <c r="U78" s="134"/>
      <c r="V78" s="206"/>
      <c r="W78" s="206"/>
      <c r="X78" s="134"/>
      <c r="Y78" s="206"/>
      <c r="Z78" s="206"/>
    </row>
    <row r="79" spans="1:26" s="95" customFormat="1" ht="15.75" hidden="1" customHeight="1" x14ac:dyDescent="0.25">
      <c r="A79" s="820"/>
      <c r="B79" s="137" t="s">
        <v>456</v>
      </c>
      <c r="C79" s="134"/>
      <c r="D79" s="206"/>
      <c r="E79" s="134"/>
      <c r="F79" s="206"/>
      <c r="G79" s="134"/>
      <c r="H79" s="206"/>
      <c r="I79" s="134"/>
      <c r="J79" s="206"/>
      <c r="K79" s="134"/>
      <c r="L79" s="206"/>
      <c r="M79" s="134"/>
      <c r="N79" s="206"/>
      <c r="O79" s="134"/>
      <c r="P79" s="206"/>
      <c r="Q79" s="206"/>
      <c r="R79" s="134"/>
      <c r="S79" s="206"/>
      <c r="T79" s="206"/>
      <c r="U79" s="134"/>
      <c r="V79" s="206"/>
      <c r="W79" s="206"/>
      <c r="X79" s="134"/>
      <c r="Y79" s="206"/>
      <c r="Z79" s="206"/>
    </row>
    <row r="80" spans="1:26" s="95" customFormat="1" ht="15.75" hidden="1" customHeight="1" x14ac:dyDescent="0.25">
      <c r="A80" s="820"/>
      <c r="B80" s="137" t="s">
        <v>457</v>
      </c>
      <c r="C80" s="134"/>
      <c r="D80" s="206"/>
      <c r="E80" s="134"/>
      <c r="F80" s="206"/>
      <c r="G80" s="134"/>
      <c r="H80" s="206"/>
      <c r="I80" s="134"/>
      <c r="J80" s="206"/>
      <c r="K80" s="134"/>
      <c r="L80" s="206"/>
      <c r="M80" s="134"/>
      <c r="N80" s="206"/>
      <c r="O80" s="134"/>
      <c r="P80" s="206"/>
      <c r="Q80" s="206"/>
      <c r="R80" s="134"/>
      <c r="S80" s="206"/>
      <c r="T80" s="206"/>
      <c r="U80" s="134"/>
      <c r="V80" s="206"/>
      <c r="W80" s="206"/>
      <c r="X80" s="134"/>
      <c r="Y80" s="206"/>
      <c r="Z80" s="206"/>
    </row>
    <row r="81" spans="1:26" s="95" customFormat="1" ht="15.75" hidden="1" customHeight="1" x14ac:dyDescent="0.25">
      <c r="A81" s="820"/>
      <c r="B81" s="137" t="s">
        <v>458</v>
      </c>
      <c r="C81" s="134"/>
      <c r="D81" s="206"/>
      <c r="E81" s="134"/>
      <c r="F81" s="206"/>
      <c r="G81" s="134"/>
      <c r="H81" s="206"/>
      <c r="I81" s="134"/>
      <c r="J81" s="206"/>
      <c r="K81" s="134"/>
      <c r="L81" s="206"/>
      <c r="M81" s="134"/>
      <c r="N81" s="206"/>
      <c r="O81" s="134"/>
      <c r="P81" s="206"/>
      <c r="Q81" s="206"/>
      <c r="R81" s="134"/>
      <c r="S81" s="206"/>
      <c r="T81" s="206"/>
      <c r="U81" s="134"/>
      <c r="V81" s="206"/>
      <c r="W81" s="206"/>
      <c r="X81" s="134"/>
      <c r="Y81" s="206"/>
      <c r="Z81" s="206"/>
    </row>
    <row r="82" spans="1:26" s="95" customFormat="1" ht="15.75" hidden="1" customHeight="1" x14ac:dyDescent="0.25">
      <c r="A82" s="820"/>
      <c r="B82" s="137" t="s">
        <v>459</v>
      </c>
      <c r="C82" s="134"/>
      <c r="D82" s="206"/>
      <c r="E82" s="134"/>
      <c r="F82" s="206"/>
      <c r="G82" s="134"/>
      <c r="H82" s="206"/>
      <c r="I82" s="134"/>
      <c r="J82" s="206"/>
      <c r="K82" s="134"/>
      <c r="L82" s="206"/>
      <c r="M82" s="134"/>
      <c r="N82" s="206"/>
      <c r="O82" s="134"/>
      <c r="P82" s="206"/>
      <c r="Q82" s="206"/>
      <c r="R82" s="134"/>
      <c r="S82" s="206"/>
      <c r="T82" s="206"/>
      <c r="U82" s="134"/>
      <c r="V82" s="206"/>
      <c r="W82" s="206"/>
      <c r="X82" s="134"/>
      <c r="Y82" s="206"/>
      <c r="Z82" s="206"/>
    </row>
    <row r="83" spans="1:26" s="95" customFormat="1" ht="15.75" hidden="1" customHeight="1" x14ac:dyDescent="0.25">
      <c r="A83" s="820"/>
      <c r="B83" s="137" t="s">
        <v>460</v>
      </c>
      <c r="C83" s="134"/>
      <c r="D83" s="206"/>
      <c r="E83" s="134"/>
      <c r="F83" s="206"/>
      <c r="G83" s="134"/>
      <c r="H83" s="206"/>
      <c r="I83" s="134"/>
      <c r="J83" s="206"/>
      <c r="K83" s="134"/>
      <c r="L83" s="206"/>
      <c r="M83" s="134"/>
      <c r="N83" s="206"/>
      <c r="O83" s="134"/>
      <c r="P83" s="206"/>
      <c r="Q83" s="206"/>
      <c r="R83" s="134"/>
      <c r="S83" s="206"/>
      <c r="T83" s="206"/>
      <c r="U83" s="134"/>
      <c r="V83" s="206"/>
      <c r="W83" s="206"/>
      <c r="X83" s="134"/>
      <c r="Y83" s="206"/>
      <c r="Z83" s="206"/>
    </row>
    <row r="84" spans="1:26" s="95" customFormat="1" ht="15.75" hidden="1" customHeight="1" x14ac:dyDescent="0.25">
      <c r="A84" s="820"/>
      <c r="B84" s="137" t="s">
        <v>461</v>
      </c>
      <c r="C84" s="134"/>
      <c r="D84" s="206"/>
      <c r="E84" s="134"/>
      <c r="F84" s="206"/>
      <c r="G84" s="134"/>
      <c r="H84" s="206"/>
      <c r="I84" s="134"/>
      <c r="J84" s="206"/>
      <c r="K84" s="134"/>
      <c r="L84" s="206"/>
      <c r="M84" s="134"/>
      <c r="N84" s="206"/>
      <c r="O84" s="134"/>
      <c r="P84" s="206"/>
      <c r="Q84" s="206"/>
      <c r="R84" s="134"/>
      <c r="S84" s="206"/>
      <c r="T84" s="206"/>
      <c r="U84" s="134"/>
      <c r="V84" s="206"/>
      <c r="W84" s="206"/>
      <c r="X84" s="134"/>
      <c r="Y84" s="206"/>
      <c r="Z84" s="206"/>
    </row>
    <row r="85" spans="1:26" s="95" customFormat="1" ht="15.75" hidden="1" customHeight="1" x14ac:dyDescent="0.25">
      <c r="A85" s="820"/>
      <c r="B85" s="137" t="s">
        <v>462</v>
      </c>
      <c r="C85" s="134"/>
      <c r="D85" s="206"/>
      <c r="E85" s="134"/>
      <c r="F85" s="206"/>
      <c r="G85" s="134"/>
      <c r="H85" s="206"/>
      <c r="I85" s="134"/>
      <c r="J85" s="206"/>
      <c r="K85" s="134"/>
      <c r="L85" s="206"/>
      <c r="M85" s="134"/>
      <c r="N85" s="206"/>
      <c r="O85" s="134"/>
      <c r="P85" s="206"/>
      <c r="Q85" s="206"/>
      <c r="R85" s="134"/>
      <c r="S85" s="206"/>
      <c r="T85" s="206"/>
      <c r="U85" s="134"/>
      <c r="V85" s="206"/>
      <c r="W85" s="206"/>
      <c r="X85" s="134"/>
      <c r="Y85" s="206"/>
      <c r="Z85" s="206"/>
    </row>
    <row r="86" spans="1:26" s="95" customFormat="1" ht="15.75" hidden="1" customHeight="1" x14ac:dyDescent="0.25">
      <c r="A86" s="820"/>
      <c r="B86" s="137" t="s">
        <v>463</v>
      </c>
      <c r="C86" s="134"/>
      <c r="D86" s="206"/>
      <c r="E86" s="134"/>
      <c r="F86" s="206"/>
      <c r="G86" s="134"/>
      <c r="H86" s="206"/>
      <c r="I86" s="134"/>
      <c r="J86" s="206"/>
      <c r="K86" s="134"/>
      <c r="L86" s="206"/>
      <c r="M86" s="134"/>
      <c r="N86" s="206"/>
      <c r="O86" s="134"/>
      <c r="P86" s="206"/>
      <c r="Q86" s="206"/>
      <c r="R86" s="134"/>
      <c r="S86" s="206"/>
      <c r="T86" s="206"/>
      <c r="U86" s="134"/>
      <c r="V86" s="206"/>
      <c r="W86" s="206"/>
      <c r="X86" s="134"/>
      <c r="Y86" s="206"/>
      <c r="Z86" s="206"/>
    </row>
    <row r="87" spans="1:26" s="95" customFormat="1" ht="15.75" hidden="1" customHeight="1" x14ac:dyDescent="0.25">
      <c r="A87" s="820"/>
      <c r="B87" s="137" t="s">
        <v>464</v>
      </c>
      <c r="C87" s="134"/>
      <c r="D87" s="206"/>
      <c r="E87" s="134"/>
      <c r="F87" s="206"/>
      <c r="G87" s="134"/>
      <c r="H87" s="206"/>
      <c r="I87" s="134"/>
      <c r="J87" s="206"/>
      <c r="K87" s="134"/>
      <c r="L87" s="206"/>
      <c r="M87" s="134"/>
      <c r="N87" s="206"/>
      <c r="O87" s="134"/>
      <c r="P87" s="206"/>
      <c r="Q87" s="206"/>
      <c r="R87" s="134"/>
      <c r="S87" s="206"/>
      <c r="T87" s="206"/>
      <c r="U87" s="134"/>
      <c r="V87" s="206"/>
      <c r="W87" s="206"/>
      <c r="X87" s="134"/>
      <c r="Y87" s="206"/>
      <c r="Z87" s="206"/>
    </row>
    <row r="88" spans="1:26" s="95" customFormat="1" ht="15.75" hidden="1" customHeight="1" x14ac:dyDescent="0.25">
      <c r="A88" s="820"/>
      <c r="B88" s="137" t="s">
        <v>465</v>
      </c>
      <c r="C88" s="134"/>
      <c r="D88" s="206"/>
      <c r="E88" s="134"/>
      <c r="F88" s="206"/>
      <c r="G88" s="134"/>
      <c r="H88" s="206"/>
      <c r="I88" s="134"/>
      <c r="J88" s="206"/>
      <c r="K88" s="134"/>
      <c r="L88" s="206"/>
      <c r="M88" s="134"/>
      <c r="N88" s="206"/>
      <c r="O88" s="134"/>
      <c r="P88" s="206"/>
      <c r="Q88" s="206"/>
      <c r="R88" s="134"/>
      <c r="S88" s="206"/>
      <c r="T88" s="206"/>
      <c r="U88" s="134"/>
      <c r="V88" s="206"/>
      <c r="W88" s="206"/>
      <c r="X88" s="134"/>
      <c r="Y88" s="206"/>
      <c r="Z88" s="206"/>
    </row>
    <row r="89" spans="1:26" s="95" customFormat="1" ht="15.75" hidden="1" customHeight="1" x14ac:dyDescent="0.25">
      <c r="A89" s="820"/>
      <c r="B89" s="137" t="s">
        <v>466</v>
      </c>
      <c r="C89" s="134"/>
      <c r="D89" s="206"/>
      <c r="E89" s="134"/>
      <c r="F89" s="206"/>
      <c r="G89" s="134"/>
      <c r="H89" s="206"/>
      <c r="I89" s="134"/>
      <c r="J89" s="206"/>
      <c r="K89" s="134"/>
      <c r="L89" s="206"/>
      <c r="M89" s="134"/>
      <c r="N89" s="206"/>
      <c r="O89" s="134"/>
      <c r="P89" s="206"/>
      <c r="Q89" s="206"/>
      <c r="R89" s="134"/>
      <c r="S89" s="206"/>
      <c r="T89" s="206"/>
      <c r="U89" s="134"/>
      <c r="V89" s="206"/>
      <c r="W89" s="206"/>
      <c r="X89" s="134"/>
      <c r="Y89" s="206"/>
      <c r="Z89" s="206"/>
    </row>
    <row r="90" spans="1:26" s="95" customFormat="1" ht="15.75" hidden="1" customHeight="1" x14ac:dyDescent="0.25">
      <c r="A90" s="820"/>
      <c r="B90" s="137" t="s">
        <v>467</v>
      </c>
      <c r="C90" s="134"/>
      <c r="D90" s="206"/>
      <c r="E90" s="134"/>
      <c r="F90" s="206"/>
      <c r="G90" s="134"/>
      <c r="H90" s="206"/>
      <c r="I90" s="134"/>
      <c r="J90" s="206"/>
      <c r="K90" s="134"/>
      <c r="L90" s="206"/>
      <c r="M90" s="134"/>
      <c r="N90" s="206"/>
      <c r="O90" s="134"/>
      <c r="P90" s="206"/>
      <c r="Q90" s="206"/>
      <c r="R90" s="134"/>
      <c r="S90" s="206"/>
      <c r="T90" s="206"/>
      <c r="U90" s="134"/>
      <c r="V90" s="206"/>
      <c r="W90" s="206"/>
      <c r="X90" s="134"/>
      <c r="Y90" s="206"/>
      <c r="Z90" s="206"/>
    </row>
    <row r="91" spans="1:26" s="95" customFormat="1" ht="15.75" hidden="1" customHeight="1" x14ac:dyDescent="0.25">
      <c r="A91" s="820"/>
      <c r="B91" s="137" t="s">
        <v>468</v>
      </c>
      <c r="C91" s="134"/>
      <c r="D91" s="206"/>
      <c r="E91" s="134"/>
      <c r="F91" s="206"/>
      <c r="G91" s="134"/>
      <c r="H91" s="206"/>
      <c r="I91" s="134"/>
      <c r="J91" s="206"/>
      <c r="K91" s="134"/>
      <c r="L91" s="206"/>
      <c r="M91" s="134"/>
      <c r="N91" s="206"/>
      <c r="O91" s="134"/>
      <c r="P91" s="206"/>
      <c r="Q91" s="206"/>
      <c r="R91" s="134"/>
      <c r="S91" s="206"/>
      <c r="T91" s="206"/>
      <c r="U91" s="134"/>
      <c r="V91" s="206"/>
      <c r="W91" s="206"/>
      <c r="X91" s="134"/>
      <c r="Y91" s="206"/>
      <c r="Z91" s="206"/>
    </row>
    <row r="92" spans="1:26" s="95" customFormat="1" ht="15.75" hidden="1" customHeight="1" x14ac:dyDescent="0.25">
      <c r="A92" s="820"/>
      <c r="B92" s="137" t="s">
        <v>469</v>
      </c>
      <c r="C92" s="134"/>
      <c r="D92" s="206"/>
      <c r="E92" s="134"/>
      <c r="F92" s="206"/>
      <c r="G92" s="134"/>
      <c r="H92" s="206"/>
      <c r="I92" s="134"/>
      <c r="J92" s="206"/>
      <c r="K92" s="134"/>
      <c r="L92" s="206"/>
      <c r="M92" s="134"/>
      <c r="N92" s="206"/>
      <c r="O92" s="134"/>
      <c r="P92" s="206"/>
      <c r="Q92" s="206"/>
      <c r="R92" s="134"/>
      <c r="S92" s="206"/>
      <c r="T92" s="206"/>
      <c r="U92" s="134"/>
      <c r="V92" s="206"/>
      <c r="W92" s="206"/>
      <c r="X92" s="134"/>
      <c r="Y92" s="206"/>
      <c r="Z92" s="206"/>
    </row>
    <row r="93" spans="1:26" s="95" customFormat="1" ht="15.75" hidden="1" customHeight="1" x14ac:dyDescent="0.25">
      <c r="A93" s="820"/>
      <c r="B93" s="137" t="s">
        <v>470</v>
      </c>
      <c r="C93" s="134"/>
      <c r="D93" s="206"/>
      <c r="E93" s="134"/>
      <c r="F93" s="206"/>
      <c r="G93" s="134"/>
      <c r="H93" s="206"/>
      <c r="I93" s="134"/>
      <c r="J93" s="206"/>
      <c r="K93" s="134"/>
      <c r="L93" s="206"/>
      <c r="M93" s="134"/>
      <c r="N93" s="206"/>
      <c r="O93" s="134"/>
      <c r="P93" s="206"/>
      <c r="Q93" s="206"/>
      <c r="R93" s="134"/>
      <c r="S93" s="206"/>
      <c r="T93" s="206"/>
      <c r="U93" s="134"/>
      <c r="V93" s="206"/>
      <c r="W93" s="206"/>
      <c r="X93" s="134"/>
      <c r="Y93" s="206"/>
      <c r="Z93" s="206"/>
    </row>
    <row r="94" spans="1:26" s="95" customFormat="1" ht="15.75" hidden="1" customHeight="1" x14ac:dyDescent="0.25">
      <c r="A94" s="820"/>
      <c r="B94" s="137" t="s">
        <v>471</v>
      </c>
      <c r="C94" s="134"/>
      <c r="D94" s="206"/>
      <c r="E94" s="134"/>
      <c r="F94" s="206"/>
      <c r="G94" s="134"/>
      <c r="H94" s="206"/>
      <c r="I94" s="134"/>
      <c r="J94" s="206"/>
      <c r="K94" s="134"/>
      <c r="L94" s="206"/>
      <c r="M94" s="134"/>
      <c r="N94" s="206"/>
      <c r="O94" s="134"/>
      <c r="P94" s="206"/>
      <c r="Q94" s="206"/>
      <c r="R94" s="134"/>
      <c r="S94" s="206"/>
      <c r="T94" s="206"/>
      <c r="U94" s="134"/>
      <c r="V94" s="206"/>
      <c r="W94" s="206"/>
      <c r="X94" s="134"/>
      <c r="Y94" s="206"/>
      <c r="Z94" s="206"/>
    </row>
    <row r="95" spans="1:26" s="95" customFormat="1" ht="15.75" hidden="1" customHeight="1" x14ac:dyDescent="0.25">
      <c r="A95" s="820"/>
      <c r="B95" s="137" t="s">
        <v>472</v>
      </c>
      <c r="C95" s="134"/>
      <c r="D95" s="206"/>
      <c r="E95" s="134"/>
      <c r="F95" s="206"/>
      <c r="G95" s="134"/>
      <c r="H95" s="206"/>
      <c r="I95" s="134"/>
      <c r="J95" s="206"/>
      <c r="K95" s="134"/>
      <c r="L95" s="206"/>
      <c r="M95" s="134"/>
      <c r="N95" s="206"/>
      <c r="O95" s="134"/>
      <c r="P95" s="206"/>
      <c r="Q95" s="206"/>
      <c r="R95" s="134"/>
      <c r="S95" s="206"/>
      <c r="T95" s="206"/>
      <c r="U95" s="134"/>
      <c r="V95" s="206"/>
      <c r="W95" s="206"/>
      <c r="X95" s="134"/>
      <c r="Y95" s="206"/>
      <c r="Z95" s="206"/>
    </row>
    <row r="96" spans="1:26" s="95" customFormat="1" ht="29.25" hidden="1" customHeight="1" x14ac:dyDescent="0.25">
      <c r="A96" s="529"/>
      <c r="B96" s="135" t="s">
        <v>93</v>
      </c>
      <c r="C96" s="205"/>
      <c r="D96" s="207"/>
      <c r="E96" s="205"/>
      <c r="F96" s="207"/>
      <c r="G96" s="205"/>
      <c r="H96" s="207"/>
      <c r="I96" s="205"/>
      <c r="J96" s="207"/>
      <c r="K96" s="205"/>
      <c r="L96" s="207"/>
      <c r="M96" s="205"/>
      <c r="N96" s="207"/>
      <c r="O96" s="205"/>
      <c r="P96" s="207"/>
      <c r="Q96" s="207"/>
      <c r="R96" s="205"/>
      <c r="S96" s="207"/>
      <c r="T96" s="207"/>
      <c r="U96" s="205"/>
      <c r="V96" s="207"/>
      <c r="W96" s="207"/>
      <c r="X96" s="205"/>
      <c r="Y96" s="207"/>
      <c r="Z96" s="207"/>
    </row>
    <row r="97" spans="1:26" hidden="1" x14ac:dyDescent="0.25"/>
    <row r="98" spans="1:26" s="66" customFormat="1" ht="24" hidden="1" customHeight="1" x14ac:dyDescent="0.25">
      <c r="A98" s="528" t="s">
        <v>473</v>
      </c>
      <c r="B98" s="528" t="s">
        <v>450</v>
      </c>
      <c r="C98" s="726" t="s">
        <v>99</v>
      </c>
      <c r="D98" s="813"/>
      <c r="E98" s="813"/>
      <c r="F98" s="813"/>
      <c r="G98" s="813"/>
      <c r="H98" s="813"/>
      <c r="I98" s="813"/>
      <c r="J98" s="813"/>
      <c r="K98" s="813"/>
      <c r="L98" s="813"/>
      <c r="M98" s="813"/>
      <c r="N98" s="814"/>
      <c r="O98" s="815" t="s">
        <v>243</v>
      </c>
      <c r="P98" s="816"/>
      <c r="Q98" s="816"/>
      <c r="R98" s="816"/>
      <c r="S98" s="816"/>
      <c r="T98" s="816"/>
      <c r="U98" s="816"/>
      <c r="V98" s="816"/>
      <c r="W98" s="816"/>
      <c r="X98" s="816"/>
      <c r="Y98" s="816"/>
      <c r="Z98" s="816"/>
    </row>
    <row r="99" spans="1:26" s="66" customFormat="1" ht="24" hidden="1" customHeight="1" x14ac:dyDescent="0.25">
      <c r="A99" s="820"/>
      <c r="B99" s="820"/>
      <c r="C99" s="726" t="s">
        <v>253</v>
      </c>
      <c r="D99" s="814"/>
      <c r="E99" s="726" t="s">
        <v>254</v>
      </c>
      <c r="F99" s="814"/>
      <c r="G99" s="726" t="s">
        <v>255</v>
      </c>
      <c r="H99" s="814"/>
      <c r="I99" s="726" t="s">
        <v>256</v>
      </c>
      <c r="J99" s="814"/>
      <c r="K99" s="726" t="s">
        <v>444</v>
      </c>
      <c r="L99" s="814"/>
      <c r="M99" s="726" t="s">
        <v>258</v>
      </c>
      <c r="N99" s="814"/>
      <c r="O99" s="815" t="s">
        <v>253</v>
      </c>
      <c r="P99" s="816"/>
      <c r="Q99" s="818"/>
      <c r="R99" s="815" t="s">
        <v>254</v>
      </c>
      <c r="S99" s="816"/>
      <c r="T99" s="818"/>
      <c r="U99" s="815" t="s">
        <v>255</v>
      </c>
      <c r="V99" s="816"/>
      <c r="W99" s="818"/>
      <c r="X99" s="815" t="s">
        <v>256</v>
      </c>
      <c r="Y99" s="816"/>
      <c r="Z99" s="818"/>
    </row>
    <row r="100" spans="1:26" s="66" customFormat="1" ht="29.25" hidden="1" customHeight="1" x14ac:dyDescent="0.25">
      <c r="A100" s="820"/>
      <c r="B100" s="529"/>
      <c r="C100" s="210" t="s">
        <v>100</v>
      </c>
      <c r="D100" s="194" t="s">
        <v>451</v>
      </c>
      <c r="E100" s="210" t="s">
        <v>100</v>
      </c>
      <c r="F100" s="194" t="s">
        <v>451</v>
      </c>
      <c r="G100" s="210" t="s">
        <v>100</v>
      </c>
      <c r="H100" s="194" t="s">
        <v>451</v>
      </c>
      <c r="I100" s="210" t="s">
        <v>100</v>
      </c>
      <c r="J100" s="194" t="s">
        <v>451</v>
      </c>
      <c r="K100" s="210" t="s">
        <v>100</v>
      </c>
      <c r="L100" s="194" t="s">
        <v>451</v>
      </c>
      <c r="M100" s="210" t="s">
        <v>100</v>
      </c>
      <c r="N100" s="194" t="s">
        <v>451</v>
      </c>
      <c r="O100" s="197" t="s">
        <v>100</v>
      </c>
      <c r="P100" s="197" t="s">
        <v>452</v>
      </c>
      <c r="Q100" s="197" t="s">
        <v>230</v>
      </c>
      <c r="R100" s="197" t="s">
        <v>100</v>
      </c>
      <c r="S100" s="197" t="s">
        <v>452</v>
      </c>
      <c r="T100" s="197" t="s">
        <v>230</v>
      </c>
      <c r="U100" s="197" t="s">
        <v>100</v>
      </c>
      <c r="V100" s="197" t="s">
        <v>452</v>
      </c>
      <c r="W100" s="197" t="s">
        <v>230</v>
      </c>
      <c r="X100" s="197" t="s">
        <v>100</v>
      </c>
      <c r="Y100" s="197" t="s">
        <v>452</v>
      </c>
      <c r="Z100" s="197" t="s">
        <v>230</v>
      </c>
    </row>
    <row r="101" spans="1:26" s="66" customFormat="1" ht="16.5" hidden="1" x14ac:dyDescent="0.25">
      <c r="A101" s="820"/>
      <c r="B101" s="136" t="s">
        <v>453</v>
      </c>
      <c r="C101" s="134"/>
      <c r="D101" s="206"/>
      <c r="E101" s="134"/>
      <c r="F101" s="206"/>
      <c r="G101" s="134"/>
      <c r="H101" s="206"/>
      <c r="I101" s="134"/>
      <c r="J101" s="206"/>
      <c r="K101" s="134"/>
      <c r="L101" s="206"/>
      <c r="M101" s="134"/>
      <c r="N101" s="206"/>
      <c r="O101" s="134"/>
      <c r="P101" s="206"/>
      <c r="Q101" s="206"/>
      <c r="R101" s="134"/>
      <c r="S101" s="206"/>
      <c r="T101" s="206"/>
      <c r="U101" s="134"/>
      <c r="V101" s="206"/>
      <c r="W101" s="206"/>
      <c r="X101" s="134"/>
      <c r="Y101" s="206"/>
      <c r="Z101" s="206"/>
    </row>
    <row r="102" spans="1:26" s="66" customFormat="1" ht="16.5" hidden="1" x14ac:dyDescent="0.25">
      <c r="A102" s="820"/>
      <c r="B102" s="137" t="s">
        <v>454</v>
      </c>
      <c r="C102" s="134"/>
      <c r="D102" s="206"/>
      <c r="E102" s="134"/>
      <c r="F102" s="206"/>
      <c r="G102" s="134"/>
      <c r="H102" s="206"/>
      <c r="I102" s="134"/>
      <c r="J102" s="206"/>
      <c r="K102" s="134"/>
      <c r="L102" s="206"/>
      <c r="M102" s="134"/>
      <c r="N102" s="206"/>
      <c r="O102" s="134"/>
      <c r="P102" s="206"/>
      <c r="Q102" s="206"/>
      <c r="R102" s="134"/>
      <c r="S102" s="206"/>
      <c r="T102" s="206"/>
      <c r="U102" s="134"/>
      <c r="V102" s="206"/>
      <c r="W102" s="206"/>
      <c r="X102" s="134"/>
      <c r="Y102" s="206"/>
      <c r="Z102" s="206"/>
    </row>
    <row r="103" spans="1:26" s="66" customFormat="1" ht="16.5" hidden="1" x14ac:dyDescent="0.25">
      <c r="A103" s="820"/>
      <c r="B103" s="137" t="s">
        <v>455</v>
      </c>
      <c r="C103" s="134"/>
      <c r="D103" s="206"/>
      <c r="E103" s="134"/>
      <c r="F103" s="206"/>
      <c r="G103" s="134"/>
      <c r="H103" s="206"/>
      <c r="I103" s="134"/>
      <c r="J103" s="206"/>
      <c r="K103" s="134"/>
      <c r="L103" s="206"/>
      <c r="M103" s="134"/>
      <c r="N103" s="206"/>
      <c r="O103" s="134"/>
      <c r="P103" s="206"/>
      <c r="Q103" s="206"/>
      <c r="R103" s="134"/>
      <c r="S103" s="206"/>
      <c r="T103" s="206"/>
      <c r="U103" s="134"/>
      <c r="V103" s="206"/>
      <c r="W103" s="206"/>
      <c r="X103" s="134"/>
      <c r="Y103" s="206"/>
      <c r="Z103" s="206"/>
    </row>
    <row r="104" spans="1:26" s="66" customFormat="1" ht="16.5" hidden="1" x14ac:dyDescent="0.25">
      <c r="A104" s="820"/>
      <c r="B104" s="137" t="s">
        <v>456</v>
      </c>
      <c r="C104" s="134"/>
      <c r="D104" s="206"/>
      <c r="E104" s="134"/>
      <c r="F104" s="206"/>
      <c r="G104" s="134"/>
      <c r="H104" s="206"/>
      <c r="I104" s="134"/>
      <c r="J104" s="206"/>
      <c r="K104" s="134"/>
      <c r="L104" s="206"/>
      <c r="M104" s="134"/>
      <c r="N104" s="206"/>
      <c r="O104" s="134"/>
      <c r="P104" s="206"/>
      <c r="Q104" s="206"/>
      <c r="R104" s="134"/>
      <c r="S104" s="206"/>
      <c r="T104" s="206"/>
      <c r="U104" s="134"/>
      <c r="V104" s="206"/>
      <c r="W104" s="206"/>
      <c r="X104" s="134"/>
      <c r="Y104" s="206"/>
      <c r="Z104" s="206"/>
    </row>
    <row r="105" spans="1:26" s="66" customFormat="1" ht="16.5" hidden="1" x14ac:dyDescent="0.25">
      <c r="A105" s="820"/>
      <c r="B105" s="137" t="s">
        <v>457</v>
      </c>
      <c r="C105" s="134"/>
      <c r="D105" s="206"/>
      <c r="E105" s="134"/>
      <c r="F105" s="206"/>
      <c r="G105" s="134"/>
      <c r="H105" s="206"/>
      <c r="I105" s="134"/>
      <c r="J105" s="206"/>
      <c r="K105" s="134"/>
      <c r="L105" s="206"/>
      <c r="M105" s="134"/>
      <c r="N105" s="206"/>
      <c r="O105" s="134"/>
      <c r="P105" s="206"/>
      <c r="Q105" s="206"/>
      <c r="R105" s="134"/>
      <c r="S105" s="206"/>
      <c r="T105" s="206"/>
      <c r="U105" s="134"/>
      <c r="V105" s="206"/>
      <c r="W105" s="206"/>
      <c r="X105" s="134"/>
      <c r="Y105" s="206"/>
      <c r="Z105" s="206"/>
    </row>
    <row r="106" spans="1:26" s="66" customFormat="1" ht="16.5" hidden="1" x14ac:dyDescent="0.25">
      <c r="A106" s="820"/>
      <c r="B106" s="137" t="s">
        <v>458</v>
      </c>
      <c r="C106" s="134"/>
      <c r="D106" s="206"/>
      <c r="E106" s="134"/>
      <c r="F106" s="206"/>
      <c r="G106" s="134"/>
      <c r="H106" s="206"/>
      <c r="I106" s="134"/>
      <c r="J106" s="206"/>
      <c r="K106" s="134"/>
      <c r="L106" s="206"/>
      <c r="M106" s="134"/>
      <c r="N106" s="206"/>
      <c r="O106" s="134"/>
      <c r="P106" s="206"/>
      <c r="Q106" s="206"/>
      <c r="R106" s="134"/>
      <c r="S106" s="206"/>
      <c r="T106" s="206"/>
      <c r="U106" s="134"/>
      <c r="V106" s="206"/>
      <c r="W106" s="206"/>
      <c r="X106" s="134"/>
      <c r="Y106" s="206"/>
      <c r="Z106" s="206"/>
    </row>
    <row r="107" spans="1:26" s="66" customFormat="1" ht="16.5" hidden="1" x14ac:dyDescent="0.25">
      <c r="A107" s="820"/>
      <c r="B107" s="137" t="s">
        <v>459</v>
      </c>
      <c r="C107" s="134"/>
      <c r="D107" s="206"/>
      <c r="E107" s="134"/>
      <c r="F107" s="206"/>
      <c r="G107" s="134"/>
      <c r="H107" s="206"/>
      <c r="I107" s="134"/>
      <c r="J107" s="206"/>
      <c r="K107" s="134"/>
      <c r="L107" s="206"/>
      <c r="M107" s="134"/>
      <c r="N107" s="206"/>
      <c r="O107" s="134"/>
      <c r="P107" s="206"/>
      <c r="Q107" s="206"/>
      <c r="R107" s="134"/>
      <c r="S107" s="206"/>
      <c r="T107" s="206"/>
      <c r="U107" s="134"/>
      <c r="V107" s="206"/>
      <c r="W107" s="206"/>
      <c r="X107" s="134"/>
      <c r="Y107" s="206"/>
      <c r="Z107" s="206"/>
    </row>
    <row r="108" spans="1:26" s="66" customFormat="1" ht="16.5" hidden="1" x14ac:dyDescent="0.25">
      <c r="A108" s="820"/>
      <c r="B108" s="137" t="s">
        <v>460</v>
      </c>
      <c r="C108" s="134"/>
      <c r="D108" s="206"/>
      <c r="E108" s="134"/>
      <c r="F108" s="206"/>
      <c r="G108" s="134"/>
      <c r="H108" s="206"/>
      <c r="I108" s="134"/>
      <c r="J108" s="206"/>
      <c r="K108" s="134"/>
      <c r="L108" s="206"/>
      <c r="M108" s="134"/>
      <c r="N108" s="206"/>
      <c r="O108" s="134"/>
      <c r="P108" s="206"/>
      <c r="Q108" s="206"/>
      <c r="R108" s="134"/>
      <c r="S108" s="206"/>
      <c r="T108" s="206"/>
      <c r="U108" s="134"/>
      <c r="V108" s="206"/>
      <c r="W108" s="206"/>
      <c r="X108" s="134"/>
      <c r="Y108" s="206"/>
      <c r="Z108" s="206"/>
    </row>
    <row r="109" spans="1:26" s="66" customFormat="1" ht="16.5" hidden="1" x14ac:dyDescent="0.25">
      <c r="A109" s="820"/>
      <c r="B109" s="137" t="s">
        <v>461</v>
      </c>
      <c r="C109" s="134"/>
      <c r="D109" s="206"/>
      <c r="E109" s="134"/>
      <c r="F109" s="206"/>
      <c r="G109" s="134"/>
      <c r="H109" s="206"/>
      <c r="I109" s="134"/>
      <c r="J109" s="206"/>
      <c r="K109" s="134"/>
      <c r="L109" s="206"/>
      <c r="M109" s="134"/>
      <c r="N109" s="206"/>
      <c r="O109" s="134"/>
      <c r="P109" s="206"/>
      <c r="Q109" s="206"/>
      <c r="R109" s="134"/>
      <c r="S109" s="206"/>
      <c r="T109" s="206"/>
      <c r="U109" s="134"/>
      <c r="V109" s="206"/>
      <c r="W109" s="206"/>
      <c r="X109" s="134"/>
      <c r="Y109" s="206"/>
      <c r="Z109" s="206"/>
    </row>
    <row r="110" spans="1:26" s="66" customFormat="1" ht="16.5" hidden="1" x14ac:dyDescent="0.25">
      <c r="A110" s="820"/>
      <c r="B110" s="137" t="s">
        <v>462</v>
      </c>
      <c r="C110" s="134"/>
      <c r="D110" s="206"/>
      <c r="E110" s="134"/>
      <c r="F110" s="206"/>
      <c r="G110" s="134"/>
      <c r="H110" s="206"/>
      <c r="I110" s="134"/>
      <c r="J110" s="206"/>
      <c r="K110" s="134"/>
      <c r="L110" s="206"/>
      <c r="M110" s="134"/>
      <c r="N110" s="206"/>
      <c r="O110" s="134"/>
      <c r="P110" s="206"/>
      <c r="Q110" s="206"/>
      <c r="R110" s="134"/>
      <c r="S110" s="206"/>
      <c r="T110" s="206"/>
      <c r="U110" s="134"/>
      <c r="V110" s="206"/>
      <c r="W110" s="206"/>
      <c r="X110" s="134"/>
      <c r="Y110" s="206"/>
      <c r="Z110" s="206"/>
    </row>
    <row r="111" spans="1:26" s="66" customFormat="1" ht="16.5" hidden="1" x14ac:dyDescent="0.25">
      <c r="A111" s="820"/>
      <c r="B111" s="137" t="s">
        <v>463</v>
      </c>
      <c r="C111" s="134"/>
      <c r="D111" s="206"/>
      <c r="E111" s="134"/>
      <c r="F111" s="206"/>
      <c r="G111" s="134"/>
      <c r="H111" s="206"/>
      <c r="I111" s="134"/>
      <c r="J111" s="206"/>
      <c r="K111" s="134"/>
      <c r="L111" s="206"/>
      <c r="M111" s="134"/>
      <c r="N111" s="206"/>
      <c r="O111" s="134"/>
      <c r="P111" s="206"/>
      <c r="Q111" s="206"/>
      <c r="R111" s="134"/>
      <c r="S111" s="206"/>
      <c r="T111" s="206"/>
      <c r="U111" s="134"/>
      <c r="V111" s="206"/>
      <c r="W111" s="206"/>
      <c r="X111" s="134"/>
      <c r="Y111" s="206"/>
      <c r="Z111" s="206"/>
    </row>
    <row r="112" spans="1:26" s="66" customFormat="1" ht="16.5" hidden="1" x14ac:dyDescent="0.25">
      <c r="A112" s="820"/>
      <c r="B112" s="137" t="s">
        <v>464</v>
      </c>
      <c r="C112" s="134"/>
      <c r="D112" s="206"/>
      <c r="E112" s="134"/>
      <c r="F112" s="206"/>
      <c r="G112" s="134"/>
      <c r="H112" s="206"/>
      <c r="I112" s="134"/>
      <c r="J112" s="206"/>
      <c r="K112" s="134"/>
      <c r="L112" s="206"/>
      <c r="M112" s="134"/>
      <c r="N112" s="206"/>
      <c r="O112" s="134"/>
      <c r="P112" s="206"/>
      <c r="Q112" s="206"/>
      <c r="R112" s="134"/>
      <c r="S112" s="206"/>
      <c r="T112" s="206"/>
      <c r="U112" s="134"/>
      <c r="V112" s="206"/>
      <c r="W112" s="206"/>
      <c r="X112" s="134"/>
      <c r="Y112" s="206"/>
      <c r="Z112" s="206"/>
    </row>
    <row r="113" spans="1:30" s="66" customFormat="1" ht="16.5" hidden="1" x14ac:dyDescent="0.25">
      <c r="A113" s="820"/>
      <c r="B113" s="137" t="s">
        <v>465</v>
      </c>
      <c r="C113" s="134"/>
      <c r="D113" s="206"/>
      <c r="E113" s="134"/>
      <c r="F113" s="206"/>
      <c r="G113" s="134"/>
      <c r="H113" s="206"/>
      <c r="I113" s="134"/>
      <c r="J113" s="206"/>
      <c r="K113" s="134"/>
      <c r="L113" s="206"/>
      <c r="M113" s="134"/>
      <c r="N113" s="206"/>
      <c r="O113" s="134"/>
      <c r="P113" s="206"/>
      <c r="Q113" s="206"/>
      <c r="R113" s="134"/>
      <c r="S113" s="206"/>
      <c r="T113" s="206"/>
      <c r="U113" s="134"/>
      <c r="V113" s="206"/>
      <c r="W113" s="206"/>
      <c r="X113" s="134"/>
      <c r="Y113" s="206"/>
      <c r="Z113" s="206"/>
    </row>
    <row r="114" spans="1:30" s="66" customFormat="1" ht="16.5" hidden="1" x14ac:dyDescent="0.25">
      <c r="A114" s="820"/>
      <c r="B114" s="137" t="s">
        <v>466</v>
      </c>
      <c r="C114" s="134"/>
      <c r="D114" s="206"/>
      <c r="E114" s="134"/>
      <c r="F114" s="206"/>
      <c r="G114" s="134"/>
      <c r="H114" s="206"/>
      <c r="I114" s="134"/>
      <c r="J114" s="206"/>
      <c r="K114" s="134"/>
      <c r="L114" s="206"/>
      <c r="M114" s="134"/>
      <c r="N114" s="206"/>
      <c r="O114" s="134"/>
      <c r="P114" s="206"/>
      <c r="Q114" s="206"/>
      <c r="R114" s="134"/>
      <c r="S114" s="206"/>
      <c r="T114" s="206"/>
      <c r="U114" s="134"/>
      <c r="V114" s="206"/>
      <c r="W114" s="206"/>
      <c r="X114" s="134"/>
      <c r="Y114" s="206"/>
      <c r="Z114" s="206"/>
    </row>
    <row r="115" spans="1:30" s="66" customFormat="1" ht="16.5" hidden="1" x14ac:dyDescent="0.25">
      <c r="A115" s="820"/>
      <c r="B115" s="137" t="s">
        <v>467</v>
      </c>
      <c r="C115" s="134"/>
      <c r="D115" s="206"/>
      <c r="E115" s="134"/>
      <c r="F115" s="206"/>
      <c r="G115" s="134"/>
      <c r="H115" s="206"/>
      <c r="I115" s="134"/>
      <c r="J115" s="206"/>
      <c r="K115" s="134"/>
      <c r="L115" s="206"/>
      <c r="M115" s="134"/>
      <c r="N115" s="206"/>
      <c r="O115" s="134"/>
      <c r="P115" s="206"/>
      <c r="Q115" s="206"/>
      <c r="R115" s="134"/>
      <c r="S115" s="206"/>
      <c r="T115" s="206"/>
      <c r="U115" s="134"/>
      <c r="V115" s="206"/>
      <c r="W115" s="206"/>
      <c r="X115" s="134"/>
      <c r="Y115" s="206"/>
      <c r="Z115" s="206"/>
    </row>
    <row r="116" spans="1:30" s="66" customFormat="1" ht="16.5" hidden="1" x14ac:dyDescent="0.25">
      <c r="A116" s="820"/>
      <c r="B116" s="137" t="s">
        <v>468</v>
      </c>
      <c r="C116" s="134"/>
      <c r="D116" s="206"/>
      <c r="E116" s="134"/>
      <c r="F116" s="206"/>
      <c r="G116" s="134"/>
      <c r="H116" s="206"/>
      <c r="I116" s="134"/>
      <c r="J116" s="206"/>
      <c r="K116" s="134"/>
      <c r="L116" s="206"/>
      <c r="M116" s="134"/>
      <c r="N116" s="206"/>
      <c r="O116" s="134"/>
      <c r="P116" s="206"/>
      <c r="Q116" s="206"/>
      <c r="R116" s="134"/>
      <c r="S116" s="206"/>
      <c r="T116" s="206"/>
      <c r="U116" s="134"/>
      <c r="V116" s="206"/>
      <c r="W116" s="206"/>
      <c r="X116" s="134"/>
      <c r="Y116" s="206"/>
      <c r="Z116" s="206"/>
    </row>
    <row r="117" spans="1:30" s="66" customFormat="1" ht="16.5" hidden="1" x14ac:dyDescent="0.25">
      <c r="A117" s="820"/>
      <c r="B117" s="137" t="s">
        <v>469</v>
      </c>
      <c r="C117" s="134"/>
      <c r="D117" s="206"/>
      <c r="E117" s="134"/>
      <c r="F117" s="206"/>
      <c r="G117" s="134"/>
      <c r="H117" s="206"/>
      <c r="I117" s="134"/>
      <c r="J117" s="206"/>
      <c r="K117" s="134"/>
      <c r="L117" s="206"/>
      <c r="M117" s="134"/>
      <c r="N117" s="206"/>
      <c r="O117" s="134"/>
      <c r="P117" s="206"/>
      <c r="Q117" s="206"/>
      <c r="R117" s="134"/>
      <c r="S117" s="206"/>
      <c r="T117" s="206"/>
      <c r="U117" s="134"/>
      <c r="V117" s="206"/>
      <c r="W117" s="206"/>
      <c r="X117" s="134"/>
      <c r="Y117" s="206"/>
      <c r="Z117" s="206"/>
    </row>
    <row r="118" spans="1:30" s="66" customFormat="1" ht="16.5" hidden="1" x14ac:dyDescent="0.25">
      <c r="A118" s="820"/>
      <c r="B118" s="137" t="s">
        <v>470</v>
      </c>
      <c r="C118" s="134"/>
      <c r="D118" s="206"/>
      <c r="E118" s="134"/>
      <c r="F118" s="206"/>
      <c r="G118" s="134"/>
      <c r="H118" s="206"/>
      <c r="I118" s="134"/>
      <c r="J118" s="206"/>
      <c r="K118" s="134"/>
      <c r="L118" s="206"/>
      <c r="M118" s="134"/>
      <c r="N118" s="206"/>
      <c r="O118" s="134"/>
      <c r="P118" s="206"/>
      <c r="Q118" s="206"/>
      <c r="R118" s="134"/>
      <c r="S118" s="206"/>
      <c r="T118" s="206"/>
      <c r="U118" s="134"/>
      <c r="V118" s="206"/>
      <c r="W118" s="206"/>
      <c r="X118" s="134"/>
      <c r="Y118" s="206"/>
      <c r="Z118" s="206"/>
    </row>
    <row r="119" spans="1:30" s="66" customFormat="1" ht="16.5" hidden="1" x14ac:dyDescent="0.25">
      <c r="A119" s="820"/>
      <c r="B119" s="137" t="s">
        <v>471</v>
      </c>
      <c r="C119" s="134"/>
      <c r="D119" s="206"/>
      <c r="E119" s="134"/>
      <c r="F119" s="206"/>
      <c r="G119" s="134"/>
      <c r="H119" s="206"/>
      <c r="I119" s="134"/>
      <c r="J119" s="206"/>
      <c r="K119" s="134"/>
      <c r="L119" s="206"/>
      <c r="M119" s="134"/>
      <c r="N119" s="206"/>
      <c r="O119" s="134"/>
      <c r="P119" s="206"/>
      <c r="Q119" s="206"/>
      <c r="R119" s="134"/>
      <c r="S119" s="206"/>
      <c r="T119" s="206"/>
      <c r="U119" s="134"/>
      <c r="V119" s="206"/>
      <c r="W119" s="206"/>
      <c r="X119" s="134"/>
      <c r="Y119" s="206"/>
      <c r="Z119" s="206"/>
    </row>
    <row r="120" spans="1:30" s="66" customFormat="1" ht="16.5" hidden="1" x14ac:dyDescent="0.25">
      <c r="A120" s="820"/>
      <c r="B120" s="279" t="s">
        <v>472</v>
      </c>
      <c r="C120" s="280"/>
      <c r="D120" s="281"/>
      <c r="E120" s="280"/>
      <c r="F120" s="281"/>
      <c r="G120" s="280"/>
      <c r="H120" s="281"/>
      <c r="I120" s="280"/>
      <c r="J120" s="281"/>
      <c r="K120" s="280"/>
      <c r="L120" s="281"/>
      <c r="M120" s="280"/>
      <c r="N120" s="281"/>
      <c r="O120" s="280"/>
      <c r="P120" s="281"/>
      <c r="Q120" s="281"/>
      <c r="R120" s="280"/>
      <c r="S120" s="281"/>
      <c r="T120" s="281"/>
      <c r="U120" s="280"/>
      <c r="V120" s="281"/>
      <c r="W120" s="281"/>
      <c r="X120" s="280"/>
      <c r="Y120" s="281"/>
      <c r="Z120" s="281"/>
    </row>
    <row r="121" spans="1:30" s="66" customFormat="1" ht="17.25" hidden="1" thickBot="1" x14ac:dyDescent="0.3">
      <c r="A121" s="691"/>
      <c r="B121" s="291" t="s">
        <v>93</v>
      </c>
      <c r="C121" s="291"/>
      <c r="D121" s="291"/>
      <c r="E121" s="291"/>
      <c r="F121" s="291"/>
      <c r="G121" s="291"/>
      <c r="H121" s="291"/>
      <c r="I121" s="291"/>
      <c r="J121" s="291"/>
      <c r="K121" s="291"/>
      <c r="L121" s="291"/>
      <c r="M121" s="291"/>
      <c r="N121" s="291"/>
      <c r="O121" s="291"/>
      <c r="P121" s="291"/>
      <c r="Q121" s="291"/>
      <c r="R121" s="291"/>
      <c r="S121" s="291"/>
      <c r="T121" s="291"/>
      <c r="U121" s="291"/>
      <c r="V121" s="291"/>
      <c r="W121" s="291"/>
      <c r="X121" s="291"/>
      <c r="Y121" s="291"/>
      <c r="Z121" s="291"/>
    </row>
    <row r="122" spans="1:30" ht="16.5" hidden="1" x14ac:dyDescent="0.25">
      <c r="A122" s="290"/>
      <c r="B122" s="290"/>
      <c r="C122" s="290"/>
      <c r="D122" s="290"/>
      <c r="E122" s="290"/>
      <c r="F122" s="290"/>
      <c r="G122" s="290"/>
      <c r="H122" s="290"/>
      <c r="I122" s="290"/>
      <c r="J122" s="290"/>
      <c r="K122" s="290"/>
      <c r="L122" s="290"/>
      <c r="M122" s="290"/>
      <c r="N122" s="290"/>
      <c r="O122" s="290"/>
      <c r="P122" s="290"/>
      <c r="Q122" s="290"/>
      <c r="R122" s="290"/>
      <c r="S122" s="290"/>
      <c r="T122" s="290"/>
      <c r="U122" s="290"/>
      <c r="V122" s="290"/>
      <c r="W122" s="290"/>
      <c r="X122" s="290"/>
      <c r="Y122" s="290"/>
      <c r="Z122" s="290"/>
    </row>
    <row r="123" spans="1:30" ht="13.5" hidden="1" customHeight="1" x14ac:dyDescent="0.25"/>
    <row r="124" spans="1:30" ht="0.75" hidden="1" customHeight="1" x14ac:dyDescent="0.25"/>
    <row r="125" spans="1:30" ht="42.75" hidden="1" customHeight="1" x14ac:dyDescent="0.25">
      <c r="A125" s="515" t="s">
        <v>448</v>
      </c>
      <c r="B125" s="516"/>
      <c r="C125" s="817" t="s">
        <v>368</v>
      </c>
      <c r="D125" s="817"/>
      <c r="E125" s="817"/>
      <c r="F125" s="817"/>
      <c r="G125" s="817"/>
      <c r="H125" s="817"/>
      <c r="I125" s="817"/>
      <c r="J125" s="817"/>
      <c r="K125" s="817"/>
      <c r="L125" s="817"/>
      <c r="M125" s="817"/>
      <c r="N125" s="817"/>
      <c r="O125" s="817"/>
      <c r="P125" s="817"/>
      <c r="Q125" s="817"/>
      <c r="R125" s="817"/>
      <c r="S125" s="817"/>
      <c r="T125" s="817"/>
      <c r="U125" s="817"/>
      <c r="V125" s="817"/>
      <c r="W125" s="817"/>
      <c r="X125" s="817"/>
      <c r="Y125" s="817"/>
      <c r="Z125" s="817"/>
      <c r="AA125" s="66"/>
      <c r="AB125" s="66"/>
      <c r="AC125" s="66"/>
      <c r="AD125" s="66"/>
    </row>
    <row r="126" spans="1:30" ht="15.75" hidden="1" thickBot="1" x14ac:dyDescent="0.3">
      <c r="A126" s="528" t="s">
        <v>449</v>
      </c>
      <c r="B126" s="821" t="s">
        <v>450</v>
      </c>
      <c r="C126" s="726" t="s">
        <v>99</v>
      </c>
      <c r="D126" s="813"/>
      <c r="E126" s="813"/>
      <c r="F126" s="813"/>
      <c r="G126" s="813"/>
      <c r="H126" s="813"/>
      <c r="I126" s="813"/>
      <c r="J126" s="813"/>
      <c r="K126" s="813"/>
      <c r="L126" s="813"/>
      <c r="M126" s="813"/>
      <c r="N126" s="814"/>
      <c r="O126" s="815" t="s">
        <v>243</v>
      </c>
      <c r="P126" s="816"/>
      <c r="Q126" s="816"/>
      <c r="R126" s="816"/>
      <c r="S126" s="816"/>
      <c r="T126" s="816"/>
      <c r="U126" s="816"/>
      <c r="V126" s="816"/>
      <c r="W126" s="816"/>
      <c r="X126" s="816"/>
      <c r="Y126" s="816"/>
      <c r="Z126" s="816"/>
      <c r="AA126" s="95"/>
      <c r="AB126" s="95"/>
      <c r="AC126" s="95"/>
      <c r="AD126" s="95"/>
    </row>
    <row r="127" spans="1:30" ht="15" hidden="1" customHeight="1" x14ac:dyDescent="0.25">
      <c r="A127" s="820"/>
      <c r="B127" s="821"/>
      <c r="C127" s="811" t="s">
        <v>241</v>
      </c>
      <c r="D127" s="812"/>
      <c r="E127" s="811" t="s">
        <v>248</v>
      </c>
      <c r="F127" s="812"/>
      <c r="G127" s="811" t="s">
        <v>249</v>
      </c>
      <c r="H127" s="812"/>
      <c r="I127" s="811" t="s">
        <v>250</v>
      </c>
      <c r="J127" s="812"/>
      <c r="K127" s="811" t="s">
        <v>251</v>
      </c>
      <c r="L127" s="812"/>
      <c r="M127" s="811" t="s">
        <v>252</v>
      </c>
      <c r="N127" s="812"/>
      <c r="O127" s="815" t="s">
        <v>241</v>
      </c>
      <c r="P127" s="816"/>
      <c r="Q127" s="818"/>
      <c r="R127" s="808" t="s">
        <v>248</v>
      </c>
      <c r="S127" s="809"/>
      <c r="T127" s="810"/>
      <c r="U127" s="808" t="s">
        <v>249</v>
      </c>
      <c r="V127" s="809"/>
      <c r="W127" s="810"/>
      <c r="X127" s="808" t="s">
        <v>250</v>
      </c>
      <c r="Y127" s="809"/>
      <c r="Z127" s="810"/>
      <c r="AA127" s="95"/>
      <c r="AB127" s="95"/>
      <c r="AC127" s="95"/>
      <c r="AD127" s="95"/>
    </row>
    <row r="128" spans="1:30" ht="15" hidden="1" customHeight="1" x14ac:dyDescent="0.25">
      <c r="A128" s="820"/>
      <c r="B128" s="821"/>
      <c r="C128" s="196" t="s">
        <v>100</v>
      </c>
      <c r="D128" s="196" t="s">
        <v>451</v>
      </c>
      <c r="E128" s="196" t="s">
        <v>100</v>
      </c>
      <c r="F128" s="196" t="s">
        <v>451</v>
      </c>
      <c r="G128" s="196" t="s">
        <v>100</v>
      </c>
      <c r="H128" s="196" t="s">
        <v>451</v>
      </c>
      <c r="I128" s="196" t="s">
        <v>100</v>
      </c>
      <c r="J128" s="196" t="s">
        <v>451</v>
      </c>
      <c r="K128" s="196" t="s">
        <v>100</v>
      </c>
      <c r="L128" s="196" t="s">
        <v>451</v>
      </c>
      <c r="M128" s="196" t="s">
        <v>100</v>
      </c>
      <c r="N128" s="196" t="s">
        <v>451</v>
      </c>
      <c r="O128" s="197" t="s">
        <v>100</v>
      </c>
      <c r="P128" s="197" t="s">
        <v>452</v>
      </c>
      <c r="Q128" s="197" t="s">
        <v>230</v>
      </c>
      <c r="R128" s="197" t="s">
        <v>100</v>
      </c>
      <c r="S128" s="197" t="s">
        <v>452</v>
      </c>
      <c r="T128" s="197" t="s">
        <v>230</v>
      </c>
      <c r="U128" s="197" t="s">
        <v>100</v>
      </c>
      <c r="V128" s="197" t="s">
        <v>452</v>
      </c>
      <c r="W128" s="197" t="s">
        <v>230</v>
      </c>
      <c r="X128" s="197" t="s">
        <v>100</v>
      </c>
      <c r="Y128" s="197" t="s">
        <v>452</v>
      </c>
      <c r="Z128" s="197" t="s">
        <v>230</v>
      </c>
      <c r="AA128" s="95"/>
      <c r="AB128" s="95"/>
      <c r="AC128" s="95"/>
      <c r="AD128" s="95"/>
    </row>
    <row r="129" spans="1:30" ht="14.25" hidden="1" customHeight="1" x14ac:dyDescent="0.25">
      <c r="A129" s="820"/>
      <c r="B129" s="136" t="s">
        <v>453</v>
      </c>
      <c r="C129" s="208"/>
      <c r="D129" s="206"/>
      <c r="E129" s="208"/>
      <c r="F129" s="206"/>
      <c r="G129" s="208"/>
      <c r="H129" s="206"/>
      <c r="I129" s="208"/>
      <c r="J129" s="206"/>
      <c r="K129" s="208"/>
      <c r="L129" s="206"/>
      <c r="M129" s="208"/>
      <c r="N129" s="206"/>
      <c r="O129" s="208"/>
      <c r="P129" s="206"/>
      <c r="Q129" s="206"/>
      <c r="R129" s="208"/>
      <c r="S129" s="206"/>
      <c r="T129" s="206"/>
      <c r="U129" s="208"/>
      <c r="V129" s="206"/>
      <c r="W129" s="206"/>
      <c r="X129" s="208"/>
      <c r="Y129" s="206"/>
      <c r="Z129" s="206"/>
      <c r="AA129" s="95"/>
      <c r="AB129" s="95"/>
      <c r="AC129" s="95"/>
      <c r="AD129" s="95"/>
    </row>
    <row r="130" spans="1:30" ht="16.5" hidden="1" x14ac:dyDescent="0.25">
      <c r="A130" s="820"/>
      <c r="B130" s="137" t="s">
        <v>454</v>
      </c>
      <c r="C130" s="134"/>
      <c r="D130" s="206"/>
      <c r="E130" s="134"/>
      <c r="F130" s="206"/>
      <c r="G130" s="134"/>
      <c r="H130" s="206"/>
      <c r="I130" s="134"/>
      <c r="J130" s="206"/>
      <c r="K130" s="134"/>
      <c r="L130" s="206"/>
      <c r="M130" s="134"/>
      <c r="N130" s="206"/>
      <c r="O130" s="134"/>
      <c r="P130" s="206"/>
      <c r="Q130" s="206"/>
      <c r="R130" s="134"/>
      <c r="S130" s="206"/>
      <c r="T130" s="206"/>
      <c r="U130" s="134"/>
      <c r="V130" s="206"/>
      <c r="W130" s="206"/>
      <c r="X130" s="134"/>
      <c r="Y130" s="206"/>
      <c r="Z130" s="206"/>
      <c r="AA130" s="95"/>
      <c r="AB130" s="95"/>
      <c r="AC130" s="95"/>
      <c r="AD130" s="95"/>
    </row>
    <row r="131" spans="1:30" ht="16.5" hidden="1" x14ac:dyDescent="0.25">
      <c r="A131" s="820"/>
      <c r="B131" s="137" t="s">
        <v>455</v>
      </c>
      <c r="C131" s="134"/>
      <c r="D131" s="206"/>
      <c r="E131" s="134"/>
      <c r="F131" s="206"/>
      <c r="G131" s="134"/>
      <c r="H131" s="206"/>
      <c r="I131" s="134"/>
      <c r="J131" s="206"/>
      <c r="K131" s="134"/>
      <c r="L131" s="206"/>
      <c r="M131" s="134"/>
      <c r="N131" s="206"/>
      <c r="O131" s="134"/>
      <c r="P131" s="206"/>
      <c r="Q131" s="206"/>
      <c r="R131" s="134"/>
      <c r="S131" s="206"/>
      <c r="T131" s="206"/>
      <c r="U131" s="134"/>
      <c r="V131" s="206"/>
      <c r="W131" s="206"/>
      <c r="X131" s="134"/>
      <c r="Y131" s="206"/>
      <c r="Z131" s="206"/>
      <c r="AA131" s="95"/>
      <c r="AB131" s="95"/>
      <c r="AC131" s="95"/>
      <c r="AD131" s="95"/>
    </row>
    <row r="132" spans="1:30" ht="16.5" hidden="1" x14ac:dyDescent="0.25">
      <c r="A132" s="820"/>
      <c r="B132" s="137" t="s">
        <v>456</v>
      </c>
      <c r="C132" s="134"/>
      <c r="D132" s="206"/>
      <c r="E132" s="134"/>
      <c r="F132" s="206"/>
      <c r="G132" s="134"/>
      <c r="H132" s="206"/>
      <c r="I132" s="134"/>
      <c r="J132" s="206"/>
      <c r="K132" s="134"/>
      <c r="L132" s="206"/>
      <c r="M132" s="134"/>
      <c r="N132" s="206"/>
      <c r="O132" s="134"/>
      <c r="P132" s="206"/>
      <c r="Q132" s="206"/>
      <c r="R132" s="134"/>
      <c r="S132" s="206"/>
      <c r="T132" s="206"/>
      <c r="U132" s="134"/>
      <c r="V132" s="206"/>
      <c r="W132" s="206"/>
      <c r="X132" s="134"/>
      <c r="Y132" s="206"/>
      <c r="Z132" s="206"/>
      <c r="AA132" s="95"/>
      <c r="AB132" s="95"/>
      <c r="AC132" s="95"/>
      <c r="AD132" s="95"/>
    </row>
    <row r="133" spans="1:30" ht="16.5" hidden="1" x14ac:dyDescent="0.25">
      <c r="A133" s="820"/>
      <c r="B133" s="137" t="s">
        <v>457</v>
      </c>
      <c r="C133" s="134"/>
      <c r="D133" s="206"/>
      <c r="E133" s="134"/>
      <c r="F133" s="206"/>
      <c r="G133" s="134"/>
      <c r="H133" s="206"/>
      <c r="I133" s="134"/>
      <c r="J133" s="206"/>
      <c r="K133" s="134"/>
      <c r="L133" s="206"/>
      <c r="M133" s="134"/>
      <c r="N133" s="206"/>
      <c r="O133" s="134"/>
      <c r="P133" s="206"/>
      <c r="Q133" s="206"/>
      <c r="R133" s="134"/>
      <c r="S133" s="206"/>
      <c r="T133" s="206"/>
      <c r="U133" s="134"/>
      <c r="V133" s="206"/>
      <c r="W133" s="206"/>
      <c r="X133" s="134"/>
      <c r="Y133" s="206"/>
      <c r="Z133" s="206"/>
      <c r="AA133" s="95"/>
      <c r="AB133" s="95"/>
      <c r="AC133" s="95"/>
      <c r="AD133" s="95"/>
    </row>
    <row r="134" spans="1:30" ht="16.5" hidden="1" x14ac:dyDescent="0.25">
      <c r="A134" s="820"/>
      <c r="B134" s="137" t="s">
        <v>458</v>
      </c>
      <c r="C134" s="134"/>
      <c r="D134" s="206"/>
      <c r="E134" s="134"/>
      <c r="F134" s="206"/>
      <c r="G134" s="134"/>
      <c r="H134" s="206"/>
      <c r="I134" s="134"/>
      <c r="J134" s="206"/>
      <c r="K134" s="134"/>
      <c r="L134" s="206"/>
      <c r="M134" s="134"/>
      <c r="N134" s="206"/>
      <c r="O134" s="134"/>
      <c r="P134" s="206"/>
      <c r="Q134" s="206"/>
      <c r="R134" s="134"/>
      <c r="S134" s="206"/>
      <c r="T134" s="206"/>
      <c r="U134" s="134"/>
      <c r="V134" s="206"/>
      <c r="W134" s="206"/>
      <c r="X134" s="134"/>
      <c r="Y134" s="206"/>
      <c r="Z134" s="206"/>
      <c r="AA134" s="95"/>
      <c r="AB134" s="95"/>
      <c r="AC134" s="95"/>
      <c r="AD134" s="95"/>
    </row>
    <row r="135" spans="1:30" ht="16.5" hidden="1" x14ac:dyDescent="0.25">
      <c r="A135" s="820"/>
      <c r="B135" s="137" t="s">
        <v>459</v>
      </c>
      <c r="C135" s="134"/>
      <c r="D135" s="206"/>
      <c r="E135" s="134"/>
      <c r="F135" s="206"/>
      <c r="G135" s="134"/>
      <c r="H135" s="206"/>
      <c r="I135" s="134"/>
      <c r="J135" s="206"/>
      <c r="K135" s="134"/>
      <c r="L135" s="206"/>
      <c r="M135" s="134"/>
      <c r="N135" s="206"/>
      <c r="O135" s="134"/>
      <c r="P135" s="206"/>
      <c r="Q135" s="206"/>
      <c r="R135" s="134"/>
      <c r="S135" s="206"/>
      <c r="T135" s="206"/>
      <c r="U135" s="134"/>
      <c r="V135" s="206"/>
      <c r="W135" s="206"/>
      <c r="X135" s="134"/>
      <c r="Y135" s="206"/>
      <c r="Z135" s="206"/>
      <c r="AA135" s="95"/>
      <c r="AB135" s="95"/>
      <c r="AC135" s="95"/>
      <c r="AD135" s="95"/>
    </row>
    <row r="136" spans="1:30" ht="16.5" hidden="1" x14ac:dyDescent="0.25">
      <c r="A136" s="820"/>
      <c r="B136" s="137" t="s">
        <v>460</v>
      </c>
      <c r="C136" s="134"/>
      <c r="D136" s="206"/>
      <c r="E136" s="134"/>
      <c r="F136" s="206"/>
      <c r="G136" s="134"/>
      <c r="H136" s="206"/>
      <c r="I136" s="134"/>
      <c r="J136" s="206"/>
      <c r="K136" s="134"/>
      <c r="L136" s="206"/>
      <c r="M136" s="134"/>
      <c r="N136" s="206"/>
      <c r="O136" s="134"/>
      <c r="P136" s="206"/>
      <c r="Q136" s="206"/>
      <c r="R136" s="134"/>
      <c r="S136" s="206"/>
      <c r="T136" s="206"/>
      <c r="U136" s="134"/>
      <c r="V136" s="206"/>
      <c r="W136" s="206"/>
      <c r="X136" s="134"/>
      <c r="Y136" s="206"/>
      <c r="Z136" s="206"/>
      <c r="AA136" s="95"/>
      <c r="AB136" s="95"/>
      <c r="AC136" s="95"/>
      <c r="AD136" s="95"/>
    </row>
    <row r="137" spans="1:30" ht="16.5" hidden="1" x14ac:dyDescent="0.25">
      <c r="A137" s="820"/>
      <c r="B137" s="137" t="s">
        <v>461</v>
      </c>
      <c r="C137" s="134"/>
      <c r="D137" s="206"/>
      <c r="E137" s="134"/>
      <c r="F137" s="206"/>
      <c r="G137" s="134"/>
      <c r="H137" s="206"/>
      <c r="I137" s="134"/>
      <c r="J137" s="206"/>
      <c r="K137" s="134"/>
      <c r="L137" s="206"/>
      <c r="M137" s="134"/>
      <c r="N137" s="206"/>
      <c r="O137" s="134"/>
      <c r="P137" s="206"/>
      <c r="Q137" s="206"/>
      <c r="R137" s="134"/>
      <c r="S137" s="206"/>
      <c r="T137" s="206"/>
      <c r="U137" s="134"/>
      <c r="V137" s="206"/>
      <c r="W137" s="206"/>
      <c r="X137" s="134"/>
      <c r="Y137" s="206"/>
      <c r="Z137" s="206"/>
      <c r="AA137" s="95"/>
      <c r="AB137" s="95"/>
      <c r="AC137" s="95"/>
      <c r="AD137" s="95"/>
    </row>
    <row r="138" spans="1:30" ht="16.5" hidden="1" x14ac:dyDescent="0.25">
      <c r="A138" s="820"/>
      <c r="B138" s="137" t="s">
        <v>462</v>
      </c>
      <c r="C138" s="134"/>
      <c r="D138" s="206"/>
      <c r="E138" s="134"/>
      <c r="F138" s="206"/>
      <c r="G138" s="134"/>
      <c r="H138" s="206"/>
      <c r="I138" s="134"/>
      <c r="J138" s="206"/>
      <c r="K138" s="134"/>
      <c r="L138" s="206"/>
      <c r="M138" s="134"/>
      <c r="N138" s="206"/>
      <c r="O138" s="134"/>
      <c r="P138" s="206"/>
      <c r="Q138" s="206"/>
      <c r="R138" s="134"/>
      <c r="S138" s="206"/>
      <c r="T138" s="206"/>
      <c r="U138" s="134"/>
      <c r="V138" s="206"/>
      <c r="W138" s="206"/>
      <c r="X138" s="134"/>
      <c r="Y138" s="206"/>
      <c r="Z138" s="206"/>
      <c r="AA138" s="95"/>
      <c r="AB138" s="95"/>
      <c r="AC138" s="95"/>
      <c r="AD138" s="95"/>
    </row>
    <row r="139" spans="1:30" ht="16.5" hidden="1" x14ac:dyDescent="0.25">
      <c r="A139" s="820"/>
      <c r="B139" s="137" t="s">
        <v>463</v>
      </c>
      <c r="C139" s="134"/>
      <c r="D139" s="206"/>
      <c r="E139" s="134"/>
      <c r="F139" s="206"/>
      <c r="G139" s="134"/>
      <c r="H139" s="206"/>
      <c r="I139" s="134"/>
      <c r="J139" s="206"/>
      <c r="K139" s="134"/>
      <c r="L139" s="206"/>
      <c r="M139" s="134"/>
      <c r="N139" s="206"/>
      <c r="O139" s="134"/>
      <c r="P139" s="206"/>
      <c r="Q139" s="206"/>
      <c r="R139" s="134"/>
      <c r="S139" s="206"/>
      <c r="T139" s="206"/>
      <c r="U139" s="134"/>
      <c r="V139" s="206"/>
      <c r="W139" s="206"/>
      <c r="X139" s="134"/>
      <c r="Y139" s="206"/>
      <c r="Z139" s="206"/>
      <c r="AA139" s="95"/>
      <c r="AB139" s="95"/>
      <c r="AC139" s="95"/>
      <c r="AD139" s="95"/>
    </row>
    <row r="140" spans="1:30" ht="16.5" hidden="1" x14ac:dyDescent="0.25">
      <c r="A140" s="820"/>
      <c r="B140" s="137" t="s">
        <v>464</v>
      </c>
      <c r="C140" s="134"/>
      <c r="D140" s="206"/>
      <c r="E140" s="134"/>
      <c r="F140" s="206"/>
      <c r="G140" s="134"/>
      <c r="H140" s="206"/>
      <c r="I140" s="134"/>
      <c r="J140" s="206"/>
      <c r="K140" s="134"/>
      <c r="L140" s="206"/>
      <c r="M140" s="134"/>
      <c r="N140" s="206"/>
      <c r="O140" s="134"/>
      <c r="P140" s="206"/>
      <c r="Q140" s="206"/>
      <c r="R140" s="134"/>
      <c r="S140" s="206"/>
      <c r="T140" s="206"/>
      <c r="U140" s="134"/>
      <c r="V140" s="206"/>
      <c r="W140" s="206"/>
      <c r="X140" s="134"/>
      <c r="Y140" s="206"/>
      <c r="Z140" s="206"/>
      <c r="AA140" s="95"/>
      <c r="AB140" s="95"/>
      <c r="AC140" s="95"/>
      <c r="AD140" s="95"/>
    </row>
    <row r="141" spans="1:30" ht="16.5" hidden="1" x14ac:dyDescent="0.25">
      <c r="A141" s="820"/>
      <c r="B141" s="137" t="s">
        <v>465</v>
      </c>
      <c r="C141" s="134"/>
      <c r="D141" s="206"/>
      <c r="E141" s="134"/>
      <c r="F141" s="206"/>
      <c r="G141" s="134"/>
      <c r="H141" s="206"/>
      <c r="I141" s="134"/>
      <c r="J141" s="206"/>
      <c r="K141" s="134"/>
      <c r="L141" s="206"/>
      <c r="M141" s="134"/>
      <c r="N141" s="206"/>
      <c r="O141" s="134"/>
      <c r="P141" s="206"/>
      <c r="Q141" s="206"/>
      <c r="R141" s="134"/>
      <c r="S141" s="206"/>
      <c r="T141" s="206"/>
      <c r="U141" s="134"/>
      <c r="V141" s="206"/>
      <c r="W141" s="206"/>
      <c r="X141" s="134"/>
      <c r="Y141" s="206"/>
      <c r="Z141" s="206"/>
      <c r="AA141" s="95"/>
      <c r="AB141" s="95"/>
      <c r="AC141" s="95"/>
      <c r="AD141" s="95"/>
    </row>
    <row r="142" spans="1:30" ht="16.5" hidden="1" x14ac:dyDescent="0.25">
      <c r="A142" s="820"/>
      <c r="B142" s="137" t="s">
        <v>466</v>
      </c>
      <c r="C142" s="134"/>
      <c r="D142" s="206"/>
      <c r="E142" s="134"/>
      <c r="F142" s="206"/>
      <c r="G142" s="134"/>
      <c r="H142" s="206"/>
      <c r="I142" s="134"/>
      <c r="J142" s="206"/>
      <c r="K142" s="134"/>
      <c r="L142" s="206"/>
      <c r="M142" s="134"/>
      <c r="N142" s="206"/>
      <c r="O142" s="134"/>
      <c r="P142" s="206"/>
      <c r="Q142" s="206"/>
      <c r="R142" s="134"/>
      <c r="S142" s="206"/>
      <c r="T142" s="206"/>
      <c r="U142" s="134"/>
      <c r="V142" s="206"/>
      <c r="W142" s="206"/>
      <c r="X142" s="134"/>
      <c r="Y142" s="206"/>
      <c r="Z142" s="206"/>
      <c r="AA142" s="95"/>
      <c r="AB142" s="95"/>
      <c r="AC142" s="95"/>
      <c r="AD142" s="95"/>
    </row>
    <row r="143" spans="1:30" ht="16.5" hidden="1" x14ac:dyDescent="0.25">
      <c r="A143" s="820"/>
      <c r="B143" s="137" t="s">
        <v>467</v>
      </c>
      <c r="C143" s="134"/>
      <c r="D143" s="206"/>
      <c r="E143" s="134"/>
      <c r="F143" s="206"/>
      <c r="G143" s="134"/>
      <c r="H143" s="206"/>
      <c r="I143" s="134"/>
      <c r="J143" s="206"/>
      <c r="K143" s="134"/>
      <c r="L143" s="206"/>
      <c r="M143" s="134"/>
      <c r="N143" s="206"/>
      <c r="O143" s="134"/>
      <c r="P143" s="206"/>
      <c r="Q143" s="206"/>
      <c r="R143" s="134"/>
      <c r="S143" s="206"/>
      <c r="T143" s="206"/>
      <c r="U143" s="134"/>
      <c r="V143" s="206"/>
      <c r="W143" s="206"/>
      <c r="X143" s="134"/>
      <c r="Y143" s="206"/>
      <c r="Z143" s="206"/>
      <c r="AA143" s="95"/>
      <c r="AB143" s="95"/>
      <c r="AC143" s="95"/>
      <c r="AD143" s="95"/>
    </row>
    <row r="144" spans="1:30" ht="16.5" hidden="1" x14ac:dyDescent="0.25">
      <c r="A144" s="820"/>
      <c r="B144" s="137" t="s">
        <v>468</v>
      </c>
      <c r="C144" s="134"/>
      <c r="D144" s="206"/>
      <c r="E144" s="134"/>
      <c r="F144" s="206"/>
      <c r="G144" s="134"/>
      <c r="H144" s="206"/>
      <c r="I144" s="134"/>
      <c r="J144" s="206"/>
      <c r="K144" s="134"/>
      <c r="L144" s="206"/>
      <c r="M144" s="134"/>
      <c r="N144" s="206"/>
      <c r="O144" s="134"/>
      <c r="P144" s="206"/>
      <c r="Q144" s="206"/>
      <c r="R144" s="134"/>
      <c r="S144" s="206"/>
      <c r="T144" s="206"/>
      <c r="U144" s="134"/>
      <c r="V144" s="206"/>
      <c r="W144" s="206"/>
      <c r="X144" s="134"/>
      <c r="Y144" s="206"/>
      <c r="Z144" s="206"/>
      <c r="AA144" s="95"/>
      <c r="AB144" s="95"/>
      <c r="AC144" s="95"/>
      <c r="AD144" s="95"/>
    </row>
    <row r="145" spans="1:30" ht="16.5" hidden="1" x14ac:dyDescent="0.25">
      <c r="A145" s="820"/>
      <c r="B145" s="137" t="s">
        <v>469</v>
      </c>
      <c r="C145" s="134"/>
      <c r="D145" s="206"/>
      <c r="E145" s="134"/>
      <c r="F145" s="206"/>
      <c r="G145" s="134"/>
      <c r="H145" s="206"/>
      <c r="I145" s="134"/>
      <c r="J145" s="206"/>
      <c r="K145" s="134"/>
      <c r="L145" s="206"/>
      <c r="M145" s="134"/>
      <c r="N145" s="206"/>
      <c r="O145" s="134"/>
      <c r="P145" s="206"/>
      <c r="Q145" s="206"/>
      <c r="R145" s="134"/>
      <c r="S145" s="206"/>
      <c r="T145" s="206"/>
      <c r="U145" s="134"/>
      <c r="V145" s="206"/>
      <c r="W145" s="206"/>
      <c r="X145" s="134"/>
      <c r="Y145" s="206"/>
      <c r="Z145" s="206"/>
      <c r="AA145" s="95"/>
      <c r="AB145" s="95"/>
      <c r="AC145" s="95"/>
      <c r="AD145" s="95"/>
    </row>
    <row r="146" spans="1:30" ht="16.5" hidden="1" x14ac:dyDescent="0.25">
      <c r="A146" s="820"/>
      <c r="B146" s="137" t="s">
        <v>470</v>
      </c>
      <c r="C146" s="134"/>
      <c r="D146" s="206"/>
      <c r="E146" s="134"/>
      <c r="F146" s="206"/>
      <c r="G146" s="134"/>
      <c r="H146" s="206"/>
      <c r="I146" s="134"/>
      <c r="J146" s="206"/>
      <c r="K146" s="134"/>
      <c r="L146" s="206"/>
      <c r="M146" s="134"/>
      <c r="N146" s="206"/>
      <c r="O146" s="134"/>
      <c r="P146" s="206"/>
      <c r="Q146" s="206"/>
      <c r="R146" s="134"/>
      <c r="S146" s="206"/>
      <c r="T146" s="206"/>
      <c r="U146" s="134"/>
      <c r="V146" s="206"/>
      <c r="W146" s="206"/>
      <c r="X146" s="134"/>
      <c r="Y146" s="206"/>
      <c r="Z146" s="206"/>
      <c r="AA146" s="95"/>
      <c r="AB146" s="95"/>
      <c r="AC146" s="95"/>
      <c r="AD146" s="95"/>
    </row>
    <row r="147" spans="1:30" ht="16.5" hidden="1" x14ac:dyDescent="0.25">
      <c r="A147" s="820"/>
      <c r="B147" s="137" t="s">
        <v>471</v>
      </c>
      <c r="C147" s="134"/>
      <c r="D147" s="206"/>
      <c r="E147" s="134"/>
      <c r="F147" s="206"/>
      <c r="G147" s="134"/>
      <c r="H147" s="206"/>
      <c r="I147" s="134"/>
      <c r="J147" s="206"/>
      <c r="K147" s="134"/>
      <c r="L147" s="206"/>
      <c r="M147" s="134"/>
      <c r="N147" s="206"/>
      <c r="O147" s="134"/>
      <c r="P147" s="206"/>
      <c r="Q147" s="206"/>
      <c r="R147" s="134"/>
      <c r="S147" s="206"/>
      <c r="T147" s="206"/>
      <c r="U147" s="134"/>
      <c r="V147" s="206"/>
      <c r="W147" s="206"/>
      <c r="X147" s="134"/>
      <c r="Y147" s="206"/>
      <c r="Z147" s="206"/>
      <c r="AA147" s="95"/>
      <c r="AB147" s="95"/>
      <c r="AC147" s="95"/>
      <c r="AD147" s="95"/>
    </row>
    <row r="148" spans="1:30" ht="16.5" hidden="1" x14ac:dyDescent="0.25">
      <c r="A148" s="820"/>
      <c r="B148" s="137" t="s">
        <v>472</v>
      </c>
      <c r="C148" s="134"/>
      <c r="D148" s="206"/>
      <c r="E148" s="134"/>
      <c r="F148" s="206"/>
      <c r="G148" s="134"/>
      <c r="H148" s="206"/>
      <c r="I148" s="134"/>
      <c r="J148" s="206"/>
      <c r="K148" s="134"/>
      <c r="L148" s="206"/>
      <c r="M148" s="134"/>
      <c r="N148" s="206"/>
      <c r="O148" s="134"/>
      <c r="P148" s="206"/>
      <c r="Q148" s="206"/>
      <c r="R148" s="134"/>
      <c r="S148" s="206"/>
      <c r="T148" s="206"/>
      <c r="U148" s="134"/>
      <c r="V148" s="206"/>
      <c r="W148" s="206"/>
      <c r="X148" s="134"/>
      <c r="Y148" s="206"/>
      <c r="Z148" s="206"/>
      <c r="AA148" s="95"/>
      <c r="AB148" s="95"/>
      <c r="AC148" s="95"/>
      <c r="AD148" s="95"/>
    </row>
    <row r="149" spans="1:30" ht="17.25" hidden="1" thickBot="1" x14ac:dyDescent="0.3">
      <c r="A149" s="529"/>
      <c r="B149" s="135" t="s">
        <v>93</v>
      </c>
      <c r="C149" s="205"/>
      <c r="D149" s="207"/>
      <c r="E149" s="205"/>
      <c r="F149" s="207"/>
      <c r="G149" s="205"/>
      <c r="H149" s="207"/>
      <c r="I149" s="205"/>
      <c r="J149" s="207"/>
      <c r="K149" s="205"/>
      <c r="L149" s="207"/>
      <c r="M149" s="205"/>
      <c r="N149" s="207"/>
      <c r="O149" s="205"/>
      <c r="P149" s="207"/>
      <c r="Q149" s="207"/>
      <c r="R149" s="205"/>
      <c r="S149" s="207"/>
      <c r="T149" s="207"/>
      <c r="U149" s="205"/>
      <c r="V149" s="207"/>
      <c r="W149" s="207"/>
      <c r="X149" s="205"/>
      <c r="Y149" s="207"/>
      <c r="Z149" s="207"/>
      <c r="AA149" s="95"/>
      <c r="AB149" s="95"/>
      <c r="AC149" s="95"/>
      <c r="AD149" s="95"/>
    </row>
    <row r="150" spans="1:30" hidden="1" x14ac:dyDescent="0.25"/>
    <row r="151" spans="1:30" ht="15.75" hidden="1" thickBot="1" x14ac:dyDescent="0.3">
      <c r="A151" s="528" t="s">
        <v>473</v>
      </c>
      <c r="B151" s="528" t="s">
        <v>450</v>
      </c>
      <c r="C151" s="726" t="s">
        <v>99</v>
      </c>
      <c r="D151" s="813"/>
      <c r="E151" s="813"/>
      <c r="F151" s="813"/>
      <c r="G151" s="813"/>
      <c r="H151" s="813"/>
      <c r="I151" s="813"/>
      <c r="J151" s="813"/>
      <c r="K151" s="813"/>
      <c r="L151" s="813"/>
      <c r="M151" s="813"/>
      <c r="N151" s="814"/>
      <c r="O151" s="815" t="s">
        <v>243</v>
      </c>
      <c r="P151" s="816"/>
      <c r="Q151" s="816"/>
      <c r="R151" s="816"/>
      <c r="S151" s="816"/>
      <c r="T151" s="816"/>
      <c r="U151" s="816"/>
      <c r="V151" s="816"/>
      <c r="W151" s="816"/>
      <c r="X151" s="816"/>
      <c r="Y151" s="816"/>
      <c r="Z151" s="816"/>
      <c r="AA151" s="66"/>
      <c r="AB151" s="66"/>
      <c r="AC151" s="66"/>
      <c r="AD151" s="66"/>
    </row>
    <row r="152" spans="1:30" ht="15.75" hidden="1" thickBot="1" x14ac:dyDescent="0.3">
      <c r="A152" s="820"/>
      <c r="B152" s="820"/>
      <c r="C152" s="726" t="s">
        <v>253</v>
      </c>
      <c r="D152" s="814"/>
      <c r="E152" s="726" t="s">
        <v>254</v>
      </c>
      <c r="F152" s="814"/>
      <c r="G152" s="726" t="s">
        <v>255</v>
      </c>
      <c r="H152" s="814"/>
      <c r="I152" s="726" t="s">
        <v>256</v>
      </c>
      <c r="J152" s="814"/>
      <c r="K152" s="726" t="s">
        <v>444</v>
      </c>
      <c r="L152" s="814"/>
      <c r="M152" s="726" t="s">
        <v>258</v>
      </c>
      <c r="N152" s="814"/>
      <c r="O152" s="815" t="s">
        <v>253</v>
      </c>
      <c r="P152" s="816"/>
      <c r="Q152" s="818"/>
      <c r="R152" s="815" t="s">
        <v>254</v>
      </c>
      <c r="S152" s="816"/>
      <c r="T152" s="818"/>
      <c r="U152" s="815" t="s">
        <v>255</v>
      </c>
      <c r="V152" s="816"/>
      <c r="W152" s="818"/>
      <c r="X152" s="815" t="s">
        <v>256</v>
      </c>
      <c r="Y152" s="816"/>
      <c r="Z152" s="818"/>
      <c r="AA152" s="66"/>
      <c r="AB152" s="66"/>
      <c r="AC152" s="66"/>
      <c r="AD152" s="66"/>
    </row>
    <row r="153" spans="1:30" ht="15.75" hidden="1" thickBot="1" x14ac:dyDescent="0.3">
      <c r="A153" s="820"/>
      <c r="B153" s="529"/>
      <c r="C153" s="210" t="s">
        <v>100</v>
      </c>
      <c r="D153" s="194" t="s">
        <v>451</v>
      </c>
      <c r="E153" s="210" t="s">
        <v>100</v>
      </c>
      <c r="F153" s="194" t="s">
        <v>451</v>
      </c>
      <c r="G153" s="210" t="s">
        <v>100</v>
      </c>
      <c r="H153" s="194" t="s">
        <v>451</v>
      </c>
      <c r="I153" s="210" t="s">
        <v>100</v>
      </c>
      <c r="J153" s="194" t="s">
        <v>451</v>
      </c>
      <c r="K153" s="210" t="s">
        <v>100</v>
      </c>
      <c r="L153" s="194" t="s">
        <v>451</v>
      </c>
      <c r="M153" s="210" t="s">
        <v>100</v>
      </c>
      <c r="N153" s="194" t="s">
        <v>451</v>
      </c>
      <c r="O153" s="197" t="s">
        <v>100</v>
      </c>
      <c r="P153" s="197" t="s">
        <v>452</v>
      </c>
      <c r="Q153" s="197" t="s">
        <v>230</v>
      </c>
      <c r="R153" s="197" t="s">
        <v>100</v>
      </c>
      <c r="S153" s="197" t="s">
        <v>452</v>
      </c>
      <c r="T153" s="197" t="s">
        <v>230</v>
      </c>
      <c r="U153" s="197" t="s">
        <v>100</v>
      </c>
      <c r="V153" s="197" t="s">
        <v>452</v>
      </c>
      <c r="W153" s="197" t="s">
        <v>230</v>
      </c>
      <c r="X153" s="197" t="s">
        <v>100</v>
      </c>
      <c r="Y153" s="197" t="s">
        <v>452</v>
      </c>
      <c r="Z153" s="197" t="s">
        <v>230</v>
      </c>
      <c r="AA153" s="66"/>
      <c r="AB153" s="66"/>
      <c r="AC153" s="66"/>
      <c r="AD153" s="66"/>
    </row>
    <row r="154" spans="1:30" ht="16.5" hidden="1" x14ac:dyDescent="0.25">
      <c r="A154" s="820"/>
      <c r="B154" s="136" t="s">
        <v>453</v>
      </c>
      <c r="C154" s="134"/>
      <c r="D154" s="206"/>
      <c r="E154" s="134"/>
      <c r="F154" s="206"/>
      <c r="G154" s="134"/>
      <c r="H154" s="206"/>
      <c r="I154" s="134"/>
      <c r="J154" s="206"/>
      <c r="K154" s="134"/>
      <c r="L154" s="206"/>
      <c r="M154" s="134"/>
      <c r="N154" s="206"/>
      <c r="O154" s="134"/>
      <c r="P154" s="206"/>
      <c r="Q154" s="206"/>
      <c r="R154" s="134"/>
      <c r="S154" s="206"/>
      <c r="T154" s="206"/>
      <c r="U154" s="134"/>
      <c r="V154" s="206"/>
      <c r="W154" s="206"/>
      <c r="X154" s="134"/>
      <c r="Y154" s="206"/>
      <c r="Z154" s="206"/>
      <c r="AA154" s="66"/>
      <c r="AB154" s="66"/>
      <c r="AC154" s="66"/>
      <c r="AD154" s="66"/>
    </row>
    <row r="155" spans="1:30" ht="16.5" hidden="1" x14ac:dyDescent="0.25">
      <c r="A155" s="820"/>
      <c r="B155" s="137" t="s">
        <v>454</v>
      </c>
      <c r="C155" s="134"/>
      <c r="D155" s="206"/>
      <c r="E155" s="134"/>
      <c r="F155" s="206"/>
      <c r="G155" s="134"/>
      <c r="H155" s="206"/>
      <c r="I155" s="134"/>
      <c r="J155" s="206"/>
      <c r="K155" s="134"/>
      <c r="L155" s="206"/>
      <c r="M155" s="134"/>
      <c r="N155" s="206"/>
      <c r="O155" s="134"/>
      <c r="P155" s="206"/>
      <c r="Q155" s="206"/>
      <c r="R155" s="134"/>
      <c r="S155" s="206"/>
      <c r="T155" s="206"/>
      <c r="U155" s="134"/>
      <c r="V155" s="206"/>
      <c r="W155" s="206"/>
      <c r="X155" s="134"/>
      <c r="Y155" s="206"/>
      <c r="Z155" s="206"/>
      <c r="AA155" s="66"/>
      <c r="AB155" s="66"/>
      <c r="AC155" s="66"/>
      <c r="AD155" s="66"/>
    </row>
    <row r="156" spans="1:30" ht="16.5" hidden="1" x14ac:dyDescent="0.25">
      <c r="A156" s="820"/>
      <c r="B156" s="137" t="s">
        <v>455</v>
      </c>
      <c r="C156" s="134"/>
      <c r="D156" s="206"/>
      <c r="E156" s="134"/>
      <c r="F156" s="206"/>
      <c r="G156" s="134"/>
      <c r="H156" s="206"/>
      <c r="I156" s="134"/>
      <c r="J156" s="206"/>
      <c r="K156" s="134"/>
      <c r="L156" s="206"/>
      <c r="M156" s="134"/>
      <c r="N156" s="206"/>
      <c r="O156" s="134"/>
      <c r="P156" s="206"/>
      <c r="Q156" s="206"/>
      <c r="R156" s="134"/>
      <c r="S156" s="206"/>
      <c r="T156" s="206"/>
      <c r="U156" s="134"/>
      <c r="V156" s="206"/>
      <c r="W156" s="206"/>
      <c r="X156" s="134"/>
      <c r="Y156" s="206"/>
      <c r="Z156" s="206"/>
      <c r="AA156" s="66"/>
      <c r="AB156" s="66"/>
      <c r="AC156" s="66"/>
      <c r="AD156" s="66"/>
    </row>
    <row r="157" spans="1:30" ht="16.5" hidden="1" x14ac:dyDescent="0.25">
      <c r="A157" s="820"/>
      <c r="B157" s="137" t="s">
        <v>456</v>
      </c>
      <c r="C157" s="134"/>
      <c r="D157" s="206"/>
      <c r="E157" s="134"/>
      <c r="F157" s="206"/>
      <c r="G157" s="134"/>
      <c r="H157" s="206"/>
      <c r="I157" s="134"/>
      <c r="J157" s="206"/>
      <c r="K157" s="134"/>
      <c r="L157" s="206"/>
      <c r="M157" s="134"/>
      <c r="N157" s="206"/>
      <c r="O157" s="134"/>
      <c r="P157" s="206"/>
      <c r="Q157" s="206"/>
      <c r="R157" s="134"/>
      <c r="S157" s="206"/>
      <c r="T157" s="206"/>
      <c r="U157" s="134"/>
      <c r="V157" s="206"/>
      <c r="W157" s="206"/>
      <c r="X157" s="134"/>
      <c r="Y157" s="206"/>
      <c r="Z157" s="206"/>
      <c r="AA157" s="66"/>
      <c r="AB157" s="66"/>
      <c r="AC157" s="66"/>
      <c r="AD157" s="66"/>
    </row>
    <row r="158" spans="1:30" ht="16.5" hidden="1" x14ac:dyDescent="0.25">
      <c r="A158" s="820"/>
      <c r="B158" s="137" t="s">
        <v>457</v>
      </c>
      <c r="C158" s="134"/>
      <c r="D158" s="206"/>
      <c r="E158" s="134"/>
      <c r="F158" s="206"/>
      <c r="G158" s="134"/>
      <c r="H158" s="206"/>
      <c r="I158" s="134"/>
      <c r="J158" s="206"/>
      <c r="K158" s="134"/>
      <c r="L158" s="206"/>
      <c r="M158" s="134"/>
      <c r="N158" s="206"/>
      <c r="O158" s="134"/>
      <c r="P158" s="206"/>
      <c r="Q158" s="206"/>
      <c r="R158" s="134"/>
      <c r="S158" s="206"/>
      <c r="T158" s="206"/>
      <c r="U158" s="134"/>
      <c r="V158" s="206"/>
      <c r="W158" s="206"/>
      <c r="X158" s="134"/>
      <c r="Y158" s="206"/>
      <c r="Z158" s="206"/>
      <c r="AA158" s="66"/>
      <c r="AB158" s="66"/>
      <c r="AC158" s="66"/>
      <c r="AD158" s="66"/>
    </row>
    <row r="159" spans="1:30" ht="16.5" hidden="1" x14ac:dyDescent="0.25">
      <c r="A159" s="820"/>
      <c r="B159" s="137" t="s">
        <v>458</v>
      </c>
      <c r="C159" s="134"/>
      <c r="D159" s="206"/>
      <c r="E159" s="134"/>
      <c r="F159" s="206"/>
      <c r="G159" s="134"/>
      <c r="H159" s="206"/>
      <c r="I159" s="134"/>
      <c r="J159" s="206"/>
      <c r="K159" s="134"/>
      <c r="L159" s="206"/>
      <c r="M159" s="134"/>
      <c r="N159" s="206"/>
      <c r="O159" s="134"/>
      <c r="P159" s="206"/>
      <c r="Q159" s="206"/>
      <c r="R159" s="134"/>
      <c r="S159" s="206"/>
      <c r="T159" s="206"/>
      <c r="U159" s="134"/>
      <c r="V159" s="206"/>
      <c r="W159" s="206"/>
      <c r="X159" s="134"/>
      <c r="Y159" s="206"/>
      <c r="Z159" s="206"/>
      <c r="AA159" s="66"/>
      <c r="AB159" s="66"/>
      <c r="AC159" s="66"/>
      <c r="AD159" s="66"/>
    </row>
    <row r="160" spans="1:30" ht="16.5" hidden="1" x14ac:dyDescent="0.25">
      <c r="A160" s="820"/>
      <c r="B160" s="137" t="s">
        <v>459</v>
      </c>
      <c r="C160" s="134"/>
      <c r="D160" s="206"/>
      <c r="E160" s="134"/>
      <c r="F160" s="206"/>
      <c r="G160" s="134"/>
      <c r="H160" s="206"/>
      <c r="I160" s="134"/>
      <c r="J160" s="206"/>
      <c r="K160" s="134"/>
      <c r="L160" s="206"/>
      <c r="M160" s="134"/>
      <c r="N160" s="206"/>
      <c r="O160" s="134"/>
      <c r="P160" s="206"/>
      <c r="Q160" s="206"/>
      <c r="R160" s="134"/>
      <c r="S160" s="206"/>
      <c r="T160" s="206"/>
      <c r="U160" s="134"/>
      <c r="V160" s="206"/>
      <c r="W160" s="206"/>
      <c r="X160" s="134"/>
      <c r="Y160" s="206"/>
      <c r="Z160" s="206"/>
      <c r="AA160" s="66"/>
      <c r="AB160" s="66"/>
      <c r="AC160" s="66"/>
      <c r="AD160" s="66"/>
    </row>
    <row r="161" spans="1:30" ht="16.5" hidden="1" x14ac:dyDescent="0.25">
      <c r="A161" s="820"/>
      <c r="B161" s="137" t="s">
        <v>460</v>
      </c>
      <c r="C161" s="134"/>
      <c r="D161" s="206"/>
      <c r="E161" s="134"/>
      <c r="F161" s="206"/>
      <c r="G161" s="134"/>
      <c r="H161" s="206"/>
      <c r="I161" s="134"/>
      <c r="J161" s="206"/>
      <c r="K161" s="134"/>
      <c r="L161" s="206"/>
      <c r="M161" s="134"/>
      <c r="N161" s="206"/>
      <c r="O161" s="134"/>
      <c r="P161" s="206"/>
      <c r="Q161" s="206"/>
      <c r="R161" s="134"/>
      <c r="S161" s="206"/>
      <c r="T161" s="206"/>
      <c r="U161" s="134"/>
      <c r="V161" s="206"/>
      <c r="W161" s="206"/>
      <c r="X161" s="134"/>
      <c r="Y161" s="206"/>
      <c r="Z161" s="206"/>
      <c r="AA161" s="66"/>
      <c r="AB161" s="66"/>
      <c r="AC161" s="66"/>
      <c r="AD161" s="66"/>
    </row>
    <row r="162" spans="1:30" ht="16.5" hidden="1" x14ac:dyDescent="0.25">
      <c r="A162" s="820"/>
      <c r="B162" s="137" t="s">
        <v>461</v>
      </c>
      <c r="C162" s="134"/>
      <c r="D162" s="206"/>
      <c r="E162" s="134"/>
      <c r="F162" s="206"/>
      <c r="G162" s="134"/>
      <c r="H162" s="206"/>
      <c r="I162" s="134"/>
      <c r="J162" s="206"/>
      <c r="K162" s="134"/>
      <c r="L162" s="206"/>
      <c r="M162" s="134"/>
      <c r="N162" s="206"/>
      <c r="O162" s="134"/>
      <c r="P162" s="206"/>
      <c r="Q162" s="206"/>
      <c r="R162" s="134"/>
      <c r="S162" s="206"/>
      <c r="T162" s="206"/>
      <c r="U162" s="134"/>
      <c r="V162" s="206"/>
      <c r="W162" s="206"/>
      <c r="X162" s="134"/>
      <c r="Y162" s="206"/>
      <c r="Z162" s="206"/>
      <c r="AA162" s="66"/>
      <c r="AB162" s="66"/>
      <c r="AC162" s="66"/>
      <c r="AD162" s="66"/>
    </row>
    <row r="163" spans="1:30" ht="16.5" hidden="1" x14ac:dyDescent="0.25">
      <c r="A163" s="820"/>
      <c r="B163" s="137" t="s">
        <v>462</v>
      </c>
      <c r="C163" s="134"/>
      <c r="D163" s="206"/>
      <c r="E163" s="134"/>
      <c r="F163" s="206"/>
      <c r="G163" s="134"/>
      <c r="H163" s="206"/>
      <c r="I163" s="134"/>
      <c r="J163" s="206"/>
      <c r="K163" s="134"/>
      <c r="L163" s="206"/>
      <c r="M163" s="134"/>
      <c r="N163" s="206"/>
      <c r="O163" s="134"/>
      <c r="P163" s="206"/>
      <c r="Q163" s="206"/>
      <c r="R163" s="134"/>
      <c r="S163" s="206"/>
      <c r="T163" s="206"/>
      <c r="U163" s="134"/>
      <c r="V163" s="206"/>
      <c r="W163" s="206"/>
      <c r="X163" s="134"/>
      <c r="Y163" s="206"/>
      <c r="Z163" s="206"/>
      <c r="AA163" s="66"/>
      <c r="AB163" s="66"/>
      <c r="AC163" s="66"/>
      <c r="AD163" s="66"/>
    </row>
    <row r="164" spans="1:30" ht="16.5" hidden="1" x14ac:dyDescent="0.25">
      <c r="A164" s="820"/>
      <c r="B164" s="137" t="s">
        <v>463</v>
      </c>
      <c r="C164" s="134"/>
      <c r="D164" s="206"/>
      <c r="E164" s="134"/>
      <c r="F164" s="206"/>
      <c r="G164" s="134"/>
      <c r="H164" s="206"/>
      <c r="I164" s="134"/>
      <c r="J164" s="206"/>
      <c r="K164" s="134"/>
      <c r="L164" s="206"/>
      <c r="M164" s="134"/>
      <c r="N164" s="206"/>
      <c r="O164" s="134"/>
      <c r="P164" s="206"/>
      <c r="Q164" s="206"/>
      <c r="R164" s="134"/>
      <c r="S164" s="206"/>
      <c r="T164" s="206"/>
      <c r="U164" s="134"/>
      <c r="V164" s="206"/>
      <c r="W164" s="206"/>
      <c r="X164" s="134"/>
      <c r="Y164" s="206"/>
      <c r="Z164" s="206"/>
      <c r="AA164" s="66"/>
      <c r="AB164" s="66"/>
      <c r="AC164" s="66"/>
      <c r="AD164" s="66"/>
    </row>
    <row r="165" spans="1:30" ht="16.5" hidden="1" x14ac:dyDescent="0.25">
      <c r="A165" s="820"/>
      <c r="B165" s="137" t="s">
        <v>464</v>
      </c>
      <c r="C165" s="134"/>
      <c r="D165" s="206"/>
      <c r="E165" s="134"/>
      <c r="F165" s="206"/>
      <c r="G165" s="134"/>
      <c r="H165" s="206"/>
      <c r="I165" s="134"/>
      <c r="J165" s="206"/>
      <c r="K165" s="134"/>
      <c r="L165" s="206"/>
      <c r="M165" s="134"/>
      <c r="N165" s="206"/>
      <c r="O165" s="134"/>
      <c r="P165" s="206"/>
      <c r="Q165" s="206"/>
      <c r="R165" s="134"/>
      <c r="S165" s="206"/>
      <c r="T165" s="206"/>
      <c r="U165" s="134"/>
      <c r="V165" s="206"/>
      <c r="W165" s="206"/>
      <c r="X165" s="134"/>
      <c r="Y165" s="206"/>
      <c r="Z165" s="206"/>
      <c r="AA165" s="66"/>
      <c r="AB165" s="66"/>
      <c r="AC165" s="66"/>
      <c r="AD165" s="66"/>
    </row>
    <row r="166" spans="1:30" ht="16.5" hidden="1" x14ac:dyDescent="0.25">
      <c r="A166" s="820"/>
      <c r="B166" s="137" t="s">
        <v>465</v>
      </c>
      <c r="C166" s="134"/>
      <c r="D166" s="206"/>
      <c r="E166" s="134"/>
      <c r="F166" s="206"/>
      <c r="G166" s="134"/>
      <c r="H166" s="206"/>
      <c r="I166" s="134"/>
      <c r="J166" s="206"/>
      <c r="K166" s="134"/>
      <c r="L166" s="206"/>
      <c r="M166" s="134"/>
      <c r="N166" s="206"/>
      <c r="O166" s="134"/>
      <c r="P166" s="206"/>
      <c r="Q166" s="206"/>
      <c r="R166" s="134"/>
      <c r="S166" s="206"/>
      <c r="T166" s="206"/>
      <c r="U166" s="134"/>
      <c r="V166" s="206"/>
      <c r="W166" s="206"/>
      <c r="X166" s="134"/>
      <c r="Y166" s="206"/>
      <c r="Z166" s="206"/>
      <c r="AA166" s="66"/>
      <c r="AB166" s="66"/>
      <c r="AC166" s="66"/>
      <c r="AD166" s="66"/>
    </row>
    <row r="167" spans="1:30" ht="16.5" hidden="1" x14ac:dyDescent="0.25">
      <c r="A167" s="820"/>
      <c r="B167" s="137" t="s">
        <v>466</v>
      </c>
      <c r="C167" s="134"/>
      <c r="D167" s="206"/>
      <c r="E167" s="134"/>
      <c r="F167" s="206"/>
      <c r="G167" s="134"/>
      <c r="H167" s="206"/>
      <c r="I167" s="134"/>
      <c r="J167" s="206"/>
      <c r="K167" s="134"/>
      <c r="L167" s="206"/>
      <c r="M167" s="134"/>
      <c r="N167" s="206"/>
      <c r="O167" s="134"/>
      <c r="P167" s="206"/>
      <c r="Q167" s="206"/>
      <c r="R167" s="134"/>
      <c r="S167" s="206"/>
      <c r="T167" s="206"/>
      <c r="U167" s="134"/>
      <c r="V167" s="206"/>
      <c r="W167" s="206"/>
      <c r="X167" s="134"/>
      <c r="Y167" s="206"/>
      <c r="Z167" s="206"/>
      <c r="AA167" s="66"/>
      <c r="AB167" s="66"/>
      <c r="AC167" s="66"/>
      <c r="AD167" s="66"/>
    </row>
    <row r="168" spans="1:30" ht="16.5" hidden="1" x14ac:dyDescent="0.25">
      <c r="A168" s="820"/>
      <c r="B168" s="137" t="s">
        <v>467</v>
      </c>
      <c r="C168" s="134"/>
      <c r="D168" s="206"/>
      <c r="E168" s="134"/>
      <c r="F168" s="206"/>
      <c r="G168" s="134"/>
      <c r="H168" s="206"/>
      <c r="I168" s="134"/>
      <c r="J168" s="206"/>
      <c r="K168" s="134"/>
      <c r="L168" s="206"/>
      <c r="M168" s="134"/>
      <c r="N168" s="206"/>
      <c r="O168" s="134"/>
      <c r="P168" s="206"/>
      <c r="Q168" s="206"/>
      <c r="R168" s="134"/>
      <c r="S168" s="206"/>
      <c r="T168" s="206"/>
      <c r="U168" s="134"/>
      <c r="V168" s="206"/>
      <c r="W168" s="206"/>
      <c r="X168" s="134"/>
      <c r="Y168" s="206"/>
      <c r="Z168" s="206"/>
      <c r="AA168" s="66"/>
      <c r="AB168" s="66"/>
      <c r="AC168" s="66"/>
      <c r="AD168" s="66"/>
    </row>
    <row r="169" spans="1:30" ht="16.5" hidden="1" x14ac:dyDescent="0.25">
      <c r="A169" s="820"/>
      <c r="B169" s="137" t="s">
        <v>468</v>
      </c>
      <c r="C169" s="134"/>
      <c r="D169" s="206"/>
      <c r="E169" s="134"/>
      <c r="F169" s="206"/>
      <c r="G169" s="134"/>
      <c r="H169" s="206"/>
      <c r="I169" s="134"/>
      <c r="J169" s="206"/>
      <c r="K169" s="134"/>
      <c r="L169" s="206"/>
      <c r="M169" s="134"/>
      <c r="N169" s="206"/>
      <c r="O169" s="134"/>
      <c r="P169" s="206"/>
      <c r="Q169" s="206"/>
      <c r="R169" s="134"/>
      <c r="S169" s="206"/>
      <c r="T169" s="206"/>
      <c r="U169" s="134"/>
      <c r="V169" s="206"/>
      <c r="W169" s="206"/>
      <c r="X169" s="134"/>
      <c r="Y169" s="206"/>
      <c r="Z169" s="206"/>
      <c r="AA169" s="66"/>
      <c r="AB169" s="66"/>
      <c r="AC169" s="66"/>
      <c r="AD169" s="66"/>
    </row>
    <row r="170" spans="1:30" ht="16.5" hidden="1" x14ac:dyDescent="0.25">
      <c r="A170" s="820"/>
      <c r="B170" s="137" t="s">
        <v>469</v>
      </c>
      <c r="C170" s="134"/>
      <c r="D170" s="206"/>
      <c r="E170" s="134"/>
      <c r="F170" s="206"/>
      <c r="G170" s="134"/>
      <c r="H170" s="206"/>
      <c r="I170" s="134"/>
      <c r="J170" s="206"/>
      <c r="K170" s="134"/>
      <c r="L170" s="206"/>
      <c r="M170" s="134"/>
      <c r="N170" s="206"/>
      <c r="O170" s="134"/>
      <c r="P170" s="206"/>
      <c r="Q170" s="206"/>
      <c r="R170" s="134"/>
      <c r="S170" s="206"/>
      <c r="T170" s="206"/>
      <c r="U170" s="134"/>
      <c r="V170" s="206"/>
      <c r="W170" s="206"/>
      <c r="X170" s="134"/>
      <c r="Y170" s="206"/>
      <c r="Z170" s="206"/>
      <c r="AA170" s="66"/>
      <c r="AB170" s="66"/>
      <c r="AC170" s="66"/>
      <c r="AD170" s="66"/>
    </row>
    <row r="171" spans="1:30" ht="16.5" hidden="1" x14ac:dyDescent="0.25">
      <c r="A171" s="820"/>
      <c r="B171" s="137" t="s">
        <v>470</v>
      </c>
      <c r="C171" s="134"/>
      <c r="D171" s="206"/>
      <c r="E171" s="134"/>
      <c r="F171" s="206"/>
      <c r="G171" s="134"/>
      <c r="H171" s="206"/>
      <c r="I171" s="134"/>
      <c r="J171" s="206"/>
      <c r="K171" s="134"/>
      <c r="L171" s="206"/>
      <c r="M171" s="134"/>
      <c r="N171" s="206"/>
      <c r="O171" s="134"/>
      <c r="P171" s="206"/>
      <c r="Q171" s="206"/>
      <c r="R171" s="134"/>
      <c r="S171" s="206"/>
      <c r="T171" s="206"/>
      <c r="U171" s="134"/>
      <c r="V171" s="206"/>
      <c r="W171" s="206"/>
      <c r="X171" s="134"/>
      <c r="Y171" s="206"/>
      <c r="Z171" s="206"/>
      <c r="AA171" s="66"/>
      <c r="AB171" s="66"/>
      <c r="AC171" s="66"/>
      <c r="AD171" s="66"/>
    </row>
    <row r="172" spans="1:30" ht="16.5" hidden="1" x14ac:dyDescent="0.25">
      <c r="A172" s="820"/>
      <c r="B172" s="137" t="s">
        <v>471</v>
      </c>
      <c r="C172" s="134"/>
      <c r="D172" s="206"/>
      <c r="E172" s="134"/>
      <c r="F172" s="206"/>
      <c r="G172" s="134"/>
      <c r="H172" s="206"/>
      <c r="I172" s="134"/>
      <c r="J172" s="206"/>
      <c r="K172" s="134"/>
      <c r="L172" s="206"/>
      <c r="M172" s="134"/>
      <c r="N172" s="206"/>
      <c r="O172" s="134"/>
      <c r="P172" s="206"/>
      <c r="Q172" s="206"/>
      <c r="R172" s="134"/>
      <c r="S172" s="206"/>
      <c r="T172" s="206"/>
      <c r="U172" s="134"/>
      <c r="V172" s="206"/>
      <c r="W172" s="206"/>
      <c r="X172" s="134"/>
      <c r="Y172" s="206"/>
      <c r="Z172" s="206"/>
      <c r="AA172" s="66"/>
      <c r="AB172" s="66"/>
      <c r="AC172" s="66"/>
      <c r="AD172" s="66"/>
    </row>
    <row r="173" spans="1:30" ht="16.5" hidden="1" x14ac:dyDescent="0.25">
      <c r="A173" s="820"/>
      <c r="B173" s="279" t="s">
        <v>472</v>
      </c>
      <c r="C173" s="280"/>
      <c r="D173" s="281"/>
      <c r="E173" s="280"/>
      <c r="F173" s="281"/>
      <c r="G173" s="280"/>
      <c r="H173" s="281"/>
      <c r="I173" s="280"/>
      <c r="J173" s="281"/>
      <c r="K173" s="280"/>
      <c r="L173" s="281"/>
      <c r="M173" s="280"/>
      <c r="N173" s="281"/>
      <c r="O173" s="280"/>
      <c r="P173" s="281"/>
      <c r="Q173" s="281"/>
      <c r="R173" s="280"/>
      <c r="S173" s="281"/>
      <c r="T173" s="281"/>
      <c r="U173" s="280"/>
      <c r="V173" s="281"/>
      <c r="W173" s="281"/>
      <c r="X173" s="280"/>
      <c r="Y173" s="281"/>
      <c r="Z173" s="281"/>
      <c r="AA173" s="66"/>
      <c r="AB173" s="66"/>
      <c r="AC173" s="66"/>
      <c r="AD173" s="66"/>
    </row>
    <row r="174" spans="1:30" ht="17.25" hidden="1" thickBot="1" x14ac:dyDescent="0.3">
      <c r="A174" s="691"/>
      <c r="B174" s="291" t="s">
        <v>93</v>
      </c>
      <c r="C174" s="291"/>
      <c r="D174" s="291"/>
      <c r="E174" s="291"/>
      <c r="F174" s="291"/>
      <c r="G174" s="291"/>
      <c r="H174" s="291"/>
      <c r="I174" s="291"/>
      <c r="J174" s="291"/>
      <c r="K174" s="291"/>
      <c r="L174" s="291"/>
      <c r="M174" s="291"/>
      <c r="N174" s="291"/>
      <c r="O174" s="291"/>
      <c r="P174" s="291"/>
      <c r="Q174" s="291"/>
      <c r="R174" s="291"/>
      <c r="S174" s="291"/>
      <c r="T174" s="291"/>
      <c r="U174" s="291"/>
      <c r="V174" s="291"/>
      <c r="W174" s="291"/>
      <c r="X174" s="291"/>
      <c r="Y174" s="291"/>
      <c r="Z174" s="291"/>
      <c r="AA174" s="66"/>
      <c r="AB174" s="66"/>
      <c r="AC174" s="66"/>
      <c r="AD174" s="66"/>
    </row>
    <row r="175" spans="1:30" ht="15" customHeight="1" x14ac:dyDescent="0.25"/>
    <row r="177" spans="1:26" ht="15" customHeight="1" x14ac:dyDescent="0.25"/>
    <row r="178" spans="1:26" ht="15" customHeight="1" thickBot="1" x14ac:dyDescent="0.3"/>
    <row r="179" spans="1:26" s="66" customFormat="1" ht="50.25" customHeight="1" thickBot="1" x14ac:dyDescent="0.3">
      <c r="A179" s="833" t="s">
        <v>475</v>
      </c>
      <c r="B179" s="834"/>
      <c r="C179" s="824" t="s">
        <v>476</v>
      </c>
      <c r="D179" s="825"/>
      <c r="E179" s="825"/>
      <c r="F179" s="825"/>
      <c r="G179" s="825"/>
      <c r="H179" s="825"/>
      <c r="I179" s="825"/>
      <c r="J179" s="825"/>
      <c r="K179" s="825"/>
      <c r="L179" s="825"/>
      <c r="M179" s="825"/>
      <c r="N179" s="825"/>
      <c r="O179" s="825"/>
      <c r="P179" s="825"/>
      <c r="Q179" s="825"/>
      <c r="R179" s="825"/>
      <c r="S179" s="825"/>
      <c r="T179" s="825"/>
      <c r="U179" s="825"/>
      <c r="V179" s="825"/>
      <c r="W179" s="825"/>
      <c r="X179" s="825"/>
      <c r="Y179" s="825"/>
      <c r="Z179" s="826"/>
    </row>
    <row r="180" spans="1:26" s="66" customFormat="1" ht="24" customHeight="1" x14ac:dyDescent="0.25">
      <c r="A180" s="830" t="s">
        <v>473</v>
      </c>
      <c r="B180" s="830" t="s">
        <v>450</v>
      </c>
      <c r="C180" s="822" t="s">
        <v>241</v>
      </c>
      <c r="D180" s="823"/>
      <c r="E180" s="822" t="s">
        <v>248</v>
      </c>
      <c r="F180" s="823"/>
      <c r="G180" s="822" t="s">
        <v>249</v>
      </c>
      <c r="H180" s="823"/>
      <c r="I180" s="822" t="s">
        <v>250</v>
      </c>
      <c r="J180" s="823"/>
      <c r="K180" s="822" t="s">
        <v>251</v>
      </c>
      <c r="L180" s="823"/>
      <c r="M180" s="822" t="s">
        <v>252</v>
      </c>
      <c r="N180" s="823"/>
      <c r="O180" s="822" t="s">
        <v>253</v>
      </c>
      <c r="P180" s="823"/>
      <c r="Q180" s="822" t="s">
        <v>254</v>
      </c>
      <c r="R180" s="823"/>
      <c r="S180" s="822" t="s">
        <v>255</v>
      </c>
      <c r="T180" s="823"/>
      <c r="U180" s="822" t="s">
        <v>256</v>
      </c>
      <c r="V180" s="823"/>
      <c r="W180" s="822" t="s">
        <v>444</v>
      </c>
      <c r="X180" s="823"/>
      <c r="Y180" s="822" t="s">
        <v>258</v>
      </c>
      <c r="Z180" s="823"/>
    </row>
    <row r="181" spans="1:26" s="66" customFormat="1" ht="29.25" customHeight="1" x14ac:dyDescent="0.25">
      <c r="A181" s="832"/>
      <c r="B181" s="831"/>
      <c r="C181" s="293" t="s">
        <v>477</v>
      </c>
      <c r="D181" s="293" t="s">
        <v>478</v>
      </c>
      <c r="E181" s="293" t="s">
        <v>477</v>
      </c>
      <c r="F181" s="293" t="s">
        <v>478</v>
      </c>
      <c r="G181" s="293" t="s">
        <v>477</v>
      </c>
      <c r="H181" s="293" t="s">
        <v>478</v>
      </c>
      <c r="I181" s="293" t="s">
        <v>477</v>
      </c>
      <c r="J181" s="293" t="s">
        <v>478</v>
      </c>
      <c r="K181" s="293" t="s">
        <v>477</v>
      </c>
      <c r="L181" s="293" t="s">
        <v>478</v>
      </c>
      <c r="M181" s="293" t="s">
        <v>477</v>
      </c>
      <c r="N181" s="293" t="s">
        <v>478</v>
      </c>
      <c r="O181" s="293" t="s">
        <v>477</v>
      </c>
      <c r="P181" s="293" t="s">
        <v>478</v>
      </c>
      <c r="Q181" s="293" t="s">
        <v>477</v>
      </c>
      <c r="R181" s="293" t="s">
        <v>478</v>
      </c>
      <c r="S181" s="293" t="s">
        <v>477</v>
      </c>
      <c r="T181" s="293" t="s">
        <v>478</v>
      </c>
      <c r="U181" s="293" t="s">
        <v>477</v>
      </c>
      <c r="V181" s="293" t="s">
        <v>478</v>
      </c>
      <c r="W181" s="293" t="s">
        <v>477</v>
      </c>
      <c r="X181" s="293" t="s">
        <v>478</v>
      </c>
      <c r="Y181" s="293" t="s">
        <v>477</v>
      </c>
      <c r="Z181" s="293" t="s">
        <v>478</v>
      </c>
    </row>
    <row r="182" spans="1:26" s="66" customFormat="1" ht="16.5" x14ac:dyDescent="0.25">
      <c r="A182" s="832"/>
      <c r="B182" s="292" t="s">
        <v>453</v>
      </c>
      <c r="C182" s="282">
        <v>0</v>
      </c>
      <c r="D182" s="282"/>
      <c r="E182" s="282">
        <v>8</v>
      </c>
      <c r="F182" s="282"/>
      <c r="G182" s="282">
        <v>16</v>
      </c>
      <c r="H182" s="282"/>
      <c r="I182" s="282">
        <v>16</v>
      </c>
      <c r="J182" s="282"/>
      <c r="K182" s="282">
        <v>16</v>
      </c>
      <c r="L182" s="282"/>
      <c r="M182" s="282">
        <v>14</v>
      </c>
      <c r="N182" s="282"/>
      <c r="O182" s="282">
        <v>14</v>
      </c>
      <c r="P182" s="282"/>
      <c r="Q182" s="282">
        <v>14</v>
      </c>
      <c r="R182" s="282"/>
      <c r="S182" s="282">
        <v>14</v>
      </c>
      <c r="T182" s="282"/>
      <c r="U182" s="282">
        <v>14</v>
      </c>
      <c r="V182" s="282"/>
      <c r="W182" s="282">
        <v>14</v>
      </c>
      <c r="X182" s="282"/>
      <c r="Y182" s="282">
        <v>6</v>
      </c>
      <c r="Z182" s="282"/>
    </row>
    <row r="183" spans="1:26" s="66" customFormat="1" ht="16.5" x14ac:dyDescent="0.25">
      <c r="A183" s="832"/>
      <c r="B183" s="292" t="s">
        <v>454</v>
      </c>
      <c r="C183" s="282">
        <v>0</v>
      </c>
      <c r="D183" s="282"/>
      <c r="E183" s="282">
        <v>5</v>
      </c>
      <c r="F183" s="282"/>
      <c r="G183" s="282">
        <v>10</v>
      </c>
      <c r="H183" s="282"/>
      <c r="I183" s="282">
        <v>10</v>
      </c>
      <c r="J183" s="282"/>
      <c r="K183" s="282">
        <v>10</v>
      </c>
      <c r="L183" s="282"/>
      <c r="M183" s="282">
        <v>10</v>
      </c>
      <c r="N183" s="282"/>
      <c r="O183" s="282">
        <v>10</v>
      </c>
      <c r="P183" s="282"/>
      <c r="Q183" s="282">
        <v>10</v>
      </c>
      <c r="R183" s="282"/>
      <c r="S183" s="282">
        <v>10</v>
      </c>
      <c r="T183" s="282"/>
      <c r="U183" s="282">
        <v>10</v>
      </c>
      <c r="V183" s="282"/>
      <c r="W183" s="282">
        <v>10</v>
      </c>
      <c r="X183" s="282"/>
      <c r="Y183" s="282">
        <v>5</v>
      </c>
      <c r="Z183" s="282"/>
    </row>
    <row r="184" spans="1:26" s="66" customFormat="1" ht="16.5" x14ac:dyDescent="0.25">
      <c r="A184" s="832"/>
      <c r="B184" s="292" t="s">
        <v>455</v>
      </c>
      <c r="C184" s="282">
        <v>0</v>
      </c>
      <c r="D184" s="282"/>
      <c r="E184" s="282">
        <v>6</v>
      </c>
      <c r="F184" s="282"/>
      <c r="G184" s="282">
        <v>12</v>
      </c>
      <c r="H184" s="282"/>
      <c r="I184" s="282">
        <v>12</v>
      </c>
      <c r="J184" s="282"/>
      <c r="K184" s="282">
        <v>12</v>
      </c>
      <c r="L184" s="282"/>
      <c r="M184" s="282">
        <v>12</v>
      </c>
      <c r="N184" s="282"/>
      <c r="O184" s="282">
        <v>12</v>
      </c>
      <c r="P184" s="282"/>
      <c r="Q184" s="282">
        <v>12</v>
      </c>
      <c r="R184" s="282"/>
      <c r="S184" s="282">
        <v>12</v>
      </c>
      <c r="T184" s="282"/>
      <c r="U184" s="282">
        <v>12</v>
      </c>
      <c r="V184" s="282"/>
      <c r="W184" s="282">
        <v>12</v>
      </c>
      <c r="X184" s="282"/>
      <c r="Y184" s="282">
        <v>6</v>
      </c>
      <c r="Z184" s="282"/>
    </row>
    <row r="185" spans="1:26" s="66" customFormat="1" ht="16.5" x14ac:dyDescent="0.25">
      <c r="A185" s="832"/>
      <c r="B185" s="292" t="s">
        <v>456</v>
      </c>
      <c r="C185" s="282">
        <v>0</v>
      </c>
      <c r="D185" s="282"/>
      <c r="E185" s="282">
        <v>9</v>
      </c>
      <c r="F185" s="282"/>
      <c r="G185" s="282">
        <v>13</v>
      </c>
      <c r="H185" s="282"/>
      <c r="I185" s="282">
        <v>13</v>
      </c>
      <c r="J185" s="282"/>
      <c r="K185" s="282">
        <v>13</v>
      </c>
      <c r="L185" s="282"/>
      <c r="M185" s="282">
        <v>13</v>
      </c>
      <c r="N185" s="282"/>
      <c r="O185" s="282">
        <v>13</v>
      </c>
      <c r="P185" s="282"/>
      <c r="Q185" s="282">
        <v>13</v>
      </c>
      <c r="R185" s="282"/>
      <c r="S185" s="282">
        <v>13</v>
      </c>
      <c r="T185" s="282"/>
      <c r="U185" s="282">
        <v>13</v>
      </c>
      <c r="V185" s="282"/>
      <c r="W185" s="282">
        <v>13</v>
      </c>
      <c r="X185" s="282"/>
      <c r="Y185" s="282">
        <v>8</v>
      </c>
      <c r="Z185" s="282"/>
    </row>
    <row r="186" spans="1:26" s="66" customFormat="1" ht="16.5" x14ac:dyDescent="0.25">
      <c r="A186" s="832"/>
      <c r="B186" s="292" t="s">
        <v>457</v>
      </c>
      <c r="C186" s="282">
        <v>0</v>
      </c>
      <c r="D186" s="282"/>
      <c r="E186" s="282">
        <v>9</v>
      </c>
      <c r="F186" s="282"/>
      <c r="G186" s="282">
        <v>15</v>
      </c>
      <c r="H186" s="282"/>
      <c r="I186" s="282">
        <v>15</v>
      </c>
      <c r="J186" s="282"/>
      <c r="K186" s="282">
        <v>15</v>
      </c>
      <c r="L186" s="282"/>
      <c r="M186" s="282">
        <v>15</v>
      </c>
      <c r="N186" s="282"/>
      <c r="O186" s="282">
        <v>15</v>
      </c>
      <c r="P186" s="282"/>
      <c r="Q186" s="282">
        <v>15</v>
      </c>
      <c r="R186" s="282"/>
      <c r="S186" s="282">
        <v>15</v>
      </c>
      <c r="T186" s="282"/>
      <c r="U186" s="282">
        <v>15</v>
      </c>
      <c r="V186" s="282"/>
      <c r="W186" s="282">
        <v>15</v>
      </c>
      <c r="X186" s="282"/>
      <c r="Y186" s="282">
        <v>8</v>
      </c>
      <c r="Z186" s="282"/>
    </row>
    <row r="187" spans="1:26" s="66" customFormat="1" ht="16.5" x14ac:dyDescent="0.25">
      <c r="A187" s="832"/>
      <c r="B187" s="292" t="s">
        <v>458</v>
      </c>
      <c r="C187" s="282">
        <v>0</v>
      </c>
      <c r="D187" s="282"/>
      <c r="E187" s="282">
        <v>5</v>
      </c>
      <c r="F187" s="282"/>
      <c r="G187" s="282">
        <v>11</v>
      </c>
      <c r="H187" s="282"/>
      <c r="I187" s="282">
        <v>11</v>
      </c>
      <c r="J187" s="282"/>
      <c r="K187" s="282">
        <v>11</v>
      </c>
      <c r="L187" s="282"/>
      <c r="M187" s="282">
        <v>11</v>
      </c>
      <c r="N187" s="282"/>
      <c r="O187" s="282">
        <v>11</v>
      </c>
      <c r="P187" s="282"/>
      <c r="Q187" s="282">
        <v>11</v>
      </c>
      <c r="R187" s="282"/>
      <c r="S187" s="282">
        <v>11</v>
      </c>
      <c r="T187" s="282"/>
      <c r="U187" s="282">
        <v>11</v>
      </c>
      <c r="V187" s="282"/>
      <c r="W187" s="282">
        <v>11</v>
      </c>
      <c r="X187" s="282"/>
      <c r="Y187" s="282">
        <v>5</v>
      </c>
      <c r="Z187" s="282"/>
    </row>
    <row r="188" spans="1:26" s="66" customFormat="1" ht="16.5" x14ac:dyDescent="0.25">
      <c r="A188" s="832"/>
      <c r="B188" s="292" t="s">
        <v>459</v>
      </c>
      <c r="C188" s="282">
        <v>0</v>
      </c>
      <c r="D188" s="282"/>
      <c r="E188" s="282">
        <v>10</v>
      </c>
      <c r="F188" s="282"/>
      <c r="G188" s="282">
        <v>30</v>
      </c>
      <c r="H188" s="282"/>
      <c r="I188" s="282">
        <v>30</v>
      </c>
      <c r="J188" s="282"/>
      <c r="K188" s="282">
        <v>30</v>
      </c>
      <c r="L188" s="282"/>
      <c r="M188" s="282">
        <v>30</v>
      </c>
      <c r="N188" s="282"/>
      <c r="O188" s="282">
        <v>30</v>
      </c>
      <c r="P188" s="282"/>
      <c r="Q188" s="282">
        <v>30</v>
      </c>
      <c r="R188" s="282"/>
      <c r="S188" s="282">
        <v>30</v>
      </c>
      <c r="T188" s="282"/>
      <c r="U188" s="282">
        <v>30</v>
      </c>
      <c r="V188" s="282"/>
      <c r="W188" s="282">
        <v>30</v>
      </c>
      <c r="X188" s="282"/>
      <c r="Y188" s="282">
        <v>14</v>
      </c>
      <c r="Z188" s="282"/>
    </row>
    <row r="189" spans="1:26" s="66" customFormat="1" ht="16.5" x14ac:dyDescent="0.25">
      <c r="A189" s="832"/>
      <c r="B189" s="292" t="s">
        <v>460</v>
      </c>
      <c r="C189" s="282">
        <v>0</v>
      </c>
      <c r="D189" s="282"/>
      <c r="E189" s="282">
        <v>13</v>
      </c>
      <c r="F189" s="282"/>
      <c r="G189" s="282">
        <v>20</v>
      </c>
      <c r="H189" s="282"/>
      <c r="I189" s="282">
        <v>20</v>
      </c>
      <c r="J189" s="282"/>
      <c r="K189" s="282">
        <v>20</v>
      </c>
      <c r="L189" s="282"/>
      <c r="M189" s="282">
        <v>20</v>
      </c>
      <c r="N189" s="282"/>
      <c r="O189" s="282">
        <v>20</v>
      </c>
      <c r="P189" s="282"/>
      <c r="Q189" s="282">
        <v>20</v>
      </c>
      <c r="R189" s="282"/>
      <c r="S189" s="282">
        <v>20</v>
      </c>
      <c r="T189" s="282"/>
      <c r="U189" s="282">
        <v>20</v>
      </c>
      <c r="V189" s="282"/>
      <c r="W189" s="282">
        <v>20</v>
      </c>
      <c r="X189" s="282"/>
      <c r="Y189" s="282">
        <v>15</v>
      </c>
      <c r="Z189" s="282"/>
    </row>
    <row r="190" spans="1:26" s="66" customFormat="1" ht="16.5" x14ac:dyDescent="0.25">
      <c r="A190" s="832"/>
      <c r="B190" s="292" t="s">
        <v>461</v>
      </c>
      <c r="C190" s="282">
        <v>0</v>
      </c>
      <c r="D190" s="282"/>
      <c r="E190" s="282">
        <v>8</v>
      </c>
      <c r="F190" s="282"/>
      <c r="G190" s="282">
        <v>17</v>
      </c>
      <c r="H190" s="282"/>
      <c r="I190" s="282">
        <v>17</v>
      </c>
      <c r="J190" s="282"/>
      <c r="K190" s="282">
        <v>17</v>
      </c>
      <c r="L190" s="282"/>
      <c r="M190" s="282">
        <v>17</v>
      </c>
      <c r="N190" s="282"/>
      <c r="O190" s="282">
        <v>17</v>
      </c>
      <c r="P190" s="282"/>
      <c r="Q190" s="282">
        <v>17</v>
      </c>
      <c r="R190" s="282"/>
      <c r="S190" s="282">
        <v>17</v>
      </c>
      <c r="T190" s="282"/>
      <c r="U190" s="282">
        <v>17</v>
      </c>
      <c r="V190" s="282"/>
      <c r="W190" s="282">
        <v>17</v>
      </c>
      <c r="X190" s="282"/>
      <c r="Y190" s="282">
        <v>8</v>
      </c>
      <c r="Z190" s="282"/>
    </row>
    <row r="191" spans="1:26" s="66" customFormat="1" ht="16.5" x14ac:dyDescent="0.25">
      <c r="A191" s="832"/>
      <c r="B191" s="292" t="s">
        <v>462</v>
      </c>
      <c r="C191" s="282">
        <v>0</v>
      </c>
      <c r="D191" s="282"/>
      <c r="E191" s="282">
        <v>15</v>
      </c>
      <c r="F191" s="282"/>
      <c r="G191" s="282">
        <v>34</v>
      </c>
      <c r="H191" s="282"/>
      <c r="I191" s="282">
        <v>34</v>
      </c>
      <c r="J191" s="282"/>
      <c r="K191" s="282">
        <v>34</v>
      </c>
      <c r="L191" s="282"/>
      <c r="M191" s="282">
        <v>34</v>
      </c>
      <c r="N191" s="282"/>
      <c r="O191" s="282">
        <v>34</v>
      </c>
      <c r="P191" s="282"/>
      <c r="Q191" s="282">
        <v>34</v>
      </c>
      <c r="R191" s="282"/>
      <c r="S191" s="282">
        <v>34</v>
      </c>
      <c r="T191" s="282"/>
      <c r="U191" s="282">
        <v>34</v>
      </c>
      <c r="V191" s="282"/>
      <c r="W191" s="282">
        <v>34</v>
      </c>
      <c r="X191" s="282"/>
      <c r="Y191" s="282">
        <v>12</v>
      </c>
      <c r="Z191" s="282"/>
    </row>
    <row r="192" spans="1:26" s="66" customFormat="1" ht="16.5" x14ac:dyDescent="0.25">
      <c r="A192" s="832"/>
      <c r="B192" s="292" t="s">
        <v>463</v>
      </c>
      <c r="C192" s="282">
        <v>0</v>
      </c>
      <c r="D192" s="282"/>
      <c r="E192" s="282">
        <v>20</v>
      </c>
      <c r="F192" s="282"/>
      <c r="G192" s="282">
        <v>35</v>
      </c>
      <c r="H192" s="282"/>
      <c r="I192" s="282">
        <v>35</v>
      </c>
      <c r="J192" s="282"/>
      <c r="K192" s="282">
        <v>35</v>
      </c>
      <c r="L192" s="282"/>
      <c r="M192" s="282">
        <v>35</v>
      </c>
      <c r="N192" s="282"/>
      <c r="O192" s="282">
        <v>35</v>
      </c>
      <c r="P192" s="282"/>
      <c r="Q192" s="282">
        <v>35</v>
      </c>
      <c r="R192" s="282"/>
      <c r="S192" s="282">
        <v>35</v>
      </c>
      <c r="T192" s="282"/>
      <c r="U192" s="282">
        <v>35</v>
      </c>
      <c r="V192" s="282"/>
      <c r="W192" s="282">
        <v>35</v>
      </c>
      <c r="X192" s="282"/>
      <c r="Y192" s="282">
        <v>15</v>
      </c>
      <c r="Z192" s="282"/>
    </row>
    <row r="193" spans="1:26" s="66" customFormat="1" ht="16.5" x14ac:dyDescent="0.25">
      <c r="A193" s="832"/>
      <c r="B193" s="292" t="s">
        <v>464</v>
      </c>
      <c r="C193" s="282">
        <v>0</v>
      </c>
      <c r="D193" s="282"/>
      <c r="E193" s="282">
        <v>5</v>
      </c>
      <c r="F193" s="282"/>
      <c r="G193" s="282">
        <v>10</v>
      </c>
      <c r="H193" s="282"/>
      <c r="I193" s="282">
        <v>10</v>
      </c>
      <c r="J193" s="282"/>
      <c r="K193" s="282">
        <v>10</v>
      </c>
      <c r="L193" s="282"/>
      <c r="M193" s="282">
        <v>10</v>
      </c>
      <c r="N193" s="282"/>
      <c r="O193" s="282">
        <v>10</v>
      </c>
      <c r="P193" s="282"/>
      <c r="Q193" s="282">
        <v>10</v>
      </c>
      <c r="R193" s="282"/>
      <c r="S193" s="282">
        <v>10</v>
      </c>
      <c r="T193" s="282"/>
      <c r="U193" s="282">
        <v>10</v>
      </c>
      <c r="V193" s="282"/>
      <c r="W193" s="282">
        <v>10</v>
      </c>
      <c r="X193" s="282"/>
      <c r="Y193" s="282">
        <v>5</v>
      </c>
      <c r="Z193" s="282"/>
    </row>
    <row r="194" spans="1:26" s="66" customFormat="1" ht="16.5" x14ac:dyDescent="0.25">
      <c r="A194" s="832"/>
      <c r="B194" s="292" t="s">
        <v>465</v>
      </c>
      <c r="C194" s="282">
        <v>0</v>
      </c>
      <c r="D194" s="282"/>
      <c r="E194" s="282">
        <v>4</v>
      </c>
      <c r="F194" s="282"/>
      <c r="G194" s="282">
        <v>9</v>
      </c>
      <c r="H194" s="282"/>
      <c r="I194" s="282">
        <v>9</v>
      </c>
      <c r="J194" s="282"/>
      <c r="K194" s="282">
        <v>9</v>
      </c>
      <c r="L194" s="282"/>
      <c r="M194" s="282">
        <v>9</v>
      </c>
      <c r="N194" s="282"/>
      <c r="O194" s="282">
        <v>9</v>
      </c>
      <c r="P194" s="282"/>
      <c r="Q194" s="282">
        <v>9</v>
      </c>
      <c r="R194" s="282"/>
      <c r="S194" s="282">
        <v>9</v>
      </c>
      <c r="T194" s="282"/>
      <c r="U194" s="282">
        <v>9</v>
      </c>
      <c r="V194" s="282"/>
      <c r="W194" s="282">
        <v>9</v>
      </c>
      <c r="X194" s="282"/>
      <c r="Y194" s="282">
        <v>4</v>
      </c>
      <c r="Z194" s="282"/>
    </row>
    <row r="195" spans="1:26" s="66" customFormat="1" ht="16.5" x14ac:dyDescent="0.25">
      <c r="A195" s="832"/>
      <c r="B195" s="292" t="s">
        <v>466</v>
      </c>
      <c r="C195" s="282">
        <v>0</v>
      </c>
      <c r="D195" s="282"/>
      <c r="E195" s="282">
        <v>4</v>
      </c>
      <c r="F195" s="282"/>
      <c r="G195" s="282">
        <v>9</v>
      </c>
      <c r="H195" s="282"/>
      <c r="I195" s="282">
        <v>9</v>
      </c>
      <c r="J195" s="282"/>
      <c r="K195" s="282">
        <v>9</v>
      </c>
      <c r="L195" s="282"/>
      <c r="M195" s="282">
        <v>9</v>
      </c>
      <c r="N195" s="282"/>
      <c r="O195" s="282">
        <v>9</v>
      </c>
      <c r="P195" s="282"/>
      <c r="Q195" s="282">
        <v>9</v>
      </c>
      <c r="R195" s="282"/>
      <c r="S195" s="282">
        <v>9</v>
      </c>
      <c r="T195" s="282"/>
      <c r="U195" s="282">
        <v>9</v>
      </c>
      <c r="V195" s="282"/>
      <c r="W195" s="282">
        <v>9</v>
      </c>
      <c r="X195" s="282"/>
      <c r="Y195" s="282">
        <v>4</v>
      </c>
      <c r="Z195" s="282"/>
    </row>
    <row r="196" spans="1:26" s="66" customFormat="1" ht="16.5" x14ac:dyDescent="0.25">
      <c r="A196" s="832"/>
      <c r="B196" s="292" t="s">
        <v>467</v>
      </c>
      <c r="C196" s="282">
        <v>0</v>
      </c>
      <c r="D196" s="282"/>
      <c r="E196" s="282">
        <v>3</v>
      </c>
      <c r="F196" s="282"/>
      <c r="G196" s="282">
        <v>7</v>
      </c>
      <c r="H196" s="282"/>
      <c r="I196" s="282">
        <v>7</v>
      </c>
      <c r="J196" s="282"/>
      <c r="K196" s="282">
        <v>7</v>
      </c>
      <c r="L196" s="282"/>
      <c r="M196" s="282">
        <v>7</v>
      </c>
      <c r="N196" s="282"/>
      <c r="O196" s="282">
        <v>7</v>
      </c>
      <c r="P196" s="282"/>
      <c r="Q196" s="282">
        <v>7</v>
      </c>
      <c r="R196" s="282"/>
      <c r="S196" s="282">
        <v>7</v>
      </c>
      <c r="T196" s="282"/>
      <c r="U196" s="282">
        <v>7</v>
      </c>
      <c r="V196" s="282"/>
      <c r="W196" s="282">
        <v>7</v>
      </c>
      <c r="X196" s="282"/>
      <c r="Y196" s="282">
        <v>3</v>
      </c>
      <c r="Z196" s="282"/>
    </row>
    <row r="197" spans="1:26" s="66" customFormat="1" ht="16.5" x14ac:dyDescent="0.25">
      <c r="A197" s="832"/>
      <c r="B197" s="292" t="s">
        <v>468</v>
      </c>
      <c r="C197" s="282">
        <v>0</v>
      </c>
      <c r="D197" s="282"/>
      <c r="E197" s="282">
        <v>8</v>
      </c>
      <c r="F197" s="282"/>
      <c r="G197" s="282">
        <v>15</v>
      </c>
      <c r="H197" s="282"/>
      <c r="I197" s="282">
        <v>15</v>
      </c>
      <c r="J197" s="282"/>
      <c r="K197" s="282">
        <v>15</v>
      </c>
      <c r="L197" s="282"/>
      <c r="M197" s="282">
        <v>15</v>
      </c>
      <c r="N197" s="282"/>
      <c r="O197" s="282">
        <v>15</v>
      </c>
      <c r="P197" s="282"/>
      <c r="Q197" s="282">
        <v>15</v>
      </c>
      <c r="R197" s="282"/>
      <c r="S197" s="282">
        <v>15</v>
      </c>
      <c r="T197" s="282"/>
      <c r="U197" s="282">
        <v>15</v>
      </c>
      <c r="V197" s="282"/>
      <c r="W197" s="282">
        <v>15</v>
      </c>
      <c r="X197" s="282"/>
      <c r="Y197" s="282">
        <v>8</v>
      </c>
      <c r="Z197" s="282"/>
    </row>
    <row r="198" spans="1:26" s="66" customFormat="1" ht="16.5" x14ac:dyDescent="0.25">
      <c r="A198" s="832"/>
      <c r="B198" s="292" t="s">
        <v>469</v>
      </c>
      <c r="C198" s="282">
        <v>0</v>
      </c>
      <c r="D198" s="282"/>
      <c r="E198" s="282">
        <v>2</v>
      </c>
      <c r="F198" s="282"/>
      <c r="G198" s="282">
        <v>5</v>
      </c>
      <c r="H198" s="282"/>
      <c r="I198" s="282">
        <v>5</v>
      </c>
      <c r="J198" s="282"/>
      <c r="K198" s="282">
        <v>5</v>
      </c>
      <c r="L198" s="282"/>
      <c r="M198" s="282">
        <v>4</v>
      </c>
      <c r="N198" s="282"/>
      <c r="O198" s="282">
        <v>4</v>
      </c>
      <c r="P198" s="282"/>
      <c r="Q198" s="282">
        <v>4</v>
      </c>
      <c r="R198" s="282"/>
      <c r="S198" s="282">
        <v>4</v>
      </c>
      <c r="T198" s="282"/>
      <c r="U198" s="282">
        <v>4</v>
      </c>
      <c r="V198" s="282"/>
      <c r="W198" s="282">
        <v>4</v>
      </c>
      <c r="X198" s="282"/>
      <c r="Y198" s="282">
        <v>2</v>
      </c>
      <c r="Z198" s="282"/>
    </row>
    <row r="199" spans="1:26" s="66" customFormat="1" ht="16.5" x14ac:dyDescent="0.25">
      <c r="A199" s="832"/>
      <c r="B199" s="292" t="s">
        <v>470</v>
      </c>
      <c r="C199" s="282">
        <v>0</v>
      </c>
      <c r="D199" s="282"/>
      <c r="E199" s="282">
        <v>6</v>
      </c>
      <c r="F199" s="282"/>
      <c r="G199" s="282">
        <v>17</v>
      </c>
      <c r="H199" s="282"/>
      <c r="I199" s="282">
        <v>17</v>
      </c>
      <c r="J199" s="282"/>
      <c r="K199" s="282">
        <v>17</v>
      </c>
      <c r="L199" s="282"/>
      <c r="M199" s="282">
        <v>15</v>
      </c>
      <c r="N199" s="282"/>
      <c r="O199" s="282">
        <v>15</v>
      </c>
      <c r="P199" s="282"/>
      <c r="Q199" s="282">
        <v>15</v>
      </c>
      <c r="R199" s="282"/>
      <c r="S199" s="282">
        <v>15</v>
      </c>
      <c r="T199" s="282"/>
      <c r="U199" s="282">
        <v>15</v>
      </c>
      <c r="V199" s="282"/>
      <c r="W199" s="282">
        <v>15</v>
      </c>
      <c r="X199" s="282"/>
      <c r="Y199" s="282">
        <v>9</v>
      </c>
      <c r="Z199" s="282"/>
    </row>
    <row r="200" spans="1:26" s="66" customFormat="1" ht="16.5" x14ac:dyDescent="0.25">
      <c r="A200" s="832"/>
      <c r="B200" s="292" t="s">
        <v>471</v>
      </c>
      <c r="C200" s="282">
        <v>0</v>
      </c>
      <c r="D200" s="282"/>
      <c r="E200" s="282">
        <v>10</v>
      </c>
      <c r="F200" s="282"/>
      <c r="G200" s="282">
        <v>15</v>
      </c>
      <c r="H200" s="282"/>
      <c r="I200" s="282">
        <v>15</v>
      </c>
      <c r="J200" s="282"/>
      <c r="K200" s="282">
        <v>15</v>
      </c>
      <c r="L200" s="282"/>
      <c r="M200" s="282">
        <v>15</v>
      </c>
      <c r="N200" s="282"/>
      <c r="O200" s="282">
        <v>15</v>
      </c>
      <c r="P200" s="282"/>
      <c r="Q200" s="282">
        <v>15</v>
      </c>
      <c r="R200" s="282"/>
      <c r="S200" s="282">
        <v>15</v>
      </c>
      <c r="T200" s="282"/>
      <c r="U200" s="282">
        <v>15</v>
      </c>
      <c r="V200" s="282"/>
      <c r="W200" s="282">
        <v>15</v>
      </c>
      <c r="X200" s="282"/>
      <c r="Y200" s="282">
        <v>8</v>
      </c>
      <c r="Z200" s="282"/>
    </row>
    <row r="201" spans="1:26" s="66" customFormat="1" ht="16.5" x14ac:dyDescent="0.25">
      <c r="A201" s="832"/>
      <c r="B201" s="292" t="s">
        <v>472</v>
      </c>
      <c r="C201" s="282">
        <v>0</v>
      </c>
      <c r="D201" s="282"/>
      <c r="E201" s="282">
        <v>0</v>
      </c>
      <c r="F201" s="282"/>
      <c r="G201" s="282">
        <v>0</v>
      </c>
      <c r="H201" s="282"/>
      <c r="I201" s="282">
        <v>0</v>
      </c>
      <c r="J201" s="282"/>
      <c r="K201" s="282">
        <v>0</v>
      </c>
      <c r="L201" s="282"/>
      <c r="M201" s="282">
        <v>5</v>
      </c>
      <c r="N201" s="282"/>
      <c r="O201" s="282">
        <v>5</v>
      </c>
      <c r="P201" s="282"/>
      <c r="Q201" s="282">
        <v>5</v>
      </c>
      <c r="R201" s="282"/>
      <c r="S201" s="282">
        <v>5</v>
      </c>
      <c r="T201" s="282"/>
      <c r="U201" s="282">
        <v>5</v>
      </c>
      <c r="V201" s="282"/>
      <c r="W201" s="282">
        <v>5</v>
      </c>
      <c r="X201" s="282"/>
      <c r="Y201" s="282">
        <v>5</v>
      </c>
      <c r="Z201" s="282"/>
    </row>
    <row r="202" spans="1:26" s="66" customFormat="1" ht="18.75" customHeight="1" x14ac:dyDescent="0.25">
      <c r="A202" s="831"/>
      <c r="B202" s="282" t="s">
        <v>93</v>
      </c>
      <c r="C202" s="396">
        <f>SUM(C182:C201)</f>
        <v>0</v>
      </c>
      <c r="D202" s="397"/>
      <c r="E202" s="396">
        <f>SUM(E182:E201)</f>
        <v>150</v>
      </c>
      <c r="F202" s="397"/>
      <c r="G202" s="396">
        <f>SUM(G182:G201)</f>
        <v>300</v>
      </c>
      <c r="H202" s="397"/>
      <c r="I202" s="396">
        <f>SUM(I182:I201)</f>
        <v>300</v>
      </c>
      <c r="J202" s="397"/>
      <c r="K202" s="396">
        <f>SUM(K182:K201)</f>
        <v>300</v>
      </c>
      <c r="L202" s="397"/>
      <c r="M202" s="396">
        <f>SUM(M182:M201)</f>
        <v>300</v>
      </c>
      <c r="N202" s="397"/>
      <c r="O202" s="396">
        <f>SUM(O182:O201)</f>
        <v>300</v>
      </c>
      <c r="P202" s="397"/>
      <c r="Q202" s="396">
        <f>SUM(Q182:Q201)</f>
        <v>300</v>
      </c>
      <c r="R202" s="397"/>
      <c r="S202" s="396">
        <f>SUM(S182:S201)</f>
        <v>300</v>
      </c>
      <c r="T202" s="397"/>
      <c r="U202" s="396">
        <f>SUM(U182:U201)</f>
        <v>300</v>
      </c>
      <c r="V202" s="397"/>
      <c r="W202" s="396">
        <f>SUM(W182:W201)</f>
        <v>300</v>
      </c>
      <c r="X202" s="397"/>
      <c r="Y202" s="396">
        <f>SUM(Y182:Y201)</f>
        <v>150</v>
      </c>
      <c r="Z202" s="397"/>
    </row>
  </sheetData>
  <mergeCells count="120">
    <mergeCell ref="B8:Z11"/>
    <mergeCell ref="W1:X1"/>
    <mergeCell ref="W2:X2"/>
    <mergeCell ref="W3:X3"/>
    <mergeCell ref="W4:X4"/>
    <mergeCell ref="B1:V4"/>
    <mergeCell ref="A151:A174"/>
    <mergeCell ref="B151:B153"/>
    <mergeCell ref="C151:N151"/>
    <mergeCell ref="O151:Z151"/>
    <mergeCell ref="C152:D152"/>
    <mergeCell ref="E152:F152"/>
    <mergeCell ref="G152:H152"/>
    <mergeCell ref="I152:J152"/>
    <mergeCell ref="K152:L152"/>
    <mergeCell ref="M152:N152"/>
    <mergeCell ref="O152:Q152"/>
    <mergeCell ref="R152:T152"/>
    <mergeCell ref="U152:W152"/>
    <mergeCell ref="X152:Z152"/>
    <mergeCell ref="O127:Q127"/>
    <mergeCell ref="R127:T127"/>
    <mergeCell ref="U127:W127"/>
    <mergeCell ref="X127:Z127"/>
    <mergeCell ref="A125:B125"/>
    <mergeCell ref="C125:Z125"/>
    <mergeCell ref="A126:A149"/>
    <mergeCell ref="B126:B128"/>
    <mergeCell ref="C126:N126"/>
    <mergeCell ref="O126:Z126"/>
    <mergeCell ref="C127:D127"/>
    <mergeCell ref="E127:F127"/>
    <mergeCell ref="G127:H127"/>
    <mergeCell ref="I127:J127"/>
    <mergeCell ref="K127:L127"/>
    <mergeCell ref="M127:N127"/>
    <mergeCell ref="W180:X180"/>
    <mergeCell ref="Y180:Z180"/>
    <mergeCell ref="C179:Z179"/>
    <mergeCell ref="A46:A69"/>
    <mergeCell ref="B46:B48"/>
    <mergeCell ref="A98:A121"/>
    <mergeCell ref="B98:B100"/>
    <mergeCell ref="B180:B181"/>
    <mergeCell ref="A180:A202"/>
    <mergeCell ref="O180:P180"/>
    <mergeCell ref="C180:D180"/>
    <mergeCell ref="E180:F180"/>
    <mergeCell ref="G180:H180"/>
    <mergeCell ref="I180:J180"/>
    <mergeCell ref="K180:L180"/>
    <mergeCell ref="M180:N180"/>
    <mergeCell ref="Q180:R180"/>
    <mergeCell ref="S180:T180"/>
    <mergeCell ref="U180:V180"/>
    <mergeCell ref="A179:B179"/>
    <mergeCell ref="C98:N98"/>
    <mergeCell ref="C99:D99"/>
    <mergeCell ref="E99:F99"/>
    <mergeCell ref="G99:H99"/>
    <mergeCell ref="I99:J99"/>
    <mergeCell ref="K99:L99"/>
    <mergeCell ref="A72:B72"/>
    <mergeCell ref="C72:Z72"/>
    <mergeCell ref="M99:N99"/>
    <mergeCell ref="R99:T99"/>
    <mergeCell ref="U99:W99"/>
    <mergeCell ref="X99:Z99"/>
    <mergeCell ref="O98:Z98"/>
    <mergeCell ref="A73:A96"/>
    <mergeCell ref="B73:B75"/>
    <mergeCell ref="C73:N73"/>
    <mergeCell ref="C74:D74"/>
    <mergeCell ref="E74:F74"/>
    <mergeCell ref="G74:H74"/>
    <mergeCell ref="I74:J74"/>
    <mergeCell ref="K74:L74"/>
    <mergeCell ref="M74:N74"/>
    <mergeCell ref="O73:Z73"/>
    <mergeCell ref="O74:Q74"/>
    <mergeCell ref="O99:Q99"/>
    <mergeCell ref="R74:T74"/>
    <mergeCell ref="U74:W74"/>
    <mergeCell ref="X74:Z74"/>
    <mergeCell ref="C46:N46"/>
    <mergeCell ref="O46:Z46"/>
    <mergeCell ref="X47:Z47"/>
    <mergeCell ref="M47:N47"/>
    <mergeCell ref="K47:L47"/>
    <mergeCell ref="I47:J47"/>
    <mergeCell ref="G47:H47"/>
    <mergeCell ref="E47:F47"/>
    <mergeCell ref="C47:D47"/>
    <mergeCell ref="O47:Q47"/>
    <mergeCell ref="R47:T47"/>
    <mergeCell ref="U47:W47"/>
    <mergeCell ref="A1:A4"/>
    <mergeCell ref="A8:A11"/>
    <mergeCell ref="A14:A16"/>
    <mergeCell ref="K14:L16"/>
    <mergeCell ref="X22:Z22"/>
    <mergeCell ref="K22:L22"/>
    <mergeCell ref="M22:N22"/>
    <mergeCell ref="C21:N21"/>
    <mergeCell ref="R22:T22"/>
    <mergeCell ref="U22:W22"/>
    <mergeCell ref="O21:Z21"/>
    <mergeCell ref="A20:B20"/>
    <mergeCell ref="C20:Z20"/>
    <mergeCell ref="O22:Q22"/>
    <mergeCell ref="A19:Z19"/>
    <mergeCell ref="M14:O14"/>
    <mergeCell ref="M15:O15"/>
    <mergeCell ref="I22:J22"/>
    <mergeCell ref="A21:A44"/>
    <mergeCell ref="B21:B23"/>
    <mergeCell ref="E22:F22"/>
    <mergeCell ref="C22:D22"/>
    <mergeCell ref="G22:H22"/>
    <mergeCell ref="M16:O16"/>
  </mergeCells>
  <phoneticPr fontId="48" type="noConversion"/>
  <pageMargins left="0.25" right="0.25" top="0.75" bottom="0.75" header="0.3" footer="0.3"/>
  <pageSetup scale="24" fitToHeight="0" orientation="landscape"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7"/>
  <sheetViews>
    <sheetView tabSelected="1" topLeftCell="E1" zoomScale="80" zoomScaleNormal="80" workbookViewId="0">
      <selection activeCell="Q33" sqref="Q33"/>
    </sheetView>
  </sheetViews>
  <sheetFormatPr baseColWidth="10" defaultColWidth="11.42578125" defaultRowHeight="15" x14ac:dyDescent="0.25"/>
  <cols>
    <col min="1" max="1" width="9.28515625" style="162" customWidth="1"/>
    <col min="2" max="2" width="35.42578125" style="162" customWidth="1"/>
    <col min="3" max="3" width="27.85546875" style="162" customWidth="1"/>
    <col min="4" max="4" width="12" style="162" customWidth="1"/>
    <col min="5" max="5" width="35" style="162" customWidth="1"/>
    <col min="6" max="6" width="17.28515625" style="162" customWidth="1"/>
    <col min="7" max="7" width="13.7109375" style="162" customWidth="1"/>
    <col min="8" max="8" width="13.5703125" style="162" customWidth="1"/>
    <col min="9" max="9" width="13.7109375" style="163" customWidth="1"/>
    <col min="10" max="10" width="11.42578125" style="163" customWidth="1"/>
    <col min="11" max="11" width="11.42578125" style="163"/>
    <col min="12" max="12" width="10.140625" style="163" customWidth="1"/>
    <col min="13" max="13" width="10.140625" style="162" customWidth="1"/>
    <col min="14" max="14" width="12.85546875" style="162" customWidth="1"/>
    <col min="15" max="16" width="10.140625" style="162" customWidth="1"/>
    <col min="17" max="17" width="12.85546875" style="162" customWidth="1"/>
    <col min="18" max="19" width="10.140625" style="162" customWidth="1"/>
    <col min="20" max="20" width="12.85546875" style="162" customWidth="1"/>
    <col min="21" max="22" width="10.140625" style="162" customWidth="1"/>
    <col min="23" max="23" width="12.85546875" style="162" customWidth="1"/>
    <col min="24" max="25" width="10.28515625" style="162" customWidth="1"/>
    <col min="26" max="26" width="12.85546875" style="162" customWidth="1"/>
    <col min="27" max="28" width="10.28515625" style="162" customWidth="1"/>
    <col min="29" max="29" width="12.85546875" style="162" customWidth="1"/>
    <col min="30" max="31" width="10.28515625" style="162" customWidth="1"/>
    <col min="32" max="32" width="13.42578125" style="162" customWidth="1"/>
    <col min="33" max="34" width="10.28515625" style="162" customWidth="1"/>
    <col min="35" max="35" width="13.42578125" style="162" customWidth="1"/>
    <col min="36" max="37" width="10.28515625" style="162" customWidth="1"/>
    <col min="38" max="38" width="13.5703125" style="162" customWidth="1"/>
    <col min="39" max="40" width="10.28515625" style="162" customWidth="1"/>
    <col min="41" max="41" width="13.42578125" style="162" customWidth="1"/>
    <col min="42" max="43" width="10.28515625" style="162" customWidth="1"/>
    <col min="44" max="44" width="12" style="162" customWidth="1"/>
    <col min="45" max="46" width="10.28515625" style="162" customWidth="1"/>
    <col min="47" max="47" width="12.5703125" style="162" customWidth="1"/>
    <col min="48" max="48" width="14" style="162" customWidth="1"/>
    <col min="49" max="50" width="12" style="162" customWidth="1"/>
    <col min="51" max="91" width="11.42578125" style="182"/>
    <col min="92" max="16384" width="11.42578125" style="162"/>
  </cols>
  <sheetData>
    <row r="1" spans="1:59" s="141" customFormat="1" ht="25.5" customHeight="1" thickBot="1" x14ac:dyDescent="0.3">
      <c r="A1" s="577"/>
      <c r="B1" s="852"/>
      <c r="C1" s="858" t="s">
        <v>182</v>
      </c>
      <c r="D1" s="858"/>
      <c r="E1" s="858"/>
      <c r="F1" s="858"/>
      <c r="G1" s="858"/>
      <c r="H1" s="858"/>
      <c r="I1" s="858"/>
      <c r="J1" s="858"/>
      <c r="K1" s="858"/>
      <c r="L1" s="858"/>
      <c r="M1" s="858"/>
      <c r="N1" s="858"/>
      <c r="O1" s="858"/>
      <c r="P1" s="858"/>
      <c r="Q1" s="858"/>
      <c r="R1" s="858"/>
      <c r="S1" s="858"/>
      <c r="T1" s="858"/>
      <c r="U1" s="858"/>
      <c r="V1" s="858"/>
      <c r="W1" s="858"/>
      <c r="X1" s="858"/>
      <c r="Y1" s="858"/>
      <c r="Z1" s="858"/>
      <c r="AA1" s="858"/>
      <c r="AB1" s="858"/>
      <c r="AC1" s="858"/>
      <c r="AD1" s="858"/>
      <c r="AE1" s="858"/>
      <c r="AF1" s="858"/>
      <c r="AG1" s="858"/>
      <c r="AH1" s="858"/>
      <c r="AI1" s="858"/>
      <c r="AJ1" s="858"/>
      <c r="AK1" s="858"/>
      <c r="AL1" s="858"/>
      <c r="AM1" s="858"/>
      <c r="AN1" s="858"/>
      <c r="AO1" s="858"/>
      <c r="AP1" s="858"/>
      <c r="AQ1" s="858"/>
      <c r="AR1" s="858"/>
      <c r="AS1" s="858"/>
      <c r="AT1" s="858"/>
      <c r="AU1" s="858"/>
      <c r="AV1" s="857" t="s">
        <v>183</v>
      </c>
      <c r="AW1" s="857"/>
      <c r="AX1" s="857"/>
      <c r="AY1" s="211"/>
      <c r="AZ1" s="211"/>
      <c r="BA1" s="211"/>
      <c r="BB1" s="211"/>
      <c r="BC1" s="211"/>
      <c r="BD1" s="211"/>
      <c r="BE1" s="211"/>
      <c r="BF1" s="211"/>
      <c r="BG1" s="211"/>
    </row>
    <row r="2" spans="1:59" s="141" customFormat="1" ht="25.5" customHeight="1" thickBot="1" x14ac:dyDescent="0.3">
      <c r="A2" s="577"/>
      <c r="B2" s="852"/>
      <c r="C2" s="859" t="s">
        <v>184</v>
      </c>
      <c r="D2" s="859"/>
      <c r="E2" s="859"/>
      <c r="F2" s="859"/>
      <c r="G2" s="859"/>
      <c r="H2" s="859"/>
      <c r="I2" s="859"/>
      <c r="J2" s="859"/>
      <c r="K2" s="859"/>
      <c r="L2" s="859"/>
      <c r="M2" s="859"/>
      <c r="N2" s="859"/>
      <c r="O2" s="859"/>
      <c r="P2" s="859"/>
      <c r="Q2" s="859"/>
      <c r="R2" s="859"/>
      <c r="S2" s="859"/>
      <c r="T2" s="859"/>
      <c r="U2" s="859"/>
      <c r="V2" s="859"/>
      <c r="W2" s="859"/>
      <c r="X2" s="859"/>
      <c r="Y2" s="859"/>
      <c r="Z2" s="859"/>
      <c r="AA2" s="859"/>
      <c r="AB2" s="859"/>
      <c r="AC2" s="859"/>
      <c r="AD2" s="859"/>
      <c r="AE2" s="859"/>
      <c r="AF2" s="859"/>
      <c r="AG2" s="859"/>
      <c r="AH2" s="859"/>
      <c r="AI2" s="859"/>
      <c r="AJ2" s="859"/>
      <c r="AK2" s="859"/>
      <c r="AL2" s="859"/>
      <c r="AM2" s="859"/>
      <c r="AN2" s="859"/>
      <c r="AO2" s="859"/>
      <c r="AP2" s="859"/>
      <c r="AQ2" s="859"/>
      <c r="AR2" s="859"/>
      <c r="AS2" s="859"/>
      <c r="AT2" s="859"/>
      <c r="AU2" s="859"/>
      <c r="AV2" s="857" t="s">
        <v>185</v>
      </c>
      <c r="AW2" s="857"/>
      <c r="AX2" s="857"/>
      <c r="AY2" s="211"/>
      <c r="AZ2" s="211"/>
      <c r="BA2" s="211"/>
      <c r="BB2" s="211"/>
      <c r="BC2" s="211"/>
      <c r="BD2" s="211"/>
      <c r="BE2" s="211"/>
      <c r="BF2" s="211"/>
      <c r="BG2" s="211"/>
    </row>
    <row r="3" spans="1:59" s="141" customFormat="1" ht="25.5" customHeight="1" thickBot="1" x14ac:dyDescent="0.3">
      <c r="A3" s="577"/>
      <c r="B3" s="852"/>
      <c r="C3" s="859" t="s">
        <v>186</v>
      </c>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c r="AI3" s="859"/>
      <c r="AJ3" s="859"/>
      <c r="AK3" s="859"/>
      <c r="AL3" s="859"/>
      <c r="AM3" s="859"/>
      <c r="AN3" s="859"/>
      <c r="AO3" s="859"/>
      <c r="AP3" s="859"/>
      <c r="AQ3" s="859"/>
      <c r="AR3" s="859"/>
      <c r="AS3" s="859"/>
      <c r="AT3" s="859"/>
      <c r="AU3" s="859"/>
      <c r="AV3" s="857" t="s">
        <v>187</v>
      </c>
      <c r="AW3" s="857"/>
      <c r="AX3" s="857"/>
      <c r="AY3" s="211"/>
      <c r="AZ3" s="211"/>
      <c r="BA3" s="211"/>
      <c r="BB3" s="211"/>
      <c r="BC3" s="211"/>
      <c r="BD3" s="211"/>
      <c r="BE3" s="211"/>
      <c r="BF3" s="211"/>
      <c r="BG3" s="211"/>
    </row>
    <row r="4" spans="1:59" s="141" customFormat="1" ht="25.5" customHeight="1" thickBot="1" x14ac:dyDescent="0.3">
      <c r="A4" s="578"/>
      <c r="B4" s="853"/>
      <c r="C4" s="854" t="s">
        <v>479</v>
      </c>
      <c r="D4" s="855"/>
      <c r="E4" s="855"/>
      <c r="F4" s="855"/>
      <c r="G4" s="855"/>
      <c r="H4" s="855"/>
      <c r="I4" s="855"/>
      <c r="J4" s="855"/>
      <c r="K4" s="855"/>
      <c r="L4" s="855"/>
      <c r="M4" s="855"/>
      <c r="N4" s="855"/>
      <c r="O4" s="855"/>
      <c r="P4" s="855"/>
      <c r="Q4" s="855"/>
      <c r="R4" s="855"/>
      <c r="S4" s="855"/>
      <c r="T4" s="855"/>
      <c r="U4" s="855"/>
      <c r="V4" s="855"/>
      <c r="W4" s="855"/>
      <c r="X4" s="855"/>
      <c r="Y4" s="855"/>
      <c r="Z4" s="855"/>
      <c r="AA4" s="855"/>
      <c r="AB4" s="855"/>
      <c r="AC4" s="855"/>
      <c r="AD4" s="855"/>
      <c r="AE4" s="855"/>
      <c r="AF4" s="855"/>
      <c r="AG4" s="855"/>
      <c r="AH4" s="855"/>
      <c r="AI4" s="855"/>
      <c r="AJ4" s="855"/>
      <c r="AK4" s="855"/>
      <c r="AL4" s="855"/>
      <c r="AM4" s="855"/>
      <c r="AN4" s="855"/>
      <c r="AO4" s="855"/>
      <c r="AP4" s="855"/>
      <c r="AQ4" s="855"/>
      <c r="AR4" s="855"/>
      <c r="AS4" s="855"/>
      <c r="AT4" s="855"/>
      <c r="AU4" s="856"/>
      <c r="AV4" s="857" t="s">
        <v>189</v>
      </c>
      <c r="AW4" s="857"/>
      <c r="AX4" s="857"/>
      <c r="AY4" s="211"/>
      <c r="AZ4" s="211"/>
      <c r="BA4" s="211"/>
      <c r="BB4" s="211"/>
      <c r="BC4" s="211"/>
      <c r="BD4" s="211"/>
      <c r="BE4" s="211"/>
      <c r="BF4" s="211"/>
      <c r="BG4" s="211"/>
    </row>
    <row r="5" spans="1:59" s="159" customFormat="1" ht="21.75" customHeight="1" thickBot="1" x14ac:dyDescent="0.3">
      <c r="A5" s="183"/>
      <c r="B5" s="161"/>
      <c r="C5" s="161"/>
      <c r="D5" s="161"/>
      <c r="E5" s="161"/>
      <c r="F5" s="161"/>
      <c r="G5" s="161"/>
      <c r="H5" s="161"/>
      <c r="I5" s="161"/>
      <c r="J5" s="161"/>
      <c r="K5" s="161"/>
      <c r="L5" s="161"/>
      <c r="M5" s="184"/>
      <c r="N5" s="184"/>
      <c r="O5" s="184"/>
      <c r="AY5" s="211"/>
      <c r="AZ5" s="211"/>
      <c r="BA5" s="211"/>
      <c r="BB5" s="211"/>
      <c r="BC5" s="211"/>
      <c r="BD5" s="211"/>
      <c r="BE5" s="211"/>
      <c r="BF5" s="211"/>
      <c r="BG5" s="211"/>
    </row>
    <row r="6" spans="1:59" s="141" customFormat="1" ht="21.75" customHeight="1" thickBot="1" x14ac:dyDescent="0.3">
      <c r="A6" s="795" t="s">
        <v>190</v>
      </c>
      <c r="B6" s="795"/>
      <c r="C6" s="225" t="s">
        <v>191</v>
      </c>
      <c r="D6" s="212"/>
      <c r="E6" s="225" t="s">
        <v>192</v>
      </c>
      <c r="F6" s="212"/>
      <c r="G6" s="225" t="s">
        <v>193</v>
      </c>
      <c r="H6" s="212"/>
      <c r="I6" s="253" t="s">
        <v>194</v>
      </c>
      <c r="J6" s="407"/>
      <c r="K6" s="254"/>
      <c r="L6" s="255"/>
      <c r="M6" s="228"/>
      <c r="N6" s="864" t="s">
        <v>195</v>
      </c>
      <c r="O6" s="865"/>
      <c r="P6" s="866"/>
      <c r="Q6" s="819" t="s">
        <v>196</v>
      </c>
      <c r="R6" s="819"/>
      <c r="S6" s="819"/>
      <c r="T6" s="860" t="s">
        <v>197</v>
      </c>
      <c r="U6" s="861"/>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211"/>
      <c r="AZ6" s="211"/>
      <c r="BA6" s="211"/>
      <c r="BB6" s="211"/>
      <c r="BC6" s="211"/>
      <c r="BD6" s="211"/>
      <c r="BE6" s="211"/>
      <c r="BF6" s="211"/>
      <c r="BG6" s="211"/>
    </row>
    <row r="7" spans="1:59" s="141" customFormat="1" ht="21.75" customHeight="1" thickBot="1" x14ac:dyDescent="0.3">
      <c r="A7" s="795"/>
      <c r="B7" s="795"/>
      <c r="C7" s="226" t="s">
        <v>198</v>
      </c>
      <c r="D7" s="227"/>
      <c r="E7" s="225" t="s">
        <v>199</v>
      </c>
      <c r="F7" s="212"/>
      <c r="G7" s="225" t="s">
        <v>200</v>
      </c>
      <c r="H7" s="227"/>
      <c r="I7" s="253" t="s">
        <v>201</v>
      </c>
      <c r="J7" s="407"/>
      <c r="K7" s="254"/>
      <c r="L7" s="255"/>
      <c r="M7" s="228"/>
      <c r="N7" s="867"/>
      <c r="O7" s="868"/>
      <c r="P7" s="869"/>
      <c r="Q7" s="819" t="s">
        <v>202</v>
      </c>
      <c r="R7" s="819"/>
      <c r="S7" s="819"/>
      <c r="T7" s="860"/>
      <c r="U7" s="861"/>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211"/>
      <c r="AZ7" s="211"/>
      <c r="BA7" s="211"/>
      <c r="BB7" s="211"/>
      <c r="BC7" s="211"/>
      <c r="BD7" s="211"/>
      <c r="BE7" s="211"/>
      <c r="BF7" s="211"/>
      <c r="BG7" s="211"/>
    </row>
    <row r="8" spans="1:59" s="141" customFormat="1" ht="21.75" customHeight="1" thickBot="1" x14ac:dyDescent="0.3">
      <c r="A8" s="795"/>
      <c r="B8" s="795"/>
      <c r="C8" s="225" t="s">
        <v>203</v>
      </c>
      <c r="D8" s="212"/>
      <c r="E8" s="225" t="s">
        <v>204</v>
      </c>
      <c r="F8" s="212"/>
      <c r="G8" s="225" t="s">
        <v>205</v>
      </c>
      <c r="H8" s="227"/>
      <c r="I8" s="253" t="s">
        <v>206</v>
      </c>
      <c r="J8" s="407"/>
      <c r="K8" s="254"/>
      <c r="L8" s="255"/>
      <c r="M8" s="228"/>
      <c r="N8" s="870"/>
      <c r="O8" s="871"/>
      <c r="P8" s="872"/>
      <c r="Q8" s="819" t="s">
        <v>207</v>
      </c>
      <c r="R8" s="819"/>
      <c r="S8" s="819"/>
      <c r="T8" s="862"/>
      <c r="U8" s="863"/>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211"/>
      <c r="AZ8" s="211"/>
      <c r="BA8" s="211"/>
      <c r="BB8" s="211"/>
      <c r="BC8" s="211"/>
      <c r="BD8" s="211"/>
      <c r="BE8" s="211"/>
      <c r="BF8" s="211"/>
      <c r="BG8" s="211"/>
    </row>
    <row r="9" spans="1:59" s="159" customFormat="1" ht="21.75" customHeight="1" x14ac:dyDescent="0.25">
      <c r="I9" s="256"/>
      <c r="J9" s="256"/>
      <c r="K9" s="256"/>
      <c r="L9" s="256"/>
      <c r="AY9" s="211"/>
      <c r="AZ9" s="211"/>
      <c r="BA9" s="211"/>
      <c r="BB9" s="211"/>
      <c r="BC9" s="211"/>
      <c r="BD9" s="211"/>
      <c r="BE9" s="211"/>
      <c r="BF9" s="211"/>
      <c r="BG9" s="211"/>
    </row>
    <row r="10" spans="1:59" s="159" customFormat="1" ht="21.75" customHeight="1" thickBot="1" x14ac:dyDescent="0.3">
      <c r="I10" s="256"/>
      <c r="J10" s="256"/>
      <c r="K10" s="256"/>
      <c r="L10" s="256"/>
      <c r="AY10" s="211"/>
      <c r="AZ10" s="211"/>
      <c r="BA10" s="211"/>
      <c r="BB10" s="211"/>
      <c r="BC10" s="211"/>
      <c r="BD10" s="211"/>
      <c r="BE10" s="211"/>
      <c r="BF10" s="211"/>
      <c r="BG10" s="211"/>
    </row>
    <row r="11" spans="1:59" ht="23.45" customHeight="1" x14ac:dyDescent="0.25">
      <c r="A11" s="887" t="s">
        <v>480</v>
      </c>
      <c r="B11" s="875" t="s">
        <v>481</v>
      </c>
      <c r="C11" s="873" t="s">
        <v>53</v>
      </c>
      <c r="D11" s="873" t="s">
        <v>482</v>
      </c>
      <c r="E11" s="873" t="s">
        <v>483</v>
      </c>
      <c r="F11" s="873" t="s">
        <v>484</v>
      </c>
      <c r="G11" s="875" t="s">
        <v>485</v>
      </c>
      <c r="H11" s="875" t="s">
        <v>486</v>
      </c>
      <c r="I11" s="877" t="s">
        <v>487</v>
      </c>
      <c r="J11" s="877" t="s">
        <v>488</v>
      </c>
      <c r="K11" s="885" t="s">
        <v>489</v>
      </c>
      <c r="L11" s="881" t="s">
        <v>191</v>
      </c>
      <c r="M11" s="882"/>
      <c r="N11" s="883"/>
      <c r="O11" s="884" t="s">
        <v>192</v>
      </c>
      <c r="P11" s="882"/>
      <c r="Q11" s="883"/>
      <c r="R11" s="884" t="s">
        <v>193</v>
      </c>
      <c r="S11" s="882"/>
      <c r="T11" s="883"/>
      <c r="U11" s="884" t="s">
        <v>194</v>
      </c>
      <c r="V11" s="882"/>
      <c r="W11" s="883"/>
      <c r="X11" s="884" t="s">
        <v>198</v>
      </c>
      <c r="Y11" s="882"/>
      <c r="Z11" s="883"/>
      <c r="AA11" s="884" t="s">
        <v>199</v>
      </c>
      <c r="AB11" s="882"/>
      <c r="AC11" s="883"/>
      <c r="AD11" s="884" t="s">
        <v>200</v>
      </c>
      <c r="AE11" s="882"/>
      <c r="AF11" s="883"/>
      <c r="AG11" s="884" t="s">
        <v>201</v>
      </c>
      <c r="AH11" s="882"/>
      <c r="AI11" s="883"/>
      <c r="AJ11" s="884" t="s">
        <v>203</v>
      </c>
      <c r="AK11" s="882"/>
      <c r="AL11" s="883"/>
      <c r="AM11" s="884" t="s">
        <v>204</v>
      </c>
      <c r="AN11" s="882"/>
      <c r="AO11" s="883"/>
      <c r="AP11" s="884" t="s">
        <v>205</v>
      </c>
      <c r="AQ11" s="882"/>
      <c r="AR11" s="883"/>
      <c r="AS11" s="884" t="s">
        <v>206</v>
      </c>
      <c r="AT11" s="882"/>
      <c r="AU11" s="883"/>
      <c r="AV11" s="879" t="s">
        <v>490</v>
      </c>
      <c r="AW11" s="890" t="s">
        <v>491</v>
      </c>
      <c r="AX11" s="892" t="s">
        <v>492</v>
      </c>
      <c r="AY11" s="889"/>
      <c r="AZ11" s="889"/>
      <c r="BA11" s="889"/>
      <c r="BB11" s="889"/>
      <c r="BC11" s="889"/>
      <c r="BD11" s="889"/>
      <c r="BE11" s="889"/>
      <c r="BF11" s="889"/>
      <c r="BG11" s="889"/>
    </row>
    <row r="12" spans="1:59" s="163" customFormat="1" ht="36.75" hidden="1" customHeight="1" thickBot="1" x14ac:dyDescent="0.3">
      <c r="A12" s="888"/>
      <c r="B12" s="876"/>
      <c r="C12" s="874"/>
      <c r="D12" s="874"/>
      <c r="E12" s="874"/>
      <c r="F12" s="874"/>
      <c r="G12" s="876"/>
      <c r="H12" s="876"/>
      <c r="I12" s="878"/>
      <c r="J12" s="878"/>
      <c r="K12" s="886"/>
      <c r="L12" s="229" t="s">
        <v>493</v>
      </c>
      <c r="M12" s="213" t="s">
        <v>494</v>
      </c>
      <c r="N12" s="213" t="s">
        <v>495</v>
      </c>
      <c r="O12" s="229" t="s">
        <v>493</v>
      </c>
      <c r="P12" s="213" t="s">
        <v>494</v>
      </c>
      <c r="Q12" s="213" t="s">
        <v>495</v>
      </c>
      <c r="R12" s="229" t="s">
        <v>493</v>
      </c>
      <c r="S12" s="213" t="s">
        <v>494</v>
      </c>
      <c r="T12" s="213" t="s">
        <v>495</v>
      </c>
      <c r="U12" s="229" t="s">
        <v>493</v>
      </c>
      <c r="V12" s="213" t="s">
        <v>494</v>
      </c>
      <c r="W12" s="213" t="s">
        <v>495</v>
      </c>
      <c r="X12" s="229" t="s">
        <v>493</v>
      </c>
      <c r="Y12" s="213" t="s">
        <v>494</v>
      </c>
      <c r="Z12" s="213" t="s">
        <v>495</v>
      </c>
      <c r="AA12" s="229" t="s">
        <v>493</v>
      </c>
      <c r="AB12" s="213" t="s">
        <v>494</v>
      </c>
      <c r="AC12" s="213" t="s">
        <v>495</v>
      </c>
      <c r="AD12" s="229" t="s">
        <v>493</v>
      </c>
      <c r="AE12" s="213" t="s">
        <v>494</v>
      </c>
      <c r="AF12" s="213" t="s">
        <v>495</v>
      </c>
      <c r="AG12" s="229" t="s">
        <v>493</v>
      </c>
      <c r="AH12" s="213" t="s">
        <v>494</v>
      </c>
      <c r="AI12" s="213" t="s">
        <v>495</v>
      </c>
      <c r="AJ12" s="229" t="s">
        <v>493</v>
      </c>
      <c r="AK12" s="213" t="s">
        <v>494</v>
      </c>
      <c r="AL12" s="213" t="s">
        <v>495</v>
      </c>
      <c r="AM12" s="229" t="s">
        <v>493</v>
      </c>
      <c r="AN12" s="213" t="s">
        <v>494</v>
      </c>
      <c r="AO12" s="213" t="s">
        <v>495</v>
      </c>
      <c r="AP12" s="229" t="s">
        <v>493</v>
      </c>
      <c r="AQ12" s="213" t="s">
        <v>494</v>
      </c>
      <c r="AR12" s="213" t="s">
        <v>495</v>
      </c>
      <c r="AS12" s="229" t="s">
        <v>493</v>
      </c>
      <c r="AT12" s="213" t="s">
        <v>494</v>
      </c>
      <c r="AU12" s="213" t="s">
        <v>495</v>
      </c>
      <c r="AV12" s="880"/>
      <c r="AW12" s="891"/>
      <c r="AX12" s="893"/>
      <c r="AY12" s="889"/>
      <c r="AZ12" s="889"/>
      <c r="BA12" s="889"/>
      <c r="BB12" s="889"/>
      <c r="BC12" s="889"/>
      <c r="BD12" s="889"/>
      <c r="BE12" s="889"/>
      <c r="BF12" s="889"/>
      <c r="BG12" s="889"/>
    </row>
    <row r="13" spans="1:59" ht="51.75" hidden="1" customHeight="1" x14ac:dyDescent="0.25">
      <c r="A13" s="173" t="s">
        <v>496</v>
      </c>
      <c r="B13" s="174" t="s">
        <v>497</v>
      </c>
      <c r="C13" s="174" t="s">
        <v>498</v>
      </c>
      <c r="D13" s="175">
        <v>1</v>
      </c>
      <c r="E13" s="174" t="s">
        <v>499</v>
      </c>
      <c r="F13" s="174"/>
      <c r="G13" s="175" t="s">
        <v>500</v>
      </c>
      <c r="H13" s="175" t="s">
        <v>501</v>
      </c>
      <c r="I13" s="257">
        <v>3520</v>
      </c>
      <c r="J13" s="257">
        <v>9846</v>
      </c>
      <c r="K13" s="258">
        <v>1000</v>
      </c>
      <c r="L13" s="259">
        <v>42</v>
      </c>
      <c r="M13" s="214"/>
      <c r="N13" s="214"/>
      <c r="O13" s="215">
        <v>84</v>
      </c>
      <c r="P13" s="216"/>
      <c r="Q13" s="216"/>
      <c r="R13" s="215">
        <v>104</v>
      </c>
      <c r="S13" s="216"/>
      <c r="T13" s="216"/>
      <c r="U13" s="215">
        <v>104</v>
      </c>
      <c r="V13" s="216"/>
      <c r="W13" s="216"/>
      <c r="X13" s="215">
        <v>104</v>
      </c>
      <c r="Y13" s="216"/>
      <c r="Z13" s="216"/>
      <c r="AA13" s="215">
        <v>104</v>
      </c>
      <c r="AB13" s="216"/>
      <c r="AC13" s="216"/>
      <c r="AD13" s="215">
        <v>104</v>
      </c>
      <c r="AE13" s="216"/>
      <c r="AF13" s="216"/>
      <c r="AG13" s="215">
        <v>104</v>
      </c>
      <c r="AH13" s="216"/>
      <c r="AI13" s="216"/>
      <c r="AJ13" s="215">
        <v>104</v>
      </c>
      <c r="AK13" s="216"/>
      <c r="AL13" s="216"/>
      <c r="AM13" s="215">
        <v>104</v>
      </c>
      <c r="AN13" s="216"/>
      <c r="AO13" s="216"/>
      <c r="AP13" s="215">
        <v>42</v>
      </c>
      <c r="AQ13" s="216"/>
      <c r="AR13" s="216"/>
      <c r="AS13" s="215">
        <v>0</v>
      </c>
      <c r="AT13" s="216"/>
      <c r="AU13" s="216"/>
      <c r="AV13" s="176">
        <f>+L13+O13+R13+U13+X13+AA13+AD13+AG13+AJ13+AM13+AP13+AS13</f>
        <v>1000</v>
      </c>
      <c r="AW13" s="217">
        <f>+M13+P13+S13+V13+Y13+AB13+AE13+AH13+AK13+AN13+AQ13+AT13</f>
        <v>0</v>
      </c>
      <c r="AX13" s="177" t="s">
        <v>502</v>
      </c>
    </row>
    <row r="14" spans="1:59" ht="51.75" hidden="1" customHeight="1" x14ac:dyDescent="0.25">
      <c r="A14" s="167" t="s">
        <v>496</v>
      </c>
      <c r="B14" s="165" t="s">
        <v>497</v>
      </c>
      <c r="C14" s="165" t="s">
        <v>498</v>
      </c>
      <c r="D14" s="164">
        <v>2</v>
      </c>
      <c r="E14" s="165" t="s">
        <v>503</v>
      </c>
      <c r="F14" s="165"/>
      <c r="G14" s="164" t="s">
        <v>500</v>
      </c>
      <c r="H14" s="164" t="s">
        <v>501</v>
      </c>
      <c r="I14" s="166">
        <v>111340</v>
      </c>
      <c r="J14" s="166">
        <v>350292</v>
      </c>
      <c r="K14" s="260">
        <v>35000</v>
      </c>
      <c r="L14" s="261">
        <v>2916</v>
      </c>
      <c r="M14" s="218"/>
      <c r="N14" s="218"/>
      <c r="O14" s="219">
        <v>2916</v>
      </c>
      <c r="P14" s="220"/>
      <c r="Q14" s="220"/>
      <c r="R14" s="219">
        <v>2916</v>
      </c>
      <c r="S14" s="220"/>
      <c r="T14" s="220"/>
      <c r="U14" s="219">
        <v>2916</v>
      </c>
      <c r="V14" s="220"/>
      <c r="W14" s="220"/>
      <c r="X14" s="219">
        <v>2917</v>
      </c>
      <c r="Y14" s="220"/>
      <c r="Z14" s="220"/>
      <c r="AA14" s="219">
        <v>2917</v>
      </c>
      <c r="AB14" s="220"/>
      <c r="AC14" s="220"/>
      <c r="AD14" s="219">
        <v>2917</v>
      </c>
      <c r="AE14" s="220"/>
      <c r="AF14" s="220"/>
      <c r="AG14" s="219">
        <v>2917</v>
      </c>
      <c r="AH14" s="220"/>
      <c r="AI14" s="220"/>
      <c r="AJ14" s="219">
        <v>2917</v>
      </c>
      <c r="AK14" s="220"/>
      <c r="AL14" s="220"/>
      <c r="AM14" s="219">
        <v>2917</v>
      </c>
      <c r="AN14" s="220"/>
      <c r="AO14" s="220"/>
      <c r="AP14" s="219">
        <v>2917</v>
      </c>
      <c r="AQ14" s="220"/>
      <c r="AR14" s="220"/>
      <c r="AS14" s="219">
        <v>2917</v>
      </c>
      <c r="AT14" s="220"/>
      <c r="AU14" s="220"/>
      <c r="AV14" s="176">
        <f t="shared" ref="AV14:AV35" si="0">+L14+O14+R14+U14+X14+AA14+AD14+AG14+AJ14+AM14+AP14+AS14</f>
        <v>35000</v>
      </c>
      <c r="AW14" s="217">
        <f t="shared" ref="AW14:AW36" si="1">+M14+P14+S14+V14+Y14+AB14+AE14+AH14+AK14+AN14+AQ14+AT14</f>
        <v>0</v>
      </c>
      <c r="AX14" s="178" t="s">
        <v>504</v>
      </c>
    </row>
    <row r="15" spans="1:59" ht="51.75" hidden="1" customHeight="1" x14ac:dyDescent="0.25">
      <c r="A15" s="167" t="s">
        <v>496</v>
      </c>
      <c r="B15" s="165" t="s">
        <v>497</v>
      </c>
      <c r="C15" s="165" t="s">
        <v>498</v>
      </c>
      <c r="D15" s="164">
        <v>3</v>
      </c>
      <c r="E15" s="165" t="s">
        <v>505</v>
      </c>
      <c r="F15" s="165"/>
      <c r="G15" s="164" t="s">
        <v>500</v>
      </c>
      <c r="H15" s="164" t="s">
        <v>501</v>
      </c>
      <c r="I15" s="166">
        <v>196518110</v>
      </c>
      <c r="J15" s="166">
        <v>56451000</v>
      </c>
      <c r="K15" s="168">
        <v>5020000</v>
      </c>
      <c r="L15" s="261">
        <v>418000</v>
      </c>
      <c r="M15" s="218"/>
      <c r="N15" s="218"/>
      <c r="O15" s="219">
        <v>418000</v>
      </c>
      <c r="P15" s="220"/>
      <c r="Q15" s="220"/>
      <c r="R15" s="219">
        <v>418000</v>
      </c>
      <c r="S15" s="220"/>
      <c r="T15" s="220"/>
      <c r="U15" s="219">
        <v>550000</v>
      </c>
      <c r="V15" s="220"/>
      <c r="W15" s="220"/>
      <c r="X15" s="219">
        <v>418000</v>
      </c>
      <c r="Y15" s="220"/>
      <c r="Z15" s="220"/>
      <c r="AA15" s="219">
        <v>418000</v>
      </c>
      <c r="AB15" s="220"/>
      <c r="AC15" s="220"/>
      <c r="AD15" s="219">
        <v>418000</v>
      </c>
      <c r="AE15" s="220"/>
      <c r="AF15" s="220"/>
      <c r="AG15" s="219">
        <v>418000</v>
      </c>
      <c r="AH15" s="220"/>
      <c r="AI15" s="220"/>
      <c r="AJ15" s="219">
        <v>418000</v>
      </c>
      <c r="AK15" s="220"/>
      <c r="AL15" s="220"/>
      <c r="AM15" s="219">
        <v>418000</v>
      </c>
      <c r="AN15" s="220"/>
      <c r="AO15" s="220"/>
      <c r="AP15" s="219">
        <v>500000</v>
      </c>
      <c r="AQ15" s="220"/>
      <c r="AR15" s="220"/>
      <c r="AS15" s="219">
        <v>208000</v>
      </c>
      <c r="AT15" s="220"/>
      <c r="AU15" s="220"/>
      <c r="AV15" s="176">
        <f t="shared" si="0"/>
        <v>5020000</v>
      </c>
      <c r="AW15" s="217">
        <f t="shared" si="1"/>
        <v>0</v>
      </c>
      <c r="AX15" s="178" t="s">
        <v>506</v>
      </c>
    </row>
    <row r="16" spans="1:59" ht="51.75" hidden="1" customHeight="1" x14ac:dyDescent="0.25">
      <c r="A16" s="167" t="s">
        <v>496</v>
      </c>
      <c r="B16" s="165" t="s">
        <v>497</v>
      </c>
      <c r="C16" s="165" t="s">
        <v>498</v>
      </c>
      <c r="D16" s="164">
        <v>4</v>
      </c>
      <c r="E16" s="165" t="s">
        <v>507</v>
      </c>
      <c r="F16" s="165"/>
      <c r="G16" s="164" t="s">
        <v>500</v>
      </c>
      <c r="H16" s="164" t="s">
        <v>501</v>
      </c>
      <c r="I16" s="166">
        <v>3993</v>
      </c>
      <c r="J16" s="166">
        <v>9916</v>
      </c>
      <c r="K16" s="260">
        <v>1000</v>
      </c>
      <c r="L16" s="261">
        <v>0</v>
      </c>
      <c r="M16" s="218"/>
      <c r="N16" s="218"/>
      <c r="O16" s="219">
        <v>60</v>
      </c>
      <c r="P16" s="220"/>
      <c r="Q16" s="220"/>
      <c r="R16" s="219">
        <v>110</v>
      </c>
      <c r="S16" s="220"/>
      <c r="T16" s="220"/>
      <c r="U16" s="219">
        <v>110</v>
      </c>
      <c r="V16" s="220"/>
      <c r="W16" s="220"/>
      <c r="X16" s="219">
        <v>110</v>
      </c>
      <c r="Y16" s="220"/>
      <c r="Z16" s="220"/>
      <c r="AA16" s="219">
        <v>110</v>
      </c>
      <c r="AB16" s="220"/>
      <c r="AC16" s="220"/>
      <c r="AD16" s="219">
        <v>110</v>
      </c>
      <c r="AE16" s="220"/>
      <c r="AF16" s="220"/>
      <c r="AG16" s="219">
        <v>110</v>
      </c>
      <c r="AH16" s="220"/>
      <c r="AI16" s="220"/>
      <c r="AJ16" s="219">
        <v>110</v>
      </c>
      <c r="AK16" s="220"/>
      <c r="AL16" s="220"/>
      <c r="AM16" s="219">
        <v>110</v>
      </c>
      <c r="AN16" s="220"/>
      <c r="AO16" s="220"/>
      <c r="AP16" s="219">
        <v>60</v>
      </c>
      <c r="AQ16" s="220"/>
      <c r="AR16" s="220"/>
      <c r="AS16" s="219">
        <v>0</v>
      </c>
      <c r="AT16" s="220"/>
      <c r="AU16" s="220"/>
      <c r="AV16" s="176">
        <f t="shared" si="0"/>
        <v>1000</v>
      </c>
      <c r="AW16" s="217">
        <f t="shared" si="1"/>
        <v>0</v>
      </c>
      <c r="AX16" s="178" t="s">
        <v>504</v>
      </c>
    </row>
    <row r="17" spans="1:50" ht="51.75" hidden="1" customHeight="1" x14ac:dyDescent="0.25">
      <c r="A17" s="167" t="s">
        <v>496</v>
      </c>
      <c r="B17" s="165" t="s">
        <v>497</v>
      </c>
      <c r="C17" s="165" t="s">
        <v>498</v>
      </c>
      <c r="D17" s="164">
        <v>5</v>
      </c>
      <c r="E17" s="165" t="s">
        <v>508</v>
      </c>
      <c r="F17" s="165"/>
      <c r="G17" s="164" t="s">
        <v>500</v>
      </c>
      <c r="H17" s="164" t="s">
        <v>509</v>
      </c>
      <c r="I17" s="166">
        <v>90102</v>
      </c>
      <c r="J17" s="166">
        <v>286385</v>
      </c>
      <c r="K17" s="260">
        <v>29000</v>
      </c>
      <c r="L17" s="261">
        <v>0</v>
      </c>
      <c r="M17" s="218"/>
      <c r="N17" s="218"/>
      <c r="O17" s="219">
        <v>1500</v>
      </c>
      <c r="P17" s="220"/>
      <c r="Q17" s="220"/>
      <c r="R17" s="219">
        <v>3000</v>
      </c>
      <c r="S17" s="220"/>
      <c r="T17" s="220"/>
      <c r="U17" s="219">
        <v>3000</v>
      </c>
      <c r="V17" s="220"/>
      <c r="W17" s="220"/>
      <c r="X17" s="219">
        <v>3000</v>
      </c>
      <c r="Y17" s="220"/>
      <c r="Z17" s="220"/>
      <c r="AA17" s="219">
        <v>3000</v>
      </c>
      <c r="AB17" s="220"/>
      <c r="AC17" s="220"/>
      <c r="AD17" s="219">
        <v>3000</v>
      </c>
      <c r="AE17" s="220"/>
      <c r="AF17" s="220"/>
      <c r="AG17" s="219">
        <v>3000</v>
      </c>
      <c r="AH17" s="220"/>
      <c r="AI17" s="220"/>
      <c r="AJ17" s="219">
        <v>3000</v>
      </c>
      <c r="AK17" s="220"/>
      <c r="AL17" s="220"/>
      <c r="AM17" s="219">
        <v>3000</v>
      </c>
      <c r="AN17" s="220"/>
      <c r="AO17" s="220"/>
      <c r="AP17" s="219">
        <v>3500</v>
      </c>
      <c r="AQ17" s="220"/>
      <c r="AR17" s="220"/>
      <c r="AS17" s="219">
        <v>0</v>
      </c>
      <c r="AT17" s="220"/>
      <c r="AU17" s="220"/>
      <c r="AV17" s="176">
        <f t="shared" si="0"/>
        <v>29000</v>
      </c>
      <c r="AW17" s="217">
        <f t="shared" si="1"/>
        <v>0</v>
      </c>
      <c r="AX17" s="178" t="s">
        <v>504</v>
      </c>
    </row>
    <row r="18" spans="1:50" ht="51.75" hidden="1" customHeight="1" x14ac:dyDescent="0.25">
      <c r="A18" s="167" t="s">
        <v>496</v>
      </c>
      <c r="B18" s="165" t="s">
        <v>497</v>
      </c>
      <c r="C18" s="165" t="s">
        <v>498</v>
      </c>
      <c r="D18" s="164">
        <v>6</v>
      </c>
      <c r="E18" s="165" t="s">
        <v>510</v>
      </c>
      <c r="F18" s="165"/>
      <c r="G18" s="164" t="s">
        <v>500</v>
      </c>
      <c r="H18" s="164" t="s">
        <v>501</v>
      </c>
      <c r="I18" s="166">
        <v>3430</v>
      </c>
      <c r="J18" s="166">
        <v>11841</v>
      </c>
      <c r="K18" s="260">
        <v>1200</v>
      </c>
      <c r="L18" s="261">
        <v>100</v>
      </c>
      <c r="M18" s="218"/>
      <c r="N18" s="218"/>
      <c r="O18" s="219">
        <v>100</v>
      </c>
      <c r="P18" s="220"/>
      <c r="Q18" s="220"/>
      <c r="R18" s="219">
        <v>100</v>
      </c>
      <c r="S18" s="220"/>
      <c r="T18" s="220"/>
      <c r="U18" s="219">
        <v>100</v>
      </c>
      <c r="V18" s="220"/>
      <c r="W18" s="220"/>
      <c r="X18" s="219">
        <v>100</v>
      </c>
      <c r="Y18" s="220"/>
      <c r="Z18" s="220"/>
      <c r="AA18" s="219">
        <v>100</v>
      </c>
      <c r="AB18" s="220"/>
      <c r="AC18" s="220"/>
      <c r="AD18" s="219">
        <v>100</v>
      </c>
      <c r="AE18" s="220"/>
      <c r="AF18" s="220"/>
      <c r="AG18" s="219">
        <v>100</v>
      </c>
      <c r="AH18" s="220"/>
      <c r="AI18" s="220"/>
      <c r="AJ18" s="219">
        <v>100</v>
      </c>
      <c r="AK18" s="220"/>
      <c r="AL18" s="220"/>
      <c r="AM18" s="219">
        <v>100</v>
      </c>
      <c r="AN18" s="220"/>
      <c r="AO18" s="220"/>
      <c r="AP18" s="219">
        <v>100</v>
      </c>
      <c r="AQ18" s="220"/>
      <c r="AR18" s="220"/>
      <c r="AS18" s="219">
        <v>100</v>
      </c>
      <c r="AT18" s="220"/>
      <c r="AU18" s="220"/>
      <c r="AV18" s="176">
        <f t="shared" si="0"/>
        <v>1200</v>
      </c>
      <c r="AW18" s="217">
        <f t="shared" si="1"/>
        <v>0</v>
      </c>
      <c r="AX18" s="178" t="s">
        <v>504</v>
      </c>
    </row>
    <row r="19" spans="1:50" ht="51.75" hidden="1" customHeight="1" x14ac:dyDescent="0.25">
      <c r="A19" s="167" t="s">
        <v>496</v>
      </c>
      <c r="B19" s="165" t="s">
        <v>497</v>
      </c>
      <c r="C19" s="165" t="s">
        <v>498</v>
      </c>
      <c r="D19" s="164">
        <v>7</v>
      </c>
      <c r="E19" s="165" t="s">
        <v>511</v>
      </c>
      <c r="F19" s="165"/>
      <c r="G19" s="164" t="s">
        <v>500</v>
      </c>
      <c r="H19" s="164" t="s">
        <v>501</v>
      </c>
      <c r="I19" s="166">
        <v>13336</v>
      </c>
      <c r="J19" s="166">
        <v>12778</v>
      </c>
      <c r="K19" s="260">
        <v>1200</v>
      </c>
      <c r="L19" s="261">
        <v>0</v>
      </c>
      <c r="M19" s="218"/>
      <c r="N19" s="218"/>
      <c r="O19" s="219">
        <v>100</v>
      </c>
      <c r="P19" s="220"/>
      <c r="Q19" s="220"/>
      <c r="R19" s="219">
        <v>125</v>
      </c>
      <c r="S19" s="220"/>
      <c r="T19" s="220"/>
      <c r="U19" s="219">
        <v>125</v>
      </c>
      <c r="V19" s="220"/>
      <c r="W19" s="220"/>
      <c r="X19" s="219">
        <v>125</v>
      </c>
      <c r="Y19" s="220"/>
      <c r="Z19" s="220"/>
      <c r="AA19" s="219">
        <v>125</v>
      </c>
      <c r="AB19" s="220"/>
      <c r="AC19" s="220"/>
      <c r="AD19" s="219">
        <v>125</v>
      </c>
      <c r="AE19" s="220"/>
      <c r="AF19" s="220"/>
      <c r="AG19" s="219">
        <v>125</v>
      </c>
      <c r="AH19" s="220"/>
      <c r="AI19" s="220"/>
      <c r="AJ19" s="219">
        <v>125</v>
      </c>
      <c r="AK19" s="220"/>
      <c r="AL19" s="220"/>
      <c r="AM19" s="219">
        <v>125</v>
      </c>
      <c r="AN19" s="220"/>
      <c r="AO19" s="220"/>
      <c r="AP19" s="219">
        <v>100</v>
      </c>
      <c r="AQ19" s="220"/>
      <c r="AR19" s="220"/>
      <c r="AS19" s="219">
        <v>0</v>
      </c>
      <c r="AT19" s="220"/>
      <c r="AU19" s="220"/>
      <c r="AV19" s="176">
        <f t="shared" si="0"/>
        <v>1200</v>
      </c>
      <c r="AW19" s="217">
        <f t="shared" si="1"/>
        <v>0</v>
      </c>
      <c r="AX19" s="178" t="s">
        <v>504</v>
      </c>
    </row>
    <row r="20" spans="1:50" ht="51.75" hidden="1" customHeight="1" x14ac:dyDescent="0.25">
      <c r="A20" s="167" t="s">
        <v>496</v>
      </c>
      <c r="B20" s="165" t="s">
        <v>497</v>
      </c>
      <c r="C20" s="165" t="s">
        <v>498</v>
      </c>
      <c r="D20" s="164">
        <v>8</v>
      </c>
      <c r="E20" s="165" t="s">
        <v>512</v>
      </c>
      <c r="F20" s="165"/>
      <c r="G20" s="164" t="s">
        <v>500</v>
      </c>
      <c r="H20" s="164" t="s">
        <v>501</v>
      </c>
      <c r="I20" s="166">
        <v>14921</v>
      </c>
      <c r="J20" s="166">
        <v>24269</v>
      </c>
      <c r="K20" s="260">
        <v>2400</v>
      </c>
      <c r="L20" s="261">
        <v>0</v>
      </c>
      <c r="M20" s="218"/>
      <c r="N20" s="218"/>
      <c r="O20" s="219">
        <v>160</v>
      </c>
      <c r="P20" s="220"/>
      <c r="Q20" s="220"/>
      <c r="R20" s="219">
        <v>280</v>
      </c>
      <c r="S20" s="220"/>
      <c r="T20" s="220"/>
      <c r="U20" s="219">
        <v>280</v>
      </c>
      <c r="V20" s="220"/>
      <c r="W20" s="220"/>
      <c r="X20" s="219">
        <v>280</v>
      </c>
      <c r="Y20" s="220"/>
      <c r="Z20" s="220"/>
      <c r="AA20" s="219">
        <v>280</v>
      </c>
      <c r="AB20" s="220"/>
      <c r="AC20" s="220"/>
      <c r="AD20" s="219">
        <v>280</v>
      </c>
      <c r="AE20" s="220"/>
      <c r="AF20" s="220"/>
      <c r="AG20" s="219">
        <v>280</v>
      </c>
      <c r="AH20" s="220"/>
      <c r="AI20" s="220"/>
      <c r="AJ20" s="219">
        <v>280</v>
      </c>
      <c r="AK20" s="220"/>
      <c r="AL20" s="220"/>
      <c r="AM20" s="219">
        <v>280</v>
      </c>
      <c r="AN20" s="220"/>
      <c r="AO20" s="220"/>
      <c r="AP20" s="219">
        <v>0</v>
      </c>
      <c r="AQ20" s="220"/>
      <c r="AR20" s="220"/>
      <c r="AS20" s="219">
        <v>0</v>
      </c>
      <c r="AT20" s="220"/>
      <c r="AU20" s="220"/>
      <c r="AV20" s="176">
        <f t="shared" si="0"/>
        <v>2400</v>
      </c>
      <c r="AW20" s="217">
        <f t="shared" si="1"/>
        <v>0</v>
      </c>
      <c r="AX20" s="178" t="s">
        <v>504</v>
      </c>
    </row>
    <row r="21" spans="1:50" ht="51.75" hidden="1" customHeight="1" x14ac:dyDescent="0.25">
      <c r="A21" s="167" t="s">
        <v>496</v>
      </c>
      <c r="B21" s="165" t="s">
        <v>497</v>
      </c>
      <c r="C21" s="165" t="s">
        <v>498</v>
      </c>
      <c r="D21" s="164">
        <v>9</v>
      </c>
      <c r="E21" s="165" t="s">
        <v>513</v>
      </c>
      <c r="F21" s="165"/>
      <c r="G21" s="164" t="s">
        <v>500</v>
      </c>
      <c r="H21" s="164" t="s">
        <v>509</v>
      </c>
      <c r="I21" s="166">
        <v>34622</v>
      </c>
      <c r="J21" s="166">
        <v>116050</v>
      </c>
      <c r="K21" s="260">
        <v>11500</v>
      </c>
      <c r="L21" s="261">
        <v>479</v>
      </c>
      <c r="M21" s="218"/>
      <c r="N21" s="218"/>
      <c r="O21" s="219">
        <v>958</v>
      </c>
      <c r="P21" s="220"/>
      <c r="Q21" s="220"/>
      <c r="R21" s="219">
        <v>1150</v>
      </c>
      <c r="S21" s="220"/>
      <c r="T21" s="220"/>
      <c r="U21" s="219">
        <v>1150</v>
      </c>
      <c r="V21" s="220"/>
      <c r="W21" s="220"/>
      <c r="X21" s="219">
        <v>1150</v>
      </c>
      <c r="Y21" s="220"/>
      <c r="Z21" s="220"/>
      <c r="AA21" s="219">
        <v>1150</v>
      </c>
      <c r="AB21" s="220"/>
      <c r="AC21" s="220"/>
      <c r="AD21" s="219">
        <v>1150</v>
      </c>
      <c r="AE21" s="220"/>
      <c r="AF21" s="220"/>
      <c r="AG21" s="219">
        <v>1150</v>
      </c>
      <c r="AH21" s="220"/>
      <c r="AI21" s="220"/>
      <c r="AJ21" s="219">
        <v>1150</v>
      </c>
      <c r="AK21" s="220"/>
      <c r="AL21" s="220"/>
      <c r="AM21" s="219">
        <v>1150</v>
      </c>
      <c r="AN21" s="220"/>
      <c r="AO21" s="220"/>
      <c r="AP21" s="219">
        <v>479</v>
      </c>
      <c r="AQ21" s="220"/>
      <c r="AR21" s="220"/>
      <c r="AS21" s="219">
        <v>384</v>
      </c>
      <c r="AT21" s="220"/>
      <c r="AU21" s="220"/>
      <c r="AV21" s="176">
        <f t="shared" si="0"/>
        <v>11500</v>
      </c>
      <c r="AW21" s="217">
        <f t="shared" si="1"/>
        <v>0</v>
      </c>
      <c r="AX21" s="178" t="s">
        <v>502</v>
      </c>
    </row>
    <row r="22" spans="1:50" ht="51.75" hidden="1" customHeight="1" x14ac:dyDescent="0.25">
      <c r="A22" s="167" t="s">
        <v>514</v>
      </c>
      <c r="B22" s="165" t="s">
        <v>515</v>
      </c>
      <c r="C22" s="165" t="s">
        <v>516</v>
      </c>
      <c r="D22" s="164">
        <v>23</v>
      </c>
      <c r="E22" s="165" t="s">
        <v>517</v>
      </c>
      <c r="F22" s="165"/>
      <c r="G22" s="164" t="s">
        <v>500</v>
      </c>
      <c r="H22" s="164" t="s">
        <v>501</v>
      </c>
      <c r="I22" s="166">
        <v>15</v>
      </c>
      <c r="J22" s="166">
        <v>47</v>
      </c>
      <c r="K22" s="168">
        <v>4</v>
      </c>
      <c r="L22" s="261"/>
      <c r="M22" s="218"/>
      <c r="N22" s="218"/>
      <c r="O22" s="219"/>
      <c r="P22" s="220"/>
      <c r="Q22" s="220"/>
      <c r="R22" s="219">
        <v>1</v>
      </c>
      <c r="S22" s="220"/>
      <c r="T22" s="220"/>
      <c r="U22" s="219"/>
      <c r="V22" s="220"/>
      <c r="W22" s="220"/>
      <c r="X22" s="219"/>
      <c r="Y22" s="220"/>
      <c r="Z22" s="220"/>
      <c r="AA22" s="219"/>
      <c r="AB22" s="220"/>
      <c r="AC22" s="220"/>
      <c r="AD22" s="219"/>
      <c r="AE22" s="220"/>
      <c r="AF22" s="220"/>
      <c r="AG22" s="219"/>
      <c r="AH22" s="220"/>
      <c r="AI22" s="220"/>
      <c r="AJ22" s="219">
        <v>1</v>
      </c>
      <c r="AK22" s="220"/>
      <c r="AL22" s="220"/>
      <c r="AM22" s="219">
        <v>1</v>
      </c>
      <c r="AN22" s="220"/>
      <c r="AO22" s="220"/>
      <c r="AP22" s="219">
        <v>1</v>
      </c>
      <c r="AQ22" s="220"/>
      <c r="AR22" s="220"/>
      <c r="AS22" s="219"/>
      <c r="AT22" s="220"/>
      <c r="AU22" s="220"/>
      <c r="AV22" s="176">
        <f t="shared" si="0"/>
        <v>4</v>
      </c>
      <c r="AW22" s="217">
        <f t="shared" si="1"/>
        <v>0</v>
      </c>
      <c r="AX22" s="178" t="s">
        <v>518</v>
      </c>
    </row>
    <row r="23" spans="1:50" ht="51.75" hidden="1" customHeight="1" x14ac:dyDescent="0.25">
      <c r="A23" s="167" t="s">
        <v>514</v>
      </c>
      <c r="B23" s="165" t="s">
        <v>515</v>
      </c>
      <c r="C23" s="165" t="s">
        <v>516</v>
      </c>
      <c r="D23" s="164">
        <v>24</v>
      </c>
      <c r="E23" s="165" t="s">
        <v>519</v>
      </c>
      <c r="F23" s="165"/>
      <c r="G23" s="164" t="s">
        <v>500</v>
      </c>
      <c r="H23" s="164" t="s">
        <v>501</v>
      </c>
      <c r="I23" s="166">
        <v>15</v>
      </c>
      <c r="J23" s="166">
        <v>47</v>
      </c>
      <c r="K23" s="169">
        <v>4</v>
      </c>
      <c r="L23" s="261"/>
      <c r="M23" s="218"/>
      <c r="N23" s="218"/>
      <c r="O23" s="219"/>
      <c r="P23" s="220"/>
      <c r="Q23" s="220"/>
      <c r="R23" s="219"/>
      <c r="S23" s="220"/>
      <c r="T23" s="220"/>
      <c r="U23" s="219">
        <v>1</v>
      </c>
      <c r="V23" s="220"/>
      <c r="W23" s="220"/>
      <c r="X23" s="219"/>
      <c r="Y23" s="220"/>
      <c r="Z23" s="220"/>
      <c r="AA23" s="219"/>
      <c r="AB23" s="220"/>
      <c r="AC23" s="220"/>
      <c r="AD23" s="219"/>
      <c r="AE23" s="220"/>
      <c r="AF23" s="220"/>
      <c r="AG23" s="219"/>
      <c r="AH23" s="220"/>
      <c r="AI23" s="220"/>
      <c r="AJ23" s="219"/>
      <c r="AK23" s="220"/>
      <c r="AL23" s="220"/>
      <c r="AM23" s="219">
        <v>1</v>
      </c>
      <c r="AN23" s="220"/>
      <c r="AO23" s="220"/>
      <c r="AP23" s="219">
        <v>1</v>
      </c>
      <c r="AQ23" s="220"/>
      <c r="AR23" s="220"/>
      <c r="AS23" s="219">
        <v>1</v>
      </c>
      <c r="AT23" s="220"/>
      <c r="AU23" s="220"/>
      <c r="AV23" s="176">
        <f t="shared" si="0"/>
        <v>4</v>
      </c>
      <c r="AW23" s="217">
        <f t="shared" si="1"/>
        <v>0</v>
      </c>
      <c r="AX23" s="178" t="s">
        <v>518</v>
      </c>
    </row>
    <row r="24" spans="1:50" ht="51.75" hidden="1" customHeight="1" x14ac:dyDescent="0.25">
      <c r="A24" s="167" t="s">
        <v>520</v>
      </c>
      <c r="B24" s="165" t="s">
        <v>521</v>
      </c>
      <c r="C24" s="165" t="s">
        <v>522</v>
      </c>
      <c r="D24" s="164">
        <v>10</v>
      </c>
      <c r="E24" s="165" t="s">
        <v>523</v>
      </c>
      <c r="F24" s="165"/>
      <c r="G24" s="164" t="s">
        <v>500</v>
      </c>
      <c r="H24" s="164" t="s">
        <v>509</v>
      </c>
      <c r="I24" s="166">
        <v>45565</v>
      </c>
      <c r="J24" s="166">
        <v>121298</v>
      </c>
      <c r="K24" s="260">
        <v>12500</v>
      </c>
      <c r="L24" s="261">
        <v>768</v>
      </c>
      <c r="M24" s="218"/>
      <c r="N24" s="218"/>
      <c r="O24" s="219">
        <v>1000</v>
      </c>
      <c r="P24" s="220"/>
      <c r="Q24" s="220"/>
      <c r="R24" s="219">
        <v>1250</v>
      </c>
      <c r="S24" s="220"/>
      <c r="T24" s="220"/>
      <c r="U24" s="219">
        <v>885.00000000000011</v>
      </c>
      <c r="V24" s="220"/>
      <c r="W24" s="220"/>
      <c r="X24" s="219">
        <v>1260</v>
      </c>
      <c r="Y24" s="220"/>
      <c r="Z24" s="220"/>
      <c r="AA24" s="219">
        <v>1259</v>
      </c>
      <c r="AB24" s="220"/>
      <c r="AC24" s="220"/>
      <c r="AD24" s="219">
        <v>1078</v>
      </c>
      <c r="AE24" s="220"/>
      <c r="AF24" s="220"/>
      <c r="AG24" s="219">
        <v>1250</v>
      </c>
      <c r="AH24" s="220"/>
      <c r="AI24" s="220"/>
      <c r="AJ24" s="219">
        <v>1125</v>
      </c>
      <c r="AK24" s="220"/>
      <c r="AL24" s="220"/>
      <c r="AM24" s="219">
        <v>875.00000000000011</v>
      </c>
      <c r="AN24" s="220"/>
      <c r="AO24" s="220"/>
      <c r="AP24" s="219">
        <v>1000</v>
      </c>
      <c r="AQ24" s="220"/>
      <c r="AR24" s="220"/>
      <c r="AS24" s="219">
        <v>750</v>
      </c>
      <c r="AT24" s="220"/>
      <c r="AU24" s="220"/>
      <c r="AV24" s="176">
        <f t="shared" si="0"/>
        <v>12500</v>
      </c>
      <c r="AW24" s="217">
        <f t="shared" si="1"/>
        <v>0</v>
      </c>
      <c r="AX24" s="178" t="s">
        <v>524</v>
      </c>
    </row>
    <row r="25" spans="1:50" ht="51.75" hidden="1" customHeight="1" x14ac:dyDescent="0.25">
      <c r="A25" s="167" t="s">
        <v>520</v>
      </c>
      <c r="B25" s="165" t="s">
        <v>521</v>
      </c>
      <c r="C25" s="165" t="s">
        <v>522</v>
      </c>
      <c r="D25" s="164">
        <v>11</v>
      </c>
      <c r="E25" s="165" t="s">
        <v>525</v>
      </c>
      <c r="F25" s="165"/>
      <c r="G25" s="164" t="s">
        <v>500</v>
      </c>
      <c r="H25" s="164" t="s">
        <v>509</v>
      </c>
      <c r="I25" s="166">
        <v>166214</v>
      </c>
      <c r="J25" s="166">
        <v>386196</v>
      </c>
      <c r="K25" s="260">
        <v>41500</v>
      </c>
      <c r="L25" s="261">
        <v>867</v>
      </c>
      <c r="M25" s="218"/>
      <c r="N25" s="218"/>
      <c r="O25" s="219">
        <v>2493</v>
      </c>
      <c r="P25" s="220"/>
      <c r="Q25" s="220"/>
      <c r="R25" s="219">
        <v>5398</v>
      </c>
      <c r="S25" s="220"/>
      <c r="T25" s="220"/>
      <c r="U25" s="219">
        <v>2299</v>
      </c>
      <c r="V25" s="220"/>
      <c r="W25" s="220"/>
      <c r="X25" s="219">
        <v>4983</v>
      </c>
      <c r="Y25" s="220"/>
      <c r="Z25" s="220"/>
      <c r="AA25" s="219">
        <v>3323</v>
      </c>
      <c r="AB25" s="220"/>
      <c r="AC25" s="220"/>
      <c r="AD25" s="219">
        <v>3542</v>
      </c>
      <c r="AE25" s="220"/>
      <c r="AF25" s="220"/>
      <c r="AG25" s="219">
        <v>3662</v>
      </c>
      <c r="AH25" s="220"/>
      <c r="AI25" s="220"/>
      <c r="AJ25" s="219">
        <v>3674</v>
      </c>
      <c r="AK25" s="220"/>
      <c r="AL25" s="220"/>
      <c r="AM25" s="219">
        <v>3374</v>
      </c>
      <c r="AN25" s="220"/>
      <c r="AO25" s="220"/>
      <c r="AP25" s="219">
        <v>4565</v>
      </c>
      <c r="AQ25" s="220"/>
      <c r="AR25" s="220"/>
      <c r="AS25" s="219">
        <v>3320</v>
      </c>
      <c r="AT25" s="220"/>
      <c r="AU25" s="220"/>
      <c r="AV25" s="176">
        <f t="shared" si="0"/>
        <v>41500</v>
      </c>
      <c r="AW25" s="217">
        <f t="shared" si="1"/>
        <v>0</v>
      </c>
      <c r="AX25" s="178" t="s">
        <v>524</v>
      </c>
    </row>
    <row r="26" spans="1:50" ht="51.75" hidden="1" customHeight="1" x14ac:dyDescent="0.25">
      <c r="A26" s="167" t="s">
        <v>520</v>
      </c>
      <c r="B26" s="165" t="s">
        <v>521</v>
      </c>
      <c r="C26" s="165" t="s">
        <v>522</v>
      </c>
      <c r="D26" s="164">
        <v>13</v>
      </c>
      <c r="E26" s="165" t="s">
        <v>526</v>
      </c>
      <c r="F26" s="165"/>
      <c r="G26" s="164" t="s">
        <v>500</v>
      </c>
      <c r="H26" s="164" t="s">
        <v>509</v>
      </c>
      <c r="I26" s="166">
        <v>46329</v>
      </c>
      <c r="J26" s="166">
        <v>122579</v>
      </c>
      <c r="K26" s="260">
        <v>12800</v>
      </c>
      <c r="L26" s="261">
        <v>768</v>
      </c>
      <c r="M26" s="218"/>
      <c r="N26" s="218"/>
      <c r="O26" s="219">
        <v>1024</v>
      </c>
      <c r="P26" s="220"/>
      <c r="Q26" s="220"/>
      <c r="R26" s="219">
        <v>1280</v>
      </c>
      <c r="S26" s="220"/>
      <c r="T26" s="220"/>
      <c r="U26" s="219">
        <v>896.00000000000011</v>
      </c>
      <c r="V26" s="220"/>
      <c r="W26" s="220"/>
      <c r="X26" s="219">
        <v>1280</v>
      </c>
      <c r="Y26" s="220"/>
      <c r="Z26" s="220"/>
      <c r="AA26" s="219">
        <v>1280</v>
      </c>
      <c r="AB26" s="220"/>
      <c r="AC26" s="220"/>
      <c r="AD26" s="219">
        <v>1152</v>
      </c>
      <c r="AE26" s="220"/>
      <c r="AF26" s="220"/>
      <c r="AG26" s="219">
        <v>1280</v>
      </c>
      <c r="AH26" s="220"/>
      <c r="AI26" s="220"/>
      <c r="AJ26" s="219">
        <v>1152</v>
      </c>
      <c r="AK26" s="220"/>
      <c r="AL26" s="220"/>
      <c r="AM26" s="219">
        <v>896.00000000000011</v>
      </c>
      <c r="AN26" s="220"/>
      <c r="AO26" s="220"/>
      <c r="AP26" s="219">
        <v>1024</v>
      </c>
      <c r="AQ26" s="220"/>
      <c r="AR26" s="220"/>
      <c r="AS26" s="219">
        <v>768</v>
      </c>
      <c r="AT26" s="220"/>
      <c r="AU26" s="220"/>
      <c r="AV26" s="176">
        <f t="shared" si="0"/>
        <v>12800</v>
      </c>
      <c r="AW26" s="217">
        <f t="shared" si="1"/>
        <v>0</v>
      </c>
      <c r="AX26" s="178" t="s">
        <v>524</v>
      </c>
    </row>
    <row r="27" spans="1:50" ht="51.75" hidden="1" customHeight="1" x14ac:dyDescent="0.25">
      <c r="A27" s="167" t="s">
        <v>520</v>
      </c>
      <c r="B27" s="165" t="s">
        <v>521</v>
      </c>
      <c r="C27" s="165" t="s">
        <v>522</v>
      </c>
      <c r="D27" s="164">
        <v>14</v>
      </c>
      <c r="E27" s="165" t="s">
        <v>527</v>
      </c>
      <c r="F27" s="165"/>
      <c r="G27" s="164" t="s">
        <v>500</v>
      </c>
      <c r="H27" s="164" t="s">
        <v>509</v>
      </c>
      <c r="I27" s="166">
        <v>13521</v>
      </c>
      <c r="J27" s="166">
        <v>20650</v>
      </c>
      <c r="K27" s="260">
        <v>3500</v>
      </c>
      <c r="L27" s="261">
        <v>150</v>
      </c>
      <c r="M27" s="218"/>
      <c r="N27" s="218"/>
      <c r="O27" s="219">
        <v>200</v>
      </c>
      <c r="P27" s="220"/>
      <c r="Q27" s="220"/>
      <c r="R27" s="219">
        <v>250</v>
      </c>
      <c r="S27" s="220"/>
      <c r="T27" s="220"/>
      <c r="U27" s="219">
        <v>350</v>
      </c>
      <c r="V27" s="220"/>
      <c r="W27" s="220"/>
      <c r="X27" s="219">
        <v>350</v>
      </c>
      <c r="Y27" s="220"/>
      <c r="Z27" s="220"/>
      <c r="AA27" s="219">
        <v>450</v>
      </c>
      <c r="AB27" s="220"/>
      <c r="AC27" s="220"/>
      <c r="AD27" s="219">
        <v>450</v>
      </c>
      <c r="AE27" s="220"/>
      <c r="AF27" s="220"/>
      <c r="AG27" s="219">
        <v>350</v>
      </c>
      <c r="AH27" s="220"/>
      <c r="AI27" s="220"/>
      <c r="AJ27" s="219">
        <v>350</v>
      </c>
      <c r="AK27" s="220"/>
      <c r="AL27" s="220"/>
      <c r="AM27" s="219">
        <v>250</v>
      </c>
      <c r="AN27" s="220"/>
      <c r="AO27" s="220"/>
      <c r="AP27" s="219">
        <v>200</v>
      </c>
      <c r="AQ27" s="220"/>
      <c r="AR27" s="220"/>
      <c r="AS27" s="219">
        <v>150</v>
      </c>
      <c r="AT27" s="220"/>
      <c r="AU27" s="220"/>
      <c r="AV27" s="176">
        <f t="shared" si="0"/>
        <v>3500</v>
      </c>
      <c r="AW27" s="217">
        <f t="shared" si="1"/>
        <v>0</v>
      </c>
      <c r="AX27" s="178" t="s">
        <v>528</v>
      </c>
    </row>
    <row r="28" spans="1:50" ht="51.75" hidden="1" customHeight="1" x14ac:dyDescent="0.25">
      <c r="A28" s="167" t="s">
        <v>520</v>
      </c>
      <c r="B28" s="165" t="s">
        <v>521</v>
      </c>
      <c r="C28" s="165" t="s">
        <v>522</v>
      </c>
      <c r="D28" s="164">
        <v>15</v>
      </c>
      <c r="E28" s="165" t="s">
        <v>529</v>
      </c>
      <c r="F28" s="165"/>
      <c r="G28" s="164" t="s">
        <v>500</v>
      </c>
      <c r="H28" s="164" t="s">
        <v>509</v>
      </c>
      <c r="I28" s="166">
        <v>8570</v>
      </c>
      <c r="J28" s="166">
        <v>20178</v>
      </c>
      <c r="K28" s="260">
        <v>2300</v>
      </c>
      <c r="L28" s="261">
        <v>100</v>
      </c>
      <c r="M28" s="218"/>
      <c r="N28" s="218"/>
      <c r="O28" s="219">
        <v>140</v>
      </c>
      <c r="P28" s="220"/>
      <c r="Q28" s="220"/>
      <c r="R28" s="219">
        <v>180</v>
      </c>
      <c r="S28" s="220"/>
      <c r="T28" s="220"/>
      <c r="U28" s="219">
        <v>200</v>
      </c>
      <c r="V28" s="220"/>
      <c r="W28" s="220"/>
      <c r="X28" s="219">
        <v>230</v>
      </c>
      <c r="Y28" s="220"/>
      <c r="Z28" s="220"/>
      <c r="AA28" s="219">
        <v>300</v>
      </c>
      <c r="AB28" s="220"/>
      <c r="AC28" s="220"/>
      <c r="AD28" s="219">
        <v>300</v>
      </c>
      <c r="AE28" s="220"/>
      <c r="AF28" s="220"/>
      <c r="AG28" s="219">
        <v>230</v>
      </c>
      <c r="AH28" s="220"/>
      <c r="AI28" s="220"/>
      <c r="AJ28" s="219">
        <v>200</v>
      </c>
      <c r="AK28" s="220"/>
      <c r="AL28" s="220"/>
      <c r="AM28" s="219">
        <v>180</v>
      </c>
      <c r="AN28" s="220"/>
      <c r="AO28" s="220"/>
      <c r="AP28" s="219">
        <v>140</v>
      </c>
      <c r="AQ28" s="220"/>
      <c r="AR28" s="220"/>
      <c r="AS28" s="219">
        <v>100</v>
      </c>
      <c r="AT28" s="220"/>
      <c r="AU28" s="220"/>
      <c r="AV28" s="176">
        <f t="shared" si="0"/>
        <v>2300</v>
      </c>
      <c r="AW28" s="217">
        <f t="shared" si="1"/>
        <v>0</v>
      </c>
      <c r="AX28" s="178" t="s">
        <v>528</v>
      </c>
    </row>
    <row r="29" spans="1:50" ht="51.75" hidden="1" customHeight="1" x14ac:dyDescent="0.25">
      <c r="A29" s="167" t="s">
        <v>520</v>
      </c>
      <c r="B29" s="165" t="s">
        <v>521</v>
      </c>
      <c r="C29" s="165" t="s">
        <v>522</v>
      </c>
      <c r="D29" s="164">
        <v>16</v>
      </c>
      <c r="E29" s="165" t="s">
        <v>530</v>
      </c>
      <c r="F29" s="165"/>
      <c r="G29" s="164" t="s">
        <v>500</v>
      </c>
      <c r="H29" s="164" t="s">
        <v>509</v>
      </c>
      <c r="I29" s="166">
        <v>20697</v>
      </c>
      <c r="J29" s="166">
        <v>22950</v>
      </c>
      <c r="K29" s="260">
        <v>4000</v>
      </c>
      <c r="L29" s="261">
        <v>150</v>
      </c>
      <c r="M29" s="218"/>
      <c r="N29" s="218"/>
      <c r="O29" s="219">
        <v>250</v>
      </c>
      <c r="P29" s="220"/>
      <c r="Q29" s="220"/>
      <c r="R29" s="219">
        <v>250</v>
      </c>
      <c r="S29" s="220"/>
      <c r="T29" s="220"/>
      <c r="U29" s="219">
        <v>350</v>
      </c>
      <c r="V29" s="220"/>
      <c r="W29" s="220"/>
      <c r="X29" s="219">
        <v>450</v>
      </c>
      <c r="Y29" s="220"/>
      <c r="Z29" s="220"/>
      <c r="AA29" s="219">
        <v>550</v>
      </c>
      <c r="AB29" s="220"/>
      <c r="AC29" s="220"/>
      <c r="AD29" s="219">
        <v>550</v>
      </c>
      <c r="AE29" s="220"/>
      <c r="AF29" s="220"/>
      <c r="AG29" s="219">
        <v>450</v>
      </c>
      <c r="AH29" s="220"/>
      <c r="AI29" s="220"/>
      <c r="AJ29" s="219">
        <v>350</v>
      </c>
      <c r="AK29" s="220"/>
      <c r="AL29" s="220"/>
      <c r="AM29" s="219">
        <v>250</v>
      </c>
      <c r="AN29" s="220"/>
      <c r="AO29" s="220"/>
      <c r="AP29" s="219">
        <v>250</v>
      </c>
      <c r="AQ29" s="220"/>
      <c r="AR29" s="220"/>
      <c r="AS29" s="219">
        <v>150</v>
      </c>
      <c r="AT29" s="220"/>
      <c r="AU29" s="220"/>
      <c r="AV29" s="176">
        <f t="shared" si="0"/>
        <v>4000</v>
      </c>
      <c r="AW29" s="217">
        <f t="shared" si="1"/>
        <v>0</v>
      </c>
      <c r="AX29" s="178" t="s">
        <v>528</v>
      </c>
    </row>
    <row r="30" spans="1:50" ht="51.75" hidden="1" customHeight="1" x14ac:dyDescent="0.25">
      <c r="A30" s="167" t="s">
        <v>520</v>
      </c>
      <c r="B30" s="165" t="s">
        <v>521</v>
      </c>
      <c r="C30" s="165" t="s">
        <v>531</v>
      </c>
      <c r="D30" s="164">
        <v>17</v>
      </c>
      <c r="E30" s="165" t="s">
        <v>532</v>
      </c>
      <c r="F30" s="165"/>
      <c r="G30" s="164" t="s">
        <v>500</v>
      </c>
      <c r="H30" s="164" t="s">
        <v>509</v>
      </c>
      <c r="I30" s="166">
        <v>24162</v>
      </c>
      <c r="J30" s="166">
        <v>77500</v>
      </c>
      <c r="K30" s="168">
        <v>7900</v>
      </c>
      <c r="L30" s="261">
        <v>0</v>
      </c>
      <c r="M30" s="218"/>
      <c r="N30" s="218"/>
      <c r="O30" s="219">
        <v>750</v>
      </c>
      <c r="P30" s="220"/>
      <c r="Q30" s="220"/>
      <c r="R30" s="219">
        <v>750</v>
      </c>
      <c r="S30" s="220"/>
      <c r="T30" s="220"/>
      <c r="U30" s="219">
        <v>750</v>
      </c>
      <c r="V30" s="220"/>
      <c r="W30" s="220"/>
      <c r="X30" s="219">
        <v>750</v>
      </c>
      <c r="Y30" s="220"/>
      <c r="Z30" s="220"/>
      <c r="AA30" s="219">
        <v>750</v>
      </c>
      <c r="AB30" s="220"/>
      <c r="AC30" s="220"/>
      <c r="AD30" s="219">
        <v>750</v>
      </c>
      <c r="AE30" s="220"/>
      <c r="AF30" s="220"/>
      <c r="AG30" s="219">
        <v>750</v>
      </c>
      <c r="AH30" s="220"/>
      <c r="AI30" s="220"/>
      <c r="AJ30" s="219">
        <v>750</v>
      </c>
      <c r="AK30" s="220"/>
      <c r="AL30" s="220"/>
      <c r="AM30" s="219">
        <v>750</v>
      </c>
      <c r="AN30" s="220"/>
      <c r="AO30" s="220"/>
      <c r="AP30" s="219">
        <v>750</v>
      </c>
      <c r="AQ30" s="220"/>
      <c r="AR30" s="220"/>
      <c r="AS30" s="219">
        <v>400</v>
      </c>
      <c r="AT30" s="220"/>
      <c r="AU30" s="220"/>
      <c r="AV30" s="176">
        <f t="shared" si="0"/>
        <v>7900</v>
      </c>
      <c r="AW30" s="217">
        <f t="shared" si="1"/>
        <v>0</v>
      </c>
      <c r="AX30" s="178" t="s">
        <v>533</v>
      </c>
    </row>
    <row r="31" spans="1:50" ht="51.75" hidden="1" customHeight="1" x14ac:dyDescent="0.25">
      <c r="A31" s="167" t="s">
        <v>534</v>
      </c>
      <c r="B31" s="165" t="s">
        <v>535</v>
      </c>
      <c r="C31" s="165" t="s">
        <v>536</v>
      </c>
      <c r="D31" s="164">
        <v>20</v>
      </c>
      <c r="E31" s="165" t="s">
        <v>537</v>
      </c>
      <c r="F31" s="165"/>
      <c r="G31" s="164" t="s">
        <v>500</v>
      </c>
      <c r="H31" s="164" t="s">
        <v>501</v>
      </c>
      <c r="I31" s="166">
        <v>5332</v>
      </c>
      <c r="J31" s="166">
        <v>13748</v>
      </c>
      <c r="K31" s="260">
        <v>1800</v>
      </c>
      <c r="L31" s="261">
        <v>0</v>
      </c>
      <c r="M31" s="218"/>
      <c r="N31" s="218"/>
      <c r="O31" s="219">
        <v>200</v>
      </c>
      <c r="P31" s="220"/>
      <c r="Q31" s="220"/>
      <c r="R31" s="219">
        <v>300</v>
      </c>
      <c r="S31" s="220"/>
      <c r="T31" s="220"/>
      <c r="U31" s="219">
        <v>200</v>
      </c>
      <c r="V31" s="220"/>
      <c r="W31" s="220"/>
      <c r="X31" s="219">
        <v>300</v>
      </c>
      <c r="Y31" s="220"/>
      <c r="Z31" s="220"/>
      <c r="AA31" s="219">
        <v>200</v>
      </c>
      <c r="AB31" s="220"/>
      <c r="AC31" s="220"/>
      <c r="AD31" s="219">
        <v>200</v>
      </c>
      <c r="AE31" s="220"/>
      <c r="AF31" s="220"/>
      <c r="AG31" s="219">
        <v>200</v>
      </c>
      <c r="AH31" s="220"/>
      <c r="AI31" s="220"/>
      <c r="AJ31" s="219">
        <v>200</v>
      </c>
      <c r="AK31" s="220"/>
      <c r="AL31" s="220"/>
      <c r="AM31" s="219"/>
      <c r="AN31" s="220"/>
      <c r="AO31" s="220"/>
      <c r="AP31" s="219"/>
      <c r="AQ31" s="220"/>
      <c r="AR31" s="220"/>
      <c r="AS31" s="219"/>
      <c r="AT31" s="220"/>
      <c r="AU31" s="220"/>
      <c r="AV31" s="176">
        <f t="shared" si="0"/>
        <v>1800</v>
      </c>
      <c r="AW31" s="217">
        <f t="shared" si="1"/>
        <v>0</v>
      </c>
      <c r="AX31" s="178" t="s">
        <v>524</v>
      </c>
    </row>
    <row r="32" spans="1:50" ht="51.75" hidden="1" customHeight="1" x14ac:dyDescent="0.25">
      <c r="A32" s="167" t="s">
        <v>538</v>
      </c>
      <c r="B32" s="165" t="s">
        <v>539</v>
      </c>
      <c r="C32" s="165" t="s">
        <v>540</v>
      </c>
      <c r="D32" s="164">
        <v>21</v>
      </c>
      <c r="E32" s="165" t="s">
        <v>541</v>
      </c>
      <c r="F32" s="165"/>
      <c r="G32" s="164" t="s">
        <v>500</v>
      </c>
      <c r="H32" s="164" t="s">
        <v>509</v>
      </c>
      <c r="I32" s="166">
        <v>11925</v>
      </c>
      <c r="J32" s="166">
        <v>25000</v>
      </c>
      <c r="K32" s="260">
        <v>3000</v>
      </c>
      <c r="L32" s="261">
        <v>0</v>
      </c>
      <c r="M32" s="218"/>
      <c r="N32" s="218"/>
      <c r="O32" s="219">
        <v>0</v>
      </c>
      <c r="P32" s="220"/>
      <c r="Q32" s="220"/>
      <c r="R32" s="219">
        <v>500</v>
      </c>
      <c r="S32" s="220"/>
      <c r="T32" s="220"/>
      <c r="U32" s="219">
        <v>0</v>
      </c>
      <c r="V32" s="220"/>
      <c r="W32" s="220"/>
      <c r="X32" s="219">
        <v>0</v>
      </c>
      <c r="Y32" s="220"/>
      <c r="Z32" s="220"/>
      <c r="AA32" s="219">
        <v>1000</v>
      </c>
      <c r="AB32" s="220"/>
      <c r="AC32" s="220"/>
      <c r="AD32" s="219">
        <v>0</v>
      </c>
      <c r="AE32" s="220"/>
      <c r="AF32" s="220"/>
      <c r="AG32" s="219">
        <v>0</v>
      </c>
      <c r="AH32" s="220"/>
      <c r="AI32" s="220"/>
      <c r="AJ32" s="219">
        <v>500</v>
      </c>
      <c r="AK32" s="220"/>
      <c r="AL32" s="220"/>
      <c r="AM32" s="219">
        <v>0</v>
      </c>
      <c r="AN32" s="220"/>
      <c r="AO32" s="220"/>
      <c r="AP32" s="219">
        <v>0</v>
      </c>
      <c r="AQ32" s="220"/>
      <c r="AR32" s="220"/>
      <c r="AS32" s="219">
        <v>1000</v>
      </c>
      <c r="AT32" s="220"/>
      <c r="AU32" s="220"/>
      <c r="AV32" s="176">
        <f t="shared" si="0"/>
        <v>3000</v>
      </c>
      <c r="AW32" s="217">
        <f t="shared" si="1"/>
        <v>0</v>
      </c>
      <c r="AX32" s="178" t="s">
        <v>542</v>
      </c>
    </row>
    <row r="33" spans="1:50" ht="108" customHeight="1" x14ac:dyDescent="0.25">
      <c r="A33" s="167" t="s">
        <v>538</v>
      </c>
      <c r="B33" s="165" t="s">
        <v>539</v>
      </c>
      <c r="C33" s="165" t="s">
        <v>540</v>
      </c>
      <c r="D33" s="164">
        <v>22</v>
      </c>
      <c r="E33" s="165" t="s">
        <v>543</v>
      </c>
      <c r="F33" s="165" t="s">
        <v>544</v>
      </c>
      <c r="G33" s="164" t="s">
        <v>500</v>
      </c>
      <c r="H33" s="164" t="s">
        <v>509</v>
      </c>
      <c r="I33" s="166">
        <v>16877</v>
      </c>
      <c r="J33" s="166">
        <v>32500</v>
      </c>
      <c r="K33" s="260">
        <v>3000</v>
      </c>
      <c r="L33" s="261">
        <v>0</v>
      </c>
      <c r="M33" s="218"/>
      <c r="N33" s="218"/>
      <c r="O33" s="219">
        <v>150</v>
      </c>
      <c r="P33" s="220"/>
      <c r="Q33" s="220"/>
      <c r="R33" s="219">
        <v>300</v>
      </c>
      <c r="S33" s="220"/>
      <c r="T33" s="220"/>
      <c r="U33" s="219">
        <v>300</v>
      </c>
      <c r="V33" s="220"/>
      <c r="W33" s="220"/>
      <c r="X33" s="219">
        <v>300</v>
      </c>
      <c r="Y33" s="220"/>
      <c r="Z33" s="220"/>
      <c r="AA33" s="219">
        <v>300</v>
      </c>
      <c r="AB33" s="220"/>
      <c r="AC33" s="220"/>
      <c r="AD33" s="219">
        <v>300</v>
      </c>
      <c r="AE33" s="220"/>
      <c r="AF33" s="220"/>
      <c r="AG33" s="219">
        <v>300</v>
      </c>
      <c r="AH33" s="220"/>
      <c r="AI33" s="220"/>
      <c r="AJ33" s="219">
        <v>300</v>
      </c>
      <c r="AK33" s="220"/>
      <c r="AL33" s="220"/>
      <c r="AM33" s="219">
        <v>300</v>
      </c>
      <c r="AN33" s="220"/>
      <c r="AO33" s="220"/>
      <c r="AP33" s="219">
        <v>300</v>
      </c>
      <c r="AQ33" s="220"/>
      <c r="AR33" s="220"/>
      <c r="AS33" s="219">
        <v>150</v>
      </c>
      <c r="AT33" s="220"/>
      <c r="AU33" s="220"/>
      <c r="AV33" s="176">
        <f t="shared" si="0"/>
        <v>3000</v>
      </c>
      <c r="AW33" s="217">
        <f t="shared" si="1"/>
        <v>0</v>
      </c>
      <c r="AX33" s="411">
        <v>8198</v>
      </c>
    </row>
    <row r="34" spans="1:50" ht="51.75" hidden="1" customHeight="1" x14ac:dyDescent="0.25">
      <c r="A34" s="167">
        <v>11</v>
      </c>
      <c r="B34" s="165" t="s">
        <v>545</v>
      </c>
      <c r="C34" s="165" t="s">
        <v>546</v>
      </c>
      <c r="D34" s="164">
        <v>25</v>
      </c>
      <c r="E34" s="165" t="s">
        <v>547</v>
      </c>
      <c r="F34" s="165"/>
      <c r="G34" s="164" t="s">
        <v>548</v>
      </c>
      <c r="H34" s="164" t="s">
        <v>501</v>
      </c>
      <c r="I34" s="166">
        <v>100</v>
      </c>
      <c r="J34" s="166">
        <v>100</v>
      </c>
      <c r="K34" s="260">
        <v>100</v>
      </c>
      <c r="L34" s="261">
        <v>100</v>
      </c>
      <c r="M34" s="218"/>
      <c r="N34" s="218"/>
      <c r="O34" s="219">
        <v>100</v>
      </c>
      <c r="P34" s="220"/>
      <c r="Q34" s="220"/>
      <c r="R34" s="219">
        <v>100</v>
      </c>
      <c r="S34" s="220"/>
      <c r="T34" s="220"/>
      <c r="U34" s="219">
        <v>100</v>
      </c>
      <c r="V34" s="220"/>
      <c r="W34" s="220"/>
      <c r="X34" s="219">
        <v>100</v>
      </c>
      <c r="Y34" s="220"/>
      <c r="Z34" s="220"/>
      <c r="AA34" s="219">
        <v>100</v>
      </c>
      <c r="AB34" s="220"/>
      <c r="AC34" s="220"/>
      <c r="AD34" s="219">
        <v>100</v>
      </c>
      <c r="AE34" s="220"/>
      <c r="AF34" s="220"/>
      <c r="AG34" s="219">
        <v>100</v>
      </c>
      <c r="AH34" s="220"/>
      <c r="AI34" s="220"/>
      <c r="AJ34" s="219">
        <v>100</v>
      </c>
      <c r="AK34" s="220"/>
      <c r="AL34" s="220"/>
      <c r="AM34" s="219">
        <v>100</v>
      </c>
      <c r="AN34" s="220"/>
      <c r="AO34" s="220"/>
      <c r="AP34" s="219">
        <v>100</v>
      </c>
      <c r="AQ34" s="220"/>
      <c r="AR34" s="220"/>
      <c r="AS34" s="219">
        <v>100</v>
      </c>
      <c r="AT34" s="220"/>
      <c r="AU34" s="220"/>
      <c r="AV34" s="176">
        <v>100</v>
      </c>
      <c r="AW34" s="217">
        <f t="shared" si="1"/>
        <v>0</v>
      </c>
      <c r="AX34" s="179">
        <v>8225</v>
      </c>
    </row>
    <row r="35" spans="1:50" ht="51.75" hidden="1" customHeight="1" x14ac:dyDescent="0.25">
      <c r="A35" s="167">
        <v>11</v>
      </c>
      <c r="B35" s="165" t="s">
        <v>545</v>
      </c>
      <c r="C35" s="165" t="s">
        <v>549</v>
      </c>
      <c r="D35" s="164">
        <v>26</v>
      </c>
      <c r="E35" s="165" t="s">
        <v>550</v>
      </c>
      <c r="F35" s="165"/>
      <c r="G35" s="164" t="s">
        <v>548</v>
      </c>
      <c r="H35" s="164" t="s">
        <v>501</v>
      </c>
      <c r="I35" s="166">
        <v>100</v>
      </c>
      <c r="J35" s="166">
        <v>100</v>
      </c>
      <c r="K35" s="260">
        <v>100</v>
      </c>
      <c r="L35" s="261">
        <v>0</v>
      </c>
      <c r="M35" s="218"/>
      <c r="N35" s="218"/>
      <c r="O35" s="219">
        <v>9.09</v>
      </c>
      <c r="P35" s="220"/>
      <c r="Q35" s="220"/>
      <c r="R35" s="219">
        <v>9.09</v>
      </c>
      <c r="S35" s="220"/>
      <c r="T35" s="220"/>
      <c r="U35" s="219">
        <v>9.09</v>
      </c>
      <c r="V35" s="220"/>
      <c r="W35" s="220"/>
      <c r="X35" s="219">
        <v>9.09</v>
      </c>
      <c r="Y35" s="220"/>
      <c r="Z35" s="220"/>
      <c r="AA35" s="219">
        <v>9.09</v>
      </c>
      <c r="AB35" s="220"/>
      <c r="AC35" s="220"/>
      <c r="AD35" s="219">
        <v>9.09</v>
      </c>
      <c r="AE35" s="220"/>
      <c r="AF35" s="220"/>
      <c r="AG35" s="219">
        <v>9.09</v>
      </c>
      <c r="AH35" s="220"/>
      <c r="AI35" s="220"/>
      <c r="AJ35" s="219">
        <v>9.09</v>
      </c>
      <c r="AK35" s="220"/>
      <c r="AL35" s="220"/>
      <c r="AM35" s="219">
        <v>9.09</v>
      </c>
      <c r="AN35" s="220"/>
      <c r="AO35" s="220"/>
      <c r="AP35" s="219">
        <v>9.1</v>
      </c>
      <c r="AQ35" s="220"/>
      <c r="AR35" s="220"/>
      <c r="AS35" s="219">
        <v>9.09</v>
      </c>
      <c r="AT35" s="220"/>
      <c r="AU35" s="220"/>
      <c r="AV35" s="176">
        <f t="shared" si="0"/>
        <v>100.00000000000001</v>
      </c>
      <c r="AW35" s="217">
        <f t="shared" si="1"/>
        <v>0</v>
      </c>
      <c r="AX35" s="179">
        <v>8225</v>
      </c>
    </row>
    <row r="36" spans="1:50" ht="51.75" hidden="1" customHeight="1" thickBot="1" x14ac:dyDescent="0.3">
      <c r="A36" s="170">
        <v>11</v>
      </c>
      <c r="B36" s="171" t="s">
        <v>545</v>
      </c>
      <c r="C36" s="171" t="s">
        <v>549</v>
      </c>
      <c r="D36" s="172">
        <v>27</v>
      </c>
      <c r="E36" s="171" t="s">
        <v>551</v>
      </c>
      <c r="F36" s="171"/>
      <c r="G36" s="172" t="s">
        <v>552</v>
      </c>
      <c r="H36" s="172" t="s">
        <v>501</v>
      </c>
      <c r="I36" s="262">
        <v>90</v>
      </c>
      <c r="J36" s="262">
        <v>95</v>
      </c>
      <c r="K36" s="263">
        <v>91</v>
      </c>
      <c r="L36" s="264">
        <v>9.5</v>
      </c>
      <c r="M36" s="221"/>
      <c r="N36" s="221"/>
      <c r="O36" s="222">
        <v>9.5500000000000007</v>
      </c>
      <c r="P36" s="223"/>
      <c r="Q36" s="223"/>
      <c r="R36" s="222">
        <v>90.59</v>
      </c>
      <c r="S36" s="223"/>
      <c r="T36" s="223"/>
      <c r="U36" s="222">
        <v>90.64</v>
      </c>
      <c r="V36" s="223"/>
      <c r="W36" s="223"/>
      <c r="X36" s="222">
        <v>90.68</v>
      </c>
      <c r="Y36" s="223"/>
      <c r="Z36" s="223"/>
      <c r="AA36" s="222">
        <v>90.73</v>
      </c>
      <c r="AB36" s="223"/>
      <c r="AC36" s="223"/>
      <c r="AD36" s="222">
        <v>90.77</v>
      </c>
      <c r="AE36" s="223"/>
      <c r="AF36" s="223"/>
      <c r="AG36" s="222">
        <v>90.82</v>
      </c>
      <c r="AH36" s="223"/>
      <c r="AI36" s="223"/>
      <c r="AJ36" s="222">
        <v>90.86</v>
      </c>
      <c r="AK36" s="223"/>
      <c r="AL36" s="223"/>
      <c r="AM36" s="222">
        <v>90.91</v>
      </c>
      <c r="AN36" s="223"/>
      <c r="AO36" s="223"/>
      <c r="AP36" s="222">
        <v>90</v>
      </c>
      <c r="AQ36" s="223"/>
      <c r="AR36" s="223"/>
      <c r="AS36" s="222">
        <v>91.000000000000014</v>
      </c>
      <c r="AT36" s="223"/>
      <c r="AU36" s="223"/>
      <c r="AV36" s="180">
        <v>91</v>
      </c>
      <c r="AW36" s="224">
        <f t="shared" si="1"/>
        <v>0</v>
      </c>
      <c r="AX36" s="181">
        <v>8225</v>
      </c>
    </row>
    <row r="37" spans="1:50" x14ac:dyDescent="0.25">
      <c r="A37" s="412"/>
      <c r="B37" s="412"/>
      <c r="C37" s="412"/>
      <c r="D37" s="412"/>
      <c r="E37" s="412"/>
      <c r="F37" s="412"/>
      <c r="G37" s="412"/>
      <c r="H37" s="412"/>
      <c r="I37" s="413"/>
      <c r="J37" s="413"/>
      <c r="K37" s="413"/>
      <c r="L37" s="413"/>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412"/>
      <c r="AN37" s="412"/>
      <c r="AO37" s="412"/>
      <c r="AP37" s="412"/>
      <c r="AQ37" s="412"/>
      <c r="AR37" s="412"/>
      <c r="AS37" s="412"/>
      <c r="AT37" s="412"/>
      <c r="AU37" s="412"/>
      <c r="AV37" s="412"/>
      <c r="AW37" s="412"/>
      <c r="AX37" s="412"/>
    </row>
  </sheetData>
  <autoFilter ref="A11:AX36"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2">
    <mergeCell ref="Q8:S8"/>
    <mergeCell ref="AW11:AW12"/>
    <mergeCell ref="AX11:AX12"/>
    <mergeCell ref="AY11:AY12"/>
    <mergeCell ref="AZ11:AZ12"/>
    <mergeCell ref="X11:Z11"/>
    <mergeCell ref="AJ11:AL11"/>
    <mergeCell ref="AM11:AO11"/>
    <mergeCell ref="BG11:BG12"/>
    <mergeCell ref="BA11:BA12"/>
    <mergeCell ref="BB11:BB12"/>
    <mergeCell ref="BC11:BC12"/>
    <mergeCell ref="BD11:BD12"/>
    <mergeCell ref="BE11:BE12"/>
    <mergeCell ref="BF11:BF12"/>
    <mergeCell ref="A11:A12"/>
    <mergeCell ref="B11:B12"/>
    <mergeCell ref="C11:C12"/>
    <mergeCell ref="D11:D12"/>
    <mergeCell ref="E11:E12"/>
    <mergeCell ref="F11:F12"/>
    <mergeCell ref="H11:H12"/>
    <mergeCell ref="I11:I12"/>
    <mergeCell ref="J11:J12"/>
    <mergeCell ref="AV11:AV12"/>
    <mergeCell ref="L11:N11"/>
    <mergeCell ref="AS11:AU11"/>
    <mergeCell ref="AP11:AR11"/>
    <mergeCell ref="O11:Q11"/>
    <mergeCell ref="R11:T11"/>
    <mergeCell ref="U11:W11"/>
    <mergeCell ref="G11:G12"/>
    <mergeCell ref="K11:K12"/>
    <mergeCell ref="AA11:AC11"/>
    <mergeCell ref="AD11:AF11"/>
    <mergeCell ref="AG11:AI11"/>
    <mergeCell ref="A1:B4"/>
    <mergeCell ref="C4:AU4"/>
    <mergeCell ref="A6:B8"/>
    <mergeCell ref="AV1:AX1"/>
    <mergeCell ref="AV2:AX2"/>
    <mergeCell ref="AV3:AX3"/>
    <mergeCell ref="AV4:AX4"/>
    <mergeCell ref="C1:AU1"/>
    <mergeCell ref="C2:AU2"/>
    <mergeCell ref="C3:AU3"/>
    <mergeCell ref="T6:U6"/>
    <mergeCell ref="T7:U7"/>
    <mergeCell ref="T8:U8"/>
    <mergeCell ref="N6:P8"/>
    <mergeCell ref="Q6:S6"/>
    <mergeCell ref="Q7:S7"/>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E35"/>
  <sheetViews>
    <sheetView zoomScale="70" zoomScaleNormal="70" workbookViewId="0">
      <selection sqref="A1:E34"/>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5" ht="22.5" customHeight="1" thickBot="1" x14ac:dyDescent="0.3">
      <c r="A1" s="896"/>
      <c r="B1" s="897" t="s">
        <v>182</v>
      </c>
      <c r="C1" s="897"/>
      <c r="D1" s="897"/>
      <c r="E1" s="147" t="s">
        <v>553</v>
      </c>
    </row>
    <row r="2" spans="1:5" ht="22.5" customHeight="1" thickBot="1" x14ac:dyDescent="0.3">
      <c r="A2" s="896"/>
      <c r="B2" s="898" t="s">
        <v>184</v>
      </c>
      <c r="C2" s="898"/>
      <c r="D2" s="898"/>
      <c r="E2" s="147" t="s">
        <v>185</v>
      </c>
    </row>
    <row r="3" spans="1:5" ht="22.5" customHeight="1" thickBot="1" x14ac:dyDescent="0.3">
      <c r="A3" s="896"/>
      <c r="B3" s="736" t="s">
        <v>186</v>
      </c>
      <c r="C3" s="900"/>
      <c r="D3" s="901"/>
      <c r="E3" s="147" t="s">
        <v>187</v>
      </c>
    </row>
    <row r="4" spans="1:5" ht="22.5" customHeight="1" thickBot="1" x14ac:dyDescent="0.3">
      <c r="A4" s="896"/>
      <c r="B4" s="902" t="s">
        <v>554</v>
      </c>
      <c r="C4" s="903"/>
      <c r="D4" s="904"/>
      <c r="E4" s="148" t="s">
        <v>555</v>
      </c>
    </row>
    <row r="5" spans="1:5" ht="15.75" thickBot="1" x14ac:dyDescent="0.3">
      <c r="A5" s="124"/>
      <c r="B5" s="124"/>
      <c r="C5" s="124"/>
      <c r="D5" s="124"/>
      <c r="E5" s="124"/>
    </row>
    <row r="6" spans="1:5" x14ac:dyDescent="0.25">
      <c r="A6" s="793" t="s">
        <v>556</v>
      </c>
      <c r="B6" s="790"/>
      <c r="C6" s="790"/>
      <c r="D6" s="790"/>
      <c r="E6" s="899"/>
    </row>
    <row r="7" spans="1:5" ht="45.75" customHeight="1" x14ac:dyDescent="0.25">
      <c r="A7" s="341" t="s">
        <v>557</v>
      </c>
      <c r="B7" s="342" t="s">
        <v>558</v>
      </c>
      <c r="C7" s="342" t="s">
        <v>559</v>
      </c>
      <c r="D7" s="894" t="s">
        <v>560</v>
      </c>
      <c r="E7" s="895"/>
    </row>
    <row r="8" spans="1:5" x14ac:dyDescent="0.25">
      <c r="A8" s="125"/>
      <c r="B8" s="343"/>
      <c r="C8" s="131"/>
      <c r="D8" s="905"/>
      <c r="E8" s="906"/>
    </row>
    <row r="9" spans="1:5" x14ac:dyDescent="0.25">
      <c r="A9" s="125"/>
      <c r="B9" s="343"/>
      <c r="C9" s="131"/>
      <c r="D9" s="905"/>
      <c r="E9" s="906"/>
    </row>
    <row r="10" spans="1:5" x14ac:dyDescent="0.25">
      <c r="A10" s="125"/>
      <c r="B10" s="343"/>
      <c r="C10" s="131"/>
      <c r="D10" s="905"/>
      <c r="E10" s="906"/>
    </row>
    <row r="11" spans="1:5" x14ac:dyDescent="0.25">
      <c r="A11" s="125"/>
      <c r="B11" s="126"/>
      <c r="C11" s="131"/>
      <c r="D11" s="905"/>
      <c r="E11" s="906"/>
    </row>
    <row r="12" spans="1:5" x14ac:dyDescent="0.25">
      <c r="A12" s="127"/>
      <c r="B12" s="126"/>
      <c r="C12" s="131"/>
      <c r="D12" s="905"/>
      <c r="E12" s="906"/>
    </row>
    <row r="13" spans="1:5" x14ac:dyDescent="0.25">
      <c r="A13" s="127"/>
      <c r="B13" s="126"/>
      <c r="C13" s="132"/>
      <c r="D13" s="905"/>
      <c r="E13" s="906"/>
    </row>
    <row r="14" spans="1:5" x14ac:dyDescent="0.25">
      <c r="A14" s="127"/>
      <c r="B14" s="126"/>
      <c r="C14" s="132"/>
      <c r="D14" s="905"/>
      <c r="E14" s="906"/>
    </row>
    <row r="15" spans="1:5" x14ac:dyDescent="0.25">
      <c r="A15" s="128"/>
      <c r="B15" s="126"/>
      <c r="C15" s="131"/>
      <c r="D15" s="905"/>
      <c r="E15" s="906"/>
    </row>
    <row r="16" spans="1:5" x14ac:dyDescent="0.25">
      <c r="A16" s="129"/>
      <c r="B16" s="130"/>
      <c r="C16" s="133"/>
      <c r="D16" s="905"/>
      <c r="E16" s="906"/>
    </row>
    <row r="17" spans="1:5" x14ac:dyDescent="0.25">
      <c r="A17" s="344"/>
      <c r="B17" s="345"/>
      <c r="C17" s="345"/>
      <c r="D17" s="905"/>
      <c r="E17" s="906"/>
    </row>
    <row r="18" spans="1:5" x14ac:dyDescent="0.25">
      <c r="A18" s="344"/>
      <c r="B18" s="345"/>
      <c r="C18" s="345"/>
      <c r="D18" s="905"/>
      <c r="E18" s="906"/>
    </row>
    <row r="19" spans="1:5" x14ac:dyDescent="0.25">
      <c r="A19" s="344"/>
      <c r="B19" s="345"/>
      <c r="C19" s="345"/>
      <c r="D19" s="905"/>
      <c r="E19" s="906"/>
    </row>
    <row r="20" spans="1:5" x14ac:dyDescent="0.25">
      <c r="A20" s="344"/>
      <c r="B20" s="345"/>
      <c r="C20" s="345"/>
      <c r="D20" s="905"/>
      <c r="E20" s="906"/>
    </row>
    <row r="21" spans="1:5" x14ac:dyDescent="0.25">
      <c r="A21" s="344"/>
      <c r="B21" s="345"/>
      <c r="C21" s="345"/>
      <c r="D21" s="905"/>
      <c r="E21" s="906"/>
    </row>
    <row r="22" spans="1:5" x14ac:dyDescent="0.25">
      <c r="A22" s="344"/>
      <c r="B22" s="345"/>
      <c r="C22" s="345"/>
      <c r="D22" s="905"/>
      <c r="E22" s="906"/>
    </row>
    <row r="23" spans="1:5" x14ac:dyDescent="0.25">
      <c r="A23" s="344"/>
      <c r="B23" s="345"/>
      <c r="C23" s="345"/>
      <c r="D23" s="905"/>
      <c r="E23" s="906"/>
    </row>
    <row r="24" spans="1:5" x14ac:dyDescent="0.25">
      <c r="A24" s="344"/>
      <c r="B24" s="345"/>
      <c r="C24" s="345"/>
      <c r="D24" s="905"/>
      <c r="E24" s="906"/>
    </row>
    <row r="25" spans="1:5" x14ac:dyDescent="0.25">
      <c r="A25" s="344"/>
      <c r="B25" s="345"/>
      <c r="C25" s="345"/>
      <c r="D25" s="905"/>
      <c r="E25" s="906"/>
    </row>
    <row r="26" spans="1:5" x14ac:dyDescent="0.25">
      <c r="A26" s="344"/>
      <c r="B26" s="345"/>
      <c r="C26" s="345"/>
      <c r="D26" s="905"/>
      <c r="E26" s="906"/>
    </row>
    <row r="27" spans="1:5" x14ac:dyDescent="0.25">
      <c r="A27" s="344"/>
      <c r="B27" s="345"/>
      <c r="C27" s="345"/>
      <c r="D27" s="905"/>
      <c r="E27" s="906"/>
    </row>
    <row r="28" spans="1:5" x14ac:dyDescent="0.25">
      <c r="A28" s="344"/>
      <c r="B28" s="345"/>
      <c r="C28" s="345"/>
      <c r="D28" s="905"/>
      <c r="E28" s="906"/>
    </row>
    <row r="29" spans="1:5" x14ac:dyDescent="0.25">
      <c r="A29" s="344"/>
      <c r="B29" s="345"/>
      <c r="C29" s="345"/>
      <c r="D29" s="905"/>
      <c r="E29" s="906"/>
    </row>
    <row r="30" spans="1:5" x14ac:dyDescent="0.25">
      <c r="A30" s="344"/>
      <c r="B30" s="345"/>
      <c r="C30" s="345"/>
      <c r="D30" s="905"/>
      <c r="E30" s="906"/>
    </row>
    <row r="31" spans="1:5" x14ac:dyDescent="0.25">
      <c r="A31" s="344"/>
      <c r="B31" s="345"/>
      <c r="C31" s="345"/>
      <c r="D31" s="905"/>
      <c r="E31" s="906"/>
    </row>
    <row r="32" spans="1:5" x14ac:dyDescent="0.25">
      <c r="A32" s="344"/>
      <c r="B32" s="345"/>
      <c r="C32" s="345"/>
      <c r="D32" s="905"/>
      <c r="E32" s="906"/>
    </row>
    <row r="33" spans="1:5" x14ac:dyDescent="0.25">
      <c r="A33" s="344"/>
      <c r="B33" s="345"/>
      <c r="C33" s="345"/>
      <c r="D33" s="905"/>
      <c r="E33" s="906"/>
    </row>
    <row r="34" spans="1:5" ht="15.75" thickBot="1" x14ac:dyDescent="0.3">
      <c r="A34" s="346"/>
      <c r="B34" s="347"/>
      <c r="C34" s="347"/>
      <c r="D34" s="907"/>
      <c r="E34" s="908"/>
    </row>
    <row r="35" spans="1:5" s="340" customFormat="1" x14ac:dyDescent="0.25">
      <c r="D35" s="909"/>
      <c r="E35" s="909"/>
    </row>
  </sheetData>
  <mergeCells count="35">
    <mergeCell ref="D33:E33"/>
    <mergeCell ref="D34:E34"/>
    <mergeCell ref="D35:E35"/>
    <mergeCell ref="D28:E28"/>
    <mergeCell ref="D29:E29"/>
    <mergeCell ref="D30:E30"/>
    <mergeCell ref="D31:E31"/>
    <mergeCell ref="D32:E32"/>
    <mergeCell ref="D23:E23"/>
    <mergeCell ref="D24:E24"/>
    <mergeCell ref="D25:E25"/>
    <mergeCell ref="D26:E26"/>
    <mergeCell ref="D27:E27"/>
    <mergeCell ref="D18:E18"/>
    <mergeCell ref="D19:E19"/>
    <mergeCell ref="D20:E20"/>
    <mergeCell ref="D21:E21"/>
    <mergeCell ref="D22:E22"/>
    <mergeCell ref="D13:E13"/>
    <mergeCell ref="D14:E14"/>
    <mergeCell ref="D15:E15"/>
    <mergeCell ref="D16:E16"/>
    <mergeCell ref="D17:E17"/>
    <mergeCell ref="D8:E8"/>
    <mergeCell ref="D9:E9"/>
    <mergeCell ref="D10:E10"/>
    <mergeCell ref="D11:E11"/>
    <mergeCell ref="D12:E12"/>
    <mergeCell ref="D7:E7"/>
    <mergeCell ref="A1:A4"/>
    <mergeCell ref="B1:D1"/>
    <mergeCell ref="B2:D2"/>
    <mergeCell ref="A6:E6"/>
    <mergeCell ref="B3:D3"/>
    <mergeCell ref="B4:D4"/>
  </mergeCells>
  <pageMargins left="0.25" right="0.25" top="0.75" bottom="0.75" header="0.3" footer="0.3"/>
  <pageSetup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48"/>
      <c r="B3" s="436"/>
      <c r="C3" s="436"/>
      <c r="D3" s="436"/>
      <c r="E3" s="436"/>
      <c r="F3" s="436"/>
      <c r="G3" s="436"/>
      <c r="H3" s="436"/>
      <c r="I3" s="436"/>
      <c r="J3" s="436"/>
      <c r="K3" s="436"/>
      <c r="L3" s="436"/>
      <c r="M3" s="436"/>
      <c r="N3" s="436"/>
      <c r="O3" s="436"/>
    </row>
    <row r="4" spans="1:15" ht="39.75" customHeight="1" x14ac:dyDescent="0.25">
      <c r="A4" s="449" t="s">
        <v>91</v>
      </c>
      <c r="B4" s="436"/>
      <c r="C4" s="436"/>
      <c r="D4" s="436"/>
      <c r="E4" s="436"/>
      <c r="F4" s="436"/>
      <c r="G4" s="436"/>
      <c r="H4" s="436"/>
      <c r="I4" s="436"/>
      <c r="J4" s="436"/>
      <c r="K4" s="436"/>
      <c r="L4" s="436"/>
      <c r="M4" s="436"/>
      <c r="N4" s="436"/>
      <c r="O4" s="436"/>
    </row>
    <row r="5" spans="1:15" ht="21" hidden="1" customHeight="1" x14ac:dyDescent="0.35">
      <c r="A5" s="448"/>
      <c r="B5" s="436"/>
      <c r="C5" s="436"/>
      <c r="D5" s="436"/>
      <c r="E5" s="436"/>
      <c r="F5" s="436"/>
      <c r="G5" s="436"/>
      <c r="H5" s="436"/>
      <c r="I5" s="436"/>
      <c r="J5" s="436"/>
      <c r="K5" s="436"/>
      <c r="L5" s="436"/>
      <c r="M5" s="436"/>
      <c r="N5" s="436"/>
      <c r="O5" s="436"/>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50" t="s">
        <v>92</v>
      </c>
      <c r="C7" s="436"/>
      <c r="D7" s="436"/>
      <c r="E7" s="1"/>
      <c r="F7" s="451">
        <v>2024</v>
      </c>
      <c r="G7" s="452"/>
      <c r="H7" s="52"/>
      <c r="I7" s="52"/>
      <c r="J7" s="2">
        <v>2025</v>
      </c>
      <c r="K7" s="2">
        <v>2026</v>
      </c>
      <c r="L7" s="2">
        <v>2027</v>
      </c>
      <c r="M7" s="2">
        <v>2028</v>
      </c>
      <c r="N7" s="2" t="s">
        <v>93</v>
      </c>
      <c r="O7" s="1"/>
    </row>
    <row r="8" spans="1:15" ht="15" hidden="1" customHeight="1" x14ac:dyDescent="0.25">
      <c r="A8" s="1"/>
      <c r="B8" s="436"/>
      <c r="C8" s="436"/>
      <c r="D8" s="436"/>
      <c r="E8" s="1"/>
      <c r="F8" s="453">
        <v>16263770000</v>
      </c>
      <c r="G8" s="452"/>
      <c r="H8" s="52"/>
      <c r="I8" s="52"/>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43" t="s">
        <v>94</v>
      </c>
      <c r="B11" s="436"/>
      <c r="C11" s="436"/>
      <c r="D11" s="436"/>
      <c r="E11" s="436"/>
      <c r="F11" s="436"/>
      <c r="G11" s="436"/>
      <c r="H11" s="436"/>
      <c r="I11" s="436"/>
      <c r="J11" s="436"/>
      <c r="K11" s="436"/>
      <c r="L11" s="436"/>
      <c r="M11" s="436"/>
      <c r="N11" s="436"/>
      <c r="O11" s="436"/>
    </row>
    <row r="12" spans="1:15" ht="9" customHeight="1" x14ac:dyDescent="0.25">
      <c r="A12" s="5"/>
      <c r="B12" s="5"/>
      <c r="C12" s="5"/>
      <c r="D12" s="5"/>
      <c r="E12" s="5"/>
      <c r="F12" s="5"/>
      <c r="G12" s="5"/>
      <c r="H12" s="5"/>
      <c r="I12" s="5"/>
      <c r="J12" s="5"/>
      <c r="K12" s="5"/>
      <c r="L12" s="5"/>
      <c r="M12" s="5"/>
      <c r="N12" s="5"/>
      <c r="O12" s="5"/>
    </row>
    <row r="13" spans="1:15" ht="21.75" customHeight="1" x14ac:dyDescent="0.25">
      <c r="A13" s="435" t="s">
        <v>95</v>
      </c>
      <c r="B13" s="442"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36"/>
      <c r="B14" s="438"/>
      <c r="C14" s="4"/>
      <c r="D14" s="441">
        <v>1</v>
      </c>
      <c r="E14" s="4"/>
      <c r="F14" s="441" t="s">
        <v>21</v>
      </c>
      <c r="G14" s="4"/>
      <c r="H14" s="441"/>
      <c r="I14" s="4"/>
      <c r="J14" s="9" t="s">
        <v>100</v>
      </c>
      <c r="K14" s="10">
        <v>15</v>
      </c>
      <c r="L14" s="11">
        <v>50</v>
      </c>
      <c r="M14" s="11">
        <v>85</v>
      </c>
      <c r="N14" s="12">
        <v>100</v>
      </c>
      <c r="O14" s="10">
        <v>100</v>
      </c>
    </row>
    <row r="15" spans="1:15" ht="21.75" customHeight="1" x14ac:dyDescent="0.25">
      <c r="A15" s="436"/>
      <c r="B15" s="439"/>
      <c r="C15" s="4"/>
      <c r="D15" s="439"/>
      <c r="E15" s="4"/>
      <c r="F15" s="439"/>
      <c r="G15" s="4"/>
      <c r="H15" s="439"/>
      <c r="I15" s="4"/>
      <c r="J15" s="9" t="s">
        <v>101</v>
      </c>
      <c r="K15" s="3"/>
      <c r="L15" s="3"/>
      <c r="M15" s="3"/>
      <c r="N15" s="3"/>
      <c r="O15" s="3">
        <f t="shared" ref="O15" si="0">SUM(K15:N15)</f>
        <v>0</v>
      </c>
    </row>
    <row r="17" spans="1:15" ht="15" customHeight="1" x14ac:dyDescent="0.25">
      <c r="A17" s="454" t="s">
        <v>102</v>
      </c>
      <c r="B17" s="436"/>
      <c r="C17" s="436"/>
      <c r="D17" s="436"/>
      <c r="E17" s="436"/>
      <c r="F17" s="436"/>
      <c r="G17" s="436"/>
      <c r="H17" s="436"/>
      <c r="I17" s="436"/>
      <c r="J17" s="436"/>
      <c r="K17" s="436"/>
      <c r="L17" s="436"/>
      <c r="M17" s="436"/>
      <c r="N17" s="436"/>
      <c r="O17" s="436"/>
    </row>
    <row r="18" spans="1:15" ht="26.25" customHeight="1" x14ac:dyDescent="0.25">
      <c r="A18" s="435" t="s">
        <v>103</v>
      </c>
      <c r="B18" s="444" t="s">
        <v>104</v>
      </c>
      <c r="C18" s="4"/>
      <c r="D18" s="53" t="s">
        <v>105</v>
      </c>
      <c r="E18" s="4"/>
      <c r="F18" s="54" t="s">
        <v>98</v>
      </c>
      <c r="G18" s="4"/>
      <c r="H18" s="56" t="s">
        <v>106</v>
      </c>
      <c r="I18" s="4"/>
      <c r="J18" s="54" t="s">
        <v>99</v>
      </c>
      <c r="K18" s="55">
        <v>2024</v>
      </c>
      <c r="L18" s="55">
        <v>2025</v>
      </c>
      <c r="M18" s="55">
        <v>2026</v>
      </c>
      <c r="N18" s="55">
        <v>2027</v>
      </c>
      <c r="O18" s="55" t="s">
        <v>93</v>
      </c>
    </row>
    <row r="19" spans="1:15" ht="15" customHeight="1" x14ac:dyDescent="0.25">
      <c r="A19" s="436"/>
      <c r="B19" s="438"/>
      <c r="C19" s="4"/>
      <c r="D19" s="441">
        <v>1</v>
      </c>
      <c r="E19" s="4"/>
      <c r="F19" s="441" t="s">
        <v>23</v>
      </c>
      <c r="G19" s="4"/>
      <c r="H19" s="441">
        <v>10</v>
      </c>
      <c r="I19" s="4"/>
      <c r="J19" s="9" t="s">
        <v>100</v>
      </c>
      <c r="K19" s="10">
        <v>1</v>
      </c>
      <c r="L19" s="11">
        <v>1</v>
      </c>
      <c r="M19" s="11">
        <v>1</v>
      </c>
      <c r="N19" s="11">
        <v>1</v>
      </c>
      <c r="O19" s="14">
        <v>1</v>
      </c>
    </row>
    <row r="20" spans="1:15" ht="15" customHeight="1" x14ac:dyDescent="0.25">
      <c r="A20" s="436"/>
      <c r="B20" s="439"/>
      <c r="C20" s="4"/>
      <c r="D20" s="439"/>
      <c r="E20" s="4"/>
      <c r="F20" s="439"/>
      <c r="G20" s="4"/>
      <c r="H20" s="439"/>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35" t="s">
        <v>103</v>
      </c>
      <c r="B22" s="437" t="s">
        <v>107</v>
      </c>
      <c r="C22" s="4"/>
      <c r="D22" s="57" t="s">
        <v>105</v>
      </c>
      <c r="E22" s="4"/>
      <c r="F22" s="58" t="s">
        <v>98</v>
      </c>
      <c r="G22" s="4"/>
      <c r="H22" s="58" t="s">
        <v>106</v>
      </c>
      <c r="I22" s="4"/>
      <c r="J22" s="58" t="s">
        <v>99</v>
      </c>
      <c r="K22" s="59">
        <v>2024</v>
      </c>
      <c r="L22" s="59">
        <v>2025</v>
      </c>
      <c r="M22" s="59">
        <v>2026</v>
      </c>
      <c r="N22" s="59">
        <v>2027</v>
      </c>
      <c r="O22" s="59" t="s">
        <v>93</v>
      </c>
    </row>
    <row r="23" spans="1:15" ht="15" customHeight="1" x14ac:dyDescent="0.25">
      <c r="A23" s="436"/>
      <c r="B23" s="438"/>
      <c r="C23" s="4"/>
      <c r="D23" s="441">
        <v>1</v>
      </c>
      <c r="E23" s="4"/>
      <c r="F23" s="441" t="s">
        <v>23</v>
      </c>
      <c r="G23" s="4"/>
      <c r="H23" s="441">
        <v>10</v>
      </c>
      <c r="I23" s="4"/>
      <c r="J23" s="9" t="s">
        <v>100</v>
      </c>
      <c r="K23" s="10">
        <v>1</v>
      </c>
      <c r="L23" s="11">
        <v>1</v>
      </c>
      <c r="M23" s="11">
        <v>1</v>
      </c>
      <c r="N23" s="11">
        <v>1</v>
      </c>
      <c r="O23" s="14">
        <v>1</v>
      </c>
    </row>
    <row r="24" spans="1:15" ht="15" customHeight="1" x14ac:dyDescent="0.25">
      <c r="A24" s="436"/>
      <c r="B24" s="439"/>
      <c r="C24" s="4"/>
      <c r="D24" s="439"/>
      <c r="E24" s="4"/>
      <c r="F24" s="439"/>
      <c r="G24" s="4"/>
      <c r="H24" s="439"/>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35" t="s">
        <v>103</v>
      </c>
      <c r="B26" s="445" t="s">
        <v>108</v>
      </c>
      <c r="C26" s="4"/>
      <c r="D26" s="60" t="s">
        <v>105</v>
      </c>
      <c r="E26" s="4"/>
      <c r="F26" s="61" t="s">
        <v>98</v>
      </c>
      <c r="G26" s="4"/>
      <c r="H26" s="61" t="s">
        <v>106</v>
      </c>
      <c r="I26" s="4"/>
      <c r="J26" s="61" t="s">
        <v>99</v>
      </c>
      <c r="K26" s="62">
        <v>2024</v>
      </c>
      <c r="L26" s="62">
        <v>2025</v>
      </c>
      <c r="M26" s="62">
        <v>2026</v>
      </c>
      <c r="N26" s="62">
        <v>2027</v>
      </c>
      <c r="O26" s="62" t="s">
        <v>93</v>
      </c>
    </row>
    <row r="27" spans="1:15" ht="15" customHeight="1" x14ac:dyDescent="0.25">
      <c r="A27" s="436"/>
      <c r="B27" s="446"/>
      <c r="C27" s="4"/>
      <c r="D27" s="441">
        <v>1</v>
      </c>
      <c r="E27" s="4"/>
      <c r="F27" s="441" t="s">
        <v>23</v>
      </c>
      <c r="G27" s="4"/>
      <c r="H27" s="441">
        <v>10</v>
      </c>
      <c r="I27" s="4"/>
      <c r="J27" s="9" t="s">
        <v>100</v>
      </c>
      <c r="K27" s="10">
        <v>1</v>
      </c>
      <c r="L27" s="11">
        <v>1</v>
      </c>
      <c r="M27" s="11">
        <v>1</v>
      </c>
      <c r="N27" s="11">
        <v>1</v>
      </c>
      <c r="O27" s="14">
        <v>1</v>
      </c>
    </row>
    <row r="28" spans="1:15" ht="15" customHeight="1" x14ac:dyDescent="0.25">
      <c r="A28" s="436"/>
      <c r="B28" s="447"/>
      <c r="C28" s="4"/>
      <c r="D28" s="439"/>
      <c r="E28" s="4"/>
      <c r="F28" s="439"/>
      <c r="G28" s="4"/>
      <c r="H28" s="439"/>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35" t="s">
        <v>103</v>
      </c>
      <c r="B30" s="460" t="s">
        <v>109</v>
      </c>
      <c r="C30" s="4"/>
      <c r="D30" s="63" t="s">
        <v>105</v>
      </c>
      <c r="E30" s="4"/>
      <c r="F30" s="64" t="s">
        <v>98</v>
      </c>
      <c r="G30" s="4"/>
      <c r="H30" s="64" t="s">
        <v>106</v>
      </c>
      <c r="I30" s="4"/>
      <c r="J30" s="64" t="s">
        <v>99</v>
      </c>
      <c r="K30" s="65">
        <v>2024</v>
      </c>
      <c r="L30" s="65">
        <v>2025</v>
      </c>
      <c r="M30" s="65">
        <v>2026</v>
      </c>
      <c r="N30" s="65">
        <v>2027</v>
      </c>
      <c r="O30" s="65" t="s">
        <v>93</v>
      </c>
    </row>
    <row r="31" spans="1:15" ht="15" customHeight="1" x14ac:dyDescent="0.25">
      <c r="A31" s="436"/>
      <c r="B31" s="438"/>
      <c r="C31" s="4"/>
      <c r="D31" s="441">
        <v>100</v>
      </c>
      <c r="E31" s="4"/>
      <c r="F31" s="441" t="s">
        <v>33</v>
      </c>
      <c r="G31" s="4"/>
      <c r="H31" s="441">
        <v>15</v>
      </c>
      <c r="I31" s="4"/>
      <c r="J31" s="9" t="s">
        <v>100</v>
      </c>
      <c r="K31" s="18">
        <v>0.15</v>
      </c>
      <c r="L31" s="18">
        <v>0.5</v>
      </c>
      <c r="M31" s="18">
        <v>0.85</v>
      </c>
      <c r="N31" s="18">
        <v>1</v>
      </c>
      <c r="O31" s="19">
        <v>100</v>
      </c>
    </row>
    <row r="32" spans="1:15" ht="15" customHeight="1" x14ac:dyDescent="0.25">
      <c r="A32" s="436"/>
      <c r="B32" s="439"/>
      <c r="C32" s="4"/>
      <c r="D32" s="439"/>
      <c r="E32" s="4"/>
      <c r="F32" s="439"/>
      <c r="G32" s="4"/>
      <c r="H32" s="439"/>
      <c r="I32" s="4"/>
      <c r="J32" s="9" t="s">
        <v>101</v>
      </c>
      <c r="K32" s="15">
        <v>265950000</v>
      </c>
      <c r="L32" s="15">
        <v>699000000</v>
      </c>
      <c r="M32" s="15">
        <v>808000000</v>
      </c>
      <c r="N32" s="15">
        <v>812000000</v>
      </c>
      <c r="O32" s="14">
        <f>+SUM(K32:N32)</f>
        <v>2584950000</v>
      </c>
    </row>
    <row r="34" spans="1:15" ht="15" customHeight="1" x14ac:dyDescent="0.25">
      <c r="A34" s="443" t="s">
        <v>110</v>
      </c>
      <c r="B34" s="436"/>
      <c r="C34" s="436"/>
      <c r="D34" s="436"/>
      <c r="E34" s="436"/>
      <c r="F34" s="436"/>
      <c r="G34" s="436"/>
      <c r="H34" s="436"/>
      <c r="I34" s="436"/>
      <c r="J34" s="436"/>
      <c r="K34" s="436"/>
      <c r="L34" s="436"/>
      <c r="M34" s="436"/>
      <c r="N34" s="436"/>
      <c r="O34" s="436"/>
    </row>
    <row r="35" spans="1:15" ht="9" customHeight="1" x14ac:dyDescent="0.25">
      <c r="A35" s="5"/>
      <c r="B35" s="5"/>
      <c r="C35" s="5"/>
      <c r="D35" s="5"/>
      <c r="E35" s="5"/>
      <c r="F35" s="5"/>
      <c r="G35" s="5"/>
      <c r="H35" s="5"/>
      <c r="I35" s="5"/>
      <c r="J35" s="5"/>
      <c r="K35" s="5"/>
      <c r="L35" s="5"/>
      <c r="M35" s="5"/>
      <c r="N35" s="5"/>
      <c r="O35" s="5"/>
    </row>
    <row r="36" spans="1:15" ht="21.75" customHeight="1" x14ac:dyDescent="0.25">
      <c r="A36" s="435" t="s">
        <v>95</v>
      </c>
      <c r="B36" s="442"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36"/>
      <c r="B37" s="438"/>
      <c r="C37" s="4"/>
      <c r="D37" s="441">
        <v>5</v>
      </c>
      <c r="E37" s="4"/>
      <c r="F37" s="441" t="s">
        <v>21</v>
      </c>
      <c r="G37" s="4"/>
      <c r="H37" s="441">
        <v>15</v>
      </c>
      <c r="I37" s="4"/>
      <c r="J37" s="9" t="s">
        <v>100</v>
      </c>
      <c r="K37" s="20">
        <v>1.7</v>
      </c>
      <c r="L37" s="20">
        <v>1.6</v>
      </c>
      <c r="M37" s="20">
        <v>0.9</v>
      </c>
      <c r="N37" s="20">
        <v>0.8</v>
      </c>
      <c r="O37" s="21">
        <f t="shared" ref="O37:O38" si="1">SUM(K37:N37)</f>
        <v>5</v>
      </c>
    </row>
    <row r="38" spans="1:15" ht="21.75" customHeight="1" x14ac:dyDescent="0.25">
      <c r="A38" s="436"/>
      <c r="B38" s="439"/>
      <c r="C38" s="4"/>
      <c r="D38" s="439"/>
      <c r="E38" s="4"/>
      <c r="F38" s="439"/>
      <c r="G38" s="4"/>
      <c r="H38" s="439"/>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35" t="s">
        <v>103</v>
      </c>
      <c r="B41" s="444" t="s">
        <v>112</v>
      </c>
      <c r="C41" s="4"/>
      <c r="D41" s="53" t="s">
        <v>105</v>
      </c>
      <c r="E41" s="4"/>
      <c r="F41" s="54" t="s">
        <v>98</v>
      </c>
      <c r="G41" s="4"/>
      <c r="H41" s="54" t="s">
        <v>106</v>
      </c>
      <c r="I41" s="4"/>
      <c r="J41" s="54" t="s">
        <v>99</v>
      </c>
      <c r="K41" s="55">
        <v>2024</v>
      </c>
      <c r="L41" s="55">
        <v>2025</v>
      </c>
      <c r="M41" s="55">
        <v>2026</v>
      </c>
      <c r="N41" s="55">
        <v>2027</v>
      </c>
      <c r="O41" s="55" t="s">
        <v>93</v>
      </c>
    </row>
    <row r="42" spans="1:15" ht="15" customHeight="1" x14ac:dyDescent="0.25">
      <c r="A42" s="436"/>
      <c r="B42" s="438"/>
      <c r="C42" s="4"/>
      <c r="D42" s="441">
        <v>5</v>
      </c>
      <c r="E42" s="4"/>
      <c r="F42" s="441" t="s">
        <v>21</v>
      </c>
      <c r="G42" s="4"/>
      <c r="H42" s="441">
        <v>15</v>
      </c>
      <c r="I42" s="4"/>
      <c r="J42" s="9" t="s">
        <v>100</v>
      </c>
      <c r="K42" s="20">
        <v>1.7</v>
      </c>
      <c r="L42" s="20">
        <v>1.6</v>
      </c>
      <c r="M42" s="20">
        <v>0.9</v>
      </c>
      <c r="N42" s="20">
        <v>0.8</v>
      </c>
      <c r="O42" s="21">
        <f>SUM(K42:N42)</f>
        <v>5</v>
      </c>
    </row>
    <row r="43" spans="1:15" ht="15" customHeight="1" x14ac:dyDescent="0.25">
      <c r="A43" s="436"/>
      <c r="B43" s="439"/>
      <c r="C43" s="4"/>
      <c r="D43" s="439"/>
      <c r="E43" s="4"/>
      <c r="F43" s="439"/>
      <c r="G43" s="4"/>
      <c r="H43" s="439"/>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43" t="s">
        <v>113</v>
      </c>
      <c r="B46" s="436"/>
      <c r="C46" s="436"/>
      <c r="D46" s="436"/>
      <c r="E46" s="436"/>
      <c r="F46" s="436"/>
      <c r="G46" s="436"/>
      <c r="H46" s="436"/>
      <c r="I46" s="436"/>
      <c r="J46" s="436"/>
      <c r="K46" s="436"/>
      <c r="L46" s="436"/>
      <c r="M46" s="436"/>
      <c r="N46" s="436"/>
      <c r="O46" s="436"/>
    </row>
    <row r="47" spans="1:15" ht="9" customHeight="1" x14ac:dyDescent="0.25">
      <c r="A47" s="5"/>
      <c r="B47" s="5"/>
      <c r="C47" s="5"/>
      <c r="D47" s="5"/>
      <c r="E47" s="5"/>
      <c r="F47" s="5"/>
      <c r="G47" s="5"/>
      <c r="H47" s="5"/>
      <c r="I47" s="5"/>
      <c r="J47" s="5"/>
      <c r="K47" s="5"/>
      <c r="L47" s="5"/>
      <c r="M47" s="5"/>
      <c r="N47" s="5"/>
      <c r="O47" s="5"/>
    </row>
    <row r="48" spans="1:15" ht="30" customHeight="1" x14ac:dyDescent="0.25">
      <c r="A48" s="435" t="s">
        <v>95</v>
      </c>
      <c r="B48" s="442"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36"/>
      <c r="B49" s="438"/>
      <c r="C49" s="4"/>
      <c r="D49" s="441">
        <v>100</v>
      </c>
      <c r="E49" s="4"/>
      <c r="F49" s="441" t="s">
        <v>33</v>
      </c>
      <c r="G49" s="4"/>
      <c r="H49" s="441">
        <f>+H54+H58</f>
        <v>28</v>
      </c>
      <c r="I49" s="4"/>
      <c r="J49" s="9" t="s">
        <v>100</v>
      </c>
      <c r="K49" s="23"/>
      <c r="L49" s="23"/>
      <c r="M49" s="23"/>
      <c r="N49" s="23"/>
      <c r="O49" s="14">
        <v>100</v>
      </c>
    </row>
    <row r="50" spans="1:15" ht="21.75" customHeight="1" x14ac:dyDescent="0.25">
      <c r="A50" s="436"/>
      <c r="B50" s="439"/>
      <c r="C50" s="4"/>
      <c r="D50" s="439"/>
      <c r="E50" s="4"/>
      <c r="F50" s="439"/>
      <c r="G50" s="4"/>
      <c r="H50" s="439"/>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40" t="s">
        <v>102</v>
      </c>
      <c r="B52" s="440"/>
      <c r="C52" s="440"/>
      <c r="D52" s="440"/>
      <c r="E52" s="440"/>
      <c r="F52" s="440"/>
      <c r="G52" s="440"/>
      <c r="H52" s="440"/>
      <c r="I52" s="440"/>
      <c r="J52" s="440"/>
      <c r="K52" s="440"/>
      <c r="L52" s="440"/>
      <c r="M52" s="440"/>
      <c r="N52" s="440"/>
      <c r="O52" s="440"/>
    </row>
    <row r="53" spans="1:15" ht="26.25" customHeight="1" x14ac:dyDescent="0.25">
      <c r="A53" s="455" t="s">
        <v>103</v>
      </c>
      <c r="B53" s="456" t="s">
        <v>115</v>
      </c>
      <c r="C53" s="4"/>
      <c r="D53" s="53" t="s">
        <v>105</v>
      </c>
      <c r="E53" s="4"/>
      <c r="F53" s="54" t="s">
        <v>98</v>
      </c>
      <c r="G53" s="4"/>
      <c r="H53" s="54" t="s">
        <v>106</v>
      </c>
      <c r="I53" s="4"/>
      <c r="J53" s="54" t="s">
        <v>99</v>
      </c>
      <c r="K53" s="55">
        <v>2024</v>
      </c>
      <c r="L53" s="55">
        <v>2025</v>
      </c>
      <c r="M53" s="55">
        <v>2026</v>
      </c>
      <c r="N53" s="55">
        <v>2027</v>
      </c>
      <c r="O53" s="55" t="s">
        <v>93</v>
      </c>
    </row>
    <row r="54" spans="1:15" ht="15" customHeight="1" x14ac:dyDescent="0.25">
      <c r="A54" s="455"/>
      <c r="B54" s="457"/>
      <c r="C54" s="4"/>
      <c r="D54" s="441">
        <v>100</v>
      </c>
      <c r="E54" s="4"/>
      <c r="F54" s="441" t="s">
        <v>33</v>
      </c>
      <c r="G54" s="4"/>
      <c r="H54" s="441">
        <v>15</v>
      </c>
      <c r="I54" s="4"/>
      <c r="J54" s="9" t="s">
        <v>100</v>
      </c>
      <c r="K54" s="23">
        <v>0.1</v>
      </c>
      <c r="L54" s="23">
        <v>0.5</v>
      </c>
      <c r="M54" s="23"/>
      <c r="N54" s="23"/>
      <c r="O54" s="14">
        <v>100</v>
      </c>
    </row>
    <row r="55" spans="1:15" ht="15" customHeight="1" x14ac:dyDescent="0.25">
      <c r="A55" s="455"/>
      <c r="B55" s="458"/>
      <c r="C55" s="4"/>
      <c r="D55" s="459"/>
      <c r="E55" s="4"/>
      <c r="F55" s="459"/>
      <c r="G55" s="4"/>
      <c r="H55" s="439"/>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35" t="s">
        <v>103</v>
      </c>
      <c r="B57" s="437" t="s">
        <v>116</v>
      </c>
      <c r="C57" s="4"/>
      <c r="D57" s="57" t="s">
        <v>105</v>
      </c>
      <c r="E57" s="4"/>
      <c r="F57" s="58" t="s">
        <v>98</v>
      </c>
      <c r="G57" s="4"/>
      <c r="H57" s="58" t="s">
        <v>106</v>
      </c>
      <c r="I57" s="4"/>
      <c r="J57" s="58" t="s">
        <v>99</v>
      </c>
      <c r="K57" s="59">
        <v>2024</v>
      </c>
      <c r="L57" s="59">
        <v>2025</v>
      </c>
      <c r="M57" s="59">
        <v>2026</v>
      </c>
      <c r="N57" s="59">
        <v>2027</v>
      </c>
      <c r="O57" s="59" t="s">
        <v>93</v>
      </c>
    </row>
    <row r="58" spans="1:15" ht="15" customHeight="1" x14ac:dyDescent="0.25">
      <c r="A58" s="436"/>
      <c r="B58" s="438"/>
      <c r="C58" s="4"/>
      <c r="D58" s="441">
        <v>100</v>
      </c>
      <c r="E58" s="4"/>
      <c r="F58" s="441" t="s">
        <v>23</v>
      </c>
      <c r="G58" s="4"/>
      <c r="H58" s="441">
        <v>13</v>
      </c>
      <c r="I58" s="4"/>
      <c r="J58" s="9" t="s">
        <v>100</v>
      </c>
      <c r="K58" s="23">
        <v>0.05</v>
      </c>
      <c r="L58" s="23"/>
      <c r="M58" s="23"/>
      <c r="N58" s="23"/>
      <c r="O58" s="14">
        <v>100</v>
      </c>
    </row>
    <row r="59" spans="1:15" ht="15" customHeight="1" x14ac:dyDescent="0.25">
      <c r="A59" s="436"/>
      <c r="B59" s="439"/>
      <c r="C59" s="4"/>
      <c r="D59" s="439"/>
      <c r="E59" s="4"/>
      <c r="F59" s="439"/>
      <c r="G59" s="4"/>
      <c r="H59" s="439"/>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43" t="s">
        <v>117</v>
      </c>
      <c r="B62" s="436"/>
      <c r="C62" s="436"/>
      <c r="D62" s="436"/>
      <c r="E62" s="436"/>
      <c r="F62" s="436"/>
      <c r="G62" s="436"/>
      <c r="H62" s="436"/>
      <c r="I62" s="436"/>
      <c r="J62" s="436"/>
      <c r="K62" s="436"/>
      <c r="L62" s="436"/>
      <c r="M62" s="436"/>
      <c r="N62" s="436"/>
      <c r="O62" s="436"/>
    </row>
    <row r="63" spans="1:15" ht="15" customHeight="1" x14ac:dyDescent="0.25">
      <c r="A63" s="5"/>
      <c r="B63" s="5"/>
      <c r="C63" s="5"/>
      <c r="D63" s="5"/>
      <c r="E63" s="5"/>
      <c r="F63" s="5"/>
      <c r="G63" s="5"/>
      <c r="H63" s="5"/>
      <c r="I63" s="5"/>
      <c r="J63" s="5"/>
      <c r="K63" s="5"/>
      <c r="L63" s="5"/>
      <c r="M63" s="5"/>
      <c r="N63" s="5"/>
      <c r="O63" s="5"/>
    </row>
    <row r="64" spans="1:15" ht="25.5" x14ac:dyDescent="0.25">
      <c r="A64" s="435" t="s">
        <v>95</v>
      </c>
      <c r="B64" s="442"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36"/>
      <c r="B65" s="438"/>
      <c r="C65" s="4"/>
      <c r="D65" s="441">
        <v>60</v>
      </c>
      <c r="E65" s="4"/>
      <c r="F65" s="441" t="s">
        <v>33</v>
      </c>
      <c r="G65" s="4"/>
      <c r="H65" s="441">
        <v>12</v>
      </c>
      <c r="I65" s="4"/>
      <c r="J65" s="9" t="s">
        <v>100</v>
      </c>
      <c r="K65" s="10">
        <v>15</v>
      </c>
      <c r="L65" s="11">
        <v>30</v>
      </c>
      <c r="M65" s="11">
        <v>45</v>
      </c>
      <c r="N65" s="11">
        <v>60</v>
      </c>
      <c r="O65" s="14">
        <v>60</v>
      </c>
    </row>
    <row r="66" spans="1:15" ht="15" customHeight="1" x14ac:dyDescent="0.25">
      <c r="A66" s="436"/>
      <c r="B66" s="439"/>
      <c r="C66" s="4"/>
      <c r="D66" s="439"/>
      <c r="E66" s="4"/>
      <c r="F66" s="439"/>
      <c r="G66" s="4"/>
      <c r="H66" s="439"/>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54" t="s">
        <v>102</v>
      </c>
      <c r="B68" s="436"/>
      <c r="C68" s="436"/>
      <c r="D68" s="436"/>
      <c r="E68" s="436"/>
      <c r="F68" s="436"/>
      <c r="G68" s="436"/>
      <c r="H68" s="436"/>
      <c r="I68" s="436"/>
      <c r="J68" s="436"/>
      <c r="K68" s="436"/>
      <c r="L68" s="436"/>
      <c r="M68" s="436"/>
      <c r="N68" s="436"/>
      <c r="O68" s="436"/>
    </row>
    <row r="69" spans="1:15" ht="25.5" customHeight="1" x14ac:dyDescent="0.25">
      <c r="A69" s="435" t="s">
        <v>103</v>
      </c>
      <c r="B69" s="444" t="s">
        <v>119</v>
      </c>
      <c r="C69" s="4"/>
      <c r="D69" s="53" t="s">
        <v>105</v>
      </c>
      <c r="E69" s="4"/>
      <c r="F69" s="54" t="s">
        <v>98</v>
      </c>
      <c r="G69" s="4"/>
      <c r="H69" s="54" t="s">
        <v>106</v>
      </c>
      <c r="I69" s="4"/>
      <c r="J69" s="54" t="s">
        <v>99</v>
      </c>
      <c r="K69" s="54">
        <v>2024</v>
      </c>
      <c r="L69" s="54">
        <v>2025</v>
      </c>
      <c r="M69" s="54">
        <v>2026</v>
      </c>
      <c r="N69" s="54">
        <v>2027</v>
      </c>
      <c r="O69" s="54" t="s">
        <v>93</v>
      </c>
    </row>
    <row r="70" spans="1:15" ht="15" customHeight="1" x14ac:dyDescent="0.25">
      <c r="A70" s="436"/>
      <c r="B70" s="438"/>
      <c r="C70" s="4"/>
      <c r="D70" s="441">
        <v>60</v>
      </c>
      <c r="E70" s="4"/>
      <c r="F70" s="441" t="s">
        <v>33</v>
      </c>
      <c r="G70" s="4"/>
      <c r="H70" s="441">
        <v>12</v>
      </c>
      <c r="I70" s="4"/>
      <c r="J70" s="9" t="s">
        <v>100</v>
      </c>
      <c r="K70" s="10">
        <v>15</v>
      </c>
      <c r="L70" s="11">
        <v>30</v>
      </c>
      <c r="M70" s="11">
        <v>45</v>
      </c>
      <c r="N70" s="11">
        <v>60</v>
      </c>
      <c r="O70" s="14">
        <v>60</v>
      </c>
    </row>
    <row r="71" spans="1:15" ht="15" customHeight="1" x14ac:dyDescent="0.25">
      <c r="A71" s="436"/>
      <c r="B71" s="439"/>
      <c r="C71" s="4"/>
      <c r="D71" s="439"/>
      <c r="E71" s="4"/>
      <c r="F71" s="439"/>
      <c r="G71" s="4"/>
      <c r="H71" s="439"/>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352" t="s">
        <v>23</v>
      </c>
      <c r="D2" s="352" t="s">
        <v>561</v>
      </c>
      <c r="F2" s="352" t="s">
        <v>20</v>
      </c>
    </row>
    <row r="3" spans="2:6" x14ac:dyDescent="0.25">
      <c r="B3" s="352" t="s">
        <v>33</v>
      </c>
      <c r="D3" s="352" t="s">
        <v>34</v>
      </c>
      <c r="F3" s="352" t="s">
        <v>42</v>
      </c>
    </row>
    <row r="4" spans="2:6" x14ac:dyDescent="0.25">
      <c r="B4" s="352" t="s">
        <v>21</v>
      </c>
      <c r="F4" s="352" t="s">
        <v>50</v>
      </c>
    </row>
    <row r="5" spans="2:6" x14ac:dyDescent="0.25">
      <c r="F5" s="352" t="s">
        <v>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0C0C0"/>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562</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7" t="s">
        <v>125</v>
      </c>
      <c r="D12" s="498"/>
      <c r="E12" s="495" t="s">
        <v>563</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row>
    <row r="15" spans="2:28" ht="29.25" customHeight="1" x14ac:dyDescent="0.25">
      <c r="B15" s="30"/>
      <c r="C15" s="461" t="s">
        <v>564</v>
      </c>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row>
    <row r="17" spans="3:27"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row>
    <row r="18" spans="3:27"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row>
    <row r="19" spans="3:27"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row>
    <row r="20" spans="3:27"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row>
    <row r="21" spans="3:27"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row>
    <row r="22" spans="3:27"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row>
    <row r="23" spans="3:27"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23</v>
      </c>
      <c r="X23" s="462"/>
      <c r="Y23" s="462"/>
      <c r="Z23" s="462"/>
      <c r="AA23" s="452"/>
    </row>
    <row r="24" spans="3:27"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row>
    <row r="25" spans="3:27"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row>
    <row r="26" spans="3:27" ht="29.25" customHeight="1" x14ac:dyDescent="0.25">
      <c r="C26" s="499" t="s">
        <v>565</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row>
    <row r="27" spans="3:27"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row>
    <row r="28" spans="3:27"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row>
    <row r="29" spans="3:27" ht="29.25" customHeight="1" x14ac:dyDescent="0.25">
      <c r="C29" s="499" t="s">
        <v>562</v>
      </c>
      <c r="D29" s="462"/>
      <c r="E29" s="462"/>
      <c r="F29" s="462"/>
      <c r="G29" s="462"/>
      <c r="H29" s="462"/>
      <c r="I29" s="462"/>
      <c r="J29" s="462"/>
      <c r="K29" s="452"/>
      <c r="L29" s="305"/>
      <c r="M29" s="499" t="s">
        <v>566</v>
      </c>
      <c r="N29" s="462"/>
      <c r="O29" s="462"/>
      <c r="P29" s="462"/>
      <c r="Q29" s="462"/>
      <c r="R29" s="462"/>
      <c r="S29" s="462"/>
      <c r="T29" s="462"/>
      <c r="U29" s="462"/>
      <c r="V29" s="462"/>
      <c r="W29" s="462"/>
      <c r="X29" s="462"/>
      <c r="Y29" s="462"/>
      <c r="Z29" s="462"/>
      <c r="AA29" s="452"/>
    </row>
    <row r="30" spans="3:27"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row r="31" spans="3:27"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row>
    <row r="32" spans="3:27" ht="90" customHeight="1" x14ac:dyDescent="0.25">
      <c r="C32" s="500" t="s">
        <v>567</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row>
    <row r="34" spans="3:27" ht="15.75" customHeight="1" x14ac:dyDescent="0.25">
      <c r="C34" s="483" t="s">
        <v>139</v>
      </c>
      <c r="D34" s="479"/>
      <c r="E34" s="308"/>
      <c r="F34" s="461" t="s">
        <v>22</v>
      </c>
      <c r="G34" s="452"/>
      <c r="H34" s="308"/>
      <c r="I34" s="295"/>
      <c r="J34" s="315" t="s">
        <v>140</v>
      </c>
      <c r="K34" s="461">
        <v>1</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568</v>
      </c>
      <c r="G36" s="462"/>
      <c r="H36" s="462"/>
      <c r="I36" s="462"/>
      <c r="J36" s="462"/>
      <c r="K36" s="462"/>
      <c r="L36" s="462"/>
      <c r="M36" s="452"/>
      <c r="N36" s="295"/>
      <c r="O36" s="315" t="s">
        <v>144</v>
      </c>
      <c r="P36" s="499">
        <v>1</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1</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1</v>
      </c>
      <c r="H50" s="481" t="s">
        <v>562</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1</v>
      </c>
      <c r="H51" s="481" t="s">
        <v>562</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1</v>
      </c>
      <c r="H52" s="481" t="s">
        <v>562</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1</v>
      </c>
      <c r="H53" s="481" t="s">
        <v>562</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C99"/>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569</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7" t="s">
        <v>125</v>
      </c>
      <c r="D12" s="498"/>
      <c r="E12" s="495" t="s">
        <v>570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row>
    <row r="15" spans="2:28" ht="29.25" customHeight="1" x14ac:dyDescent="0.25">
      <c r="B15" s="30"/>
      <c r="C15" s="461" t="s">
        <v>571</v>
      </c>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row>
    <row r="17" spans="3:27"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row>
    <row r="18" spans="3:27"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row>
    <row r="19" spans="3:27"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row>
    <row r="20" spans="3:27"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row>
    <row r="21" spans="3:27"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row>
    <row r="22" spans="3:27"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row>
    <row r="23" spans="3:27"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21</v>
      </c>
      <c r="X23" s="462"/>
      <c r="Y23" s="462"/>
      <c r="Z23" s="462"/>
      <c r="AA23" s="452"/>
    </row>
    <row r="24" spans="3:27"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row>
    <row r="25" spans="3:27"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row>
    <row r="26" spans="3:27" ht="39.75" customHeight="1" x14ac:dyDescent="0.25">
      <c r="C26" s="910" t="s">
        <v>572</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row>
    <row r="27" spans="3:27"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row>
    <row r="28" spans="3:27"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row>
    <row r="29" spans="3:27" ht="29.25" customHeight="1" x14ac:dyDescent="0.25">
      <c r="C29" s="499" t="s">
        <v>573</v>
      </c>
      <c r="D29" s="462"/>
      <c r="E29" s="462"/>
      <c r="F29" s="462"/>
      <c r="G29" s="462"/>
      <c r="H29" s="462"/>
      <c r="I29" s="462"/>
      <c r="J29" s="462"/>
      <c r="K29" s="452"/>
      <c r="L29" s="305"/>
      <c r="M29" s="499"/>
      <c r="N29" s="462"/>
      <c r="O29" s="462"/>
      <c r="P29" s="462"/>
      <c r="Q29" s="462"/>
      <c r="R29" s="462"/>
      <c r="S29" s="462"/>
      <c r="T29" s="462"/>
      <c r="U29" s="462"/>
      <c r="V29" s="462"/>
      <c r="W29" s="462"/>
      <c r="X29" s="462"/>
      <c r="Y29" s="462"/>
      <c r="Z29" s="462"/>
      <c r="AA29" s="452"/>
    </row>
    <row r="30" spans="3:27"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row r="31" spans="3:27"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row>
    <row r="32" spans="3:27" ht="90" customHeight="1" x14ac:dyDescent="0.25">
      <c r="C32" s="500" t="s">
        <v>574</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row>
    <row r="34" spans="3:27" ht="15.75" customHeight="1" x14ac:dyDescent="0.25">
      <c r="C34" s="483" t="s">
        <v>139</v>
      </c>
      <c r="D34" s="479"/>
      <c r="E34" s="308"/>
      <c r="F34" s="461" t="s">
        <v>22</v>
      </c>
      <c r="G34" s="452"/>
      <c r="H34" s="308"/>
      <c r="I34" s="295"/>
      <c r="J34" s="315" t="s">
        <v>140</v>
      </c>
      <c r="K34" s="461">
        <v>1.2</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575</v>
      </c>
      <c r="G36" s="462"/>
      <c r="H36" s="462"/>
      <c r="I36" s="462"/>
      <c r="J36" s="462"/>
      <c r="K36" s="462"/>
      <c r="L36" s="462"/>
      <c r="M36" s="452"/>
      <c r="N36" s="295"/>
      <c r="O36" s="315" t="s">
        <v>144</v>
      </c>
      <c r="P36" s="499">
        <v>0</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1</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1.2</v>
      </c>
      <c r="H50" s="481" t="s">
        <v>576</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1.7</v>
      </c>
      <c r="H51" s="481" t="s">
        <v>576</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1.1000000000000001</v>
      </c>
      <c r="H52" s="481" t="s">
        <v>576</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1</v>
      </c>
      <c r="H53" s="481" t="s">
        <v>576</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CCCCFF"/>
  </sheetPr>
  <dimension ref="B2:AG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28" customWidth="1"/>
    <col min="33" max="33" width="11.42578125" customWidth="1"/>
  </cols>
  <sheetData>
    <row r="2" spans="2:33"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c r="AC2" s="295"/>
      <c r="AD2" s="295"/>
      <c r="AE2" s="295"/>
      <c r="AF2" s="295"/>
      <c r="AG2" s="295"/>
    </row>
    <row r="3" spans="2:33"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c r="AC3" s="295"/>
      <c r="AD3" s="295"/>
      <c r="AE3" s="295"/>
      <c r="AF3" s="295"/>
      <c r="AG3" s="295"/>
    </row>
    <row r="4" spans="2:33"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c r="AC4" s="295"/>
      <c r="AD4" s="295"/>
      <c r="AE4" s="295"/>
      <c r="AF4" s="295"/>
      <c r="AG4" s="295"/>
    </row>
    <row r="5" spans="2:33"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c r="AC5" s="295"/>
      <c r="AD5" s="295"/>
      <c r="AE5" s="295"/>
      <c r="AF5" s="295"/>
      <c r="AG5" s="295"/>
    </row>
    <row r="6" spans="2:33"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c r="AC6" s="295"/>
      <c r="AD6" s="295"/>
      <c r="AE6" s="295"/>
      <c r="AF6" s="295"/>
      <c r="AG6" s="295"/>
    </row>
    <row r="7" spans="2:33"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c r="AC7" s="295"/>
      <c r="AD7" s="295"/>
      <c r="AE7" s="295"/>
      <c r="AF7" s="295"/>
      <c r="AG7" s="295"/>
    </row>
    <row r="8" spans="2:33"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c r="AC8" s="295"/>
      <c r="AD8" s="295"/>
      <c r="AE8" s="295"/>
      <c r="AF8" s="911" t="s">
        <v>577</v>
      </c>
      <c r="AG8" s="479"/>
    </row>
    <row r="9" spans="2:33"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c r="AC9" s="295"/>
      <c r="AD9" s="295"/>
      <c r="AE9" s="295"/>
      <c r="AF9" s="295"/>
      <c r="AG9" s="295"/>
    </row>
    <row r="10" spans="2:33" ht="30" customHeight="1" x14ac:dyDescent="0.25">
      <c r="B10" s="30"/>
      <c r="C10" s="493" t="s">
        <v>123</v>
      </c>
      <c r="D10" s="479"/>
      <c r="E10" s="461" t="s">
        <v>114</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c r="AC10" s="295"/>
      <c r="AD10" s="295"/>
      <c r="AE10" s="295"/>
      <c r="AF10" s="295"/>
      <c r="AG10" s="295"/>
    </row>
    <row r="11" spans="2:33"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c r="AC11" s="295"/>
      <c r="AD11" s="295"/>
      <c r="AE11" s="295"/>
      <c r="AF11" s="50" t="s">
        <v>578</v>
      </c>
      <c r="AG11" s="50" t="s">
        <v>579</v>
      </c>
    </row>
    <row r="12" spans="2:33" ht="29.25" customHeight="1" x14ac:dyDescent="0.25">
      <c r="B12" s="30"/>
      <c r="C12" s="497" t="s">
        <v>125</v>
      </c>
      <c r="D12" s="498"/>
      <c r="E12" s="495" t="s">
        <v>580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c r="AC12" s="295"/>
      <c r="AD12" s="295"/>
      <c r="AE12" s="295"/>
      <c r="AF12" s="36" t="s">
        <v>581</v>
      </c>
      <c r="AG12" s="36">
        <v>28</v>
      </c>
    </row>
    <row r="13" spans="2:33"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c r="AC13" s="295"/>
      <c r="AD13" s="295"/>
      <c r="AE13" s="295"/>
      <c r="AF13" s="36" t="s">
        <v>582</v>
      </c>
      <c r="AG13" s="36">
        <v>100</v>
      </c>
    </row>
    <row r="14" spans="2:33"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c r="AC14" s="295"/>
      <c r="AD14" s="295"/>
      <c r="AE14" s="295"/>
      <c r="AF14" s="36" t="s">
        <v>583</v>
      </c>
      <c r="AG14" s="36">
        <v>34</v>
      </c>
    </row>
    <row r="15" spans="2:33" ht="29.25" customHeight="1" x14ac:dyDescent="0.25">
      <c r="B15" s="30"/>
      <c r="C15" s="461" t="s">
        <v>584</v>
      </c>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c r="AC15" s="295"/>
      <c r="AD15" s="295"/>
      <c r="AE15" s="295"/>
      <c r="AF15" s="36" t="s">
        <v>585</v>
      </c>
      <c r="AG15" s="36">
        <v>100</v>
      </c>
    </row>
    <row r="16" spans="2:33" ht="15" customHeight="1" x14ac:dyDescent="0.25">
      <c r="B16" s="30"/>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7"/>
      <c r="AC16" s="295"/>
      <c r="AD16" s="295"/>
      <c r="AE16" s="295"/>
      <c r="AF16" s="36" t="s">
        <v>586</v>
      </c>
      <c r="AG16" s="36">
        <v>38</v>
      </c>
    </row>
    <row r="17" spans="3:33"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c r="AB17" s="307"/>
      <c r="AC17" s="295"/>
      <c r="AD17" s="295"/>
      <c r="AE17" s="295"/>
      <c r="AF17" s="36" t="s">
        <v>587</v>
      </c>
      <c r="AG17" s="36">
        <v>100</v>
      </c>
    </row>
    <row r="18" spans="3:33"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c r="AB18" s="303"/>
      <c r="AC18" s="295"/>
      <c r="AD18" s="295"/>
      <c r="AE18" s="295"/>
      <c r="AF18" s="36" t="s">
        <v>588</v>
      </c>
      <c r="AG18" s="36">
        <v>25</v>
      </c>
    </row>
    <row r="19" spans="3:33"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c r="AB19" s="303"/>
      <c r="AC19" s="295"/>
      <c r="AD19" s="295"/>
      <c r="AE19" s="295"/>
      <c r="AF19" s="295"/>
      <c r="AG19" s="295"/>
    </row>
    <row r="20" spans="3:33"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c r="AB20" s="303"/>
      <c r="AC20" s="295"/>
      <c r="AD20" s="295"/>
      <c r="AE20" s="295"/>
      <c r="AF20" s="295"/>
      <c r="AG20" s="295"/>
    </row>
    <row r="21" spans="3:33"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c r="AB21" s="303"/>
      <c r="AC21" s="295"/>
      <c r="AD21" s="295"/>
      <c r="AE21" s="295"/>
      <c r="AF21" s="295"/>
      <c r="AG21" s="295"/>
    </row>
    <row r="22" spans="3:33"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c r="AB22" s="303"/>
      <c r="AC22" s="295"/>
      <c r="AD22" s="295"/>
      <c r="AE22" s="295"/>
      <c r="AF22" s="295"/>
      <c r="AG22" s="295"/>
    </row>
    <row r="23" spans="3:33"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33</v>
      </c>
      <c r="X23" s="462"/>
      <c r="Y23" s="462"/>
      <c r="Z23" s="462"/>
      <c r="AA23" s="452"/>
      <c r="AB23" s="303"/>
      <c r="AC23" s="295"/>
      <c r="AD23" s="295"/>
      <c r="AE23" s="295"/>
      <c r="AF23" s="295"/>
      <c r="AG23" s="295"/>
    </row>
    <row r="24" spans="3:33"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c r="AB24" s="303"/>
      <c r="AC24" s="295"/>
      <c r="AD24" s="295"/>
      <c r="AE24" s="295"/>
      <c r="AF24" s="295"/>
      <c r="AG24" s="295"/>
    </row>
    <row r="25" spans="3:33"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c r="AB25" s="303"/>
      <c r="AC25" s="295"/>
      <c r="AD25" s="295"/>
      <c r="AE25" s="295"/>
      <c r="AF25" s="295"/>
      <c r="AG25" s="295"/>
    </row>
    <row r="26" spans="3:33" ht="39.75" customHeight="1" x14ac:dyDescent="0.25">
      <c r="C26" s="912" t="s">
        <v>572</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c r="AB26" s="303"/>
      <c r="AC26" s="295"/>
      <c r="AD26" s="295"/>
      <c r="AE26" s="295"/>
      <c r="AF26" s="327">
        <f>+(((((AG12/100)*AG13)+((AG14/100)*AG15)+((AG16/100)*AG17))*AG18)/100)</f>
        <v>25</v>
      </c>
      <c r="AG26" s="295"/>
    </row>
    <row r="27" spans="3:33"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11"/>
      <c r="AC27" s="295"/>
      <c r="AD27" s="295"/>
      <c r="AE27" s="295"/>
      <c r="AF27" s="295"/>
      <c r="AG27" s="295"/>
    </row>
    <row r="28" spans="3:33"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c r="AB28" s="311"/>
      <c r="AC28" s="295"/>
      <c r="AD28" s="295"/>
      <c r="AE28" s="295"/>
      <c r="AF28" s="295"/>
      <c r="AG28" s="295"/>
    </row>
    <row r="29" spans="3:33" ht="29.25" customHeight="1" x14ac:dyDescent="0.25">
      <c r="C29" s="499" t="s">
        <v>573</v>
      </c>
      <c r="D29" s="462"/>
      <c r="E29" s="462"/>
      <c r="F29" s="462"/>
      <c r="G29" s="462"/>
      <c r="H29" s="462"/>
      <c r="I29" s="462"/>
      <c r="J29" s="462"/>
      <c r="K29" s="452"/>
      <c r="L29" s="305"/>
      <c r="M29" s="499"/>
      <c r="N29" s="462"/>
      <c r="O29" s="462"/>
      <c r="P29" s="462"/>
      <c r="Q29" s="462"/>
      <c r="R29" s="462"/>
      <c r="S29" s="462"/>
      <c r="T29" s="462"/>
      <c r="U29" s="462"/>
      <c r="V29" s="462"/>
      <c r="W29" s="462"/>
      <c r="X29" s="462"/>
      <c r="Y29" s="462"/>
      <c r="Z29" s="462"/>
      <c r="AA29" s="452"/>
      <c r="AB29" s="311"/>
      <c r="AC29" s="295"/>
      <c r="AD29" s="295"/>
      <c r="AE29" s="295"/>
      <c r="AF29" s="295"/>
      <c r="AG29" s="295"/>
    </row>
    <row r="30" spans="3:33"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303"/>
      <c r="AC30" s="295"/>
      <c r="AD30" s="295"/>
      <c r="AE30" s="295"/>
      <c r="AF30" s="295"/>
      <c r="AG30" s="295"/>
    </row>
    <row r="31" spans="3:33"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c r="AB31" s="303"/>
      <c r="AC31" s="295"/>
      <c r="AD31" s="295"/>
      <c r="AE31" s="295"/>
      <c r="AF31" s="295"/>
      <c r="AG31" s="295"/>
    </row>
    <row r="32" spans="3:33" ht="90" customHeight="1" x14ac:dyDescent="0.25">
      <c r="C32" s="500" t="s">
        <v>574</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c r="AB32" s="303"/>
      <c r="AC32" s="295"/>
      <c r="AD32" s="295"/>
      <c r="AE32" s="295"/>
      <c r="AF32" s="295"/>
      <c r="AG32" s="295"/>
    </row>
    <row r="34" spans="3:27" ht="15.75" customHeight="1" x14ac:dyDescent="0.25">
      <c r="C34" s="483" t="s">
        <v>139</v>
      </c>
      <c r="D34" s="479"/>
      <c r="E34" s="308"/>
      <c r="F34" s="461" t="s">
        <v>34</v>
      </c>
      <c r="G34" s="452"/>
      <c r="H34" s="308"/>
      <c r="I34" s="295"/>
      <c r="J34" s="315" t="s">
        <v>140</v>
      </c>
      <c r="K34" s="461">
        <v>25</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589</v>
      </c>
      <c r="G36" s="462"/>
      <c r="H36" s="462"/>
      <c r="I36" s="462"/>
      <c r="J36" s="462"/>
      <c r="K36" s="462"/>
      <c r="L36" s="462"/>
      <c r="M36" s="452"/>
      <c r="N36" s="295"/>
      <c r="O36" s="315" t="s">
        <v>144</v>
      </c>
      <c r="P36" s="499">
        <v>0</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25</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25</v>
      </c>
      <c r="H50" s="481" t="s">
        <v>590</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65</v>
      </c>
      <c r="H51" s="481" t="s">
        <v>590</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85</v>
      </c>
      <c r="H52" s="481" t="s">
        <v>590</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100</v>
      </c>
      <c r="H53" s="481" t="s">
        <v>590</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AF8:AG8"/>
    <mergeCell ref="C9:F9"/>
  </mergeCells>
  <pageMargins left="0.7" right="0.7" top="0.75" bottom="0.75" header="0" footer="0"/>
  <pageSetup orientation="landscape"/>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0C0C0"/>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4.85546875" customWidth="1"/>
  </cols>
  <sheetData>
    <row r="2" spans="2:34"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c r="AC2" s="295"/>
      <c r="AD2" s="295"/>
      <c r="AE2" s="295"/>
      <c r="AF2" s="295"/>
      <c r="AG2" s="295"/>
      <c r="AH2" s="295"/>
    </row>
    <row r="3" spans="2:34"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c r="AC3" s="295"/>
      <c r="AD3" s="295"/>
      <c r="AE3" s="295"/>
      <c r="AF3" s="295"/>
      <c r="AG3" s="295"/>
      <c r="AH3" s="295"/>
    </row>
    <row r="4" spans="2:34"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c r="AC4" s="295"/>
      <c r="AD4" s="295"/>
      <c r="AE4" s="295"/>
      <c r="AF4" s="295"/>
      <c r="AG4" s="295"/>
      <c r="AH4" s="295"/>
    </row>
    <row r="5" spans="2:34"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c r="AC5" s="295"/>
      <c r="AD5" s="295"/>
      <c r="AE5" s="295"/>
      <c r="AF5" s="295"/>
      <c r="AG5" s="295"/>
      <c r="AH5" s="295"/>
    </row>
    <row r="6" spans="2:34"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c r="AC6" s="295"/>
      <c r="AD6" s="295"/>
      <c r="AE6" s="295"/>
      <c r="AF6" s="295"/>
      <c r="AG6" s="295"/>
      <c r="AH6" s="295"/>
    </row>
    <row r="7" spans="2:34"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c r="AC7" s="295"/>
      <c r="AD7" s="295"/>
      <c r="AE7" s="295"/>
      <c r="AF7" s="295"/>
      <c r="AG7" s="295"/>
      <c r="AH7" s="295"/>
    </row>
    <row r="8" spans="2:34"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c r="AC8" s="295"/>
      <c r="AD8" s="295"/>
      <c r="AE8" s="295"/>
      <c r="AF8" s="295"/>
      <c r="AG8" s="295"/>
      <c r="AH8" s="295"/>
    </row>
    <row r="9" spans="2:34"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c r="AC9" s="295"/>
      <c r="AD9" s="295"/>
      <c r="AE9" s="295"/>
      <c r="AF9" s="295"/>
      <c r="AG9" s="911" t="s">
        <v>577</v>
      </c>
      <c r="AH9" s="479"/>
    </row>
    <row r="10" spans="2:34" ht="30" customHeight="1" x14ac:dyDescent="0.25">
      <c r="B10" s="30"/>
      <c r="C10" s="493" t="s">
        <v>123</v>
      </c>
      <c r="D10" s="479"/>
      <c r="E10" s="461" t="s">
        <v>591</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c r="AC10" s="295"/>
      <c r="AD10" s="295"/>
      <c r="AE10" s="295"/>
      <c r="AF10" s="295"/>
      <c r="AG10" s="295"/>
      <c r="AH10" s="295"/>
    </row>
    <row r="11" spans="2:34"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c r="AC11" s="295"/>
      <c r="AD11" s="295"/>
      <c r="AE11" s="295"/>
      <c r="AF11" s="295"/>
      <c r="AG11" s="295"/>
      <c r="AH11" s="295"/>
    </row>
    <row r="12" spans="2:34" ht="29.25" customHeight="1" x14ac:dyDescent="0.25">
      <c r="B12" s="30"/>
      <c r="C12" s="497" t="s">
        <v>125</v>
      </c>
      <c r="D12" s="498"/>
      <c r="E12" s="495" t="s">
        <v>580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c r="AC12" s="295"/>
      <c r="AD12" s="295"/>
      <c r="AE12" s="295"/>
      <c r="AF12" s="295"/>
      <c r="AG12" s="50" t="s">
        <v>578</v>
      </c>
      <c r="AH12" s="50" t="s">
        <v>579</v>
      </c>
    </row>
    <row r="13" spans="2:34"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c r="AC13" s="295"/>
      <c r="AD13" s="295"/>
      <c r="AE13" s="295"/>
      <c r="AF13" s="295"/>
      <c r="AG13" s="36" t="s">
        <v>581</v>
      </c>
      <c r="AH13" s="36">
        <v>28</v>
      </c>
    </row>
    <row r="14" spans="2:34"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c r="AC14" s="295"/>
      <c r="AD14" s="295"/>
      <c r="AE14" s="295"/>
      <c r="AF14" s="295"/>
      <c r="AG14" s="36" t="s">
        <v>582</v>
      </c>
      <c r="AH14" s="36">
        <v>100</v>
      </c>
    </row>
    <row r="15" spans="2:34" ht="29.25" customHeight="1" x14ac:dyDescent="0.25">
      <c r="B15" s="30"/>
      <c r="C15" s="461" t="s">
        <v>592</v>
      </c>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c r="AC15" s="295"/>
      <c r="AD15" s="295"/>
      <c r="AE15" s="295"/>
      <c r="AF15" s="295"/>
      <c r="AG15" s="36" t="s">
        <v>583</v>
      </c>
      <c r="AH15" s="36">
        <v>34</v>
      </c>
    </row>
    <row r="16" spans="2:34" ht="15" customHeight="1" x14ac:dyDescent="0.25">
      <c r="B16" s="30"/>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7"/>
      <c r="AC16" s="295"/>
      <c r="AD16" s="295"/>
      <c r="AE16" s="295"/>
      <c r="AF16" s="295"/>
      <c r="AG16" s="36" t="s">
        <v>585</v>
      </c>
      <c r="AH16" s="36">
        <v>100</v>
      </c>
    </row>
    <row r="17" spans="3:34"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c r="AB17" s="307"/>
      <c r="AC17" s="295"/>
      <c r="AD17" s="295"/>
      <c r="AE17" s="295"/>
      <c r="AF17" s="295"/>
      <c r="AG17" s="36" t="s">
        <v>586</v>
      </c>
      <c r="AH17" s="36">
        <v>38</v>
      </c>
    </row>
    <row r="18" spans="3:34"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c r="AB18" s="303"/>
      <c r="AC18" s="295"/>
      <c r="AD18" s="295"/>
      <c r="AE18" s="295"/>
      <c r="AF18" s="295"/>
      <c r="AG18" s="36" t="s">
        <v>587</v>
      </c>
      <c r="AH18" s="36">
        <v>100</v>
      </c>
    </row>
    <row r="19" spans="3:34"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c r="AB19" s="303"/>
      <c r="AC19" s="295"/>
      <c r="AD19" s="295"/>
      <c r="AE19" s="295"/>
      <c r="AF19" s="295"/>
      <c r="AG19" s="36" t="s">
        <v>588</v>
      </c>
      <c r="AH19" s="36">
        <v>25</v>
      </c>
    </row>
    <row r="20" spans="3:34"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c r="AB20" s="303"/>
      <c r="AC20" s="295"/>
      <c r="AD20" s="295"/>
      <c r="AE20" s="295"/>
      <c r="AF20" s="295"/>
      <c r="AG20" s="295"/>
      <c r="AH20" s="295"/>
    </row>
    <row r="21" spans="3:34"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c r="AB21" s="303"/>
      <c r="AC21" s="295"/>
      <c r="AD21" s="295"/>
      <c r="AE21" s="295"/>
      <c r="AF21" s="295"/>
      <c r="AG21" s="295"/>
      <c r="AH21" s="295"/>
    </row>
    <row r="22" spans="3:34"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c r="AB22" s="303"/>
      <c r="AC22" s="295"/>
      <c r="AD22" s="295"/>
      <c r="AE22" s="295"/>
      <c r="AF22" s="295"/>
      <c r="AG22" s="295"/>
      <c r="AH22" s="295"/>
    </row>
    <row r="23" spans="3:34"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33</v>
      </c>
      <c r="X23" s="462"/>
      <c r="Y23" s="462"/>
      <c r="Z23" s="462"/>
      <c r="AA23" s="452"/>
      <c r="AB23" s="303"/>
      <c r="AC23" s="295"/>
      <c r="AD23" s="295"/>
      <c r="AE23" s="295"/>
      <c r="AF23" s="295"/>
      <c r="AG23" s="327">
        <f>+(((((AH13/100)*AH14)+((AH15/100)*AH16)+((AH17/100)*AH18))*AH19)/100)</f>
        <v>25</v>
      </c>
      <c r="AH23" s="295"/>
    </row>
    <row r="24" spans="3:34"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c r="AB24" s="303"/>
      <c r="AC24" s="295"/>
      <c r="AD24" s="295"/>
      <c r="AE24" s="295"/>
      <c r="AF24" s="295"/>
      <c r="AG24" s="295"/>
      <c r="AH24" s="295"/>
    </row>
    <row r="25" spans="3:34"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c r="AB25" s="303"/>
      <c r="AC25" s="295"/>
      <c r="AD25" s="295"/>
      <c r="AE25" s="295"/>
      <c r="AF25" s="295"/>
      <c r="AG25" s="295"/>
      <c r="AH25" s="295"/>
    </row>
    <row r="26" spans="3:34" ht="39.75" customHeight="1" x14ac:dyDescent="0.25">
      <c r="C26" s="912" t="s">
        <v>572</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c r="AB26" s="303"/>
      <c r="AC26" s="295"/>
      <c r="AD26" s="295"/>
      <c r="AE26" s="295"/>
      <c r="AF26" s="295"/>
      <c r="AG26" s="295"/>
      <c r="AH26" s="295"/>
    </row>
    <row r="27" spans="3:34"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11"/>
      <c r="AC27" s="295"/>
      <c r="AD27" s="295"/>
      <c r="AE27" s="295"/>
      <c r="AF27" s="295"/>
      <c r="AG27" s="295"/>
      <c r="AH27" s="295"/>
    </row>
    <row r="28" spans="3:34"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c r="AB28" s="311"/>
      <c r="AC28" s="295"/>
      <c r="AD28" s="295"/>
      <c r="AE28" s="295"/>
      <c r="AF28" s="295"/>
      <c r="AG28" s="295"/>
      <c r="AH28" s="295"/>
    </row>
    <row r="29" spans="3:34" ht="29.25" customHeight="1" x14ac:dyDescent="0.25">
      <c r="C29" s="499" t="s">
        <v>573</v>
      </c>
      <c r="D29" s="462"/>
      <c r="E29" s="462"/>
      <c r="F29" s="462"/>
      <c r="G29" s="462"/>
      <c r="H29" s="462"/>
      <c r="I29" s="462"/>
      <c r="J29" s="462"/>
      <c r="K29" s="452"/>
      <c r="L29" s="305"/>
      <c r="M29" s="499"/>
      <c r="N29" s="462"/>
      <c r="O29" s="462"/>
      <c r="P29" s="462"/>
      <c r="Q29" s="462"/>
      <c r="R29" s="462"/>
      <c r="S29" s="462"/>
      <c r="T29" s="462"/>
      <c r="U29" s="462"/>
      <c r="V29" s="462"/>
      <c r="W29" s="462"/>
      <c r="X29" s="462"/>
      <c r="Y29" s="462"/>
      <c r="Z29" s="462"/>
      <c r="AA29" s="452"/>
      <c r="AB29" s="311"/>
      <c r="AC29" s="295"/>
      <c r="AD29" s="295"/>
      <c r="AE29" s="295"/>
      <c r="AF29" s="295"/>
      <c r="AG29" s="295"/>
      <c r="AH29" s="295"/>
    </row>
    <row r="30" spans="3:34"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303"/>
      <c r="AC30" s="295"/>
      <c r="AD30" s="295"/>
      <c r="AE30" s="295"/>
      <c r="AF30" s="295"/>
      <c r="AG30" s="295"/>
      <c r="AH30" s="295"/>
    </row>
    <row r="31" spans="3:34"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c r="AB31" s="303"/>
      <c r="AC31" s="295"/>
      <c r="AD31" s="295"/>
      <c r="AE31" s="295"/>
      <c r="AF31" s="295"/>
      <c r="AG31" s="295"/>
      <c r="AH31" s="295"/>
    </row>
    <row r="32" spans="3:34" ht="90" customHeight="1" x14ac:dyDescent="0.25">
      <c r="C32" s="500" t="s">
        <v>574</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c r="AB32" s="303"/>
      <c r="AC32" s="295"/>
      <c r="AD32" s="295"/>
      <c r="AE32" s="295"/>
      <c r="AF32" s="295"/>
      <c r="AG32" s="295"/>
      <c r="AH32" s="295"/>
    </row>
    <row r="34" spans="3:27" ht="15.75" customHeight="1" x14ac:dyDescent="0.25">
      <c r="C34" s="483" t="s">
        <v>139</v>
      </c>
      <c r="D34" s="479"/>
      <c r="E34" s="308"/>
      <c r="F34" s="461" t="s">
        <v>34</v>
      </c>
      <c r="G34" s="452"/>
      <c r="H34" s="308"/>
      <c r="I34" s="295"/>
      <c r="J34" s="315" t="s">
        <v>140</v>
      </c>
      <c r="K34" s="461">
        <v>25</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593</v>
      </c>
      <c r="G36" s="462"/>
      <c r="H36" s="462"/>
      <c r="I36" s="462"/>
      <c r="J36" s="462"/>
      <c r="K36" s="462"/>
      <c r="L36" s="462"/>
      <c r="M36" s="452"/>
      <c r="N36" s="295"/>
      <c r="O36" s="315" t="s">
        <v>144</v>
      </c>
      <c r="P36" s="499">
        <v>0</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1</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25</v>
      </c>
      <c r="H50" s="481" t="s">
        <v>594</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65</v>
      </c>
      <c r="H51" s="481" t="s">
        <v>594</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85</v>
      </c>
      <c r="H52" s="481" t="s">
        <v>594</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100</v>
      </c>
      <c r="H53" s="481" t="s">
        <v>594</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C7:D7"/>
    <mergeCell ref="C9:F9"/>
    <mergeCell ref="AG9:AH9"/>
  </mergeCells>
  <pageMargins left="0.7" right="0.7" top="0.75" bottom="0.75" header="0" footer="0"/>
  <pageSetup orientation="landscape"/>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CCFF"/>
  </sheetPr>
  <dimension ref="B2:AH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19.7109375" customWidth="1"/>
    <col min="34" max="34" width="11.42578125" customWidth="1"/>
  </cols>
  <sheetData>
    <row r="2" spans="2:34"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c r="AC2" s="295"/>
      <c r="AD2" s="295"/>
      <c r="AE2" s="295"/>
      <c r="AF2" s="295"/>
      <c r="AG2" s="295"/>
      <c r="AH2" s="295"/>
    </row>
    <row r="3" spans="2:34"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c r="AC3" s="295"/>
      <c r="AD3" s="295"/>
      <c r="AE3" s="295"/>
      <c r="AF3" s="295"/>
      <c r="AG3" s="295"/>
      <c r="AH3" s="295"/>
    </row>
    <row r="4" spans="2:34"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c r="AC4" s="295"/>
      <c r="AD4" s="295"/>
      <c r="AE4" s="295"/>
      <c r="AF4" s="295"/>
      <c r="AG4" s="295"/>
      <c r="AH4" s="295"/>
    </row>
    <row r="5" spans="2:34"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c r="AC5" s="295"/>
      <c r="AD5" s="295"/>
      <c r="AE5" s="295"/>
      <c r="AF5" s="295"/>
      <c r="AG5" s="295"/>
      <c r="AH5" s="295"/>
    </row>
    <row r="6" spans="2:34"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c r="AC6" s="295"/>
      <c r="AD6" s="295"/>
      <c r="AE6" s="295"/>
      <c r="AF6" s="295"/>
      <c r="AG6" s="911" t="s">
        <v>577</v>
      </c>
      <c r="AH6" s="479"/>
    </row>
    <row r="7" spans="2:34"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c r="AC7" s="295"/>
      <c r="AD7" s="295"/>
      <c r="AE7" s="295"/>
      <c r="AF7" s="295"/>
      <c r="AG7" s="295"/>
      <c r="AH7" s="295"/>
    </row>
    <row r="8" spans="2:34"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c r="AC8" s="295"/>
      <c r="AD8" s="295"/>
      <c r="AE8" s="295"/>
      <c r="AF8" s="295"/>
      <c r="AG8" s="295"/>
      <c r="AH8" s="295"/>
    </row>
    <row r="9" spans="2:34"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c r="AC9" s="295"/>
      <c r="AD9" s="295"/>
      <c r="AE9" s="295"/>
      <c r="AF9" s="295"/>
      <c r="AG9" s="50" t="s">
        <v>578</v>
      </c>
      <c r="AH9" s="50" t="s">
        <v>579</v>
      </c>
    </row>
    <row r="10" spans="2:34" ht="30" customHeight="1" x14ac:dyDescent="0.25">
      <c r="B10" s="30"/>
      <c r="C10" s="493" t="s">
        <v>123</v>
      </c>
      <c r="D10" s="479"/>
      <c r="E10" s="461" t="s">
        <v>118</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c r="AC10" s="295"/>
      <c r="AD10" s="295"/>
      <c r="AE10" s="295"/>
      <c r="AF10" s="295"/>
      <c r="AG10" s="36" t="s">
        <v>581</v>
      </c>
      <c r="AH10" s="36">
        <v>28</v>
      </c>
    </row>
    <row r="11" spans="2:34"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c r="AC11" s="295"/>
      <c r="AD11" s="295"/>
      <c r="AE11" s="295"/>
      <c r="AF11" s="295"/>
      <c r="AG11" s="36" t="s">
        <v>582</v>
      </c>
      <c r="AH11" s="36">
        <v>100</v>
      </c>
    </row>
    <row r="12" spans="2:34" ht="29.25" customHeight="1" x14ac:dyDescent="0.25">
      <c r="B12" s="30"/>
      <c r="C12" s="497" t="s">
        <v>125</v>
      </c>
      <c r="D12" s="498"/>
      <c r="E12" s="495" t="s">
        <v>595</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c r="AC12" s="295"/>
      <c r="AD12" s="295"/>
      <c r="AE12" s="295"/>
      <c r="AF12" s="295"/>
      <c r="AG12" s="36" t="s">
        <v>583</v>
      </c>
      <c r="AH12" s="36">
        <v>34</v>
      </c>
    </row>
    <row r="13" spans="2:34"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c r="AC13" s="295"/>
      <c r="AD13" s="295"/>
      <c r="AE13" s="295"/>
      <c r="AF13" s="295"/>
      <c r="AG13" s="36" t="s">
        <v>585</v>
      </c>
      <c r="AH13" s="36">
        <v>100</v>
      </c>
    </row>
    <row r="14" spans="2:34"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c r="AC14" s="295"/>
      <c r="AD14" s="295"/>
      <c r="AE14" s="295"/>
      <c r="AF14" s="295"/>
      <c r="AG14" s="36" t="s">
        <v>586</v>
      </c>
      <c r="AH14" s="36">
        <v>38</v>
      </c>
    </row>
    <row r="15" spans="2:34" ht="29.25" customHeight="1" x14ac:dyDescent="0.25">
      <c r="B15" s="30"/>
      <c r="C15" s="461" t="s">
        <v>596</v>
      </c>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c r="AC15" s="295"/>
      <c r="AD15" s="295"/>
      <c r="AE15" s="295"/>
      <c r="AF15" s="295"/>
      <c r="AG15" s="36" t="s">
        <v>587</v>
      </c>
      <c r="AH15" s="36">
        <v>100</v>
      </c>
    </row>
    <row r="16" spans="2:34" ht="15" customHeight="1" x14ac:dyDescent="0.25">
      <c r="B16" s="30"/>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c r="AB16" s="307"/>
      <c r="AC16" s="295"/>
      <c r="AD16" s="295"/>
      <c r="AE16" s="295"/>
      <c r="AF16" s="295"/>
      <c r="AG16" s="36" t="s">
        <v>588</v>
      </c>
      <c r="AH16" s="36">
        <v>15</v>
      </c>
    </row>
    <row r="17" spans="3:33"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c r="AB17" s="307"/>
      <c r="AC17" s="295"/>
      <c r="AD17" s="295"/>
      <c r="AE17" s="295"/>
      <c r="AF17" s="295"/>
      <c r="AG17" s="295"/>
    </row>
    <row r="18" spans="3:33"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c r="AB18" s="303"/>
      <c r="AC18" s="295"/>
      <c r="AD18" s="295"/>
      <c r="AE18" s="295"/>
      <c r="AF18" s="295"/>
      <c r="AG18" s="295"/>
    </row>
    <row r="19" spans="3:33"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c r="AB19" s="303"/>
      <c r="AC19" s="295"/>
      <c r="AD19" s="295"/>
      <c r="AE19" s="295"/>
      <c r="AF19" s="295"/>
      <c r="AG19" s="295"/>
    </row>
    <row r="20" spans="3:33"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c r="AB20" s="303"/>
      <c r="AC20" s="295"/>
      <c r="AD20" s="295"/>
      <c r="AE20" s="295"/>
      <c r="AF20" s="295"/>
      <c r="AG20" s="327">
        <f>+(((((AH10/100)*AH11)+((AH12/100)*AH13)+((AH14/100)*AH15))*AH16)/100)</f>
        <v>15</v>
      </c>
    </row>
    <row r="21" spans="3:33"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c r="AB21" s="303"/>
      <c r="AC21" s="295"/>
      <c r="AD21" s="295"/>
      <c r="AE21" s="295"/>
      <c r="AF21" s="295"/>
      <c r="AG21" s="295"/>
    </row>
    <row r="22" spans="3:33"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c r="AB22" s="303"/>
      <c r="AC22" s="295"/>
      <c r="AD22" s="295"/>
      <c r="AE22" s="295"/>
      <c r="AF22" s="295"/>
      <c r="AG22" s="295"/>
    </row>
    <row r="23" spans="3:33"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33</v>
      </c>
      <c r="X23" s="462"/>
      <c r="Y23" s="462"/>
      <c r="Z23" s="462"/>
      <c r="AA23" s="452"/>
      <c r="AB23" s="303"/>
      <c r="AC23" s="295"/>
      <c r="AD23" s="295"/>
      <c r="AE23" s="295"/>
      <c r="AF23" s="295"/>
      <c r="AG23" s="295"/>
    </row>
    <row r="24" spans="3:33"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c r="AB24" s="303"/>
      <c r="AC24" s="295"/>
      <c r="AD24" s="295"/>
      <c r="AE24" s="295"/>
      <c r="AF24" s="295"/>
      <c r="AG24" s="295"/>
    </row>
    <row r="25" spans="3:33"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c r="AB25" s="303"/>
      <c r="AC25" s="295"/>
      <c r="AD25" s="295"/>
      <c r="AE25" s="295"/>
      <c r="AF25" s="295"/>
      <c r="AG25" s="295"/>
    </row>
    <row r="26" spans="3:33" ht="39.75" customHeight="1" x14ac:dyDescent="0.25">
      <c r="C26" s="912" t="s">
        <v>597</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c r="AB26" s="303"/>
      <c r="AC26" s="295"/>
      <c r="AD26" s="295"/>
      <c r="AE26" s="295"/>
      <c r="AF26" s="295"/>
      <c r="AG26" s="295"/>
    </row>
    <row r="27" spans="3:33"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11"/>
      <c r="AC27" s="295"/>
      <c r="AD27" s="295"/>
      <c r="AE27" s="295"/>
      <c r="AF27" s="295"/>
      <c r="AG27" s="295"/>
    </row>
    <row r="28" spans="3:33"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c r="AB28" s="311"/>
      <c r="AC28" s="295"/>
      <c r="AD28" s="295"/>
      <c r="AE28" s="295"/>
      <c r="AF28" s="295"/>
      <c r="AG28" s="295"/>
    </row>
    <row r="29" spans="3:33" ht="29.25" customHeight="1" x14ac:dyDescent="0.25">
      <c r="C29" s="499" t="s">
        <v>573</v>
      </c>
      <c r="D29" s="462"/>
      <c r="E29" s="462"/>
      <c r="F29" s="462"/>
      <c r="G29" s="462"/>
      <c r="H29" s="462"/>
      <c r="I29" s="462"/>
      <c r="J29" s="462"/>
      <c r="K29" s="452"/>
      <c r="L29" s="305"/>
      <c r="M29" s="499"/>
      <c r="N29" s="462"/>
      <c r="O29" s="462"/>
      <c r="P29" s="462"/>
      <c r="Q29" s="462"/>
      <c r="R29" s="462"/>
      <c r="S29" s="462"/>
      <c r="T29" s="462"/>
      <c r="U29" s="462"/>
      <c r="V29" s="462"/>
      <c r="W29" s="462"/>
      <c r="X29" s="462"/>
      <c r="Y29" s="462"/>
      <c r="Z29" s="462"/>
      <c r="AA29" s="452"/>
      <c r="AB29" s="311"/>
      <c r="AC29" s="295"/>
      <c r="AD29" s="295"/>
      <c r="AE29" s="295"/>
      <c r="AF29" s="295"/>
      <c r="AG29" s="295"/>
    </row>
    <row r="30" spans="3:33"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c r="AB30" s="303"/>
      <c r="AC30" s="295"/>
      <c r="AD30" s="295"/>
      <c r="AE30" s="295"/>
      <c r="AF30" s="295"/>
      <c r="AG30" s="295"/>
    </row>
    <row r="31" spans="3:33"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c r="AB31" s="303"/>
      <c r="AC31" s="295"/>
      <c r="AD31" s="295"/>
      <c r="AE31" s="295"/>
      <c r="AF31" s="295"/>
      <c r="AG31" s="295"/>
    </row>
    <row r="32" spans="3:33" ht="90" customHeight="1" x14ac:dyDescent="0.25">
      <c r="C32" s="500" t="s">
        <v>574</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c r="AB32" s="303"/>
      <c r="AC32" s="295"/>
      <c r="AD32" s="295"/>
      <c r="AE32" s="295"/>
      <c r="AF32" s="295"/>
      <c r="AG32" s="295"/>
    </row>
    <row r="34" spans="3:27" ht="15.75" customHeight="1" x14ac:dyDescent="0.25">
      <c r="C34" s="483" t="s">
        <v>139</v>
      </c>
      <c r="D34" s="479"/>
      <c r="E34" s="308"/>
      <c r="F34" s="461" t="s">
        <v>34</v>
      </c>
      <c r="G34" s="452"/>
      <c r="H34" s="308"/>
      <c r="I34" s="295"/>
      <c r="J34" s="315" t="s">
        <v>140</v>
      </c>
      <c r="K34" s="461">
        <v>15</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598</v>
      </c>
      <c r="G36" s="462"/>
      <c r="H36" s="462"/>
      <c r="I36" s="462"/>
      <c r="J36" s="462"/>
      <c r="K36" s="462"/>
      <c r="L36" s="462"/>
      <c r="M36" s="452"/>
      <c r="N36" s="295"/>
      <c r="O36" s="315" t="s">
        <v>144</v>
      </c>
      <c r="P36" s="499">
        <v>0</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15</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15</v>
      </c>
      <c r="H50" s="481" t="s">
        <v>590</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30</v>
      </c>
      <c r="H51" s="481" t="s">
        <v>590</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45</v>
      </c>
      <c r="H52" s="481" t="s">
        <v>590</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60</v>
      </c>
      <c r="H53" s="481" t="s">
        <v>590</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5">
    <mergeCell ref="B75:C75"/>
    <mergeCell ref="E75:F75"/>
    <mergeCell ref="B62:C62"/>
    <mergeCell ref="D62:AB62"/>
    <mergeCell ref="B64:C64"/>
    <mergeCell ref="D64:AB64"/>
    <mergeCell ref="B66:C66"/>
    <mergeCell ref="D66:AB66"/>
    <mergeCell ref="D68:AB68"/>
    <mergeCell ref="B68:C68"/>
    <mergeCell ref="B70:C70"/>
    <mergeCell ref="B73:C73"/>
    <mergeCell ref="E73:F73"/>
    <mergeCell ref="B74:C74"/>
    <mergeCell ref="E74:F74"/>
    <mergeCell ref="U60:W60"/>
    <mergeCell ref="X60:Y60"/>
    <mergeCell ref="Z60:AB60"/>
    <mergeCell ref="B60:C60"/>
    <mergeCell ref="E60:F60"/>
    <mergeCell ref="H60:I60"/>
    <mergeCell ref="J60:K60"/>
    <mergeCell ref="L60:M60"/>
    <mergeCell ref="O60:Q60"/>
    <mergeCell ref="R60:T60"/>
    <mergeCell ref="E54:F54"/>
    <mergeCell ref="H54:AA54"/>
    <mergeCell ref="C56:D56"/>
    <mergeCell ref="K56:L56"/>
    <mergeCell ref="B58:AB58"/>
    <mergeCell ref="H50:AA50"/>
    <mergeCell ref="E51:F51"/>
    <mergeCell ref="E52:F52"/>
    <mergeCell ref="E53:F53"/>
    <mergeCell ref="H53:AA53"/>
    <mergeCell ref="C48:F48"/>
    <mergeCell ref="P75:AB75"/>
    <mergeCell ref="B76:AB76"/>
    <mergeCell ref="D70:AB70"/>
    <mergeCell ref="B72:AB72"/>
    <mergeCell ref="G73:O73"/>
    <mergeCell ref="P73:AB73"/>
    <mergeCell ref="G74:O74"/>
    <mergeCell ref="P74:AB74"/>
    <mergeCell ref="G75:O75"/>
    <mergeCell ref="H51:AA51"/>
    <mergeCell ref="H52:AA52"/>
    <mergeCell ref="G48:G49"/>
    <mergeCell ref="H48:AA49"/>
    <mergeCell ref="E49:F49"/>
    <mergeCell ref="E50:F50"/>
    <mergeCell ref="D44:Y44"/>
    <mergeCell ref="D45:H45"/>
    <mergeCell ref="I45:P45"/>
    <mergeCell ref="Q45:Y45"/>
    <mergeCell ref="D46:H46"/>
    <mergeCell ref="I46:P46"/>
    <mergeCell ref="Q46:Y46"/>
    <mergeCell ref="D40:F40"/>
    <mergeCell ref="Q40:U40"/>
    <mergeCell ref="X40:AA40"/>
    <mergeCell ref="D42:F42"/>
    <mergeCell ref="Q42:U42"/>
    <mergeCell ref="X42:AA42"/>
    <mergeCell ref="C26:AA26"/>
    <mergeCell ref="C29:K29"/>
    <mergeCell ref="M29:AA29"/>
    <mergeCell ref="C32:AA32"/>
    <mergeCell ref="L38:N38"/>
    <mergeCell ref="W38:AA38"/>
    <mergeCell ref="C34:D34"/>
    <mergeCell ref="F34:G34"/>
    <mergeCell ref="K34:N34"/>
    <mergeCell ref="W34:AA34"/>
    <mergeCell ref="F36:M36"/>
    <mergeCell ref="P36:AA36"/>
    <mergeCell ref="F38:G38"/>
    <mergeCell ref="C13:D13"/>
    <mergeCell ref="F14:AB14"/>
    <mergeCell ref="C15:AA15"/>
    <mergeCell ref="R18:AA18"/>
    <mergeCell ref="C14:D14"/>
    <mergeCell ref="C18:P23"/>
    <mergeCell ref="W23:AA23"/>
    <mergeCell ref="C10:D10"/>
    <mergeCell ref="E10:AA10"/>
    <mergeCell ref="C11:F11"/>
    <mergeCell ref="AA11:AB11"/>
    <mergeCell ref="C12:D12"/>
    <mergeCell ref="E12:AA12"/>
    <mergeCell ref="B2:D6"/>
    <mergeCell ref="F2:AB6"/>
    <mergeCell ref="AG6:AH6"/>
    <mergeCell ref="C7:D7"/>
    <mergeCell ref="C9:F9"/>
  </mergeCells>
  <pageMargins left="0.7" right="0.7" top="0.75" bottom="0.75" header="0" footer="0"/>
  <pageSetup orientation="landscape"/>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599</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7" t="s">
        <v>125</v>
      </c>
      <c r="D12" s="498"/>
      <c r="E12" s="495" t="s">
        <v>580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600</v>
      </c>
      <c r="D14" s="479"/>
      <c r="E14" s="488" t="s">
        <v>601</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row>
    <row r="15" spans="2:28"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row>
    <row r="17" spans="3:28" ht="15" customHeight="1" x14ac:dyDescent="0.25">
      <c r="C17" s="493" t="s">
        <v>602</v>
      </c>
      <c r="D17" s="479"/>
      <c r="E17" s="488" t="s">
        <v>603</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row>
    <row r="18" spans="3:28"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row>
    <row r="19" spans="3:28"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row>
    <row r="20" spans="3:28"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row>
    <row r="21" spans="3:28"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row>
    <row r="22" spans="3:28" ht="29.25" customHeight="1" x14ac:dyDescent="0.25">
      <c r="C22" s="461" t="s">
        <v>604</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row>
    <row r="23" spans="3:28"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row>
    <row r="24" spans="3:28"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row>
    <row r="25" spans="3:28" ht="15" customHeight="1" x14ac:dyDescent="0.25">
      <c r="C25" s="488" t="s">
        <v>605</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row>
    <row r="26" spans="3:28"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row>
    <row r="27" spans="3:28"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row>
    <row r="28" spans="3:28"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row>
    <row r="29" spans="3:28"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row>
    <row r="30" spans="3:28"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33</v>
      </c>
      <c r="X30" s="462"/>
      <c r="Y30" s="462"/>
      <c r="Z30" s="462"/>
      <c r="AA30" s="452"/>
      <c r="AB30" s="303"/>
    </row>
    <row r="31" spans="3:28"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row>
    <row r="32" spans="3:28"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row>
    <row r="33" spans="3:27" ht="39.75" customHeight="1" x14ac:dyDescent="0.25">
      <c r="C33" s="912" t="s">
        <v>572</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573</v>
      </c>
      <c r="D36" s="462"/>
      <c r="E36" s="462"/>
      <c r="F36" s="462"/>
      <c r="G36" s="462"/>
      <c r="H36" s="462"/>
      <c r="I36" s="462"/>
      <c r="J36" s="462"/>
      <c r="K36" s="452"/>
      <c r="L36" s="305"/>
      <c r="M36" s="499"/>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574</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34</v>
      </c>
      <c r="G41" s="452"/>
      <c r="H41" s="308"/>
      <c r="I41" s="295"/>
      <c r="J41" s="315" t="s">
        <v>140</v>
      </c>
      <c r="K41" s="461">
        <v>2</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t="s">
        <v>606</v>
      </c>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0.5</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0.8</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0.4</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0.3</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00"/>
  </sheetPr>
  <dimension ref="B2:AG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1" width="11.42578125" customWidth="1"/>
    <col min="32" max="32" width="41.7109375" customWidth="1"/>
    <col min="33" max="33" width="14.28515625" customWidth="1"/>
  </cols>
  <sheetData>
    <row r="2" spans="2:33"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c r="AC2" s="295"/>
      <c r="AD2" s="295"/>
      <c r="AE2" s="295"/>
      <c r="AF2" s="295"/>
      <c r="AG2" s="295"/>
    </row>
    <row r="3" spans="2:33"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c r="AC3" s="295"/>
      <c r="AD3" s="295"/>
      <c r="AE3" s="295"/>
      <c r="AF3" s="295"/>
      <c r="AG3" s="295"/>
    </row>
    <row r="4" spans="2:33"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c r="AC4" s="295"/>
      <c r="AD4" s="295"/>
      <c r="AE4" s="295"/>
      <c r="AF4" s="295"/>
      <c r="AG4" s="295"/>
    </row>
    <row r="5" spans="2:33"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c r="AC5" s="295"/>
      <c r="AD5" s="295"/>
      <c r="AE5" s="295"/>
      <c r="AF5" s="295"/>
      <c r="AG5" s="295"/>
    </row>
    <row r="6" spans="2:33"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c r="AC6" s="295"/>
      <c r="AD6" s="295"/>
      <c r="AE6" s="295"/>
      <c r="AF6" s="295"/>
      <c r="AG6" s="295"/>
    </row>
    <row r="7" spans="2:33"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c r="AC7" s="295"/>
      <c r="AD7" s="295"/>
      <c r="AE7" s="295"/>
      <c r="AF7" s="911" t="s">
        <v>577</v>
      </c>
      <c r="AG7" s="479"/>
    </row>
    <row r="8" spans="2:33"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c r="AC8" s="295"/>
      <c r="AD8" s="295"/>
      <c r="AE8" s="295"/>
      <c r="AF8" s="295"/>
      <c r="AG8" s="295"/>
    </row>
    <row r="9" spans="2:33"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c r="AC9" s="295"/>
      <c r="AD9" s="295"/>
      <c r="AE9" s="295"/>
      <c r="AF9" s="295"/>
      <c r="AG9" s="295"/>
    </row>
    <row r="10" spans="2:33" ht="30" customHeight="1" x14ac:dyDescent="0.25">
      <c r="B10" s="30"/>
      <c r="C10" s="493" t="s">
        <v>123</v>
      </c>
      <c r="D10" s="479"/>
      <c r="E10" s="461" t="s">
        <v>608</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c r="AC10" s="295"/>
      <c r="AD10" s="295"/>
      <c r="AE10" s="295"/>
      <c r="AF10" s="50" t="s">
        <v>578</v>
      </c>
      <c r="AG10" s="50" t="s">
        <v>579</v>
      </c>
    </row>
    <row r="11" spans="2:33"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c r="AC11" s="295"/>
      <c r="AD11" s="295"/>
      <c r="AE11" s="295"/>
      <c r="AF11" s="36" t="s">
        <v>609</v>
      </c>
      <c r="AG11" s="36">
        <v>25</v>
      </c>
    </row>
    <row r="12" spans="2:33" ht="29.25" customHeight="1" x14ac:dyDescent="0.25">
      <c r="B12" s="30"/>
      <c r="C12" s="497" t="s">
        <v>125</v>
      </c>
      <c r="D12" s="498"/>
      <c r="E12" s="495" t="s">
        <v>610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c r="AC12" s="295"/>
      <c r="AD12" s="295"/>
      <c r="AE12" s="295"/>
      <c r="AF12" s="36" t="s">
        <v>611</v>
      </c>
      <c r="AG12" s="36">
        <v>12</v>
      </c>
    </row>
    <row r="13" spans="2:33"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c r="AC13" s="295"/>
      <c r="AD13" s="295"/>
      <c r="AE13" s="295"/>
      <c r="AF13" s="36" t="s">
        <v>612</v>
      </c>
      <c r="AG13" s="36">
        <v>12</v>
      </c>
    </row>
    <row r="14" spans="2:33" ht="15" customHeight="1" x14ac:dyDescent="0.25">
      <c r="B14" s="30"/>
      <c r="C14" s="493" t="s">
        <v>600</v>
      </c>
      <c r="D14" s="479"/>
      <c r="E14" s="488" t="s">
        <v>613</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c r="AC14" s="295"/>
      <c r="AD14" s="295"/>
      <c r="AE14" s="295"/>
      <c r="AF14" s="36" t="s">
        <v>614</v>
      </c>
      <c r="AG14" s="36">
        <v>25</v>
      </c>
    </row>
    <row r="15" spans="2:33"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c r="AC15" s="295"/>
      <c r="AD15" s="295"/>
      <c r="AE15" s="295"/>
      <c r="AF15" s="36" t="s">
        <v>615</v>
      </c>
      <c r="AG15" s="36">
        <v>12</v>
      </c>
    </row>
    <row r="16" spans="2:33" ht="15" customHeight="1" x14ac:dyDescent="0.25">
      <c r="B16" s="30"/>
      <c r="C16" s="305"/>
      <c r="D16" s="305"/>
      <c r="E16" s="305"/>
      <c r="F16" s="295"/>
      <c r="G16" s="295"/>
      <c r="H16" s="295"/>
      <c r="I16" s="295"/>
      <c r="J16" s="295"/>
      <c r="K16" s="295"/>
      <c r="L16" s="295"/>
      <c r="M16" s="295"/>
      <c r="N16" s="295"/>
      <c r="O16" s="295"/>
      <c r="P16" s="295"/>
      <c r="Q16" s="295"/>
      <c r="R16" s="295"/>
      <c r="S16" s="295"/>
      <c r="T16" s="295"/>
      <c r="U16" s="295"/>
      <c r="V16" s="295"/>
      <c r="W16" s="295"/>
      <c r="X16" s="295"/>
      <c r="Y16" s="295"/>
      <c r="Z16" s="295"/>
      <c r="AA16" s="295"/>
      <c r="AB16" s="303"/>
      <c r="AC16" s="295"/>
      <c r="AD16" s="295"/>
      <c r="AE16" s="295"/>
      <c r="AF16" s="36" t="s">
        <v>616</v>
      </c>
      <c r="AG16" s="36">
        <v>28</v>
      </c>
    </row>
    <row r="17" spans="3:33" ht="15" customHeight="1" x14ac:dyDescent="0.25">
      <c r="C17" s="493" t="s">
        <v>602</v>
      </c>
      <c r="D17" s="479"/>
      <c r="E17" s="913" t="s">
        <v>617</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c r="AC17" s="295"/>
      <c r="AD17" s="295"/>
      <c r="AE17" s="295"/>
      <c r="AF17" s="36" t="s">
        <v>618</v>
      </c>
      <c r="AG17" s="36">
        <v>100</v>
      </c>
    </row>
    <row r="18" spans="3:33"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c r="AC18" s="295"/>
      <c r="AD18" s="295"/>
      <c r="AE18" s="295"/>
      <c r="AF18" s="36" t="s">
        <v>619</v>
      </c>
      <c r="AG18" s="36">
        <v>34</v>
      </c>
    </row>
    <row r="19" spans="3:33"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c r="AC19" s="295"/>
      <c r="AD19" s="295"/>
      <c r="AE19" s="295"/>
      <c r="AF19" s="36" t="s">
        <v>620</v>
      </c>
      <c r="AG19" s="36">
        <v>100</v>
      </c>
    </row>
    <row r="20" spans="3:33"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c r="AC20" s="295"/>
      <c r="AD20" s="295"/>
      <c r="AE20" s="295"/>
      <c r="AF20" s="36" t="s">
        <v>621</v>
      </c>
      <c r="AG20" s="36">
        <v>38</v>
      </c>
    </row>
    <row r="21" spans="3:33"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c r="AC21" s="295"/>
      <c r="AD21" s="295"/>
      <c r="AE21" s="295"/>
      <c r="AF21" s="36" t="s">
        <v>622</v>
      </c>
      <c r="AG21" s="36">
        <v>100</v>
      </c>
    </row>
    <row r="22" spans="3:33" ht="29.25" customHeight="1" x14ac:dyDescent="0.25">
      <c r="C22" s="461" t="s">
        <v>623</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c r="AC22" s="295"/>
      <c r="AD22" s="295"/>
      <c r="AE22" s="295"/>
      <c r="AF22" s="36" t="s">
        <v>624</v>
      </c>
      <c r="AG22" s="36">
        <v>15</v>
      </c>
    </row>
    <row r="23" spans="3:33"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c r="AC23" s="295"/>
      <c r="AD23" s="295"/>
      <c r="AE23" s="295"/>
      <c r="AF23" s="295"/>
      <c r="AG23" s="295"/>
    </row>
    <row r="24" spans="3:33"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c r="AC24" s="295"/>
      <c r="AD24" s="295"/>
      <c r="AE24" s="295"/>
      <c r="AF24" s="295"/>
      <c r="AG24" s="295"/>
    </row>
    <row r="25" spans="3:33" ht="15" customHeight="1" x14ac:dyDescent="0.25">
      <c r="C25" s="914" t="s">
        <v>625</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c r="AC25" s="295"/>
      <c r="AD25" s="295"/>
      <c r="AE25" s="295"/>
      <c r="AF25" s="327">
        <f>+((AG11/AG12)*AG13)+((AG14/AG15)*AG13)+(((((AG16/100)*AG17)+((AG18/100)*AG19)+((AG20/100)*AG21))*AG22)/100)</f>
        <v>65</v>
      </c>
      <c r="AG25" s="295"/>
    </row>
    <row r="26" spans="3:33"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c r="AC26" s="295"/>
      <c r="AD26" s="295"/>
      <c r="AE26" s="295"/>
      <c r="AF26" s="328"/>
      <c r="AG26" s="295"/>
    </row>
    <row r="27" spans="3:33"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c r="AC27" s="295"/>
      <c r="AD27" s="295"/>
      <c r="AE27" s="295"/>
      <c r="AF27" s="295"/>
      <c r="AG27" s="295"/>
    </row>
    <row r="28" spans="3:33"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c r="AC28" s="295"/>
      <c r="AD28" s="295"/>
      <c r="AE28" s="295"/>
      <c r="AF28" s="295"/>
      <c r="AG28" s="295"/>
    </row>
    <row r="29" spans="3:33"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c r="AC29" s="295"/>
      <c r="AD29" s="295"/>
      <c r="AE29" s="295"/>
      <c r="AF29" s="295"/>
      <c r="AG29" s="295"/>
    </row>
    <row r="30" spans="3:33"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21</v>
      </c>
      <c r="X30" s="462"/>
      <c r="Y30" s="462"/>
      <c r="Z30" s="462"/>
      <c r="AA30" s="452"/>
      <c r="AB30" s="303"/>
      <c r="AC30" s="295"/>
      <c r="AD30" s="295"/>
      <c r="AE30" s="295"/>
      <c r="AF30" s="295"/>
      <c r="AG30" s="295"/>
    </row>
    <row r="31" spans="3:33"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c r="AC31" s="295"/>
      <c r="AD31" s="295"/>
      <c r="AE31" s="295"/>
      <c r="AF31" s="295"/>
      <c r="AG31" s="295"/>
    </row>
    <row r="32" spans="3:33"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c r="AC32" s="295"/>
      <c r="AD32" s="295"/>
      <c r="AE32" s="295"/>
      <c r="AF32" s="295"/>
      <c r="AG32" s="295"/>
    </row>
    <row r="33" spans="3:27" ht="39.75" customHeight="1" x14ac:dyDescent="0.25">
      <c r="C33" s="912" t="s">
        <v>626</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573</v>
      </c>
      <c r="D36" s="462"/>
      <c r="E36" s="462"/>
      <c r="F36" s="462"/>
      <c r="G36" s="462"/>
      <c r="H36" s="462"/>
      <c r="I36" s="462"/>
      <c r="J36" s="462"/>
      <c r="K36" s="452"/>
      <c r="L36" s="305"/>
      <c r="M36" s="499"/>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574</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34</v>
      </c>
      <c r="G41" s="452"/>
      <c r="H41" s="308"/>
      <c r="I41" s="295"/>
      <c r="J41" s="315" t="s">
        <v>140</v>
      </c>
      <c r="K41" s="461">
        <v>2</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0.65</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0.85</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0.85</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0.65</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9">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1:D21"/>
    <mergeCell ref="F21:AB21"/>
    <mergeCell ref="C22:AA22"/>
    <mergeCell ref="C25:P30"/>
    <mergeCell ref="R25:AA25"/>
    <mergeCell ref="W30:AA30"/>
    <mergeCell ref="C13:D13"/>
    <mergeCell ref="C14:D14"/>
    <mergeCell ref="E14:AA15"/>
    <mergeCell ref="C17:D17"/>
    <mergeCell ref="E17:AA18"/>
    <mergeCell ref="C10:D10"/>
    <mergeCell ref="E10:AA10"/>
    <mergeCell ref="C11:F11"/>
    <mergeCell ref="AA11:AB11"/>
    <mergeCell ref="C12:D12"/>
    <mergeCell ref="E12:AA12"/>
    <mergeCell ref="B2:D6"/>
    <mergeCell ref="F2:AB6"/>
    <mergeCell ref="C7:D7"/>
    <mergeCell ref="AF7:AG7"/>
    <mergeCell ref="C9:F9"/>
  </mergeCells>
  <pageMargins left="0.7" right="0.7" top="0.75" bottom="0.75" header="0" footer="0"/>
  <pageSetup orientation="landscape"/>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627</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7" t="s">
        <v>125</v>
      </c>
      <c r="D12" s="498"/>
      <c r="E12" s="495" t="s">
        <v>126</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600</v>
      </c>
      <c r="D14" s="479"/>
      <c r="E14" s="488" t="s">
        <v>628</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row>
    <row r="15" spans="2:28"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row>
    <row r="17" spans="3:28" ht="15" customHeight="1" x14ac:dyDescent="0.25">
      <c r="C17" s="493" t="s">
        <v>602</v>
      </c>
      <c r="D17" s="479"/>
      <c r="E17" s="913" t="s">
        <v>617</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row>
    <row r="18" spans="3:28"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row>
    <row r="19" spans="3:28"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row>
    <row r="20" spans="3:28"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row>
    <row r="21" spans="3:28"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row>
    <row r="22" spans="3:28" ht="29.25" customHeight="1" x14ac:dyDescent="0.25">
      <c r="C22" s="461" t="s">
        <v>629</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row>
    <row r="23" spans="3:28"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row>
    <row r="24" spans="3:28"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row>
    <row r="25" spans="3:28" ht="15" customHeight="1" x14ac:dyDescent="0.25">
      <c r="C25" s="914" t="s">
        <v>630</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row>
    <row r="26" spans="3:28"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row>
    <row r="27" spans="3:28"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row>
    <row r="28" spans="3:28"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row>
    <row r="29" spans="3:28"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row>
    <row r="30" spans="3:28"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23</v>
      </c>
      <c r="X30" s="462"/>
      <c r="Y30" s="462"/>
      <c r="Z30" s="462"/>
      <c r="AA30" s="452"/>
      <c r="AB30" s="303"/>
    </row>
    <row r="31" spans="3:28"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row>
    <row r="32" spans="3:28"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row>
    <row r="33" spans="3:27" ht="39.75" customHeight="1" x14ac:dyDescent="0.25">
      <c r="C33" s="499" t="s">
        <v>133</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135</v>
      </c>
      <c r="D36" s="462"/>
      <c r="E36" s="462"/>
      <c r="F36" s="462"/>
      <c r="G36" s="462"/>
      <c r="H36" s="462"/>
      <c r="I36" s="462"/>
      <c r="J36" s="462"/>
      <c r="K36" s="452"/>
      <c r="L36" s="305"/>
      <c r="M36" s="499" t="s">
        <v>136</v>
      </c>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631</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34</v>
      </c>
      <c r="G41" s="452"/>
      <c r="H41" s="308"/>
      <c r="I41" s="295"/>
      <c r="J41" s="315" t="s">
        <v>140</v>
      </c>
      <c r="K41" s="461">
        <v>1</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1</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1</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1</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1</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632</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3" t="s">
        <v>125</v>
      </c>
      <c r="D12" s="479"/>
      <c r="E12" s="495" t="s">
        <v>580</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600</v>
      </c>
      <c r="D14" s="479"/>
      <c r="E14" s="488" t="s">
        <v>633</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row>
    <row r="15" spans="2:28"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row>
    <row r="17" spans="3:28" ht="15" customHeight="1" x14ac:dyDescent="0.25">
      <c r="C17" s="493" t="s">
        <v>602</v>
      </c>
      <c r="D17" s="479"/>
      <c r="E17" s="913" t="s">
        <v>617</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row>
    <row r="18" spans="3:28"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row>
    <row r="19" spans="3:28"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row>
    <row r="20" spans="3:28"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row>
    <row r="21" spans="3:28"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row>
    <row r="22" spans="3:28" ht="29.25" customHeight="1" x14ac:dyDescent="0.25">
      <c r="C22" s="461" t="s">
        <v>634</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row>
    <row r="23" spans="3:28"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row>
    <row r="24" spans="3:28"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row>
    <row r="25" spans="3:28" ht="15" customHeight="1" x14ac:dyDescent="0.25">
      <c r="C25" s="914" t="s">
        <v>635</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row>
    <row r="26" spans="3:28"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row>
    <row r="27" spans="3:28"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row>
    <row r="28" spans="3:28"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row>
    <row r="29" spans="3:28"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row>
    <row r="30" spans="3:28"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23</v>
      </c>
      <c r="X30" s="462"/>
      <c r="Y30" s="462"/>
      <c r="Z30" s="462"/>
      <c r="AA30" s="452"/>
      <c r="AB30" s="303"/>
    </row>
    <row r="31" spans="3:28"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row>
    <row r="32" spans="3:28"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row>
    <row r="33" spans="3:27" ht="39.75" customHeight="1" x14ac:dyDescent="0.25">
      <c r="C33" s="499" t="s">
        <v>565</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562</v>
      </c>
      <c r="D36" s="462"/>
      <c r="E36" s="462"/>
      <c r="F36" s="462"/>
      <c r="G36" s="462"/>
      <c r="H36" s="462"/>
      <c r="I36" s="462"/>
      <c r="J36" s="462"/>
      <c r="K36" s="452"/>
      <c r="L36" s="305"/>
      <c r="M36" s="499" t="s">
        <v>566</v>
      </c>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567</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34</v>
      </c>
      <c r="G41" s="452"/>
      <c r="H41" s="308"/>
      <c r="I41" s="295"/>
      <c r="J41" s="315" t="s">
        <v>140</v>
      </c>
      <c r="K41" s="461">
        <v>1</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1</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1</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1</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1</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CCFF"/>
  </sheetPr>
  <dimension ref="B2:AB76"/>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124</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7" t="s">
        <v>125</v>
      </c>
      <c r="D12" s="498"/>
      <c r="E12" s="495" t="s">
        <v>126</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127</v>
      </c>
      <c r="D14" s="479"/>
      <c r="E14" s="306"/>
      <c r="F14" s="494"/>
      <c r="G14" s="479"/>
      <c r="H14" s="479"/>
      <c r="I14" s="479"/>
      <c r="J14" s="479"/>
      <c r="K14" s="479"/>
      <c r="L14" s="479"/>
      <c r="M14" s="479"/>
      <c r="N14" s="479"/>
      <c r="O14" s="479"/>
      <c r="P14" s="479"/>
      <c r="Q14" s="479"/>
      <c r="R14" s="479"/>
      <c r="S14" s="479"/>
      <c r="T14" s="479"/>
      <c r="U14" s="479"/>
      <c r="V14" s="479"/>
      <c r="W14" s="479"/>
      <c r="X14" s="479"/>
      <c r="Y14" s="479"/>
      <c r="Z14" s="479"/>
      <c r="AA14" s="479"/>
      <c r="AB14" s="490"/>
    </row>
    <row r="15" spans="2:28" ht="29.25" customHeight="1" x14ac:dyDescent="0.25">
      <c r="B15" s="30"/>
      <c r="C15" s="461"/>
      <c r="D15" s="462"/>
      <c r="E15" s="462"/>
      <c r="F15" s="462"/>
      <c r="G15" s="462"/>
      <c r="H15" s="462"/>
      <c r="I15" s="462"/>
      <c r="J15" s="462"/>
      <c r="K15" s="462"/>
      <c r="L15" s="462"/>
      <c r="M15" s="462"/>
      <c r="N15" s="462"/>
      <c r="O15" s="462"/>
      <c r="P15" s="462"/>
      <c r="Q15" s="462"/>
      <c r="R15" s="462"/>
      <c r="S15" s="462"/>
      <c r="T15" s="462"/>
      <c r="U15" s="462"/>
      <c r="V15" s="462"/>
      <c r="W15" s="462"/>
      <c r="X15" s="462"/>
      <c r="Y15" s="462"/>
      <c r="Z15" s="462"/>
      <c r="AA15" s="452"/>
      <c r="AB15" s="307"/>
    </row>
    <row r="17" spans="3:27" ht="15" customHeight="1" x14ac:dyDescent="0.25">
      <c r="C17" s="309" t="s">
        <v>128</v>
      </c>
      <c r="D17" s="309"/>
      <c r="E17" s="295"/>
      <c r="F17" s="295"/>
      <c r="G17" s="295"/>
      <c r="H17" s="295"/>
      <c r="I17" s="295"/>
      <c r="J17" s="308"/>
      <c r="K17" s="308"/>
      <c r="L17" s="308"/>
      <c r="M17" s="308"/>
      <c r="N17" s="308"/>
      <c r="O17" s="308"/>
      <c r="P17" s="308"/>
      <c r="Q17" s="308"/>
      <c r="R17" s="308" t="s">
        <v>129</v>
      </c>
      <c r="S17" s="308"/>
      <c r="T17" s="308"/>
      <c r="U17" s="308"/>
      <c r="V17" s="308"/>
      <c r="W17" s="308"/>
      <c r="X17" s="308"/>
      <c r="Y17" s="308"/>
      <c r="Z17" s="308"/>
      <c r="AA17" s="308"/>
    </row>
    <row r="18" spans="3:27" ht="15" customHeight="1" x14ac:dyDescent="0.25">
      <c r="C18" s="488"/>
      <c r="D18" s="472"/>
      <c r="E18" s="472"/>
      <c r="F18" s="472"/>
      <c r="G18" s="472"/>
      <c r="H18" s="472"/>
      <c r="I18" s="472"/>
      <c r="J18" s="472"/>
      <c r="K18" s="472"/>
      <c r="L18" s="472"/>
      <c r="M18" s="472"/>
      <c r="N18" s="472"/>
      <c r="O18" s="472"/>
      <c r="P18" s="473"/>
      <c r="Q18" s="295"/>
      <c r="R18" s="482"/>
      <c r="S18" s="462"/>
      <c r="T18" s="462"/>
      <c r="U18" s="462"/>
      <c r="V18" s="462"/>
      <c r="W18" s="462"/>
      <c r="X18" s="462"/>
      <c r="Y18" s="462"/>
      <c r="Z18" s="462"/>
      <c r="AA18" s="452"/>
    </row>
    <row r="19" spans="3:27" ht="15" customHeight="1" x14ac:dyDescent="0.25">
      <c r="C19" s="489"/>
      <c r="D19" s="436"/>
      <c r="E19" s="436"/>
      <c r="F19" s="436"/>
      <c r="G19" s="436"/>
      <c r="H19" s="436"/>
      <c r="I19" s="436"/>
      <c r="J19" s="436"/>
      <c r="K19" s="436"/>
      <c r="L19" s="436"/>
      <c r="M19" s="436"/>
      <c r="N19" s="436"/>
      <c r="O19" s="436"/>
      <c r="P19" s="490"/>
      <c r="Q19" s="295"/>
      <c r="R19" s="295"/>
      <c r="S19" s="295"/>
      <c r="T19" s="295"/>
      <c r="U19" s="295"/>
      <c r="V19" s="295"/>
      <c r="W19" s="295"/>
      <c r="X19" s="295"/>
      <c r="Y19" s="295"/>
      <c r="Z19" s="295"/>
      <c r="AA19" s="295"/>
    </row>
    <row r="20" spans="3:27" ht="15" customHeight="1" x14ac:dyDescent="0.25">
      <c r="C20" s="489"/>
      <c r="D20" s="436"/>
      <c r="E20" s="436"/>
      <c r="F20" s="436"/>
      <c r="G20" s="436"/>
      <c r="H20" s="436"/>
      <c r="I20" s="436"/>
      <c r="J20" s="436"/>
      <c r="K20" s="436"/>
      <c r="L20" s="436"/>
      <c r="M20" s="436"/>
      <c r="N20" s="436"/>
      <c r="O20" s="436"/>
      <c r="P20" s="490"/>
      <c r="Q20" s="305"/>
      <c r="R20" s="308" t="s">
        <v>130</v>
      </c>
      <c r="S20" s="308"/>
      <c r="T20" s="308"/>
      <c r="U20" s="308"/>
      <c r="V20" s="308"/>
      <c r="W20" s="305"/>
      <c r="X20" s="305"/>
      <c r="Y20" s="305"/>
      <c r="Z20" s="295"/>
      <c r="AA20" s="305"/>
    </row>
    <row r="21" spans="3:27" ht="15" customHeight="1" x14ac:dyDescent="0.25">
      <c r="C21" s="489"/>
      <c r="D21" s="436"/>
      <c r="E21" s="436"/>
      <c r="F21" s="436"/>
      <c r="G21" s="436"/>
      <c r="H21" s="436"/>
      <c r="I21" s="436"/>
      <c r="J21" s="436"/>
      <c r="K21" s="436"/>
      <c r="L21" s="436"/>
      <c r="M21" s="436"/>
      <c r="N21" s="436"/>
      <c r="O21" s="436"/>
      <c r="P21" s="490"/>
      <c r="Q21" s="295"/>
      <c r="R21" s="36"/>
      <c r="S21" s="295" t="s">
        <v>15</v>
      </c>
      <c r="T21" s="295"/>
      <c r="U21" s="36"/>
      <c r="V21" s="295" t="s">
        <v>27</v>
      </c>
      <c r="W21" s="295"/>
      <c r="X21" s="36"/>
      <c r="Y21" s="310" t="s">
        <v>46</v>
      </c>
      <c r="Z21" s="295"/>
      <c r="AA21" s="295"/>
    </row>
    <row r="22" spans="3:27" ht="15" customHeight="1" x14ac:dyDescent="0.25">
      <c r="C22" s="489"/>
      <c r="D22" s="436"/>
      <c r="E22" s="436"/>
      <c r="F22" s="436"/>
      <c r="G22" s="436"/>
      <c r="H22" s="436"/>
      <c r="I22" s="436"/>
      <c r="J22" s="436"/>
      <c r="K22" s="436"/>
      <c r="L22" s="436"/>
      <c r="M22" s="436"/>
      <c r="N22" s="436"/>
      <c r="O22" s="436"/>
      <c r="P22" s="490"/>
      <c r="Q22" s="295"/>
      <c r="R22" s="295"/>
      <c r="S22" s="295"/>
      <c r="T22" s="295"/>
      <c r="U22" s="295"/>
      <c r="V22" s="295"/>
      <c r="W22" s="295"/>
      <c r="X22" s="295"/>
      <c r="Y22" s="295"/>
      <c r="Z22" s="295"/>
      <c r="AA22" s="295"/>
    </row>
    <row r="23" spans="3:27" ht="15" customHeight="1" x14ac:dyDescent="0.25">
      <c r="C23" s="474"/>
      <c r="D23" s="475"/>
      <c r="E23" s="475"/>
      <c r="F23" s="475"/>
      <c r="G23" s="475"/>
      <c r="H23" s="475"/>
      <c r="I23" s="475"/>
      <c r="J23" s="475"/>
      <c r="K23" s="475"/>
      <c r="L23" s="475"/>
      <c r="M23" s="475"/>
      <c r="N23" s="475"/>
      <c r="O23" s="475"/>
      <c r="P23" s="476"/>
      <c r="Q23" s="295"/>
      <c r="R23" s="308" t="s">
        <v>131</v>
      </c>
      <c r="S23" s="295"/>
      <c r="T23" s="295"/>
      <c r="U23" s="295"/>
      <c r="V23" s="295"/>
      <c r="W23" s="499" t="s">
        <v>23</v>
      </c>
      <c r="X23" s="462"/>
      <c r="Y23" s="462"/>
      <c r="Z23" s="462"/>
      <c r="AA23" s="452"/>
    </row>
    <row r="24" spans="3:27" ht="15" customHeight="1" x14ac:dyDescent="0.25">
      <c r="C24" s="305"/>
      <c r="D24" s="305"/>
      <c r="E24" s="305"/>
      <c r="F24" s="305"/>
      <c r="G24" s="305"/>
      <c r="H24" s="295"/>
      <c r="I24" s="295"/>
      <c r="J24" s="295"/>
      <c r="K24" s="295"/>
      <c r="L24" s="295"/>
      <c r="M24" s="295"/>
      <c r="N24" s="295"/>
      <c r="O24" s="295"/>
      <c r="P24" s="295"/>
      <c r="Q24" s="295"/>
      <c r="R24" s="308"/>
      <c r="S24" s="295"/>
      <c r="T24" s="295"/>
      <c r="U24" s="295"/>
      <c r="V24" s="295"/>
      <c r="W24" s="295"/>
      <c r="X24" s="295"/>
      <c r="Y24" s="295"/>
      <c r="Z24" s="295"/>
      <c r="AA24" s="295"/>
    </row>
    <row r="25" spans="3:27" ht="15" customHeight="1" x14ac:dyDescent="0.25">
      <c r="C25" s="308" t="s">
        <v>132</v>
      </c>
      <c r="D25" s="305"/>
      <c r="E25" s="305"/>
      <c r="F25" s="305"/>
      <c r="G25" s="305"/>
      <c r="H25" s="305"/>
      <c r="I25" s="295"/>
      <c r="J25" s="295"/>
      <c r="K25" s="295"/>
      <c r="L25" s="295"/>
      <c r="M25" s="295"/>
      <c r="N25" s="295"/>
      <c r="O25" s="295"/>
      <c r="P25" s="295"/>
      <c r="Q25" s="295"/>
      <c r="R25" s="295"/>
      <c r="S25" s="295"/>
      <c r="T25" s="295"/>
      <c r="U25" s="295"/>
      <c r="V25" s="295"/>
      <c r="W25" s="295"/>
      <c r="X25" s="295"/>
      <c r="Y25" s="295"/>
      <c r="Z25" s="295"/>
      <c r="AA25" s="295"/>
    </row>
    <row r="26" spans="3:27" ht="29.25" customHeight="1" x14ac:dyDescent="0.25">
      <c r="C26" s="499" t="s">
        <v>133</v>
      </c>
      <c r="D26" s="462"/>
      <c r="E26" s="462"/>
      <c r="F26" s="462"/>
      <c r="G26" s="462"/>
      <c r="H26" s="462"/>
      <c r="I26" s="462"/>
      <c r="J26" s="462"/>
      <c r="K26" s="462"/>
      <c r="L26" s="462"/>
      <c r="M26" s="462"/>
      <c r="N26" s="462"/>
      <c r="O26" s="462"/>
      <c r="P26" s="462"/>
      <c r="Q26" s="462"/>
      <c r="R26" s="462"/>
      <c r="S26" s="462"/>
      <c r="T26" s="462"/>
      <c r="U26" s="462"/>
      <c r="V26" s="462"/>
      <c r="W26" s="462"/>
      <c r="X26" s="462"/>
      <c r="Y26" s="462"/>
      <c r="Z26" s="462"/>
      <c r="AA26" s="452"/>
    </row>
    <row r="27" spans="3:27" ht="15" customHeight="1" x14ac:dyDescent="0.25">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row>
    <row r="28" spans="3:27" ht="15" customHeight="1" x14ac:dyDescent="0.25">
      <c r="C28" s="299" t="s">
        <v>134</v>
      </c>
      <c r="D28" s="305"/>
      <c r="E28" s="305"/>
      <c r="F28" s="305"/>
      <c r="G28" s="305"/>
      <c r="H28" s="305"/>
      <c r="I28" s="305"/>
      <c r="J28" s="305"/>
      <c r="K28" s="305"/>
      <c r="L28" s="305"/>
      <c r="M28" s="299" t="s">
        <v>134</v>
      </c>
      <c r="N28" s="305"/>
      <c r="O28" s="305"/>
      <c r="P28" s="305"/>
      <c r="Q28" s="305"/>
      <c r="R28" s="305"/>
      <c r="S28" s="305"/>
      <c r="T28" s="305"/>
      <c r="U28" s="305"/>
      <c r="V28" s="305"/>
      <c r="W28" s="305"/>
      <c r="X28" s="305"/>
      <c r="Y28" s="305"/>
      <c r="Z28" s="305"/>
      <c r="AA28" s="305"/>
    </row>
    <row r="29" spans="3:27" ht="29.25" customHeight="1" x14ac:dyDescent="0.25">
      <c r="C29" s="499" t="s">
        <v>135</v>
      </c>
      <c r="D29" s="462"/>
      <c r="E29" s="462"/>
      <c r="F29" s="462"/>
      <c r="G29" s="462"/>
      <c r="H29" s="462"/>
      <c r="I29" s="462"/>
      <c r="J29" s="462"/>
      <c r="K29" s="452"/>
      <c r="L29" s="305"/>
      <c r="M29" s="499" t="s">
        <v>136</v>
      </c>
      <c r="N29" s="462"/>
      <c r="O29" s="462"/>
      <c r="P29" s="462"/>
      <c r="Q29" s="462"/>
      <c r="R29" s="462"/>
      <c r="S29" s="462"/>
      <c r="T29" s="462"/>
      <c r="U29" s="462"/>
      <c r="V29" s="462"/>
      <c r="W29" s="462"/>
      <c r="X29" s="462"/>
      <c r="Y29" s="462"/>
      <c r="Z29" s="462"/>
      <c r="AA29" s="452"/>
    </row>
    <row r="30" spans="3:27" ht="15" customHeight="1" x14ac:dyDescent="0.2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295"/>
    </row>
    <row r="31" spans="3:27" ht="15" customHeight="1" x14ac:dyDescent="0.25">
      <c r="C31" s="312" t="s">
        <v>137</v>
      </c>
      <c r="D31" s="312"/>
      <c r="E31" s="312"/>
      <c r="F31" s="312"/>
      <c r="G31" s="313"/>
      <c r="H31" s="314"/>
      <c r="I31" s="314"/>
      <c r="J31" s="314"/>
      <c r="K31" s="314"/>
      <c r="L31" s="314"/>
      <c r="M31" s="314"/>
      <c r="N31" s="314"/>
      <c r="O31" s="314"/>
      <c r="P31" s="314"/>
      <c r="Q31" s="314"/>
      <c r="R31" s="314"/>
      <c r="S31" s="314"/>
      <c r="T31" s="314"/>
      <c r="U31" s="314"/>
      <c r="V31" s="314"/>
      <c r="W31" s="314"/>
      <c r="X31" s="314"/>
      <c r="Y31" s="314"/>
      <c r="Z31" s="314"/>
      <c r="AA31" s="314"/>
    </row>
    <row r="32" spans="3:27" ht="90" customHeight="1" x14ac:dyDescent="0.25">
      <c r="C32" s="500" t="s">
        <v>138</v>
      </c>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52"/>
    </row>
    <row r="34" spans="3:27" ht="15.75" customHeight="1" x14ac:dyDescent="0.25">
      <c r="C34" s="483" t="s">
        <v>139</v>
      </c>
      <c r="D34" s="479"/>
      <c r="E34" s="308"/>
      <c r="F34" s="461" t="s">
        <v>22</v>
      </c>
      <c r="G34" s="452"/>
      <c r="H34" s="308"/>
      <c r="I34" s="295"/>
      <c r="J34" s="315" t="s">
        <v>140</v>
      </c>
      <c r="K34" s="461">
        <v>1</v>
      </c>
      <c r="L34" s="462"/>
      <c r="M34" s="462"/>
      <c r="N34" s="452"/>
      <c r="O34" s="308"/>
      <c r="P34" s="308"/>
      <c r="Q34" s="299" t="s">
        <v>141</v>
      </c>
      <c r="R34" s="295"/>
      <c r="S34" s="308"/>
      <c r="T34" s="308"/>
      <c r="U34" s="308"/>
      <c r="V34" s="308"/>
      <c r="W34" s="461" t="s">
        <v>20</v>
      </c>
      <c r="X34" s="462"/>
      <c r="Y34" s="462"/>
      <c r="Z34" s="462"/>
      <c r="AA34" s="452"/>
    </row>
    <row r="35" spans="3:27" ht="15.75" customHeight="1" x14ac:dyDescent="0.25">
      <c r="C35" s="295"/>
      <c r="D35" s="295"/>
      <c r="E35" s="295"/>
      <c r="F35" s="310"/>
      <c r="G35" s="310"/>
      <c r="H35" s="310"/>
      <c r="I35" s="310"/>
      <c r="J35" s="310"/>
      <c r="K35" s="310"/>
      <c r="L35" s="310"/>
      <c r="M35" s="295"/>
      <c r="N35" s="295"/>
      <c r="O35" s="295"/>
      <c r="P35" s="295"/>
      <c r="Q35" s="295"/>
      <c r="R35" s="295"/>
      <c r="S35" s="295"/>
      <c r="T35" s="295"/>
      <c r="U35" s="295"/>
      <c r="V35" s="295"/>
      <c r="W35" s="295"/>
      <c r="X35" s="295"/>
      <c r="Y35" s="295"/>
      <c r="Z35" s="295"/>
      <c r="AA35" s="295"/>
    </row>
    <row r="36" spans="3:27" ht="32.25" customHeight="1" x14ac:dyDescent="0.25">
      <c r="C36" s="295"/>
      <c r="D36" s="315" t="s">
        <v>142</v>
      </c>
      <c r="E36" s="308"/>
      <c r="F36" s="500" t="s">
        <v>143</v>
      </c>
      <c r="G36" s="462"/>
      <c r="H36" s="462"/>
      <c r="I36" s="462"/>
      <c r="J36" s="462"/>
      <c r="K36" s="462"/>
      <c r="L36" s="462"/>
      <c r="M36" s="452"/>
      <c r="N36" s="295"/>
      <c r="O36" s="315" t="s">
        <v>144</v>
      </c>
      <c r="P36" s="499">
        <v>1</v>
      </c>
      <c r="Q36" s="462"/>
      <c r="R36" s="462"/>
      <c r="S36" s="462"/>
      <c r="T36" s="462"/>
      <c r="U36" s="462"/>
      <c r="V36" s="462"/>
      <c r="W36" s="462"/>
      <c r="X36" s="462"/>
      <c r="Y36" s="462"/>
      <c r="Z36" s="462"/>
      <c r="AA36" s="452"/>
    </row>
    <row r="37" spans="3:27" ht="15.75" customHeight="1" x14ac:dyDescent="0.25">
      <c r="C37" s="308"/>
      <c r="D37" s="308"/>
      <c r="E37" s="308"/>
      <c r="F37" s="310"/>
      <c r="G37" s="310"/>
      <c r="H37" s="310"/>
      <c r="I37" s="310"/>
      <c r="J37" s="310"/>
      <c r="K37" s="310"/>
      <c r="L37" s="310"/>
      <c r="M37" s="308"/>
      <c r="N37" s="308"/>
      <c r="O37" s="308"/>
      <c r="P37" s="308"/>
      <c r="Q37" s="308"/>
      <c r="R37" s="308"/>
      <c r="S37" s="308"/>
      <c r="T37" s="308"/>
      <c r="U37" s="308"/>
      <c r="V37" s="308"/>
      <c r="W37" s="308"/>
      <c r="X37" s="308"/>
      <c r="Y37" s="308"/>
      <c r="Z37" s="308"/>
      <c r="AA37" s="308"/>
    </row>
    <row r="38" spans="3:27" ht="15.75" customHeight="1" x14ac:dyDescent="0.25">
      <c r="C38" s="295"/>
      <c r="D38" s="315" t="s">
        <v>145</v>
      </c>
      <c r="E38" s="295"/>
      <c r="F38" s="482" t="s">
        <v>146</v>
      </c>
      <c r="G38" s="452"/>
      <c r="H38" s="295"/>
      <c r="I38" s="295"/>
      <c r="J38" s="308" t="s">
        <v>147</v>
      </c>
      <c r="K38" s="295"/>
      <c r="L38" s="482" t="s">
        <v>148</v>
      </c>
      <c r="M38" s="462"/>
      <c r="N38" s="452"/>
      <c r="O38" s="308"/>
      <c r="P38" s="308"/>
      <c r="Q38" s="295"/>
      <c r="R38" s="308" t="s">
        <v>149</v>
      </c>
      <c r="S38" s="308"/>
      <c r="T38" s="308"/>
      <c r="U38" s="308"/>
      <c r="V38" s="308"/>
      <c r="W38" s="501"/>
      <c r="X38" s="462"/>
      <c r="Y38" s="462"/>
      <c r="Z38" s="462"/>
      <c r="AA38" s="452"/>
    </row>
    <row r="39" spans="3:27" ht="15.75" customHeight="1" x14ac:dyDescent="0.25">
      <c r="C39" s="295"/>
      <c r="D39" s="295"/>
      <c r="E39" s="295"/>
      <c r="F39" s="28"/>
      <c r="G39" s="295"/>
      <c r="H39" s="295"/>
      <c r="I39" s="299"/>
      <c r="J39" s="299"/>
      <c r="K39" s="299"/>
      <c r="L39" s="299"/>
      <c r="M39" s="299"/>
      <c r="N39" s="299"/>
      <c r="O39" s="299"/>
      <c r="P39" s="299"/>
      <c r="Q39" s="299"/>
      <c r="R39" s="299"/>
      <c r="S39" s="299"/>
      <c r="T39" s="299"/>
      <c r="U39" s="299"/>
      <c r="V39" s="299"/>
      <c r="W39" s="299"/>
      <c r="X39" s="299"/>
      <c r="Y39" s="299"/>
      <c r="Z39" s="299"/>
      <c r="AA39" s="299"/>
    </row>
    <row r="40" spans="3:27" ht="15.75" customHeight="1" x14ac:dyDescent="0.25">
      <c r="C40" s="316" t="s">
        <v>150</v>
      </c>
      <c r="D40" s="502">
        <v>2024</v>
      </c>
      <c r="E40" s="503"/>
      <c r="F40" s="504"/>
      <c r="G40" s="34"/>
      <c r="H40" s="299"/>
      <c r="I40" s="299"/>
      <c r="J40" s="299"/>
      <c r="K40" s="299"/>
      <c r="L40" s="299"/>
      <c r="M40" s="299"/>
      <c r="N40" s="299"/>
      <c r="O40" s="299"/>
      <c r="P40" s="299"/>
      <c r="Q40" s="494"/>
      <c r="R40" s="479"/>
      <c r="S40" s="479"/>
      <c r="T40" s="479"/>
      <c r="U40" s="479"/>
      <c r="V40" s="299"/>
      <c r="W40" s="299"/>
      <c r="X40" s="493"/>
      <c r="Y40" s="479"/>
      <c r="Z40" s="479"/>
      <c r="AA40" s="479"/>
    </row>
    <row r="41" spans="3:27" ht="5.25" customHeight="1" x14ac:dyDescent="0.25">
      <c r="C41" s="308"/>
      <c r="D41" s="37"/>
      <c r="E41" s="37"/>
      <c r="F41" s="37"/>
      <c r="G41" s="295"/>
      <c r="H41" s="299"/>
      <c r="I41" s="299"/>
      <c r="J41" s="299"/>
      <c r="K41" s="299"/>
      <c r="L41" s="299"/>
      <c r="M41" s="299"/>
      <c r="N41" s="299"/>
      <c r="O41" s="299"/>
      <c r="P41" s="299"/>
      <c r="Q41" s="305"/>
      <c r="R41" s="305"/>
      <c r="S41" s="305"/>
      <c r="T41" s="305"/>
      <c r="U41" s="305"/>
      <c r="V41" s="299"/>
      <c r="W41" s="299"/>
      <c r="X41" s="301"/>
      <c r="Y41" s="301"/>
      <c r="Z41" s="301"/>
      <c r="AA41" s="301"/>
    </row>
    <row r="42" spans="3:27" ht="15.75" customHeight="1" x14ac:dyDescent="0.25">
      <c r="C42" s="308" t="s">
        <v>140</v>
      </c>
      <c r="D42" s="499">
        <v>1</v>
      </c>
      <c r="E42" s="462"/>
      <c r="F42" s="452"/>
      <c r="G42" s="295"/>
      <c r="H42" s="299"/>
      <c r="I42" s="299"/>
      <c r="J42" s="299"/>
      <c r="K42" s="299"/>
      <c r="L42" s="299"/>
      <c r="M42" s="299"/>
      <c r="N42" s="299"/>
      <c r="O42" s="299"/>
      <c r="P42" s="299"/>
      <c r="Q42" s="494"/>
      <c r="R42" s="479"/>
      <c r="S42" s="479"/>
      <c r="T42" s="479"/>
      <c r="U42" s="479"/>
      <c r="V42" s="299"/>
      <c r="W42" s="299"/>
      <c r="X42" s="493"/>
      <c r="Y42" s="479"/>
      <c r="Z42" s="479"/>
      <c r="AA42" s="479"/>
    </row>
    <row r="43" spans="3:27" ht="15.75" customHeight="1" x14ac:dyDescent="0.25">
      <c r="C43" s="295"/>
      <c r="D43" s="295"/>
      <c r="E43" s="295"/>
      <c r="F43" s="295"/>
      <c r="G43" s="295"/>
      <c r="H43" s="295"/>
      <c r="I43" s="299"/>
      <c r="J43" s="299"/>
      <c r="K43" s="308"/>
      <c r="L43" s="308"/>
      <c r="M43" s="308"/>
      <c r="N43" s="308"/>
      <c r="O43" s="308"/>
      <c r="P43" s="308"/>
      <c r="Q43" s="308"/>
      <c r="R43" s="308"/>
      <c r="S43" s="308"/>
      <c r="T43" s="308"/>
      <c r="U43" s="308"/>
      <c r="V43" s="308"/>
      <c r="W43" s="308"/>
      <c r="X43" s="308"/>
      <c r="Y43" s="308"/>
      <c r="Z43" s="308"/>
      <c r="AA43" s="308"/>
    </row>
    <row r="44" spans="3:27" ht="15.75" customHeight="1" x14ac:dyDescent="0.25">
      <c r="C44" s="308"/>
      <c r="D44" s="461" t="s">
        <v>151</v>
      </c>
      <c r="E44" s="462"/>
      <c r="F44" s="462"/>
      <c r="G44" s="462"/>
      <c r="H44" s="462"/>
      <c r="I44" s="462"/>
      <c r="J44" s="462"/>
      <c r="K44" s="462"/>
      <c r="L44" s="462"/>
      <c r="M44" s="462"/>
      <c r="N44" s="462"/>
      <c r="O44" s="462"/>
      <c r="P44" s="462"/>
      <c r="Q44" s="462"/>
      <c r="R44" s="462"/>
      <c r="S44" s="462"/>
      <c r="T44" s="462"/>
      <c r="U44" s="462"/>
      <c r="V44" s="462"/>
      <c r="W44" s="462"/>
      <c r="X44" s="462"/>
      <c r="Y44" s="452"/>
      <c r="Z44" s="309"/>
      <c r="AA44" s="309"/>
    </row>
    <row r="45" spans="3:27" ht="15.75" customHeight="1" x14ac:dyDescent="0.25">
      <c r="C45" s="295"/>
      <c r="D45" s="467" t="s">
        <v>152</v>
      </c>
      <c r="E45" s="462"/>
      <c r="F45" s="462"/>
      <c r="G45" s="462"/>
      <c r="H45" s="452"/>
      <c r="I45" s="463" t="s">
        <v>153</v>
      </c>
      <c r="J45" s="462"/>
      <c r="K45" s="462"/>
      <c r="L45" s="462"/>
      <c r="M45" s="462"/>
      <c r="N45" s="462"/>
      <c r="O45" s="462"/>
      <c r="P45" s="452"/>
      <c r="Q45" s="464" t="s">
        <v>154</v>
      </c>
      <c r="R45" s="462"/>
      <c r="S45" s="462"/>
      <c r="T45" s="462"/>
      <c r="U45" s="462"/>
      <c r="V45" s="462"/>
      <c r="W45" s="462"/>
      <c r="X45" s="462"/>
      <c r="Y45" s="452"/>
      <c r="Z45" s="309"/>
      <c r="AA45" s="309"/>
    </row>
    <row r="46" spans="3:27" ht="15.75" customHeight="1" x14ac:dyDescent="0.25">
      <c r="C46" s="38"/>
      <c r="D46" s="468" t="s">
        <v>155</v>
      </c>
      <c r="E46" s="462"/>
      <c r="F46" s="462"/>
      <c r="G46" s="462"/>
      <c r="H46" s="452"/>
      <c r="I46" s="465" t="s">
        <v>156</v>
      </c>
      <c r="J46" s="462"/>
      <c r="K46" s="462"/>
      <c r="L46" s="462"/>
      <c r="M46" s="462"/>
      <c r="N46" s="462"/>
      <c r="O46" s="462"/>
      <c r="P46" s="452"/>
      <c r="Q46" s="466" t="s">
        <v>157</v>
      </c>
      <c r="R46" s="462"/>
      <c r="S46" s="462"/>
      <c r="T46" s="462"/>
      <c r="U46" s="462"/>
      <c r="V46" s="462"/>
      <c r="W46" s="462"/>
      <c r="X46" s="462"/>
      <c r="Y46" s="452"/>
      <c r="Z46" s="318"/>
      <c r="AA46" s="318"/>
    </row>
    <row r="47" spans="3:27" ht="15.75" customHeight="1" x14ac:dyDescent="0.25">
      <c r="C47" s="319"/>
      <c r="D47" s="319"/>
      <c r="E47" s="319"/>
      <c r="F47" s="319"/>
      <c r="G47" s="320"/>
      <c r="H47" s="320"/>
      <c r="I47" s="320"/>
      <c r="J47" s="320"/>
      <c r="K47" s="320"/>
      <c r="L47" s="320"/>
      <c r="M47" s="320"/>
      <c r="N47" s="320"/>
      <c r="O47" s="320"/>
      <c r="P47" s="320"/>
      <c r="Q47" s="320"/>
      <c r="R47" s="320"/>
      <c r="S47" s="320"/>
      <c r="T47" s="320"/>
      <c r="U47" s="320"/>
      <c r="V47" s="320"/>
      <c r="W47" s="320"/>
      <c r="X47" s="320"/>
      <c r="Y47" s="320"/>
      <c r="Z47" s="319"/>
      <c r="AA47" s="319"/>
    </row>
    <row r="48" spans="3:27" ht="15.75" customHeight="1" x14ac:dyDescent="0.25">
      <c r="C48" s="469" t="s">
        <v>158</v>
      </c>
      <c r="D48" s="462"/>
      <c r="E48" s="462"/>
      <c r="F48" s="452"/>
      <c r="G48" s="470" t="s">
        <v>159</v>
      </c>
      <c r="H48" s="471" t="s">
        <v>160</v>
      </c>
      <c r="I48" s="472"/>
      <c r="J48" s="472"/>
      <c r="K48" s="472"/>
      <c r="L48" s="472"/>
      <c r="M48" s="472"/>
      <c r="N48" s="472"/>
      <c r="O48" s="472"/>
      <c r="P48" s="472"/>
      <c r="Q48" s="472"/>
      <c r="R48" s="472"/>
      <c r="S48" s="472"/>
      <c r="T48" s="472"/>
      <c r="U48" s="472"/>
      <c r="V48" s="472"/>
      <c r="W48" s="472"/>
      <c r="X48" s="472"/>
      <c r="Y48" s="472"/>
      <c r="Z48" s="472"/>
      <c r="AA48" s="473"/>
    </row>
    <row r="49" spans="2:28" ht="15.75" customHeight="1" x14ac:dyDescent="0.25">
      <c r="B49" s="39"/>
      <c r="C49" s="40" t="s">
        <v>161</v>
      </c>
      <c r="D49" s="41">
        <v>1.2</v>
      </c>
      <c r="E49" s="469" t="s">
        <v>162</v>
      </c>
      <c r="F49" s="452"/>
      <c r="G49" s="439"/>
      <c r="H49" s="474"/>
      <c r="I49" s="475"/>
      <c r="J49" s="475"/>
      <c r="K49" s="475"/>
      <c r="L49" s="475"/>
      <c r="M49" s="475"/>
      <c r="N49" s="475"/>
      <c r="O49" s="475"/>
      <c r="P49" s="475"/>
      <c r="Q49" s="475"/>
      <c r="R49" s="475"/>
      <c r="S49" s="475"/>
      <c r="T49" s="475"/>
      <c r="U49" s="475"/>
      <c r="V49" s="475"/>
      <c r="W49" s="475"/>
      <c r="X49" s="475"/>
      <c r="Y49" s="475"/>
      <c r="Z49" s="475"/>
      <c r="AA49" s="476"/>
      <c r="AB49" s="317"/>
    </row>
    <row r="50" spans="2:28" ht="15.75" customHeight="1" x14ac:dyDescent="0.25">
      <c r="B50" s="39"/>
      <c r="C50" s="42">
        <v>2024</v>
      </c>
      <c r="D50" s="43">
        <v>45474</v>
      </c>
      <c r="E50" s="477">
        <v>45656</v>
      </c>
      <c r="F50" s="452"/>
      <c r="G50" s="44">
        <v>1</v>
      </c>
      <c r="H50" s="481" t="s">
        <v>124</v>
      </c>
      <c r="I50" s="462"/>
      <c r="J50" s="462"/>
      <c r="K50" s="462"/>
      <c r="L50" s="462"/>
      <c r="M50" s="462"/>
      <c r="N50" s="462"/>
      <c r="O50" s="462"/>
      <c r="P50" s="462"/>
      <c r="Q50" s="462"/>
      <c r="R50" s="462"/>
      <c r="S50" s="462"/>
      <c r="T50" s="462"/>
      <c r="U50" s="462"/>
      <c r="V50" s="462"/>
      <c r="W50" s="462"/>
      <c r="X50" s="462"/>
      <c r="Y50" s="462"/>
      <c r="Z50" s="462"/>
      <c r="AA50" s="452"/>
      <c r="AB50" s="317"/>
    </row>
    <row r="51" spans="2:28" ht="15.75" customHeight="1" x14ac:dyDescent="0.25">
      <c r="B51" s="39"/>
      <c r="C51" s="42">
        <v>2025</v>
      </c>
      <c r="D51" s="43">
        <v>45658</v>
      </c>
      <c r="E51" s="477">
        <v>46021</v>
      </c>
      <c r="F51" s="452"/>
      <c r="G51" s="44">
        <v>1</v>
      </c>
      <c r="H51" s="481" t="s">
        <v>124</v>
      </c>
      <c r="I51" s="462"/>
      <c r="J51" s="462"/>
      <c r="K51" s="462"/>
      <c r="L51" s="462"/>
      <c r="M51" s="462"/>
      <c r="N51" s="462"/>
      <c r="O51" s="462"/>
      <c r="P51" s="462"/>
      <c r="Q51" s="462"/>
      <c r="R51" s="462"/>
      <c r="S51" s="462"/>
      <c r="T51" s="462"/>
      <c r="U51" s="462"/>
      <c r="V51" s="462"/>
      <c r="W51" s="462"/>
      <c r="X51" s="462"/>
      <c r="Y51" s="462"/>
      <c r="Z51" s="462"/>
      <c r="AA51" s="452"/>
      <c r="AB51" s="317"/>
    </row>
    <row r="52" spans="2:28" ht="15.75" customHeight="1" x14ac:dyDescent="0.25">
      <c r="B52" s="39"/>
      <c r="C52" s="42">
        <v>2026</v>
      </c>
      <c r="D52" s="43">
        <v>46023</v>
      </c>
      <c r="E52" s="477">
        <v>46386</v>
      </c>
      <c r="F52" s="452"/>
      <c r="G52" s="44">
        <v>1</v>
      </c>
      <c r="H52" s="481" t="s">
        <v>124</v>
      </c>
      <c r="I52" s="462"/>
      <c r="J52" s="462"/>
      <c r="K52" s="462"/>
      <c r="L52" s="462"/>
      <c r="M52" s="462"/>
      <c r="N52" s="462"/>
      <c r="O52" s="462"/>
      <c r="P52" s="462"/>
      <c r="Q52" s="462"/>
      <c r="R52" s="462"/>
      <c r="S52" s="462"/>
      <c r="T52" s="462"/>
      <c r="U52" s="462"/>
      <c r="V52" s="462"/>
      <c r="W52" s="462"/>
      <c r="X52" s="462"/>
      <c r="Y52" s="462"/>
      <c r="Z52" s="462"/>
      <c r="AA52" s="452"/>
      <c r="AB52" s="317"/>
    </row>
    <row r="53" spans="2:28" ht="15.75" customHeight="1" x14ac:dyDescent="0.25">
      <c r="B53" s="39"/>
      <c r="C53" s="42">
        <v>2027</v>
      </c>
      <c r="D53" s="43">
        <v>46388</v>
      </c>
      <c r="E53" s="477">
        <v>46751</v>
      </c>
      <c r="F53" s="452"/>
      <c r="G53" s="44">
        <v>1</v>
      </c>
      <c r="H53" s="481" t="s">
        <v>124</v>
      </c>
      <c r="I53" s="462"/>
      <c r="J53" s="462"/>
      <c r="K53" s="462"/>
      <c r="L53" s="462"/>
      <c r="M53" s="462"/>
      <c r="N53" s="462"/>
      <c r="O53" s="462"/>
      <c r="P53" s="462"/>
      <c r="Q53" s="462"/>
      <c r="R53" s="462"/>
      <c r="S53" s="462"/>
      <c r="T53" s="462"/>
      <c r="U53" s="462"/>
      <c r="V53" s="462"/>
      <c r="W53" s="462"/>
      <c r="X53" s="462"/>
      <c r="Y53" s="462"/>
      <c r="Z53" s="462"/>
      <c r="AA53" s="452"/>
      <c r="AB53" s="317"/>
    </row>
    <row r="54" spans="2:28" ht="15.75" customHeight="1" x14ac:dyDescent="0.25">
      <c r="B54" s="39"/>
      <c r="C54" s="42"/>
      <c r="D54" s="42"/>
      <c r="E54" s="469"/>
      <c r="F54" s="452"/>
      <c r="G54" s="41"/>
      <c r="H54" s="469"/>
      <c r="I54" s="462"/>
      <c r="J54" s="462"/>
      <c r="K54" s="462"/>
      <c r="L54" s="462"/>
      <c r="M54" s="462"/>
      <c r="N54" s="462"/>
      <c r="O54" s="462"/>
      <c r="P54" s="462"/>
      <c r="Q54" s="462"/>
      <c r="R54" s="462"/>
      <c r="S54" s="462"/>
      <c r="T54" s="462"/>
      <c r="U54" s="462"/>
      <c r="V54" s="462"/>
      <c r="W54" s="462"/>
      <c r="X54" s="462"/>
      <c r="Y54" s="462"/>
      <c r="Z54" s="462"/>
      <c r="AA54" s="452"/>
      <c r="AB54" s="317"/>
    </row>
    <row r="55" spans="2:28" ht="15.75" customHeight="1" x14ac:dyDescent="0.25">
      <c r="B55" s="30"/>
      <c r="C55" s="295"/>
      <c r="D55" s="295"/>
      <c r="E55" s="295"/>
      <c r="F55" s="295"/>
      <c r="G55" s="295"/>
      <c r="H55" s="295"/>
      <c r="I55" s="295"/>
      <c r="J55" s="295"/>
      <c r="K55" s="295"/>
      <c r="L55" s="295"/>
      <c r="M55" s="295"/>
      <c r="N55" s="295"/>
      <c r="O55" s="295"/>
      <c r="P55" s="295"/>
      <c r="Q55" s="295"/>
      <c r="R55" s="295"/>
      <c r="S55" s="295"/>
      <c r="T55" s="295"/>
      <c r="U55" s="295"/>
      <c r="V55" s="295"/>
      <c r="W55" s="295"/>
      <c r="X55" s="295"/>
      <c r="Y55" s="295"/>
      <c r="Z55" s="295"/>
      <c r="AA55" s="295"/>
      <c r="AB55" s="303"/>
    </row>
    <row r="56" spans="2:28" ht="15.75" customHeight="1" x14ac:dyDescent="0.25">
      <c r="B56" s="30"/>
      <c r="C56" s="483" t="s">
        <v>163</v>
      </c>
      <c r="D56" s="479"/>
      <c r="E56" s="308"/>
      <c r="F56" s="299" t="s">
        <v>164</v>
      </c>
      <c r="G56" s="45"/>
      <c r="H56" s="310"/>
      <c r="I56" s="299" t="s">
        <v>165</v>
      </c>
      <c r="J56" s="295"/>
      <c r="K56" s="482"/>
      <c r="L56" s="452"/>
      <c r="M56" s="308"/>
      <c r="N56" s="295"/>
      <c r="O56" s="295"/>
      <c r="P56" s="295"/>
      <c r="Q56" s="295"/>
      <c r="R56" s="295"/>
      <c r="S56" s="295"/>
      <c r="T56" s="295"/>
      <c r="U56" s="295"/>
      <c r="V56" s="295"/>
      <c r="W56" s="295"/>
      <c r="X56" s="295"/>
      <c r="Y56" s="295"/>
      <c r="Z56" s="295"/>
      <c r="AA56" s="295"/>
      <c r="AB56" s="303"/>
    </row>
    <row r="57" spans="2:28" ht="15.75" customHeight="1" x14ac:dyDescent="0.25">
      <c r="B57" s="321"/>
      <c r="C57" s="314"/>
      <c r="D57" s="314"/>
      <c r="E57" s="314"/>
      <c r="F57" s="314"/>
      <c r="G57" s="314"/>
      <c r="H57" s="314"/>
      <c r="I57" s="314"/>
      <c r="J57" s="314"/>
      <c r="K57" s="314"/>
      <c r="L57" s="314"/>
      <c r="M57" s="314"/>
      <c r="N57" s="314"/>
      <c r="O57" s="314"/>
      <c r="P57" s="314"/>
      <c r="Q57" s="314"/>
      <c r="R57" s="314"/>
      <c r="S57" s="314"/>
      <c r="T57" s="314"/>
      <c r="U57" s="314"/>
      <c r="V57" s="314"/>
      <c r="W57" s="314"/>
      <c r="X57" s="314"/>
      <c r="Y57" s="314"/>
      <c r="Z57" s="314"/>
      <c r="AA57" s="314"/>
      <c r="AB57" s="322"/>
    </row>
    <row r="58" spans="2:28" ht="15.75" customHeight="1" x14ac:dyDescent="0.25">
      <c r="B58" s="480" t="s">
        <v>166</v>
      </c>
      <c r="C58" s="462"/>
      <c r="D58" s="462"/>
      <c r="E58" s="462"/>
      <c r="F58" s="462"/>
      <c r="G58" s="462"/>
      <c r="H58" s="462"/>
      <c r="I58" s="462"/>
      <c r="J58" s="462"/>
      <c r="K58" s="462"/>
      <c r="L58" s="462"/>
      <c r="M58" s="462"/>
      <c r="N58" s="462"/>
      <c r="O58" s="462"/>
      <c r="P58" s="462"/>
      <c r="Q58" s="462"/>
      <c r="R58" s="462"/>
      <c r="S58" s="462"/>
      <c r="T58" s="462"/>
      <c r="U58" s="462"/>
      <c r="V58" s="462"/>
      <c r="W58" s="462"/>
      <c r="X58" s="462"/>
      <c r="Y58" s="462"/>
      <c r="Z58" s="462"/>
      <c r="AA58" s="462"/>
      <c r="AB58" s="452"/>
    </row>
    <row r="59" spans="2:28" ht="15.75" customHeight="1" x14ac:dyDescent="0.25">
      <c r="B59" s="46"/>
      <c r="C59" s="323"/>
      <c r="D59" s="323"/>
      <c r="E59" s="323"/>
      <c r="F59" s="323"/>
      <c r="G59" s="323"/>
      <c r="H59" s="323"/>
      <c r="I59" s="323"/>
      <c r="J59" s="323"/>
      <c r="K59" s="323"/>
      <c r="L59" s="323"/>
      <c r="M59" s="323"/>
      <c r="N59" s="323"/>
      <c r="O59" s="323"/>
      <c r="P59" s="323"/>
      <c r="Q59" s="323"/>
      <c r="R59" s="323"/>
      <c r="S59" s="323"/>
      <c r="T59" s="323"/>
      <c r="U59" s="323"/>
      <c r="V59" s="323"/>
      <c r="W59" s="323"/>
      <c r="X59" s="323"/>
      <c r="Y59" s="323"/>
      <c r="Z59" s="323"/>
      <c r="AA59" s="323"/>
      <c r="AB59" s="47"/>
    </row>
    <row r="60" spans="2:28" ht="29.25" customHeight="1" x14ac:dyDescent="0.25">
      <c r="B60" s="469" t="s">
        <v>161</v>
      </c>
      <c r="C60" s="452"/>
      <c r="D60" s="41"/>
      <c r="E60" s="469" t="s">
        <v>167</v>
      </c>
      <c r="F60" s="452"/>
      <c r="G60" s="41"/>
      <c r="H60" s="461" t="s">
        <v>168</v>
      </c>
      <c r="I60" s="452"/>
      <c r="J60" s="469"/>
      <c r="K60" s="452"/>
      <c r="L60" s="478"/>
      <c r="M60" s="479"/>
      <c r="N60" s="41" t="s">
        <v>169</v>
      </c>
      <c r="O60" s="469"/>
      <c r="P60" s="462"/>
      <c r="Q60" s="452"/>
      <c r="R60" s="469" t="s">
        <v>170</v>
      </c>
      <c r="S60" s="462"/>
      <c r="T60" s="452"/>
      <c r="U60" s="469"/>
      <c r="V60" s="462"/>
      <c r="W60" s="452"/>
      <c r="X60" s="469" t="s">
        <v>171</v>
      </c>
      <c r="Y60" s="452"/>
      <c r="Z60" s="469"/>
      <c r="AA60" s="462"/>
      <c r="AB60" s="452"/>
    </row>
    <row r="61" spans="2:28" ht="15.75" customHeight="1" x14ac:dyDescent="0.25">
      <c r="B61" s="46"/>
      <c r="C61" s="323"/>
      <c r="D61" s="323"/>
      <c r="E61" s="323"/>
      <c r="F61" s="318"/>
      <c r="G61" s="324"/>
      <c r="H61" s="325"/>
      <c r="I61" s="325"/>
      <c r="J61" s="318"/>
      <c r="K61" s="318"/>
      <c r="L61" s="318"/>
      <c r="M61" s="318"/>
      <c r="N61" s="325"/>
      <c r="O61" s="318"/>
      <c r="P61" s="318"/>
      <c r="Q61" s="318"/>
      <c r="R61" s="318"/>
      <c r="S61" s="325"/>
      <c r="T61" s="305"/>
      <c r="U61" s="305"/>
      <c r="V61" s="295"/>
      <c r="W61" s="325"/>
      <c r="X61" s="315"/>
      <c r="Y61" s="315"/>
      <c r="Z61" s="48"/>
      <c r="AA61" s="27"/>
      <c r="AB61" s="49"/>
    </row>
    <row r="62" spans="2:28" ht="15.75" customHeight="1" x14ac:dyDescent="0.25">
      <c r="B62" s="480" t="s">
        <v>172</v>
      </c>
      <c r="C62" s="452"/>
      <c r="D62" s="484"/>
      <c r="E62" s="475"/>
      <c r="F62" s="475"/>
      <c r="G62" s="475"/>
      <c r="H62" s="475"/>
      <c r="I62" s="475"/>
      <c r="J62" s="475"/>
      <c r="K62" s="475"/>
      <c r="L62" s="475"/>
      <c r="M62" s="475"/>
      <c r="N62" s="475"/>
      <c r="O62" s="475"/>
      <c r="P62" s="475"/>
      <c r="Q62" s="475"/>
      <c r="R62" s="475"/>
      <c r="S62" s="475"/>
      <c r="T62" s="475"/>
      <c r="U62" s="475"/>
      <c r="V62" s="475"/>
      <c r="W62" s="475"/>
      <c r="X62" s="475"/>
      <c r="Y62" s="475"/>
      <c r="Z62" s="475"/>
      <c r="AA62" s="475"/>
      <c r="AB62" s="476"/>
    </row>
    <row r="63" spans="2:28" ht="15.75" customHeight="1" x14ac:dyDescent="0.25">
      <c r="B63" s="46"/>
      <c r="C63" s="323"/>
      <c r="D63" s="323"/>
      <c r="E63" s="323"/>
      <c r="F63" s="318"/>
      <c r="G63" s="324"/>
      <c r="H63" s="325"/>
      <c r="I63" s="325"/>
      <c r="J63" s="318"/>
      <c r="K63" s="318"/>
      <c r="L63" s="318"/>
      <c r="M63" s="318"/>
      <c r="N63" s="325"/>
      <c r="O63" s="318"/>
      <c r="P63" s="318"/>
      <c r="Q63" s="318"/>
      <c r="R63" s="318"/>
      <c r="S63" s="325"/>
      <c r="T63" s="305"/>
      <c r="U63" s="305"/>
      <c r="V63" s="295"/>
      <c r="W63" s="325"/>
      <c r="X63" s="315"/>
      <c r="Y63" s="315"/>
      <c r="Z63" s="48"/>
      <c r="AA63" s="27"/>
      <c r="AB63" s="49"/>
    </row>
    <row r="64" spans="2:28" ht="15.75" customHeight="1" x14ac:dyDescent="0.25">
      <c r="B64" s="480" t="s">
        <v>173</v>
      </c>
      <c r="C64" s="452"/>
      <c r="D64" s="485"/>
      <c r="E64" s="475"/>
      <c r="F64" s="475"/>
      <c r="G64" s="475"/>
      <c r="H64" s="475"/>
      <c r="I64" s="475"/>
      <c r="J64" s="475"/>
      <c r="K64" s="475"/>
      <c r="L64" s="475"/>
      <c r="M64" s="475"/>
      <c r="N64" s="475"/>
      <c r="O64" s="475"/>
      <c r="P64" s="475"/>
      <c r="Q64" s="475"/>
      <c r="R64" s="475"/>
      <c r="S64" s="475"/>
      <c r="T64" s="475"/>
      <c r="U64" s="475"/>
      <c r="V64" s="475"/>
      <c r="W64" s="475"/>
      <c r="X64" s="475"/>
      <c r="Y64" s="475"/>
      <c r="Z64" s="475"/>
      <c r="AA64" s="475"/>
      <c r="AB64" s="476"/>
    </row>
    <row r="66" spans="2:28" ht="15.75" customHeight="1" x14ac:dyDescent="0.25">
      <c r="B66" s="480" t="s">
        <v>174</v>
      </c>
      <c r="C66" s="452"/>
      <c r="D66" s="485"/>
      <c r="E66" s="475"/>
      <c r="F66" s="475"/>
      <c r="G66" s="475"/>
      <c r="H66" s="475"/>
      <c r="I66" s="475"/>
      <c r="J66" s="475"/>
      <c r="K66" s="475"/>
      <c r="L66" s="475"/>
      <c r="M66" s="475"/>
      <c r="N66" s="475"/>
      <c r="O66" s="475"/>
      <c r="P66" s="475"/>
      <c r="Q66" s="475"/>
      <c r="R66" s="475"/>
      <c r="S66" s="475"/>
      <c r="T66" s="475"/>
      <c r="U66" s="475"/>
      <c r="V66" s="475"/>
      <c r="W66" s="475"/>
      <c r="X66" s="475"/>
      <c r="Y66" s="475"/>
      <c r="Z66" s="475"/>
      <c r="AA66" s="475"/>
      <c r="AB66" s="476"/>
    </row>
    <row r="67" spans="2:28" ht="15.75" customHeight="1" x14ac:dyDescent="0.25">
      <c r="B67" s="46"/>
      <c r="C67" s="323"/>
      <c r="D67" s="323"/>
      <c r="E67" s="323"/>
      <c r="F67" s="318"/>
      <c r="G67" s="324"/>
      <c r="H67" s="325"/>
      <c r="I67" s="325"/>
      <c r="J67" s="318"/>
      <c r="K67" s="318"/>
      <c r="L67" s="318"/>
      <c r="M67" s="318"/>
      <c r="N67" s="325"/>
      <c r="O67" s="318"/>
      <c r="P67" s="318"/>
      <c r="Q67" s="318"/>
      <c r="R67" s="318"/>
      <c r="S67" s="325"/>
      <c r="T67" s="305"/>
      <c r="U67" s="305"/>
      <c r="V67" s="295"/>
      <c r="W67" s="325"/>
      <c r="X67" s="315"/>
      <c r="Y67" s="315"/>
      <c r="Z67" s="48"/>
      <c r="AA67" s="27"/>
      <c r="AB67" s="49"/>
    </row>
    <row r="68" spans="2:28" ht="15.75" customHeight="1" x14ac:dyDescent="0.25">
      <c r="B68" s="480" t="s">
        <v>175</v>
      </c>
      <c r="C68" s="452"/>
      <c r="D68" s="485"/>
      <c r="E68" s="475"/>
      <c r="F68" s="475"/>
      <c r="G68" s="475"/>
      <c r="H68" s="475"/>
      <c r="I68" s="475"/>
      <c r="J68" s="475"/>
      <c r="K68" s="475"/>
      <c r="L68" s="475"/>
      <c r="M68" s="475"/>
      <c r="N68" s="475"/>
      <c r="O68" s="475"/>
      <c r="P68" s="475"/>
      <c r="Q68" s="475"/>
      <c r="R68" s="475"/>
      <c r="S68" s="475"/>
      <c r="T68" s="475"/>
      <c r="U68" s="475"/>
      <c r="V68" s="475"/>
      <c r="W68" s="475"/>
      <c r="X68" s="475"/>
      <c r="Y68" s="475"/>
      <c r="Z68" s="475"/>
      <c r="AA68" s="475"/>
      <c r="AB68" s="476"/>
    </row>
    <row r="69" spans="2:28" ht="15.75" customHeight="1" x14ac:dyDescent="0.25">
      <c r="B69" s="46"/>
      <c r="C69" s="323"/>
      <c r="D69" s="323"/>
      <c r="E69" s="323"/>
      <c r="F69" s="318"/>
      <c r="G69" s="324"/>
      <c r="H69" s="325"/>
      <c r="I69" s="325"/>
      <c r="J69" s="318"/>
      <c r="K69" s="318"/>
      <c r="L69" s="318"/>
      <c r="M69" s="318"/>
      <c r="N69" s="325"/>
      <c r="O69" s="318"/>
      <c r="P69" s="318"/>
      <c r="Q69" s="318"/>
      <c r="R69" s="318"/>
      <c r="S69" s="325"/>
      <c r="T69" s="305"/>
      <c r="U69" s="305"/>
      <c r="V69" s="295"/>
      <c r="W69" s="325"/>
      <c r="X69" s="315"/>
      <c r="Y69" s="315"/>
      <c r="Z69" s="48"/>
      <c r="AA69" s="27"/>
      <c r="AB69" s="49"/>
    </row>
    <row r="70" spans="2:28" ht="15.75" customHeight="1" x14ac:dyDescent="0.25">
      <c r="B70" s="480" t="s">
        <v>176</v>
      </c>
      <c r="C70" s="452"/>
      <c r="D70" s="485"/>
      <c r="E70" s="475"/>
      <c r="F70" s="475"/>
      <c r="G70" s="475"/>
      <c r="H70" s="475"/>
      <c r="I70" s="475"/>
      <c r="J70" s="475"/>
      <c r="K70" s="475"/>
      <c r="L70" s="475"/>
      <c r="M70" s="475"/>
      <c r="N70" s="475"/>
      <c r="O70" s="475"/>
      <c r="P70" s="475"/>
      <c r="Q70" s="475"/>
      <c r="R70" s="475"/>
      <c r="S70" s="475"/>
      <c r="T70" s="475"/>
      <c r="U70" s="475"/>
      <c r="V70" s="475"/>
      <c r="W70" s="475"/>
      <c r="X70" s="475"/>
      <c r="Y70" s="475"/>
      <c r="Z70" s="475"/>
      <c r="AA70" s="475"/>
      <c r="AB70" s="476"/>
    </row>
    <row r="71" spans="2:28" ht="15.75" customHeight="1" x14ac:dyDescent="0.25">
      <c r="B71" s="46"/>
      <c r="C71" s="323"/>
      <c r="D71" s="323"/>
      <c r="E71" s="323"/>
      <c r="F71" s="318"/>
      <c r="G71" s="324"/>
      <c r="H71" s="325"/>
      <c r="I71" s="325"/>
      <c r="J71" s="318"/>
      <c r="K71" s="318"/>
      <c r="L71" s="318"/>
      <c r="M71" s="318"/>
      <c r="N71" s="325"/>
      <c r="O71" s="318"/>
      <c r="P71" s="318"/>
      <c r="Q71" s="318"/>
      <c r="R71" s="318"/>
      <c r="S71" s="325"/>
      <c r="T71" s="305"/>
      <c r="U71" s="305"/>
      <c r="V71" s="295"/>
      <c r="W71" s="325"/>
      <c r="X71" s="315"/>
      <c r="Y71" s="315"/>
      <c r="Z71" s="48"/>
      <c r="AA71" s="27"/>
      <c r="AB71" s="49"/>
    </row>
    <row r="72" spans="2:28" ht="15.75" customHeight="1" x14ac:dyDescent="0.25">
      <c r="B72" s="480" t="s">
        <v>177</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52"/>
    </row>
    <row r="73" spans="2:28" ht="15.75" customHeight="1" x14ac:dyDescent="0.25">
      <c r="B73" s="461" t="s">
        <v>122</v>
      </c>
      <c r="C73" s="452"/>
      <c r="D73" s="50" t="s">
        <v>178</v>
      </c>
      <c r="E73" s="461" t="s">
        <v>179</v>
      </c>
      <c r="F73" s="452"/>
      <c r="G73" s="461" t="s">
        <v>177</v>
      </c>
      <c r="H73" s="462"/>
      <c r="I73" s="462"/>
      <c r="J73" s="462"/>
      <c r="K73" s="462"/>
      <c r="L73" s="462"/>
      <c r="M73" s="462"/>
      <c r="N73" s="462"/>
      <c r="O73" s="452"/>
      <c r="P73" s="461" t="s">
        <v>180</v>
      </c>
      <c r="Q73" s="462"/>
      <c r="R73" s="462"/>
      <c r="S73" s="462"/>
      <c r="T73" s="462"/>
      <c r="U73" s="462"/>
      <c r="V73" s="462"/>
      <c r="W73" s="462"/>
      <c r="X73" s="462"/>
      <c r="Y73" s="462"/>
      <c r="Z73" s="462"/>
      <c r="AA73" s="462"/>
      <c r="AB73" s="452"/>
    </row>
    <row r="74" spans="2:28" ht="15.75" customHeight="1" x14ac:dyDescent="0.25">
      <c r="B74" s="461"/>
      <c r="C74" s="452"/>
      <c r="D74" s="36"/>
      <c r="E74" s="461"/>
      <c r="F74" s="452"/>
      <c r="G74" s="486"/>
      <c r="H74" s="462"/>
      <c r="I74" s="462"/>
      <c r="J74" s="462"/>
      <c r="K74" s="462"/>
      <c r="L74" s="462"/>
      <c r="M74" s="462"/>
      <c r="N74" s="462"/>
      <c r="O74" s="452"/>
      <c r="P74" s="486"/>
      <c r="Q74" s="462"/>
      <c r="R74" s="462"/>
      <c r="S74" s="462"/>
      <c r="T74" s="462"/>
      <c r="U74" s="462"/>
      <c r="V74" s="462"/>
      <c r="W74" s="462"/>
      <c r="X74" s="462"/>
      <c r="Y74" s="462"/>
      <c r="Z74" s="462"/>
      <c r="AA74" s="462"/>
      <c r="AB74" s="452"/>
    </row>
    <row r="75" spans="2:28" ht="15.75" customHeight="1" x14ac:dyDescent="0.25">
      <c r="B75" s="461"/>
      <c r="C75" s="452"/>
      <c r="D75" s="36"/>
      <c r="E75" s="461"/>
      <c r="F75" s="452"/>
      <c r="G75" s="486"/>
      <c r="H75" s="462"/>
      <c r="I75" s="462"/>
      <c r="J75" s="462"/>
      <c r="K75" s="462"/>
      <c r="L75" s="462"/>
      <c r="M75" s="462"/>
      <c r="N75" s="462"/>
      <c r="O75" s="452"/>
      <c r="P75" s="486"/>
      <c r="Q75" s="462"/>
      <c r="R75" s="462"/>
      <c r="S75" s="462"/>
      <c r="T75" s="462"/>
      <c r="U75" s="462"/>
      <c r="V75" s="462"/>
      <c r="W75" s="462"/>
      <c r="X75" s="462"/>
      <c r="Y75" s="462"/>
      <c r="Z75" s="462"/>
      <c r="AA75" s="462"/>
      <c r="AB75" s="452"/>
    </row>
    <row r="76" spans="2:28" ht="26.25" customHeight="1" x14ac:dyDescent="0.25">
      <c r="B76" s="487" t="s">
        <v>181</v>
      </c>
      <c r="C76" s="462"/>
      <c r="D76" s="462"/>
      <c r="E76" s="462"/>
      <c r="F76" s="462"/>
      <c r="G76" s="462"/>
      <c r="H76" s="462"/>
      <c r="I76" s="462"/>
      <c r="J76" s="462"/>
      <c r="K76" s="462"/>
      <c r="L76" s="462"/>
      <c r="M76" s="462"/>
      <c r="N76" s="462"/>
      <c r="O76" s="462"/>
      <c r="P76" s="462"/>
      <c r="Q76" s="462"/>
      <c r="R76" s="462"/>
      <c r="S76" s="462"/>
      <c r="T76" s="462"/>
      <c r="U76" s="462"/>
      <c r="V76" s="462"/>
      <c r="W76" s="462"/>
      <c r="X76" s="462"/>
      <c r="Y76" s="462"/>
      <c r="Z76" s="462"/>
      <c r="AA76" s="462"/>
      <c r="AB76" s="452"/>
    </row>
  </sheetData>
  <mergeCells count="94">
    <mergeCell ref="Q42:U42"/>
    <mergeCell ref="X42:AA42"/>
    <mergeCell ref="F34:G34"/>
    <mergeCell ref="F38:G38"/>
    <mergeCell ref="L38:N38"/>
    <mergeCell ref="D40:F40"/>
    <mergeCell ref="Q40:U40"/>
    <mergeCell ref="X40:AA40"/>
    <mergeCell ref="C34:D34"/>
    <mergeCell ref="K34:N34"/>
    <mergeCell ref="W34:AA34"/>
    <mergeCell ref="F36:M36"/>
    <mergeCell ref="P36:AA36"/>
    <mergeCell ref="D42:F42"/>
    <mergeCell ref="C26:AA26"/>
    <mergeCell ref="C29:K29"/>
    <mergeCell ref="M29:AA29"/>
    <mergeCell ref="C32:AA32"/>
    <mergeCell ref="W38:AA38"/>
    <mergeCell ref="AA11:AB11"/>
    <mergeCell ref="E12:AA12"/>
    <mergeCell ref="F14:AB14"/>
    <mergeCell ref="C15:AA15"/>
    <mergeCell ref="R18:AA18"/>
    <mergeCell ref="C11:F11"/>
    <mergeCell ref="C12:D12"/>
    <mergeCell ref="C13:D13"/>
    <mergeCell ref="C14:D14"/>
    <mergeCell ref="C18:P23"/>
    <mergeCell ref="W23:AA23"/>
    <mergeCell ref="B2:D6"/>
    <mergeCell ref="F2:AB6"/>
    <mergeCell ref="C7:D7"/>
    <mergeCell ref="C9:F9"/>
    <mergeCell ref="C10:D10"/>
    <mergeCell ref="E10:AA10"/>
    <mergeCell ref="B76:AB76"/>
    <mergeCell ref="B73:C73"/>
    <mergeCell ref="E73:F73"/>
    <mergeCell ref="G73:O73"/>
    <mergeCell ref="P73:AB73"/>
    <mergeCell ref="E74:F74"/>
    <mergeCell ref="G74:O74"/>
    <mergeCell ref="P74:AB74"/>
    <mergeCell ref="B72:AB72"/>
    <mergeCell ref="B74:C74"/>
    <mergeCell ref="B75:C75"/>
    <mergeCell ref="E75:F75"/>
    <mergeCell ref="G75:O75"/>
    <mergeCell ref="P75:AB75"/>
    <mergeCell ref="B64:C64"/>
    <mergeCell ref="B66:C66"/>
    <mergeCell ref="B68:C68"/>
    <mergeCell ref="B70:C70"/>
    <mergeCell ref="E51:F51"/>
    <mergeCell ref="E52:F52"/>
    <mergeCell ref="E53:F53"/>
    <mergeCell ref="E54:F54"/>
    <mergeCell ref="C56:D56"/>
    <mergeCell ref="B60:C60"/>
    <mergeCell ref="E60:F60"/>
    <mergeCell ref="D62:AB62"/>
    <mergeCell ref="D64:AB64"/>
    <mergeCell ref="D66:AB66"/>
    <mergeCell ref="D68:AB68"/>
    <mergeCell ref="D70:AB70"/>
    <mergeCell ref="H60:I60"/>
    <mergeCell ref="J60:K60"/>
    <mergeCell ref="L60:M60"/>
    <mergeCell ref="B62:C62"/>
    <mergeCell ref="H50:AA50"/>
    <mergeCell ref="H51:AA51"/>
    <mergeCell ref="U60:W60"/>
    <mergeCell ref="X60:Y60"/>
    <mergeCell ref="H52:AA52"/>
    <mergeCell ref="H53:AA53"/>
    <mergeCell ref="H54:AA54"/>
    <mergeCell ref="K56:L56"/>
    <mergeCell ref="B58:AB58"/>
    <mergeCell ref="O60:Q60"/>
    <mergeCell ref="R60:T60"/>
    <mergeCell ref="Z60:AB60"/>
    <mergeCell ref="C48:F48"/>
    <mergeCell ref="G48:G49"/>
    <mergeCell ref="E49:F49"/>
    <mergeCell ref="H48:AA49"/>
    <mergeCell ref="E50:F50"/>
    <mergeCell ref="D44:Y44"/>
    <mergeCell ref="I45:P45"/>
    <mergeCell ref="Q45:Y45"/>
    <mergeCell ref="I46:P46"/>
    <mergeCell ref="Q46:Y46"/>
    <mergeCell ref="D45:H45"/>
    <mergeCell ref="D46:H46"/>
  </mergeCells>
  <pageMargins left="0.7" right="0.7" top="0.75" bottom="0.75" header="0" footer="0"/>
  <pageSetup orientation="landscape"/>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636</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3" t="s">
        <v>125</v>
      </c>
      <c r="D12" s="479"/>
      <c r="E12" s="495" t="s">
        <v>637</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600</v>
      </c>
      <c r="D14" s="479"/>
      <c r="E14" s="488" t="s">
        <v>638</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row>
    <row r="15" spans="2:28"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row>
    <row r="17" spans="3:28" ht="15" customHeight="1" x14ac:dyDescent="0.25">
      <c r="C17" s="493" t="s">
        <v>602</v>
      </c>
      <c r="D17" s="479"/>
      <c r="E17" s="913" t="s">
        <v>617</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row>
    <row r="18" spans="3:28"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row>
    <row r="19" spans="3:28"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row>
    <row r="20" spans="3:28"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row>
    <row r="21" spans="3:28"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row>
    <row r="22" spans="3:28" ht="29.25" customHeight="1" x14ac:dyDescent="0.25">
      <c r="C22" s="461" t="s">
        <v>639</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row>
    <row r="23" spans="3:28"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row>
    <row r="24" spans="3:28"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row>
    <row r="25" spans="3:28" ht="15" customHeight="1" x14ac:dyDescent="0.25">
      <c r="C25" s="914" t="s">
        <v>640</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row>
    <row r="26" spans="3:28"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row>
    <row r="27" spans="3:28"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row>
    <row r="28" spans="3:28"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row>
    <row r="29" spans="3:28"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row>
    <row r="30" spans="3:28"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21</v>
      </c>
      <c r="X30" s="462"/>
      <c r="Y30" s="462"/>
      <c r="Z30" s="462"/>
      <c r="AA30" s="452"/>
      <c r="AB30" s="303"/>
    </row>
    <row r="31" spans="3:28"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row>
    <row r="32" spans="3:28"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row>
    <row r="33" spans="3:27" ht="39.75" customHeight="1" x14ac:dyDescent="0.25">
      <c r="C33" s="910" t="s">
        <v>572</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573</v>
      </c>
      <c r="D36" s="462"/>
      <c r="E36" s="462"/>
      <c r="F36" s="462"/>
      <c r="G36" s="462"/>
      <c r="H36" s="462"/>
      <c r="I36" s="462"/>
      <c r="J36" s="462"/>
      <c r="K36" s="452"/>
      <c r="L36" s="305"/>
      <c r="M36" s="499"/>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574</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22</v>
      </c>
      <c r="G41" s="452"/>
      <c r="H41" s="308"/>
      <c r="I41" s="295"/>
      <c r="J41" s="315" t="s">
        <v>140</v>
      </c>
      <c r="K41" s="461">
        <v>5</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1.2</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1.7</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1.1000000000000001</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1</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CC00"/>
  </sheetPr>
  <dimension ref="B2:AB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0" width="11.42578125" customWidth="1"/>
  </cols>
  <sheetData>
    <row r="2" spans="2:28"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row>
    <row r="3" spans="2:28"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row>
    <row r="4" spans="2:28"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row>
    <row r="5" spans="2:28"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row>
    <row r="6" spans="2:28"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row>
    <row r="7" spans="2:28"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row>
    <row r="8" spans="2:28"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row>
    <row r="9" spans="2:28"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row>
    <row r="10" spans="2:28" ht="30" customHeight="1" x14ac:dyDescent="0.25">
      <c r="B10" s="30"/>
      <c r="C10" s="493" t="s">
        <v>123</v>
      </c>
      <c r="D10" s="479"/>
      <c r="E10" s="461" t="s">
        <v>641</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row>
    <row r="11" spans="2:28"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row>
    <row r="12" spans="2:28" ht="29.25" customHeight="1" x14ac:dyDescent="0.25">
      <c r="B12" s="30"/>
      <c r="C12" s="493" t="s">
        <v>125</v>
      </c>
      <c r="D12" s="479"/>
      <c r="E12" s="495" t="s">
        <v>637</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row>
    <row r="13" spans="2:28"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row>
    <row r="14" spans="2:28" ht="15" customHeight="1" x14ac:dyDescent="0.25">
      <c r="B14" s="30"/>
      <c r="C14" s="493" t="s">
        <v>600</v>
      </c>
      <c r="D14" s="479"/>
      <c r="E14" s="488" t="s">
        <v>642</v>
      </c>
      <c r="F14" s="472"/>
      <c r="G14" s="472"/>
      <c r="H14" s="472"/>
      <c r="I14" s="472"/>
      <c r="J14" s="472"/>
      <c r="K14" s="472"/>
      <c r="L14" s="472"/>
      <c r="M14" s="472"/>
      <c r="N14" s="472"/>
      <c r="O14" s="472"/>
      <c r="P14" s="472"/>
      <c r="Q14" s="472"/>
      <c r="R14" s="472"/>
      <c r="S14" s="472"/>
      <c r="T14" s="472"/>
      <c r="U14" s="472"/>
      <c r="V14" s="472"/>
      <c r="W14" s="472"/>
      <c r="X14" s="472"/>
      <c r="Y14" s="472"/>
      <c r="Z14" s="472"/>
      <c r="AA14" s="473"/>
      <c r="AB14" s="303"/>
    </row>
    <row r="15" spans="2:28"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row>
    <row r="17" spans="3:28" ht="15" customHeight="1" x14ac:dyDescent="0.25">
      <c r="C17" s="493" t="s">
        <v>602</v>
      </c>
      <c r="D17" s="479"/>
      <c r="E17" s="913" t="s">
        <v>643</v>
      </c>
      <c r="F17" s="472"/>
      <c r="G17" s="472"/>
      <c r="H17" s="472"/>
      <c r="I17" s="472"/>
      <c r="J17" s="472"/>
      <c r="K17" s="472"/>
      <c r="L17" s="472"/>
      <c r="M17" s="472"/>
      <c r="N17" s="472"/>
      <c r="O17" s="472"/>
      <c r="P17" s="472"/>
      <c r="Q17" s="472"/>
      <c r="R17" s="472"/>
      <c r="S17" s="472"/>
      <c r="T17" s="472"/>
      <c r="U17" s="472"/>
      <c r="V17" s="472"/>
      <c r="W17" s="472"/>
      <c r="X17" s="472"/>
      <c r="Y17" s="472"/>
      <c r="Z17" s="472"/>
      <c r="AA17" s="473"/>
      <c r="AB17" s="303"/>
    </row>
    <row r="18" spans="3:28"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row>
    <row r="19" spans="3:28"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row>
    <row r="20" spans="3:28"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row>
    <row r="21" spans="3:28"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row>
    <row r="22" spans="3:28" ht="29.25" customHeight="1" x14ac:dyDescent="0.25">
      <c r="C22" s="915" t="s">
        <v>644</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row>
    <row r="23" spans="3:28"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row>
    <row r="24" spans="3:28"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row>
    <row r="25" spans="3:28" ht="15" customHeight="1" x14ac:dyDescent="0.25">
      <c r="C25" s="914" t="s">
        <v>640</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row>
    <row r="26" spans="3:28"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row>
    <row r="27" spans="3:28"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row>
    <row r="28" spans="3:28"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row>
    <row r="29" spans="3:28"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row>
    <row r="30" spans="3:28"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23</v>
      </c>
      <c r="X30" s="462"/>
      <c r="Y30" s="462"/>
      <c r="Z30" s="462"/>
      <c r="AA30" s="452"/>
      <c r="AB30" s="303"/>
    </row>
    <row r="31" spans="3:28"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row>
    <row r="32" spans="3:28"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row>
    <row r="33" spans="3:27" ht="39.75" customHeight="1" x14ac:dyDescent="0.25">
      <c r="C33" s="916" t="s">
        <v>645</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t="s">
        <v>646</v>
      </c>
      <c r="D36" s="462"/>
      <c r="E36" s="462"/>
      <c r="F36" s="462"/>
      <c r="G36" s="462"/>
      <c r="H36" s="462"/>
      <c r="I36" s="462"/>
      <c r="J36" s="462"/>
      <c r="K36" s="452"/>
      <c r="L36" s="305"/>
      <c r="M36" s="499"/>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647</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22</v>
      </c>
      <c r="G41" s="452"/>
      <c r="H41" s="308"/>
      <c r="I41" s="295"/>
      <c r="J41" s="315" t="s">
        <v>140</v>
      </c>
      <c r="K41" s="461">
        <v>40</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40</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40</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40</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40</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40</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8">
    <mergeCell ref="B82:C82"/>
    <mergeCell ref="E82:F82"/>
    <mergeCell ref="B69:C69"/>
    <mergeCell ref="D69:AB69"/>
    <mergeCell ref="B71:C71"/>
    <mergeCell ref="D71:AB71"/>
    <mergeCell ref="B73:C73"/>
    <mergeCell ref="D73:AB73"/>
    <mergeCell ref="D75:AB75"/>
    <mergeCell ref="B75:C75"/>
    <mergeCell ref="B77:C77"/>
    <mergeCell ref="B80:C80"/>
    <mergeCell ref="E80:F80"/>
    <mergeCell ref="B81:C81"/>
    <mergeCell ref="E81:F81"/>
    <mergeCell ref="U67:W67"/>
    <mergeCell ref="X67:Y67"/>
    <mergeCell ref="Z67:AB67"/>
    <mergeCell ref="B67:C67"/>
    <mergeCell ref="E67:F67"/>
    <mergeCell ref="H67:I67"/>
    <mergeCell ref="J67:K67"/>
    <mergeCell ref="L67:M67"/>
    <mergeCell ref="O67:Q67"/>
    <mergeCell ref="R67:T67"/>
    <mergeCell ref="E61:F61"/>
    <mergeCell ref="H61:AA61"/>
    <mergeCell ref="C63:D63"/>
    <mergeCell ref="K63:L63"/>
    <mergeCell ref="B65:AB65"/>
    <mergeCell ref="H57:AA57"/>
    <mergeCell ref="E58:F58"/>
    <mergeCell ref="E59:F59"/>
    <mergeCell ref="E60:F60"/>
    <mergeCell ref="H60:AA60"/>
    <mergeCell ref="C55:F55"/>
    <mergeCell ref="P82:AB82"/>
    <mergeCell ref="B83:AB83"/>
    <mergeCell ref="D77:AB77"/>
    <mergeCell ref="B79:AB79"/>
    <mergeCell ref="G80:O80"/>
    <mergeCell ref="P80:AB80"/>
    <mergeCell ref="G81:O81"/>
    <mergeCell ref="P81:AB81"/>
    <mergeCell ref="G82:O82"/>
    <mergeCell ref="H58:AA58"/>
    <mergeCell ref="H59:AA59"/>
    <mergeCell ref="G55:G56"/>
    <mergeCell ref="H55:AA56"/>
    <mergeCell ref="E56:F56"/>
    <mergeCell ref="E57:F57"/>
    <mergeCell ref="D51:Y51"/>
    <mergeCell ref="D52:H52"/>
    <mergeCell ref="I52:P52"/>
    <mergeCell ref="Q52:Y52"/>
    <mergeCell ref="D53:H53"/>
    <mergeCell ref="I53:P53"/>
    <mergeCell ref="Q53:Y53"/>
    <mergeCell ref="D47:F47"/>
    <mergeCell ref="Q47:U47"/>
    <mergeCell ref="X47:AA47"/>
    <mergeCell ref="D49:F49"/>
    <mergeCell ref="Q49:U49"/>
    <mergeCell ref="X49:AA49"/>
    <mergeCell ref="F43:M43"/>
    <mergeCell ref="P43:AA43"/>
    <mergeCell ref="F45:G45"/>
    <mergeCell ref="L45:N45"/>
    <mergeCell ref="W45:AA45"/>
    <mergeCell ref="C33:AA33"/>
    <mergeCell ref="C36:K36"/>
    <mergeCell ref="M36:AA36"/>
    <mergeCell ref="C39:AA39"/>
    <mergeCell ref="C41:D41"/>
    <mergeCell ref="F41:G41"/>
    <mergeCell ref="K41:N41"/>
    <mergeCell ref="W41:AA41"/>
    <mergeCell ref="C22:AA22"/>
    <mergeCell ref="C25:P30"/>
    <mergeCell ref="R25:AA25"/>
    <mergeCell ref="W30:AA30"/>
    <mergeCell ref="C17:D17"/>
    <mergeCell ref="C21:D21"/>
    <mergeCell ref="B2:D6"/>
    <mergeCell ref="F2:AB6"/>
    <mergeCell ref="C7:D7"/>
    <mergeCell ref="C9:F9"/>
    <mergeCell ref="C10:D10"/>
    <mergeCell ref="E10:AA10"/>
    <mergeCell ref="AA11:AB11"/>
    <mergeCell ref="E12:AA12"/>
    <mergeCell ref="E14:AA15"/>
    <mergeCell ref="E17:AA18"/>
    <mergeCell ref="F21:AB21"/>
    <mergeCell ref="C11:F11"/>
    <mergeCell ref="C12:D12"/>
    <mergeCell ref="C13:D13"/>
    <mergeCell ref="C14:D14"/>
  </mergeCells>
  <pageMargins left="0.7" right="0.7" top="0.75" bottom="0.75" header="0" footer="0"/>
  <pageSetup orientation="landscape"/>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sheetPr>
  <dimension ref="B2:AH83"/>
  <sheetViews>
    <sheetView workbookViewId="0"/>
  </sheetViews>
  <sheetFormatPr baseColWidth="10" defaultColWidth="14.42578125" defaultRowHeight="15" customHeight="1" x14ac:dyDescent="0.25"/>
  <cols>
    <col min="1" max="2" width="3.140625" customWidth="1"/>
    <col min="3" max="3" width="13.7109375" customWidth="1"/>
    <col min="4" max="4" width="19.140625" customWidth="1"/>
    <col min="5" max="5" width="2.42578125" customWidth="1"/>
    <col min="6" max="6" width="11.7109375" customWidth="1"/>
    <col min="7" max="7" width="17.7109375" customWidth="1"/>
    <col min="8" max="8" width="8" customWidth="1"/>
    <col min="9" max="9" width="7.7109375" customWidth="1"/>
    <col min="10" max="10" width="9" customWidth="1"/>
    <col min="11" max="12" width="7.42578125" customWidth="1"/>
    <col min="13" max="13" width="4.42578125" customWidth="1"/>
    <col min="14" max="14" width="13.42578125" customWidth="1"/>
    <col min="15" max="19" width="4.42578125" customWidth="1"/>
    <col min="20" max="20" width="8.42578125" customWidth="1"/>
    <col min="21" max="22" width="4.42578125" customWidth="1"/>
    <col min="23" max="23" width="9.85546875" customWidth="1"/>
    <col min="24" max="24" width="4.42578125" customWidth="1"/>
    <col min="25" max="25" width="12" customWidth="1"/>
    <col min="26" max="28" width="4.42578125" customWidth="1"/>
    <col min="29" max="29" width="2.42578125" customWidth="1"/>
    <col min="30" max="32" width="11.42578125" customWidth="1"/>
    <col min="33" max="33" width="49" customWidth="1"/>
    <col min="34" max="34" width="11.42578125" customWidth="1"/>
  </cols>
  <sheetData>
    <row r="2" spans="2:34" ht="12.75" customHeight="1" x14ac:dyDescent="0.25">
      <c r="B2" s="488"/>
      <c r="C2" s="472"/>
      <c r="D2" s="473"/>
      <c r="E2" s="24"/>
      <c r="F2" s="491" t="s">
        <v>120</v>
      </c>
      <c r="G2" s="472"/>
      <c r="H2" s="472"/>
      <c r="I2" s="472"/>
      <c r="J2" s="472"/>
      <c r="K2" s="472"/>
      <c r="L2" s="472"/>
      <c r="M2" s="472"/>
      <c r="N2" s="472"/>
      <c r="O2" s="472"/>
      <c r="P2" s="472"/>
      <c r="Q2" s="472"/>
      <c r="R2" s="472"/>
      <c r="S2" s="472"/>
      <c r="T2" s="472"/>
      <c r="U2" s="472"/>
      <c r="V2" s="472"/>
      <c r="W2" s="472"/>
      <c r="X2" s="472"/>
      <c r="Y2" s="472"/>
      <c r="Z2" s="472"/>
      <c r="AA2" s="472"/>
      <c r="AB2" s="473"/>
      <c r="AC2" s="295"/>
      <c r="AD2" s="295"/>
      <c r="AE2" s="295"/>
      <c r="AF2" s="295"/>
      <c r="AG2" s="295"/>
      <c r="AH2" s="295"/>
    </row>
    <row r="3" spans="2:34" ht="12.75" customHeight="1" x14ac:dyDescent="0.25">
      <c r="B3" s="489"/>
      <c r="C3" s="436"/>
      <c r="D3" s="490"/>
      <c r="E3" s="25"/>
      <c r="F3" s="479"/>
      <c r="G3" s="436"/>
      <c r="H3" s="436"/>
      <c r="I3" s="436"/>
      <c r="J3" s="436"/>
      <c r="K3" s="436"/>
      <c r="L3" s="436"/>
      <c r="M3" s="436"/>
      <c r="N3" s="436"/>
      <c r="O3" s="436"/>
      <c r="P3" s="436"/>
      <c r="Q3" s="436"/>
      <c r="R3" s="436"/>
      <c r="S3" s="436"/>
      <c r="T3" s="436"/>
      <c r="U3" s="436"/>
      <c r="V3" s="436"/>
      <c r="W3" s="436"/>
      <c r="X3" s="436"/>
      <c r="Y3" s="436"/>
      <c r="Z3" s="436"/>
      <c r="AA3" s="436"/>
      <c r="AB3" s="490"/>
      <c r="AC3" s="295"/>
      <c r="AD3" s="295"/>
      <c r="AE3" s="295"/>
      <c r="AF3" s="295"/>
      <c r="AG3" s="295"/>
      <c r="AH3" s="295"/>
    </row>
    <row r="4" spans="2:34" ht="12.75" customHeight="1" x14ac:dyDescent="0.25">
      <c r="B4" s="489"/>
      <c r="C4" s="436"/>
      <c r="D4" s="490"/>
      <c r="E4" s="25"/>
      <c r="F4" s="479"/>
      <c r="G4" s="436"/>
      <c r="H4" s="436"/>
      <c r="I4" s="436"/>
      <c r="J4" s="436"/>
      <c r="K4" s="436"/>
      <c r="L4" s="436"/>
      <c r="M4" s="436"/>
      <c r="N4" s="436"/>
      <c r="O4" s="436"/>
      <c r="P4" s="436"/>
      <c r="Q4" s="436"/>
      <c r="R4" s="436"/>
      <c r="S4" s="436"/>
      <c r="T4" s="436"/>
      <c r="U4" s="436"/>
      <c r="V4" s="436"/>
      <c r="W4" s="436"/>
      <c r="X4" s="436"/>
      <c r="Y4" s="436"/>
      <c r="Z4" s="436"/>
      <c r="AA4" s="436"/>
      <c r="AB4" s="490"/>
      <c r="AC4" s="295"/>
      <c r="AD4" s="295"/>
      <c r="AE4" s="295"/>
      <c r="AF4" s="295"/>
      <c r="AG4" s="295"/>
      <c r="AH4" s="295"/>
    </row>
    <row r="5" spans="2:34" ht="12.75" customHeight="1" x14ac:dyDescent="0.25">
      <c r="B5" s="489"/>
      <c r="C5" s="436"/>
      <c r="D5" s="490"/>
      <c r="E5" s="25"/>
      <c r="F5" s="479"/>
      <c r="G5" s="436"/>
      <c r="H5" s="436"/>
      <c r="I5" s="436"/>
      <c r="J5" s="436"/>
      <c r="K5" s="436"/>
      <c r="L5" s="436"/>
      <c r="M5" s="436"/>
      <c r="N5" s="436"/>
      <c r="O5" s="436"/>
      <c r="P5" s="436"/>
      <c r="Q5" s="436"/>
      <c r="R5" s="436"/>
      <c r="S5" s="436"/>
      <c r="T5" s="436"/>
      <c r="U5" s="436"/>
      <c r="V5" s="436"/>
      <c r="W5" s="436"/>
      <c r="X5" s="436"/>
      <c r="Y5" s="436"/>
      <c r="Z5" s="436"/>
      <c r="AA5" s="436"/>
      <c r="AB5" s="490"/>
      <c r="AC5" s="295"/>
      <c r="AD5" s="295"/>
      <c r="AE5" s="295"/>
      <c r="AF5" s="295"/>
      <c r="AG5" s="295"/>
      <c r="AH5" s="295"/>
    </row>
    <row r="6" spans="2:34" ht="37.5" customHeight="1" x14ac:dyDescent="0.25">
      <c r="B6" s="474"/>
      <c r="C6" s="475"/>
      <c r="D6" s="476"/>
      <c r="E6" s="296"/>
      <c r="F6" s="475"/>
      <c r="G6" s="475"/>
      <c r="H6" s="475"/>
      <c r="I6" s="475"/>
      <c r="J6" s="475"/>
      <c r="K6" s="475"/>
      <c r="L6" s="475"/>
      <c r="M6" s="475"/>
      <c r="N6" s="475"/>
      <c r="O6" s="475"/>
      <c r="P6" s="475"/>
      <c r="Q6" s="475"/>
      <c r="R6" s="475"/>
      <c r="S6" s="475"/>
      <c r="T6" s="475"/>
      <c r="U6" s="475"/>
      <c r="V6" s="475"/>
      <c r="W6" s="475"/>
      <c r="X6" s="475"/>
      <c r="Y6" s="475"/>
      <c r="Z6" s="475"/>
      <c r="AA6" s="475"/>
      <c r="AB6" s="476"/>
      <c r="AC6" s="295"/>
      <c r="AD6" s="295"/>
      <c r="AE6" s="295"/>
      <c r="AF6" s="295"/>
      <c r="AG6" s="295"/>
      <c r="AH6" s="295"/>
    </row>
    <row r="7" spans="2:34" ht="15" customHeight="1" x14ac:dyDescent="0.25">
      <c r="B7" s="26"/>
      <c r="C7" s="492"/>
      <c r="D7" s="472"/>
      <c r="E7" s="27"/>
      <c r="F7" s="28"/>
      <c r="G7" s="28"/>
      <c r="H7" s="28"/>
      <c r="I7" s="28"/>
      <c r="J7" s="28"/>
      <c r="K7" s="28"/>
      <c r="L7" s="28"/>
      <c r="M7" s="28"/>
      <c r="N7" s="28"/>
      <c r="O7" s="28"/>
      <c r="P7" s="28"/>
      <c r="Q7" s="28"/>
      <c r="R7" s="28"/>
      <c r="S7" s="28"/>
      <c r="T7" s="28"/>
      <c r="U7" s="28"/>
      <c r="V7" s="28"/>
      <c r="W7" s="28"/>
      <c r="X7" s="28"/>
      <c r="Y7" s="28"/>
      <c r="Z7" s="28"/>
      <c r="AA7" s="28"/>
      <c r="AB7" s="29"/>
      <c r="AC7" s="295"/>
      <c r="AD7" s="295"/>
      <c r="AE7" s="295"/>
      <c r="AF7" s="295"/>
      <c r="AG7" s="295"/>
      <c r="AH7" s="295"/>
    </row>
    <row r="8" spans="2:34" ht="15" customHeight="1" x14ac:dyDescent="0.25">
      <c r="B8" s="30"/>
      <c r="C8" s="297" t="s">
        <v>121</v>
      </c>
      <c r="D8" s="31"/>
      <c r="E8" s="32"/>
      <c r="F8" s="298" t="s">
        <v>122</v>
      </c>
      <c r="G8" s="33"/>
      <c r="H8" s="34"/>
      <c r="I8" s="295"/>
      <c r="J8" s="295"/>
      <c r="K8" s="299"/>
      <c r="L8" s="299"/>
      <c r="M8" s="299"/>
      <c r="N8" s="299"/>
      <c r="O8" s="299"/>
      <c r="P8" s="299"/>
      <c r="Q8" s="299"/>
      <c r="R8" s="299"/>
      <c r="S8" s="299"/>
      <c r="T8" s="299"/>
      <c r="U8" s="299"/>
      <c r="V8" s="299"/>
      <c r="W8" s="299"/>
      <c r="X8" s="299"/>
      <c r="Y8" s="299"/>
      <c r="Z8" s="299"/>
      <c r="AA8" s="299"/>
      <c r="AB8" s="300"/>
      <c r="AC8" s="295"/>
      <c r="AD8" s="295"/>
      <c r="AE8" s="295"/>
      <c r="AF8" s="295"/>
      <c r="AG8" s="295"/>
      <c r="AH8" s="295"/>
    </row>
    <row r="9" spans="2:34" ht="15" customHeight="1" x14ac:dyDescent="0.25">
      <c r="B9" s="30"/>
      <c r="C9" s="493"/>
      <c r="D9" s="479"/>
      <c r="E9" s="479"/>
      <c r="F9" s="479"/>
      <c r="G9" s="302"/>
      <c r="H9" s="295"/>
      <c r="I9" s="295"/>
      <c r="J9" s="295"/>
      <c r="K9" s="295"/>
      <c r="L9" s="295"/>
      <c r="M9" s="295"/>
      <c r="N9" s="295"/>
      <c r="O9" s="295"/>
      <c r="P9" s="295"/>
      <c r="Q9" s="295"/>
      <c r="R9" s="295"/>
      <c r="S9" s="295"/>
      <c r="T9" s="295"/>
      <c r="U9" s="295"/>
      <c r="V9" s="295"/>
      <c r="W9" s="295"/>
      <c r="X9" s="295"/>
      <c r="Y9" s="295"/>
      <c r="Z9" s="295"/>
      <c r="AA9" s="295"/>
      <c r="AB9" s="303"/>
      <c r="AC9" s="295"/>
      <c r="AD9" s="295"/>
      <c r="AE9" s="295"/>
      <c r="AF9" s="295"/>
      <c r="AG9" s="295"/>
      <c r="AH9" s="295"/>
    </row>
    <row r="10" spans="2:34" ht="30" customHeight="1" x14ac:dyDescent="0.25">
      <c r="B10" s="30"/>
      <c r="C10" s="493" t="s">
        <v>123</v>
      </c>
      <c r="D10" s="479"/>
      <c r="E10" s="461" t="s">
        <v>648</v>
      </c>
      <c r="F10" s="462"/>
      <c r="G10" s="462"/>
      <c r="H10" s="462"/>
      <c r="I10" s="462"/>
      <c r="J10" s="462"/>
      <c r="K10" s="462"/>
      <c r="L10" s="462"/>
      <c r="M10" s="462"/>
      <c r="N10" s="462"/>
      <c r="O10" s="462"/>
      <c r="P10" s="462"/>
      <c r="Q10" s="462"/>
      <c r="R10" s="462"/>
      <c r="S10" s="462"/>
      <c r="T10" s="462"/>
      <c r="U10" s="462"/>
      <c r="V10" s="462"/>
      <c r="W10" s="462"/>
      <c r="X10" s="462"/>
      <c r="Y10" s="462"/>
      <c r="Z10" s="462"/>
      <c r="AA10" s="452"/>
      <c r="AB10" s="304"/>
      <c r="AC10" s="295"/>
      <c r="AD10" s="295"/>
      <c r="AE10" s="295"/>
      <c r="AF10" s="295"/>
      <c r="AG10" s="911" t="s">
        <v>577</v>
      </c>
      <c r="AH10" s="479"/>
    </row>
    <row r="11" spans="2:34" ht="15" customHeight="1" x14ac:dyDescent="0.25">
      <c r="B11" s="30"/>
      <c r="C11" s="493"/>
      <c r="D11" s="479"/>
      <c r="E11" s="479"/>
      <c r="F11" s="479"/>
      <c r="G11" s="295"/>
      <c r="H11" s="295"/>
      <c r="I11" s="295"/>
      <c r="J11" s="295"/>
      <c r="K11" s="295"/>
      <c r="L11" s="295"/>
      <c r="M11" s="295"/>
      <c r="N11" s="295"/>
      <c r="O11" s="295"/>
      <c r="P11" s="295"/>
      <c r="Q11" s="295"/>
      <c r="R11" s="295"/>
      <c r="S11" s="295"/>
      <c r="T11" s="295"/>
      <c r="U11" s="295"/>
      <c r="V11" s="295"/>
      <c r="W11" s="295"/>
      <c r="X11" s="295"/>
      <c r="Y11" s="295"/>
      <c r="Z11" s="295"/>
      <c r="AA11" s="494"/>
      <c r="AB11" s="490"/>
      <c r="AC11" s="295"/>
      <c r="AD11" s="295"/>
      <c r="AE11" s="295"/>
      <c r="AF11" s="295"/>
      <c r="AG11" s="295"/>
      <c r="AH11" s="295"/>
    </row>
    <row r="12" spans="2:34" ht="29.25" customHeight="1" x14ac:dyDescent="0.25">
      <c r="B12" s="30"/>
      <c r="C12" s="497" t="s">
        <v>125</v>
      </c>
      <c r="D12" s="498"/>
      <c r="E12" s="495" t="s">
        <v>649</v>
      </c>
      <c r="F12" s="496"/>
      <c r="G12" s="496"/>
      <c r="H12" s="496"/>
      <c r="I12" s="496"/>
      <c r="J12" s="496"/>
      <c r="K12" s="496"/>
      <c r="L12" s="496"/>
      <c r="M12" s="496"/>
      <c r="N12" s="496"/>
      <c r="O12" s="496"/>
      <c r="P12" s="496"/>
      <c r="Q12" s="496"/>
      <c r="R12" s="496"/>
      <c r="S12" s="496"/>
      <c r="T12" s="496"/>
      <c r="U12" s="496"/>
      <c r="V12" s="496"/>
      <c r="W12" s="496"/>
      <c r="X12" s="496"/>
      <c r="Y12" s="496"/>
      <c r="Z12" s="496"/>
      <c r="AA12" s="496"/>
      <c r="AB12" s="35"/>
      <c r="AC12" s="295"/>
      <c r="AD12" s="295"/>
      <c r="AE12" s="295"/>
      <c r="AF12" s="295"/>
      <c r="AG12" s="295"/>
      <c r="AH12" s="295"/>
    </row>
    <row r="13" spans="2:34" ht="15" customHeight="1" x14ac:dyDescent="0.25">
      <c r="B13" s="30"/>
      <c r="C13" s="494"/>
      <c r="D13" s="479"/>
      <c r="E13" s="305"/>
      <c r="F13" s="295"/>
      <c r="G13" s="295"/>
      <c r="H13" s="295"/>
      <c r="I13" s="295"/>
      <c r="J13" s="295"/>
      <c r="K13" s="295"/>
      <c r="L13" s="295"/>
      <c r="M13" s="295"/>
      <c r="N13" s="295"/>
      <c r="O13" s="295"/>
      <c r="P13" s="295"/>
      <c r="Q13" s="295"/>
      <c r="R13" s="295"/>
      <c r="S13" s="295"/>
      <c r="T13" s="295"/>
      <c r="U13" s="295"/>
      <c r="V13" s="295"/>
      <c r="W13" s="295"/>
      <c r="X13" s="295"/>
      <c r="Y13" s="295"/>
      <c r="Z13" s="295"/>
      <c r="AA13" s="295"/>
      <c r="AB13" s="303"/>
      <c r="AC13" s="295"/>
      <c r="AD13" s="295"/>
      <c r="AE13" s="295"/>
      <c r="AF13" s="295"/>
      <c r="AG13" s="50" t="s">
        <v>578</v>
      </c>
      <c r="AH13" s="50" t="s">
        <v>579</v>
      </c>
    </row>
    <row r="14" spans="2:34" ht="15" customHeight="1" x14ac:dyDescent="0.25">
      <c r="B14" s="30"/>
      <c r="C14" s="493" t="s">
        <v>600</v>
      </c>
      <c r="D14" s="479"/>
      <c r="E14" s="488"/>
      <c r="F14" s="472"/>
      <c r="G14" s="472"/>
      <c r="H14" s="472"/>
      <c r="I14" s="472"/>
      <c r="J14" s="472"/>
      <c r="K14" s="472"/>
      <c r="L14" s="472"/>
      <c r="M14" s="472"/>
      <c r="N14" s="472"/>
      <c r="O14" s="472"/>
      <c r="P14" s="472"/>
      <c r="Q14" s="472"/>
      <c r="R14" s="472"/>
      <c r="S14" s="472"/>
      <c r="T14" s="472"/>
      <c r="U14" s="472"/>
      <c r="V14" s="472"/>
      <c r="W14" s="472"/>
      <c r="X14" s="472"/>
      <c r="Y14" s="472"/>
      <c r="Z14" s="472"/>
      <c r="AA14" s="473"/>
      <c r="AB14" s="303"/>
      <c r="AC14" s="295"/>
      <c r="AD14" s="295"/>
      <c r="AE14" s="295"/>
      <c r="AF14" s="295"/>
      <c r="AG14" s="36" t="s">
        <v>609</v>
      </c>
      <c r="AH14" s="36">
        <v>25</v>
      </c>
    </row>
    <row r="15" spans="2:34" ht="15.75" customHeight="1" x14ac:dyDescent="0.25">
      <c r="B15" s="30"/>
      <c r="C15" s="305"/>
      <c r="D15" s="305"/>
      <c r="E15" s="474"/>
      <c r="F15" s="475"/>
      <c r="G15" s="475"/>
      <c r="H15" s="475"/>
      <c r="I15" s="475"/>
      <c r="J15" s="475"/>
      <c r="K15" s="475"/>
      <c r="L15" s="475"/>
      <c r="M15" s="475"/>
      <c r="N15" s="475"/>
      <c r="O15" s="475"/>
      <c r="P15" s="475"/>
      <c r="Q15" s="475"/>
      <c r="R15" s="475"/>
      <c r="S15" s="475"/>
      <c r="T15" s="475"/>
      <c r="U15" s="475"/>
      <c r="V15" s="475"/>
      <c r="W15" s="475"/>
      <c r="X15" s="475"/>
      <c r="Y15" s="475"/>
      <c r="Z15" s="475"/>
      <c r="AA15" s="476"/>
      <c r="AB15" s="303"/>
      <c r="AC15" s="295"/>
      <c r="AD15" s="295"/>
      <c r="AE15" s="295"/>
      <c r="AF15" s="295"/>
      <c r="AG15" s="36" t="s">
        <v>611</v>
      </c>
      <c r="AH15" s="36">
        <v>12</v>
      </c>
    </row>
    <row r="16" spans="2:34" ht="15" customHeight="1" x14ac:dyDescent="0.25">
      <c r="B16" s="30"/>
      <c r="C16" s="305"/>
      <c r="D16" s="305"/>
      <c r="E16" s="305"/>
      <c r="F16" s="295"/>
      <c r="G16" s="295"/>
      <c r="H16" s="295"/>
      <c r="I16" s="295"/>
      <c r="J16" s="295"/>
      <c r="K16" s="295"/>
      <c r="L16" s="295"/>
      <c r="M16" s="295"/>
      <c r="N16" s="295"/>
      <c r="O16" s="295"/>
      <c r="P16" s="295"/>
      <c r="Q16" s="295"/>
      <c r="R16" s="295"/>
      <c r="S16" s="295"/>
      <c r="T16" s="295"/>
      <c r="U16" s="295"/>
      <c r="V16" s="295"/>
      <c r="W16" s="295"/>
      <c r="X16" s="295"/>
      <c r="Y16" s="295"/>
      <c r="Z16" s="295"/>
      <c r="AA16" s="295"/>
      <c r="AB16" s="303"/>
      <c r="AC16" s="295"/>
      <c r="AD16" s="295"/>
      <c r="AE16" s="295"/>
      <c r="AF16" s="295"/>
      <c r="AG16" s="36" t="s">
        <v>612</v>
      </c>
      <c r="AH16" s="36">
        <v>12</v>
      </c>
    </row>
    <row r="17" spans="3:34" ht="15" customHeight="1" x14ac:dyDescent="0.25">
      <c r="C17" s="493" t="s">
        <v>602</v>
      </c>
      <c r="D17" s="479"/>
      <c r="E17" s="488"/>
      <c r="F17" s="472"/>
      <c r="G17" s="472"/>
      <c r="H17" s="472"/>
      <c r="I17" s="472"/>
      <c r="J17" s="472"/>
      <c r="K17" s="472"/>
      <c r="L17" s="472"/>
      <c r="M17" s="472"/>
      <c r="N17" s="472"/>
      <c r="O17" s="472"/>
      <c r="P17" s="472"/>
      <c r="Q17" s="472"/>
      <c r="R17" s="472"/>
      <c r="S17" s="472"/>
      <c r="T17" s="472"/>
      <c r="U17" s="472"/>
      <c r="V17" s="472"/>
      <c r="W17" s="472"/>
      <c r="X17" s="472"/>
      <c r="Y17" s="472"/>
      <c r="Z17" s="472"/>
      <c r="AA17" s="473"/>
      <c r="AB17" s="303"/>
      <c r="AC17" s="295"/>
      <c r="AD17" s="295"/>
      <c r="AE17" s="295"/>
      <c r="AF17" s="295"/>
      <c r="AG17" s="36" t="s">
        <v>614</v>
      </c>
      <c r="AH17" s="36">
        <v>25</v>
      </c>
    </row>
    <row r="18" spans="3:34" ht="15" customHeight="1" x14ac:dyDescent="0.25">
      <c r="C18" s="305"/>
      <c r="D18" s="305"/>
      <c r="E18" s="474"/>
      <c r="F18" s="475"/>
      <c r="G18" s="475"/>
      <c r="H18" s="475"/>
      <c r="I18" s="475"/>
      <c r="J18" s="475"/>
      <c r="K18" s="475"/>
      <c r="L18" s="475"/>
      <c r="M18" s="475"/>
      <c r="N18" s="475"/>
      <c r="O18" s="475"/>
      <c r="P18" s="475"/>
      <c r="Q18" s="475"/>
      <c r="R18" s="475"/>
      <c r="S18" s="475"/>
      <c r="T18" s="475"/>
      <c r="U18" s="475"/>
      <c r="V18" s="475"/>
      <c r="W18" s="475"/>
      <c r="X18" s="475"/>
      <c r="Y18" s="475"/>
      <c r="Z18" s="475"/>
      <c r="AA18" s="476"/>
      <c r="AB18" s="303"/>
      <c r="AC18" s="295"/>
      <c r="AD18" s="295"/>
      <c r="AE18" s="295"/>
      <c r="AF18" s="295"/>
      <c r="AG18" s="36" t="s">
        <v>615</v>
      </c>
      <c r="AH18" s="36">
        <v>12</v>
      </c>
    </row>
    <row r="19" spans="3:34" ht="15" customHeight="1" x14ac:dyDescent="0.25">
      <c r="C19" s="305"/>
      <c r="D19" s="305"/>
      <c r="E19" s="305"/>
      <c r="F19" s="295"/>
      <c r="G19" s="295"/>
      <c r="H19" s="295"/>
      <c r="I19" s="295"/>
      <c r="J19" s="295"/>
      <c r="K19" s="295"/>
      <c r="L19" s="295"/>
      <c r="M19" s="295"/>
      <c r="N19" s="295"/>
      <c r="O19" s="295"/>
      <c r="P19" s="295"/>
      <c r="Q19" s="295"/>
      <c r="R19" s="295"/>
      <c r="S19" s="295"/>
      <c r="T19" s="295"/>
      <c r="U19" s="295"/>
      <c r="V19" s="295"/>
      <c r="W19" s="295"/>
      <c r="X19" s="295"/>
      <c r="Y19" s="295"/>
      <c r="Z19" s="295"/>
      <c r="AA19" s="295"/>
      <c r="AB19" s="303"/>
      <c r="AC19" s="295"/>
      <c r="AD19" s="295"/>
      <c r="AE19" s="295"/>
      <c r="AF19" s="295"/>
      <c r="AG19" s="36" t="s">
        <v>612</v>
      </c>
      <c r="AH19" s="36">
        <v>12</v>
      </c>
    </row>
    <row r="20" spans="3:34" ht="15" customHeight="1" x14ac:dyDescent="0.25">
      <c r="C20" s="305"/>
      <c r="D20" s="305"/>
      <c r="E20" s="305"/>
      <c r="F20" s="295"/>
      <c r="G20" s="295"/>
      <c r="H20" s="295"/>
      <c r="I20" s="295"/>
      <c r="J20" s="295"/>
      <c r="K20" s="295"/>
      <c r="L20" s="295"/>
      <c r="M20" s="295"/>
      <c r="N20" s="295"/>
      <c r="O20" s="295"/>
      <c r="P20" s="295"/>
      <c r="Q20" s="295"/>
      <c r="R20" s="295"/>
      <c r="S20" s="295"/>
      <c r="T20" s="295"/>
      <c r="U20" s="295"/>
      <c r="V20" s="295"/>
      <c r="W20" s="295"/>
      <c r="X20" s="295"/>
      <c r="Y20" s="295"/>
      <c r="Z20" s="295"/>
      <c r="AA20" s="295"/>
      <c r="AB20" s="303"/>
      <c r="AC20" s="295"/>
      <c r="AD20" s="295"/>
      <c r="AE20" s="295"/>
      <c r="AF20" s="295"/>
      <c r="AG20" s="36" t="s">
        <v>650</v>
      </c>
      <c r="AH20" s="36">
        <v>25</v>
      </c>
    </row>
    <row r="21" spans="3:34" ht="15" customHeight="1" x14ac:dyDescent="0.25">
      <c r="C21" s="493" t="s">
        <v>127</v>
      </c>
      <c r="D21" s="479"/>
      <c r="E21" s="306"/>
      <c r="F21" s="494"/>
      <c r="G21" s="479"/>
      <c r="H21" s="479"/>
      <c r="I21" s="479"/>
      <c r="J21" s="479"/>
      <c r="K21" s="479"/>
      <c r="L21" s="479"/>
      <c r="M21" s="479"/>
      <c r="N21" s="479"/>
      <c r="O21" s="479"/>
      <c r="P21" s="479"/>
      <c r="Q21" s="479"/>
      <c r="R21" s="479"/>
      <c r="S21" s="479"/>
      <c r="T21" s="479"/>
      <c r="U21" s="479"/>
      <c r="V21" s="479"/>
      <c r="W21" s="479"/>
      <c r="X21" s="479"/>
      <c r="Y21" s="479"/>
      <c r="Z21" s="479"/>
      <c r="AA21" s="479"/>
      <c r="AB21" s="490"/>
      <c r="AC21" s="295"/>
      <c r="AD21" s="295"/>
      <c r="AE21" s="295"/>
      <c r="AF21" s="295"/>
      <c r="AG21" s="36" t="s">
        <v>651</v>
      </c>
      <c r="AH21" s="36">
        <v>12</v>
      </c>
    </row>
    <row r="22" spans="3:34" ht="29.25" customHeight="1" x14ac:dyDescent="0.25">
      <c r="C22" s="461" t="s">
        <v>652</v>
      </c>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52"/>
      <c r="AB22" s="307"/>
      <c r="AC22" s="295"/>
      <c r="AD22" s="295"/>
      <c r="AE22" s="295"/>
      <c r="AF22" s="295"/>
      <c r="AG22" s="36" t="s">
        <v>612</v>
      </c>
      <c r="AH22" s="36">
        <v>12</v>
      </c>
    </row>
    <row r="23" spans="3:34" ht="15" customHeight="1" x14ac:dyDescent="0.25">
      <c r="C23" s="308"/>
      <c r="D23" s="308"/>
      <c r="E23" s="308"/>
      <c r="F23" s="308"/>
      <c r="G23" s="308"/>
      <c r="H23" s="308"/>
      <c r="I23" s="308"/>
      <c r="J23" s="308"/>
      <c r="K23" s="308"/>
      <c r="L23" s="308"/>
      <c r="M23" s="308"/>
      <c r="N23" s="308"/>
      <c r="O23" s="308"/>
      <c r="P23" s="308"/>
      <c r="Q23" s="308"/>
      <c r="R23" s="308"/>
      <c r="S23" s="308"/>
      <c r="T23" s="308"/>
      <c r="U23" s="308"/>
      <c r="V23" s="308"/>
      <c r="W23" s="308"/>
      <c r="X23" s="308"/>
      <c r="Y23" s="308"/>
      <c r="Z23" s="308"/>
      <c r="AA23" s="308"/>
      <c r="AB23" s="307"/>
      <c r="AC23" s="295"/>
      <c r="AD23" s="295"/>
      <c r="AE23" s="295"/>
      <c r="AF23" s="295"/>
      <c r="AG23" s="36" t="s">
        <v>653</v>
      </c>
      <c r="AH23" s="36">
        <v>25</v>
      </c>
    </row>
    <row r="24" spans="3:34" ht="15" customHeight="1" x14ac:dyDescent="0.25">
      <c r="C24" s="309" t="s">
        <v>128</v>
      </c>
      <c r="D24" s="309"/>
      <c r="E24" s="295"/>
      <c r="F24" s="295"/>
      <c r="G24" s="295"/>
      <c r="H24" s="295"/>
      <c r="I24" s="295"/>
      <c r="J24" s="308"/>
      <c r="K24" s="308"/>
      <c r="L24" s="308"/>
      <c r="M24" s="308"/>
      <c r="N24" s="308"/>
      <c r="O24" s="308"/>
      <c r="P24" s="308"/>
      <c r="Q24" s="308"/>
      <c r="R24" s="308" t="s">
        <v>129</v>
      </c>
      <c r="S24" s="308"/>
      <c r="T24" s="308"/>
      <c r="U24" s="308"/>
      <c r="V24" s="308"/>
      <c r="W24" s="308"/>
      <c r="X24" s="308"/>
      <c r="Y24" s="308"/>
      <c r="Z24" s="308"/>
      <c r="AA24" s="308"/>
      <c r="AB24" s="307"/>
      <c r="AC24" s="295"/>
      <c r="AD24" s="295"/>
      <c r="AE24" s="295"/>
      <c r="AF24" s="295"/>
      <c r="AG24" s="36" t="s">
        <v>654</v>
      </c>
      <c r="AH24" s="36">
        <v>12</v>
      </c>
    </row>
    <row r="25" spans="3:34" ht="15" customHeight="1" x14ac:dyDescent="0.25">
      <c r="C25" s="913" t="s">
        <v>655</v>
      </c>
      <c r="D25" s="472"/>
      <c r="E25" s="472"/>
      <c r="F25" s="472"/>
      <c r="G25" s="472"/>
      <c r="H25" s="472"/>
      <c r="I25" s="472"/>
      <c r="J25" s="472"/>
      <c r="K25" s="472"/>
      <c r="L25" s="472"/>
      <c r="M25" s="472"/>
      <c r="N25" s="472"/>
      <c r="O25" s="472"/>
      <c r="P25" s="473"/>
      <c r="Q25" s="295"/>
      <c r="R25" s="482"/>
      <c r="S25" s="462"/>
      <c r="T25" s="462"/>
      <c r="U25" s="462"/>
      <c r="V25" s="462"/>
      <c r="W25" s="462"/>
      <c r="X25" s="462"/>
      <c r="Y25" s="462"/>
      <c r="Z25" s="462"/>
      <c r="AA25" s="452"/>
      <c r="AB25" s="303"/>
      <c r="AC25" s="295"/>
      <c r="AD25" s="295"/>
      <c r="AE25" s="295"/>
      <c r="AF25" s="295"/>
      <c r="AG25" s="36" t="s">
        <v>612</v>
      </c>
      <c r="AH25" s="36">
        <v>12</v>
      </c>
    </row>
    <row r="26" spans="3:34" ht="15" customHeight="1" x14ac:dyDescent="0.25">
      <c r="C26" s="489"/>
      <c r="D26" s="436"/>
      <c r="E26" s="436"/>
      <c r="F26" s="436"/>
      <c r="G26" s="436"/>
      <c r="H26" s="436"/>
      <c r="I26" s="436"/>
      <c r="J26" s="436"/>
      <c r="K26" s="436"/>
      <c r="L26" s="436"/>
      <c r="M26" s="436"/>
      <c r="N26" s="436"/>
      <c r="O26" s="436"/>
      <c r="P26" s="490"/>
      <c r="Q26" s="295"/>
      <c r="R26" s="295"/>
      <c r="S26" s="295"/>
      <c r="T26" s="295"/>
      <c r="U26" s="295"/>
      <c r="V26" s="295"/>
      <c r="W26" s="295"/>
      <c r="X26" s="295"/>
      <c r="Y26" s="295"/>
      <c r="Z26" s="295"/>
      <c r="AA26" s="295"/>
      <c r="AB26" s="303"/>
      <c r="AC26" s="295"/>
      <c r="AD26" s="295"/>
      <c r="AE26" s="295"/>
      <c r="AF26" s="295"/>
      <c r="AG26" s="295"/>
      <c r="AH26" s="295"/>
    </row>
    <row r="27" spans="3:34" ht="15" customHeight="1" x14ac:dyDescent="0.25">
      <c r="C27" s="489"/>
      <c r="D27" s="436"/>
      <c r="E27" s="436"/>
      <c r="F27" s="436"/>
      <c r="G27" s="436"/>
      <c r="H27" s="436"/>
      <c r="I27" s="436"/>
      <c r="J27" s="436"/>
      <c r="K27" s="436"/>
      <c r="L27" s="436"/>
      <c r="M27" s="436"/>
      <c r="N27" s="436"/>
      <c r="O27" s="436"/>
      <c r="P27" s="490"/>
      <c r="Q27" s="305"/>
      <c r="R27" s="308" t="s">
        <v>130</v>
      </c>
      <c r="S27" s="308"/>
      <c r="T27" s="308"/>
      <c r="U27" s="308"/>
      <c r="V27" s="308"/>
      <c r="W27" s="305"/>
      <c r="X27" s="305"/>
      <c r="Y27" s="305"/>
      <c r="Z27" s="295"/>
      <c r="AA27" s="305"/>
      <c r="AB27" s="303"/>
      <c r="AC27" s="295"/>
      <c r="AD27" s="295"/>
      <c r="AE27" s="295"/>
      <c r="AF27" s="295"/>
      <c r="AG27" s="295"/>
      <c r="AH27" s="295"/>
    </row>
    <row r="28" spans="3:34" ht="15" customHeight="1" x14ac:dyDescent="0.25">
      <c r="C28" s="489"/>
      <c r="D28" s="436"/>
      <c r="E28" s="436"/>
      <c r="F28" s="436"/>
      <c r="G28" s="436"/>
      <c r="H28" s="436"/>
      <c r="I28" s="436"/>
      <c r="J28" s="436"/>
      <c r="K28" s="436"/>
      <c r="L28" s="436"/>
      <c r="M28" s="436"/>
      <c r="N28" s="436"/>
      <c r="O28" s="436"/>
      <c r="P28" s="490"/>
      <c r="Q28" s="295"/>
      <c r="R28" s="36"/>
      <c r="S28" s="295" t="s">
        <v>15</v>
      </c>
      <c r="T28" s="295"/>
      <c r="U28" s="36"/>
      <c r="V28" s="295" t="s">
        <v>27</v>
      </c>
      <c r="W28" s="295"/>
      <c r="X28" s="36"/>
      <c r="Y28" s="310" t="s">
        <v>46</v>
      </c>
      <c r="Z28" s="295"/>
      <c r="AA28" s="295"/>
      <c r="AB28" s="303"/>
      <c r="AC28" s="295"/>
      <c r="AD28" s="295"/>
      <c r="AE28" s="295"/>
      <c r="AF28" s="295"/>
      <c r="AG28" s="327">
        <f>+(((AH14/AH15)*AH16)+((AH17/AH18)*AH19)+((AH20/AH21)*AH22)+((AH23/AH24)*AH25))*4/100</f>
        <v>4</v>
      </c>
      <c r="AH28" s="295"/>
    </row>
    <row r="29" spans="3:34" ht="15" customHeight="1" x14ac:dyDescent="0.25">
      <c r="C29" s="489"/>
      <c r="D29" s="436"/>
      <c r="E29" s="436"/>
      <c r="F29" s="436"/>
      <c r="G29" s="436"/>
      <c r="H29" s="436"/>
      <c r="I29" s="436"/>
      <c r="J29" s="436"/>
      <c r="K29" s="436"/>
      <c r="L29" s="436"/>
      <c r="M29" s="436"/>
      <c r="N29" s="436"/>
      <c r="O29" s="436"/>
      <c r="P29" s="490"/>
      <c r="Q29" s="295"/>
      <c r="R29" s="295"/>
      <c r="S29" s="295"/>
      <c r="T29" s="295"/>
      <c r="U29" s="295"/>
      <c r="V29" s="295"/>
      <c r="W29" s="295"/>
      <c r="X29" s="295"/>
      <c r="Y29" s="295"/>
      <c r="Z29" s="295"/>
      <c r="AA29" s="295"/>
      <c r="AB29" s="303"/>
      <c r="AC29" s="295"/>
      <c r="AD29" s="295"/>
      <c r="AE29" s="295"/>
      <c r="AF29" s="295"/>
      <c r="AG29" s="295"/>
      <c r="AH29" s="295"/>
    </row>
    <row r="30" spans="3:34" ht="15" customHeight="1" x14ac:dyDescent="0.25">
      <c r="C30" s="474"/>
      <c r="D30" s="475"/>
      <c r="E30" s="475"/>
      <c r="F30" s="475"/>
      <c r="G30" s="475"/>
      <c r="H30" s="475"/>
      <c r="I30" s="475"/>
      <c r="J30" s="475"/>
      <c r="K30" s="475"/>
      <c r="L30" s="475"/>
      <c r="M30" s="475"/>
      <c r="N30" s="475"/>
      <c r="O30" s="475"/>
      <c r="P30" s="476"/>
      <c r="Q30" s="295"/>
      <c r="R30" s="308" t="s">
        <v>131</v>
      </c>
      <c r="S30" s="295"/>
      <c r="T30" s="295"/>
      <c r="U30" s="295"/>
      <c r="V30" s="295"/>
      <c r="W30" s="499" t="s">
        <v>23</v>
      </c>
      <c r="X30" s="462"/>
      <c r="Y30" s="462"/>
      <c r="Z30" s="462"/>
      <c r="AA30" s="452"/>
      <c r="AB30" s="303"/>
      <c r="AC30" s="295"/>
      <c r="AD30" s="295"/>
      <c r="AE30" s="295"/>
      <c r="AF30" s="295"/>
      <c r="AG30" s="295"/>
      <c r="AH30" s="295"/>
    </row>
    <row r="31" spans="3:34" ht="15" customHeight="1" x14ac:dyDescent="0.25">
      <c r="C31" s="305"/>
      <c r="D31" s="305"/>
      <c r="E31" s="305"/>
      <c r="F31" s="305"/>
      <c r="G31" s="305"/>
      <c r="H31" s="295"/>
      <c r="I31" s="295"/>
      <c r="J31" s="295"/>
      <c r="K31" s="295"/>
      <c r="L31" s="295"/>
      <c r="M31" s="295"/>
      <c r="N31" s="295"/>
      <c r="O31" s="295"/>
      <c r="P31" s="295"/>
      <c r="Q31" s="295"/>
      <c r="R31" s="308"/>
      <c r="S31" s="295"/>
      <c r="T31" s="295"/>
      <c r="U31" s="295"/>
      <c r="V31" s="295"/>
      <c r="W31" s="295"/>
      <c r="X31" s="295"/>
      <c r="Y31" s="295"/>
      <c r="Z31" s="295"/>
      <c r="AA31" s="295"/>
      <c r="AB31" s="303"/>
      <c r="AC31" s="295"/>
      <c r="AD31" s="295"/>
      <c r="AE31" s="295"/>
      <c r="AF31" s="295"/>
      <c r="AG31" s="295"/>
      <c r="AH31" s="295"/>
    </row>
    <row r="32" spans="3:34" ht="15" customHeight="1" x14ac:dyDescent="0.25">
      <c r="C32" s="308" t="s">
        <v>132</v>
      </c>
      <c r="D32" s="305"/>
      <c r="E32" s="305"/>
      <c r="F32" s="305"/>
      <c r="G32" s="305"/>
      <c r="H32" s="305"/>
      <c r="I32" s="295"/>
      <c r="J32" s="295"/>
      <c r="K32" s="295"/>
      <c r="L32" s="295"/>
      <c r="M32" s="295"/>
      <c r="N32" s="295"/>
      <c r="O32" s="295"/>
      <c r="P32" s="295"/>
      <c r="Q32" s="295"/>
      <c r="R32" s="295"/>
      <c r="S32" s="295"/>
      <c r="T32" s="295"/>
      <c r="U32" s="295"/>
      <c r="V32" s="295"/>
      <c r="W32" s="295"/>
      <c r="X32" s="295"/>
      <c r="Y32" s="295"/>
      <c r="Z32" s="295"/>
      <c r="AA32" s="295"/>
      <c r="AB32" s="303"/>
      <c r="AC32" s="295"/>
      <c r="AD32" s="295"/>
      <c r="AE32" s="295"/>
      <c r="AF32" s="295"/>
      <c r="AG32" s="295"/>
      <c r="AH32" s="295"/>
    </row>
    <row r="33" spans="3:27" ht="39.75" customHeight="1" x14ac:dyDescent="0.25">
      <c r="C33" s="912" t="s">
        <v>656</v>
      </c>
      <c r="D33" s="462"/>
      <c r="E33" s="462"/>
      <c r="F33" s="462"/>
      <c r="G33" s="462"/>
      <c r="H33" s="462"/>
      <c r="I33" s="462"/>
      <c r="J33" s="462"/>
      <c r="K33" s="462"/>
      <c r="L33" s="462"/>
      <c r="M33" s="462"/>
      <c r="N33" s="462"/>
      <c r="O33" s="462"/>
      <c r="P33" s="462"/>
      <c r="Q33" s="462"/>
      <c r="R33" s="462"/>
      <c r="S33" s="462"/>
      <c r="T33" s="462"/>
      <c r="U33" s="462"/>
      <c r="V33" s="462"/>
      <c r="W33" s="462"/>
      <c r="X33" s="462"/>
      <c r="Y33" s="462"/>
      <c r="Z33" s="462"/>
      <c r="AA33" s="452"/>
    </row>
    <row r="34" spans="3:27" ht="15" customHeight="1" x14ac:dyDescent="0.2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row>
    <row r="35" spans="3:27" ht="15" customHeight="1" x14ac:dyDescent="0.25">
      <c r="C35" s="299" t="s">
        <v>134</v>
      </c>
      <c r="D35" s="305"/>
      <c r="E35" s="305"/>
      <c r="F35" s="305"/>
      <c r="G35" s="305"/>
      <c r="H35" s="305"/>
      <c r="I35" s="305"/>
      <c r="J35" s="305"/>
      <c r="K35" s="305"/>
      <c r="L35" s="305"/>
      <c r="M35" s="299" t="s">
        <v>134</v>
      </c>
      <c r="N35" s="305"/>
      <c r="O35" s="305"/>
      <c r="P35" s="305"/>
      <c r="Q35" s="305"/>
      <c r="R35" s="305"/>
      <c r="S35" s="305"/>
      <c r="T35" s="305"/>
      <c r="U35" s="305"/>
      <c r="V35" s="305"/>
      <c r="W35" s="305"/>
      <c r="X35" s="305"/>
      <c r="Y35" s="305"/>
      <c r="Z35" s="305"/>
      <c r="AA35" s="305"/>
    </row>
    <row r="36" spans="3:27" ht="29.25" customHeight="1" x14ac:dyDescent="0.25">
      <c r="C36" s="499"/>
      <c r="D36" s="462"/>
      <c r="E36" s="462"/>
      <c r="F36" s="462"/>
      <c r="G36" s="462"/>
      <c r="H36" s="462"/>
      <c r="I36" s="462"/>
      <c r="J36" s="462"/>
      <c r="K36" s="452"/>
      <c r="L36" s="305"/>
      <c r="M36" s="499"/>
      <c r="N36" s="462"/>
      <c r="O36" s="462"/>
      <c r="P36" s="462"/>
      <c r="Q36" s="462"/>
      <c r="R36" s="462"/>
      <c r="S36" s="462"/>
      <c r="T36" s="462"/>
      <c r="U36" s="462"/>
      <c r="V36" s="462"/>
      <c r="W36" s="462"/>
      <c r="X36" s="462"/>
      <c r="Y36" s="462"/>
      <c r="Z36" s="462"/>
      <c r="AA36" s="452"/>
    </row>
    <row r="37" spans="3:27" ht="15" customHeight="1" x14ac:dyDescent="0.25">
      <c r="C37" s="295"/>
      <c r="D37" s="295"/>
      <c r="E37" s="295"/>
      <c r="F37" s="295"/>
      <c r="G37" s="295"/>
      <c r="H37" s="295"/>
      <c r="I37" s="295"/>
      <c r="J37" s="295"/>
      <c r="K37" s="295"/>
      <c r="L37" s="295"/>
      <c r="M37" s="295"/>
      <c r="N37" s="295"/>
      <c r="O37" s="295"/>
      <c r="P37" s="295"/>
      <c r="Q37" s="295"/>
      <c r="R37" s="295"/>
      <c r="S37" s="295"/>
      <c r="T37" s="295"/>
      <c r="U37" s="295"/>
      <c r="V37" s="295"/>
      <c r="W37" s="295"/>
      <c r="X37" s="295"/>
      <c r="Y37" s="295"/>
      <c r="Z37" s="295"/>
      <c r="AA37" s="295"/>
    </row>
    <row r="38" spans="3:27" ht="15" customHeight="1" x14ac:dyDescent="0.25">
      <c r="C38" s="312" t="s">
        <v>137</v>
      </c>
      <c r="D38" s="312"/>
      <c r="E38" s="312"/>
      <c r="F38" s="312"/>
      <c r="G38" s="313"/>
      <c r="H38" s="314"/>
      <c r="I38" s="314"/>
      <c r="J38" s="314"/>
      <c r="K38" s="314"/>
      <c r="L38" s="314"/>
      <c r="M38" s="314"/>
      <c r="N38" s="314"/>
      <c r="O38" s="314"/>
      <c r="P38" s="314"/>
      <c r="Q38" s="314"/>
      <c r="R38" s="314"/>
      <c r="S38" s="314"/>
      <c r="T38" s="314"/>
      <c r="U38" s="314"/>
      <c r="V38" s="314"/>
      <c r="W38" s="314"/>
      <c r="X38" s="314"/>
      <c r="Y38" s="314"/>
      <c r="Z38" s="314"/>
      <c r="AA38" s="314"/>
    </row>
    <row r="39" spans="3:27" ht="90" customHeight="1" x14ac:dyDescent="0.25">
      <c r="C39" s="500" t="s">
        <v>574</v>
      </c>
      <c r="D39" s="462"/>
      <c r="E39" s="462"/>
      <c r="F39" s="462"/>
      <c r="G39" s="462"/>
      <c r="H39" s="462"/>
      <c r="I39" s="462"/>
      <c r="J39" s="462"/>
      <c r="K39" s="462"/>
      <c r="L39" s="462"/>
      <c r="M39" s="462"/>
      <c r="N39" s="462"/>
      <c r="O39" s="462"/>
      <c r="P39" s="462"/>
      <c r="Q39" s="462"/>
      <c r="R39" s="462"/>
      <c r="S39" s="462"/>
      <c r="T39" s="462"/>
      <c r="U39" s="462"/>
      <c r="V39" s="462"/>
      <c r="W39" s="462"/>
      <c r="X39" s="462"/>
      <c r="Y39" s="462"/>
      <c r="Z39" s="462"/>
      <c r="AA39" s="452"/>
    </row>
    <row r="40" spans="3:27" ht="15" customHeight="1" x14ac:dyDescent="0.25">
      <c r="C40" s="295"/>
      <c r="D40" s="295"/>
      <c r="E40" s="295"/>
      <c r="F40" s="295"/>
      <c r="G40" s="295"/>
      <c r="H40" s="295"/>
      <c r="I40" s="295"/>
      <c r="J40" s="295"/>
      <c r="K40" s="295"/>
      <c r="L40" s="295"/>
      <c r="M40" s="295"/>
      <c r="N40" s="295"/>
      <c r="O40" s="295"/>
      <c r="P40" s="295"/>
      <c r="Q40" s="295"/>
      <c r="R40" s="295"/>
      <c r="S40" s="295"/>
      <c r="T40" s="295"/>
      <c r="U40" s="295"/>
      <c r="V40" s="295"/>
      <c r="W40" s="295"/>
      <c r="X40" s="295"/>
      <c r="Y40" s="295"/>
      <c r="Z40" s="295"/>
      <c r="AA40" s="295"/>
    </row>
    <row r="41" spans="3:27" ht="15.75" customHeight="1" x14ac:dyDescent="0.25">
      <c r="C41" s="483" t="s">
        <v>139</v>
      </c>
      <c r="D41" s="479"/>
      <c r="E41" s="308"/>
      <c r="F41" s="461" t="s">
        <v>34</v>
      </c>
      <c r="G41" s="452"/>
      <c r="H41" s="308"/>
      <c r="I41" s="295"/>
      <c r="J41" s="315" t="s">
        <v>140</v>
      </c>
      <c r="K41" s="461">
        <v>2</v>
      </c>
      <c r="L41" s="462"/>
      <c r="M41" s="462"/>
      <c r="N41" s="452"/>
      <c r="O41" s="308"/>
      <c r="P41" s="308"/>
      <c r="Q41" s="299" t="s">
        <v>141</v>
      </c>
      <c r="R41" s="295"/>
      <c r="S41" s="308"/>
      <c r="T41" s="308"/>
      <c r="U41" s="308"/>
      <c r="V41" s="308"/>
      <c r="W41" s="461" t="s">
        <v>20</v>
      </c>
      <c r="X41" s="462"/>
      <c r="Y41" s="462"/>
      <c r="Z41" s="462"/>
      <c r="AA41" s="452"/>
    </row>
    <row r="42" spans="3:27" ht="15.75" customHeight="1" x14ac:dyDescent="0.25">
      <c r="C42" s="295"/>
      <c r="D42" s="295"/>
      <c r="E42" s="295"/>
      <c r="F42" s="310"/>
      <c r="G42" s="310"/>
      <c r="H42" s="310"/>
      <c r="I42" s="310"/>
      <c r="J42" s="310"/>
      <c r="K42" s="310"/>
      <c r="L42" s="310"/>
      <c r="M42" s="295"/>
      <c r="N42" s="295"/>
      <c r="O42" s="295"/>
      <c r="P42" s="295"/>
      <c r="Q42" s="295"/>
      <c r="R42" s="295"/>
      <c r="S42" s="295"/>
      <c r="T42" s="295"/>
      <c r="U42" s="295"/>
      <c r="V42" s="295"/>
      <c r="W42" s="295"/>
      <c r="X42" s="295"/>
      <c r="Y42" s="295"/>
      <c r="Z42" s="295"/>
      <c r="AA42" s="295"/>
    </row>
    <row r="43" spans="3:27" ht="32.25" customHeight="1" x14ac:dyDescent="0.25">
      <c r="C43" s="295"/>
      <c r="D43" s="315" t="s">
        <v>142</v>
      </c>
      <c r="E43" s="308"/>
      <c r="F43" s="500" t="s">
        <v>606</v>
      </c>
      <c r="G43" s="462"/>
      <c r="H43" s="462"/>
      <c r="I43" s="462"/>
      <c r="J43" s="462"/>
      <c r="K43" s="462"/>
      <c r="L43" s="462"/>
      <c r="M43" s="452"/>
      <c r="N43" s="295"/>
      <c r="O43" s="315" t="s">
        <v>144</v>
      </c>
      <c r="P43" s="499">
        <v>0</v>
      </c>
      <c r="Q43" s="462"/>
      <c r="R43" s="462"/>
      <c r="S43" s="462"/>
      <c r="T43" s="462"/>
      <c r="U43" s="462"/>
      <c r="V43" s="462"/>
      <c r="W43" s="462"/>
      <c r="X43" s="462"/>
      <c r="Y43" s="462"/>
      <c r="Z43" s="462"/>
      <c r="AA43" s="452"/>
    </row>
    <row r="44" spans="3:27" ht="15.75" customHeight="1" x14ac:dyDescent="0.25">
      <c r="C44" s="308"/>
      <c r="D44" s="308"/>
      <c r="E44" s="308"/>
      <c r="F44" s="310"/>
      <c r="G44" s="310"/>
      <c r="H44" s="310"/>
      <c r="I44" s="310"/>
      <c r="J44" s="310"/>
      <c r="K44" s="310"/>
      <c r="L44" s="310"/>
      <c r="M44" s="308"/>
      <c r="N44" s="308"/>
      <c r="O44" s="308"/>
      <c r="P44" s="308"/>
      <c r="Q44" s="308"/>
      <c r="R44" s="308"/>
      <c r="S44" s="308"/>
      <c r="T44" s="308"/>
      <c r="U44" s="308"/>
      <c r="V44" s="308"/>
      <c r="W44" s="308"/>
      <c r="X44" s="308"/>
      <c r="Y44" s="308"/>
      <c r="Z44" s="308"/>
      <c r="AA44" s="308"/>
    </row>
    <row r="45" spans="3:27" ht="15.75" customHeight="1" x14ac:dyDescent="0.25">
      <c r="C45" s="295"/>
      <c r="D45" s="315" t="s">
        <v>145</v>
      </c>
      <c r="E45" s="295"/>
      <c r="F45" s="482" t="s">
        <v>146</v>
      </c>
      <c r="G45" s="452"/>
      <c r="H45" s="295"/>
      <c r="I45" s="295"/>
      <c r="J45" s="308" t="s">
        <v>147</v>
      </c>
      <c r="K45" s="295"/>
      <c r="L45" s="482" t="s">
        <v>148</v>
      </c>
      <c r="M45" s="462"/>
      <c r="N45" s="452"/>
      <c r="O45" s="308"/>
      <c r="P45" s="308"/>
      <c r="Q45" s="295"/>
      <c r="R45" s="308" t="s">
        <v>149</v>
      </c>
      <c r="S45" s="308"/>
      <c r="T45" s="308"/>
      <c r="U45" s="308"/>
      <c r="V45" s="308"/>
      <c r="W45" s="501"/>
      <c r="X45" s="462"/>
      <c r="Y45" s="462"/>
      <c r="Z45" s="462"/>
      <c r="AA45" s="452"/>
    </row>
    <row r="46" spans="3:27" ht="15.75" customHeight="1" x14ac:dyDescent="0.25">
      <c r="C46" s="295"/>
      <c r="D46" s="295"/>
      <c r="E46" s="295"/>
      <c r="F46" s="28"/>
      <c r="G46" s="295"/>
      <c r="H46" s="295"/>
      <c r="I46" s="299"/>
      <c r="J46" s="299"/>
      <c r="K46" s="299"/>
      <c r="L46" s="299"/>
      <c r="M46" s="299"/>
      <c r="N46" s="299"/>
      <c r="O46" s="299"/>
      <c r="P46" s="299"/>
      <c r="Q46" s="299"/>
      <c r="R46" s="299"/>
      <c r="S46" s="299"/>
      <c r="T46" s="299"/>
      <c r="U46" s="299"/>
      <c r="V46" s="299"/>
      <c r="W46" s="299"/>
      <c r="X46" s="299"/>
      <c r="Y46" s="299"/>
      <c r="Z46" s="299"/>
      <c r="AA46" s="299"/>
    </row>
    <row r="47" spans="3:27" ht="15.75" customHeight="1" x14ac:dyDescent="0.25">
      <c r="C47" s="316" t="s">
        <v>150</v>
      </c>
      <c r="D47" s="502">
        <v>2024</v>
      </c>
      <c r="E47" s="503"/>
      <c r="F47" s="504"/>
      <c r="G47" s="34"/>
      <c r="H47" s="299"/>
      <c r="I47" s="299"/>
      <c r="J47" s="299"/>
      <c r="K47" s="299"/>
      <c r="L47" s="299"/>
      <c r="M47" s="299"/>
      <c r="N47" s="299"/>
      <c r="O47" s="299"/>
      <c r="P47" s="299"/>
      <c r="Q47" s="494"/>
      <c r="R47" s="479"/>
      <c r="S47" s="479"/>
      <c r="T47" s="479"/>
      <c r="U47" s="479"/>
      <c r="V47" s="299"/>
      <c r="W47" s="299"/>
      <c r="X47" s="493"/>
      <c r="Y47" s="479"/>
      <c r="Z47" s="479"/>
      <c r="AA47" s="479"/>
    </row>
    <row r="49" spans="3:27" ht="15.75" customHeight="1" x14ac:dyDescent="0.25">
      <c r="C49" s="308" t="s">
        <v>140</v>
      </c>
      <c r="D49" s="499">
        <v>1.2</v>
      </c>
      <c r="E49" s="462"/>
      <c r="F49" s="452"/>
      <c r="G49" s="295"/>
      <c r="H49" s="299"/>
      <c r="I49" s="299"/>
      <c r="J49" s="299"/>
      <c r="K49" s="299"/>
      <c r="L49" s="299"/>
      <c r="M49" s="299"/>
      <c r="N49" s="299"/>
      <c r="O49" s="299"/>
      <c r="P49" s="299"/>
      <c r="Q49" s="494"/>
      <c r="R49" s="479"/>
      <c r="S49" s="479"/>
      <c r="T49" s="479"/>
      <c r="U49" s="479"/>
      <c r="V49" s="299"/>
      <c r="W49" s="299"/>
      <c r="X49" s="493"/>
      <c r="Y49" s="479"/>
      <c r="Z49" s="479"/>
      <c r="AA49" s="479"/>
    </row>
    <row r="50" spans="3:27" ht="15.75" customHeight="1" x14ac:dyDescent="0.25">
      <c r="C50" s="295"/>
      <c r="D50" s="295"/>
      <c r="E50" s="295"/>
      <c r="F50" s="295"/>
      <c r="G50" s="295"/>
      <c r="H50" s="295"/>
      <c r="I50" s="299"/>
      <c r="J50" s="299"/>
      <c r="K50" s="308"/>
      <c r="L50" s="308"/>
      <c r="M50" s="308"/>
      <c r="N50" s="308"/>
      <c r="O50" s="308"/>
      <c r="P50" s="308"/>
      <c r="Q50" s="308"/>
      <c r="R50" s="308"/>
      <c r="S50" s="308"/>
      <c r="T50" s="308"/>
      <c r="U50" s="308"/>
      <c r="V50" s="308"/>
      <c r="W50" s="308"/>
      <c r="X50" s="308"/>
      <c r="Y50" s="308"/>
      <c r="Z50" s="308"/>
      <c r="AA50" s="308"/>
    </row>
    <row r="51" spans="3:27" ht="15.75" customHeight="1" x14ac:dyDescent="0.25">
      <c r="C51" s="308"/>
      <c r="D51" s="461" t="s">
        <v>151</v>
      </c>
      <c r="E51" s="462"/>
      <c r="F51" s="462"/>
      <c r="G51" s="462"/>
      <c r="H51" s="462"/>
      <c r="I51" s="462"/>
      <c r="J51" s="462"/>
      <c r="K51" s="462"/>
      <c r="L51" s="462"/>
      <c r="M51" s="462"/>
      <c r="N51" s="462"/>
      <c r="O51" s="462"/>
      <c r="P51" s="462"/>
      <c r="Q51" s="462"/>
      <c r="R51" s="462"/>
      <c r="S51" s="462"/>
      <c r="T51" s="462"/>
      <c r="U51" s="462"/>
      <c r="V51" s="462"/>
      <c r="W51" s="462"/>
      <c r="X51" s="462"/>
      <c r="Y51" s="452"/>
      <c r="Z51" s="309"/>
      <c r="AA51" s="309"/>
    </row>
    <row r="52" spans="3:27" ht="15.75" customHeight="1" x14ac:dyDescent="0.25">
      <c r="C52" s="295"/>
      <c r="D52" s="467" t="s">
        <v>152</v>
      </c>
      <c r="E52" s="462"/>
      <c r="F52" s="462"/>
      <c r="G52" s="462"/>
      <c r="H52" s="452"/>
      <c r="I52" s="463" t="s">
        <v>153</v>
      </c>
      <c r="J52" s="462"/>
      <c r="K52" s="462"/>
      <c r="L52" s="462"/>
      <c r="M52" s="462"/>
      <c r="N52" s="462"/>
      <c r="O52" s="462"/>
      <c r="P52" s="452"/>
      <c r="Q52" s="464" t="s">
        <v>154</v>
      </c>
      <c r="R52" s="462"/>
      <c r="S52" s="462"/>
      <c r="T52" s="462"/>
      <c r="U52" s="462"/>
      <c r="V52" s="462"/>
      <c r="W52" s="462"/>
      <c r="X52" s="462"/>
      <c r="Y52" s="452"/>
      <c r="Z52" s="309"/>
      <c r="AA52" s="309"/>
    </row>
    <row r="53" spans="3:27" ht="15.75" customHeight="1" x14ac:dyDescent="0.25">
      <c r="C53" s="38"/>
      <c r="D53" s="468" t="s">
        <v>155</v>
      </c>
      <c r="E53" s="462"/>
      <c r="F53" s="462"/>
      <c r="G53" s="462"/>
      <c r="H53" s="452"/>
      <c r="I53" s="465" t="s">
        <v>156</v>
      </c>
      <c r="J53" s="462"/>
      <c r="K53" s="462"/>
      <c r="L53" s="462"/>
      <c r="M53" s="462"/>
      <c r="N53" s="462"/>
      <c r="O53" s="462"/>
      <c r="P53" s="452"/>
      <c r="Q53" s="466" t="s">
        <v>157</v>
      </c>
      <c r="R53" s="462"/>
      <c r="S53" s="462"/>
      <c r="T53" s="462"/>
      <c r="U53" s="462"/>
      <c r="V53" s="462"/>
      <c r="W53" s="462"/>
      <c r="X53" s="462"/>
      <c r="Y53" s="452"/>
      <c r="Z53" s="318"/>
      <c r="AA53" s="318"/>
    </row>
    <row r="54" spans="3:27" ht="15.75" customHeight="1" x14ac:dyDescent="0.25">
      <c r="C54" s="319"/>
      <c r="D54" s="319"/>
      <c r="E54" s="319"/>
      <c r="F54" s="319"/>
      <c r="G54" s="320"/>
      <c r="H54" s="320"/>
      <c r="I54" s="320"/>
      <c r="J54" s="320"/>
      <c r="K54" s="320"/>
      <c r="L54" s="320"/>
      <c r="M54" s="320"/>
      <c r="N54" s="320"/>
      <c r="O54" s="320"/>
      <c r="P54" s="320"/>
      <c r="Q54" s="320"/>
      <c r="R54" s="320"/>
      <c r="S54" s="320"/>
      <c r="T54" s="320"/>
      <c r="U54" s="320"/>
      <c r="V54" s="320"/>
      <c r="W54" s="320"/>
      <c r="X54" s="320"/>
      <c r="Y54" s="320"/>
      <c r="Z54" s="319"/>
      <c r="AA54" s="319"/>
    </row>
    <row r="55" spans="3:27" ht="15.75" customHeight="1" x14ac:dyDescent="0.25">
      <c r="C55" s="469" t="s">
        <v>158</v>
      </c>
      <c r="D55" s="462"/>
      <c r="E55" s="462"/>
      <c r="F55" s="452"/>
      <c r="G55" s="470" t="s">
        <v>159</v>
      </c>
      <c r="H55" s="471" t="s">
        <v>160</v>
      </c>
      <c r="I55" s="472"/>
      <c r="J55" s="472"/>
      <c r="K55" s="472"/>
      <c r="L55" s="472"/>
      <c r="M55" s="472"/>
      <c r="N55" s="472"/>
      <c r="O55" s="472"/>
      <c r="P55" s="472"/>
      <c r="Q55" s="472"/>
      <c r="R55" s="472"/>
      <c r="S55" s="472"/>
      <c r="T55" s="472"/>
      <c r="U55" s="472"/>
      <c r="V55" s="472"/>
      <c r="W55" s="472"/>
      <c r="X55" s="472"/>
      <c r="Y55" s="472"/>
      <c r="Z55" s="472"/>
      <c r="AA55" s="473"/>
    </row>
    <row r="56" spans="3:27" ht="15.75" customHeight="1" x14ac:dyDescent="0.25">
      <c r="C56" s="40" t="s">
        <v>161</v>
      </c>
      <c r="D56" s="41" t="s">
        <v>607</v>
      </c>
      <c r="E56" s="469" t="s">
        <v>162</v>
      </c>
      <c r="F56" s="452"/>
      <c r="G56" s="439"/>
      <c r="H56" s="474"/>
      <c r="I56" s="475"/>
      <c r="J56" s="475"/>
      <c r="K56" s="475"/>
      <c r="L56" s="475"/>
      <c r="M56" s="475"/>
      <c r="N56" s="475"/>
      <c r="O56" s="475"/>
      <c r="P56" s="475"/>
      <c r="Q56" s="475"/>
      <c r="R56" s="475"/>
      <c r="S56" s="475"/>
      <c r="T56" s="475"/>
      <c r="U56" s="475"/>
      <c r="V56" s="475"/>
      <c r="W56" s="475"/>
      <c r="X56" s="475"/>
      <c r="Y56" s="475"/>
      <c r="Z56" s="475"/>
      <c r="AA56" s="476"/>
    </row>
    <row r="57" spans="3:27" ht="15.75" customHeight="1" x14ac:dyDescent="0.25">
      <c r="C57" s="42">
        <v>2024</v>
      </c>
      <c r="D57" s="43">
        <v>45474</v>
      </c>
      <c r="E57" s="477">
        <v>45656</v>
      </c>
      <c r="F57" s="452"/>
      <c r="G57" s="44">
        <v>0.5</v>
      </c>
      <c r="H57" s="481"/>
      <c r="I57" s="462"/>
      <c r="J57" s="462"/>
      <c r="K57" s="462"/>
      <c r="L57" s="462"/>
      <c r="M57" s="462"/>
      <c r="N57" s="462"/>
      <c r="O57" s="462"/>
      <c r="P57" s="462"/>
      <c r="Q57" s="462"/>
      <c r="R57" s="462"/>
      <c r="S57" s="462"/>
      <c r="T57" s="462"/>
      <c r="U57" s="462"/>
      <c r="V57" s="462"/>
      <c r="W57" s="462"/>
      <c r="X57" s="462"/>
      <c r="Y57" s="462"/>
      <c r="Z57" s="462"/>
      <c r="AA57" s="452"/>
    </row>
    <row r="58" spans="3:27" ht="15.75" customHeight="1" x14ac:dyDescent="0.25">
      <c r="C58" s="42">
        <v>2025</v>
      </c>
      <c r="D58" s="43">
        <v>45658</v>
      </c>
      <c r="E58" s="477">
        <v>46021</v>
      </c>
      <c r="F58" s="452"/>
      <c r="G58" s="44">
        <v>0.8</v>
      </c>
      <c r="H58" s="481"/>
      <c r="I58" s="462"/>
      <c r="J58" s="462"/>
      <c r="K58" s="462"/>
      <c r="L58" s="462"/>
      <c r="M58" s="462"/>
      <c r="N58" s="462"/>
      <c r="O58" s="462"/>
      <c r="P58" s="462"/>
      <c r="Q58" s="462"/>
      <c r="R58" s="462"/>
      <c r="S58" s="462"/>
      <c r="T58" s="462"/>
      <c r="U58" s="462"/>
      <c r="V58" s="462"/>
      <c r="W58" s="462"/>
      <c r="X58" s="462"/>
      <c r="Y58" s="462"/>
      <c r="Z58" s="462"/>
      <c r="AA58" s="452"/>
    </row>
    <row r="59" spans="3:27" ht="15.75" customHeight="1" x14ac:dyDescent="0.25">
      <c r="C59" s="42">
        <v>2026</v>
      </c>
      <c r="D59" s="43">
        <v>46023</v>
      </c>
      <c r="E59" s="477">
        <v>46386</v>
      </c>
      <c r="F59" s="452"/>
      <c r="G59" s="44">
        <v>0.4</v>
      </c>
      <c r="H59" s="481"/>
      <c r="I59" s="462"/>
      <c r="J59" s="462"/>
      <c r="K59" s="462"/>
      <c r="L59" s="462"/>
      <c r="M59" s="462"/>
      <c r="N59" s="462"/>
      <c r="O59" s="462"/>
      <c r="P59" s="462"/>
      <c r="Q59" s="462"/>
      <c r="R59" s="462"/>
      <c r="S59" s="462"/>
      <c r="T59" s="462"/>
      <c r="U59" s="462"/>
      <c r="V59" s="462"/>
      <c r="W59" s="462"/>
      <c r="X59" s="462"/>
      <c r="Y59" s="462"/>
      <c r="Z59" s="462"/>
      <c r="AA59" s="452"/>
    </row>
    <row r="60" spans="3:27" ht="15.75" customHeight="1" x14ac:dyDescent="0.25">
      <c r="C60" s="42">
        <v>2027</v>
      </c>
      <c r="D60" s="43">
        <v>46388</v>
      </c>
      <c r="E60" s="477">
        <v>46751</v>
      </c>
      <c r="F60" s="452"/>
      <c r="G60" s="44">
        <v>0.3</v>
      </c>
      <c r="H60" s="481"/>
      <c r="I60" s="462"/>
      <c r="J60" s="462"/>
      <c r="K60" s="462"/>
      <c r="L60" s="462"/>
      <c r="M60" s="462"/>
      <c r="N60" s="462"/>
      <c r="O60" s="462"/>
      <c r="P60" s="462"/>
      <c r="Q60" s="462"/>
      <c r="R60" s="462"/>
      <c r="S60" s="462"/>
      <c r="T60" s="462"/>
      <c r="U60" s="462"/>
      <c r="V60" s="462"/>
      <c r="W60" s="462"/>
      <c r="X60" s="462"/>
      <c r="Y60" s="462"/>
      <c r="Z60" s="462"/>
      <c r="AA60" s="452"/>
    </row>
    <row r="61" spans="3:27" ht="15.75" customHeight="1" x14ac:dyDescent="0.25">
      <c r="C61" s="42"/>
      <c r="D61" s="42"/>
      <c r="E61" s="469"/>
      <c r="F61" s="452"/>
      <c r="G61" s="41"/>
      <c r="H61" s="469"/>
      <c r="I61" s="462"/>
      <c r="J61" s="462"/>
      <c r="K61" s="462"/>
      <c r="L61" s="462"/>
      <c r="M61" s="462"/>
      <c r="N61" s="462"/>
      <c r="O61" s="462"/>
      <c r="P61" s="462"/>
      <c r="Q61" s="462"/>
      <c r="R61" s="462"/>
      <c r="S61" s="462"/>
      <c r="T61" s="462"/>
      <c r="U61" s="462"/>
      <c r="V61" s="462"/>
      <c r="W61" s="462"/>
      <c r="X61" s="462"/>
      <c r="Y61" s="462"/>
      <c r="Z61" s="462"/>
      <c r="AA61" s="452"/>
    </row>
    <row r="62" spans="3:27" ht="15.75" customHeight="1" x14ac:dyDescent="0.25">
      <c r="C62" s="295"/>
      <c r="D62" s="295"/>
      <c r="E62" s="295"/>
      <c r="F62" s="295"/>
      <c r="G62" s="295"/>
      <c r="H62" s="295"/>
      <c r="I62" s="295"/>
      <c r="J62" s="295"/>
      <c r="K62" s="295"/>
      <c r="L62" s="295"/>
      <c r="M62" s="295"/>
      <c r="N62" s="295"/>
      <c r="O62" s="295"/>
      <c r="P62" s="295"/>
      <c r="Q62" s="295"/>
      <c r="R62" s="295"/>
      <c r="S62" s="295"/>
      <c r="T62" s="295"/>
      <c r="U62" s="295"/>
      <c r="V62" s="295"/>
      <c r="W62" s="295"/>
      <c r="X62" s="295"/>
      <c r="Y62" s="295"/>
      <c r="Z62" s="295"/>
      <c r="AA62" s="295"/>
    </row>
    <row r="63" spans="3:27" ht="15.75" customHeight="1" x14ac:dyDescent="0.25">
      <c r="C63" s="483" t="s">
        <v>163</v>
      </c>
      <c r="D63" s="479"/>
      <c r="E63" s="308"/>
      <c r="F63" s="299" t="s">
        <v>164</v>
      </c>
      <c r="G63" s="45"/>
      <c r="H63" s="310"/>
      <c r="I63" s="299" t="s">
        <v>165</v>
      </c>
      <c r="J63" s="295"/>
      <c r="K63" s="482"/>
      <c r="L63" s="452"/>
      <c r="M63" s="308"/>
      <c r="N63" s="295"/>
      <c r="O63" s="295"/>
      <c r="P63" s="295"/>
      <c r="Q63" s="295"/>
      <c r="R63" s="295"/>
      <c r="S63" s="295"/>
      <c r="T63" s="295"/>
      <c r="U63" s="295"/>
      <c r="V63" s="295"/>
      <c r="W63" s="295"/>
      <c r="X63" s="295"/>
      <c r="Y63" s="295"/>
      <c r="Z63" s="295"/>
      <c r="AA63" s="295"/>
    </row>
    <row r="65" spans="2:28" ht="15.75" customHeight="1" x14ac:dyDescent="0.25">
      <c r="B65" s="480" t="s">
        <v>166</v>
      </c>
      <c r="C65" s="462"/>
      <c r="D65" s="462"/>
      <c r="E65" s="462"/>
      <c r="F65" s="462"/>
      <c r="G65" s="462"/>
      <c r="H65" s="462"/>
      <c r="I65" s="462"/>
      <c r="J65" s="462"/>
      <c r="K65" s="462"/>
      <c r="L65" s="462"/>
      <c r="M65" s="462"/>
      <c r="N65" s="462"/>
      <c r="O65" s="462"/>
      <c r="P65" s="462"/>
      <c r="Q65" s="462"/>
      <c r="R65" s="462"/>
      <c r="S65" s="462"/>
      <c r="T65" s="462"/>
      <c r="U65" s="462"/>
      <c r="V65" s="462"/>
      <c r="W65" s="462"/>
      <c r="X65" s="462"/>
      <c r="Y65" s="462"/>
      <c r="Z65" s="462"/>
      <c r="AA65" s="462"/>
      <c r="AB65" s="452"/>
    </row>
    <row r="66" spans="2:28" ht="15.75" customHeight="1" x14ac:dyDescent="0.25">
      <c r="B66" s="46"/>
      <c r="C66" s="323"/>
      <c r="D66" s="323"/>
      <c r="E66" s="323"/>
      <c r="F66" s="323"/>
      <c r="G66" s="323"/>
      <c r="H66" s="323"/>
      <c r="I66" s="323"/>
      <c r="J66" s="323"/>
      <c r="K66" s="323"/>
      <c r="L66" s="323"/>
      <c r="M66" s="323"/>
      <c r="N66" s="323"/>
      <c r="O66" s="323"/>
      <c r="P66" s="323"/>
      <c r="Q66" s="323"/>
      <c r="R66" s="323"/>
      <c r="S66" s="323"/>
      <c r="T66" s="323"/>
      <c r="U66" s="323"/>
      <c r="V66" s="323"/>
      <c r="W66" s="323"/>
      <c r="X66" s="323"/>
      <c r="Y66" s="323"/>
      <c r="Z66" s="323"/>
      <c r="AA66" s="323"/>
      <c r="AB66" s="47"/>
    </row>
    <row r="67" spans="2:28" ht="29.25" customHeight="1" x14ac:dyDescent="0.25">
      <c r="B67" s="469" t="s">
        <v>161</v>
      </c>
      <c r="C67" s="452"/>
      <c r="D67" s="41"/>
      <c r="E67" s="469" t="s">
        <v>167</v>
      </c>
      <c r="F67" s="452"/>
      <c r="G67" s="41"/>
      <c r="H67" s="461" t="s">
        <v>168</v>
      </c>
      <c r="I67" s="452"/>
      <c r="J67" s="469"/>
      <c r="K67" s="452"/>
      <c r="L67" s="478"/>
      <c r="M67" s="479"/>
      <c r="N67" s="41" t="s">
        <v>169</v>
      </c>
      <c r="O67" s="469"/>
      <c r="P67" s="462"/>
      <c r="Q67" s="452"/>
      <c r="R67" s="469" t="s">
        <v>170</v>
      </c>
      <c r="S67" s="462"/>
      <c r="T67" s="452"/>
      <c r="U67" s="469"/>
      <c r="V67" s="462"/>
      <c r="W67" s="452"/>
      <c r="X67" s="469" t="s">
        <v>171</v>
      </c>
      <c r="Y67" s="452"/>
      <c r="Z67" s="469"/>
      <c r="AA67" s="462"/>
      <c r="AB67" s="452"/>
    </row>
    <row r="68" spans="2:28" ht="15.75" customHeight="1" x14ac:dyDescent="0.25">
      <c r="B68" s="46"/>
      <c r="C68" s="323"/>
      <c r="D68" s="323"/>
      <c r="E68" s="323"/>
      <c r="F68" s="318"/>
      <c r="G68" s="324"/>
      <c r="H68" s="325"/>
      <c r="I68" s="325"/>
      <c r="J68" s="318"/>
      <c r="K68" s="318"/>
      <c r="L68" s="318"/>
      <c r="M68" s="318"/>
      <c r="N68" s="325"/>
      <c r="O68" s="318"/>
      <c r="P68" s="318"/>
      <c r="Q68" s="318"/>
      <c r="R68" s="318"/>
      <c r="S68" s="325"/>
      <c r="T68" s="305"/>
      <c r="U68" s="305"/>
      <c r="V68" s="295"/>
      <c r="W68" s="325"/>
      <c r="X68" s="315"/>
      <c r="Y68" s="315"/>
      <c r="Z68" s="48"/>
      <c r="AA68" s="27"/>
      <c r="AB68" s="49"/>
    </row>
    <row r="69" spans="2:28" ht="15.75" customHeight="1" x14ac:dyDescent="0.25">
      <c r="B69" s="480" t="s">
        <v>172</v>
      </c>
      <c r="C69" s="452"/>
      <c r="D69" s="484"/>
      <c r="E69" s="475"/>
      <c r="F69" s="475"/>
      <c r="G69" s="475"/>
      <c r="H69" s="475"/>
      <c r="I69" s="475"/>
      <c r="J69" s="475"/>
      <c r="K69" s="475"/>
      <c r="L69" s="475"/>
      <c r="M69" s="475"/>
      <c r="N69" s="475"/>
      <c r="O69" s="475"/>
      <c r="P69" s="475"/>
      <c r="Q69" s="475"/>
      <c r="R69" s="475"/>
      <c r="S69" s="475"/>
      <c r="T69" s="475"/>
      <c r="U69" s="475"/>
      <c r="V69" s="475"/>
      <c r="W69" s="475"/>
      <c r="X69" s="475"/>
      <c r="Y69" s="475"/>
      <c r="Z69" s="475"/>
      <c r="AA69" s="475"/>
      <c r="AB69" s="476"/>
    </row>
    <row r="70" spans="2:28" ht="15.75" customHeight="1" x14ac:dyDescent="0.25">
      <c r="B70" s="46"/>
      <c r="C70" s="323"/>
      <c r="D70" s="323"/>
      <c r="E70" s="323"/>
      <c r="F70" s="318"/>
      <c r="G70" s="324"/>
      <c r="H70" s="325"/>
      <c r="I70" s="325"/>
      <c r="J70" s="318"/>
      <c r="K70" s="318"/>
      <c r="L70" s="318"/>
      <c r="M70" s="318"/>
      <c r="N70" s="325"/>
      <c r="O70" s="318"/>
      <c r="P70" s="318"/>
      <c r="Q70" s="318"/>
      <c r="R70" s="318"/>
      <c r="S70" s="325"/>
      <c r="T70" s="305"/>
      <c r="U70" s="305"/>
      <c r="V70" s="295"/>
      <c r="W70" s="325"/>
      <c r="X70" s="315"/>
      <c r="Y70" s="315"/>
      <c r="Z70" s="48"/>
      <c r="AA70" s="27"/>
      <c r="AB70" s="49"/>
    </row>
    <row r="71" spans="2:28" ht="15.75" customHeight="1" x14ac:dyDescent="0.25">
      <c r="B71" s="480" t="s">
        <v>173</v>
      </c>
      <c r="C71" s="452"/>
      <c r="D71" s="485"/>
      <c r="E71" s="475"/>
      <c r="F71" s="475"/>
      <c r="G71" s="475"/>
      <c r="H71" s="475"/>
      <c r="I71" s="475"/>
      <c r="J71" s="475"/>
      <c r="K71" s="475"/>
      <c r="L71" s="475"/>
      <c r="M71" s="475"/>
      <c r="N71" s="475"/>
      <c r="O71" s="475"/>
      <c r="P71" s="475"/>
      <c r="Q71" s="475"/>
      <c r="R71" s="475"/>
      <c r="S71" s="475"/>
      <c r="T71" s="475"/>
      <c r="U71" s="475"/>
      <c r="V71" s="475"/>
      <c r="W71" s="475"/>
      <c r="X71" s="475"/>
      <c r="Y71" s="475"/>
      <c r="Z71" s="475"/>
      <c r="AA71" s="475"/>
      <c r="AB71" s="476"/>
    </row>
    <row r="72" spans="2:28" ht="15.75" customHeight="1" x14ac:dyDescent="0.25">
      <c r="B72" s="46"/>
      <c r="C72" s="323"/>
      <c r="D72" s="323"/>
      <c r="E72" s="323"/>
      <c r="F72" s="318"/>
      <c r="G72" s="324"/>
      <c r="H72" s="325"/>
      <c r="I72" s="325"/>
      <c r="J72" s="318"/>
      <c r="K72" s="318"/>
      <c r="L72" s="318"/>
      <c r="M72" s="318"/>
      <c r="N72" s="325"/>
      <c r="O72" s="318"/>
      <c r="P72" s="318"/>
      <c r="Q72" s="318"/>
      <c r="R72" s="318"/>
      <c r="S72" s="325"/>
      <c r="T72" s="305"/>
      <c r="U72" s="305"/>
      <c r="V72" s="295"/>
      <c r="W72" s="325"/>
      <c r="X72" s="315"/>
      <c r="Y72" s="315"/>
      <c r="Z72" s="315"/>
      <c r="AA72" s="305"/>
      <c r="AB72" s="311"/>
    </row>
    <row r="73" spans="2:28" ht="15.75" customHeight="1" x14ac:dyDescent="0.25">
      <c r="B73" s="480" t="s">
        <v>174</v>
      </c>
      <c r="C73" s="452"/>
      <c r="D73" s="485"/>
      <c r="E73" s="475"/>
      <c r="F73" s="475"/>
      <c r="G73" s="475"/>
      <c r="H73" s="475"/>
      <c r="I73" s="475"/>
      <c r="J73" s="475"/>
      <c r="K73" s="475"/>
      <c r="L73" s="475"/>
      <c r="M73" s="475"/>
      <c r="N73" s="475"/>
      <c r="O73" s="475"/>
      <c r="P73" s="475"/>
      <c r="Q73" s="475"/>
      <c r="R73" s="475"/>
      <c r="S73" s="475"/>
      <c r="T73" s="475"/>
      <c r="U73" s="475"/>
      <c r="V73" s="475"/>
      <c r="W73" s="475"/>
      <c r="X73" s="475"/>
      <c r="Y73" s="475"/>
      <c r="Z73" s="475"/>
      <c r="AA73" s="475"/>
      <c r="AB73" s="476"/>
    </row>
    <row r="74" spans="2:28" ht="15.75" customHeight="1" x14ac:dyDescent="0.25">
      <c r="B74" s="46"/>
      <c r="C74" s="323"/>
      <c r="D74" s="323"/>
      <c r="E74" s="323"/>
      <c r="F74" s="318"/>
      <c r="G74" s="324"/>
      <c r="H74" s="325"/>
      <c r="I74" s="325"/>
      <c r="J74" s="318"/>
      <c r="K74" s="318"/>
      <c r="L74" s="318"/>
      <c r="M74" s="318"/>
      <c r="N74" s="325"/>
      <c r="O74" s="318"/>
      <c r="P74" s="318"/>
      <c r="Q74" s="318"/>
      <c r="R74" s="318"/>
      <c r="S74" s="325"/>
      <c r="T74" s="305"/>
      <c r="U74" s="305"/>
      <c r="V74" s="295"/>
      <c r="W74" s="325"/>
      <c r="X74" s="315"/>
      <c r="Y74" s="315"/>
      <c r="Z74" s="48"/>
      <c r="AA74" s="27"/>
      <c r="AB74" s="49"/>
    </row>
    <row r="75" spans="2:28" ht="15.75" customHeight="1" x14ac:dyDescent="0.25">
      <c r="B75" s="480" t="s">
        <v>175</v>
      </c>
      <c r="C75" s="452"/>
      <c r="D75" s="485"/>
      <c r="E75" s="475"/>
      <c r="F75" s="475"/>
      <c r="G75" s="475"/>
      <c r="H75" s="475"/>
      <c r="I75" s="475"/>
      <c r="J75" s="475"/>
      <c r="K75" s="475"/>
      <c r="L75" s="475"/>
      <c r="M75" s="475"/>
      <c r="N75" s="475"/>
      <c r="O75" s="475"/>
      <c r="P75" s="475"/>
      <c r="Q75" s="475"/>
      <c r="R75" s="475"/>
      <c r="S75" s="475"/>
      <c r="T75" s="475"/>
      <c r="U75" s="475"/>
      <c r="V75" s="475"/>
      <c r="W75" s="475"/>
      <c r="X75" s="475"/>
      <c r="Y75" s="475"/>
      <c r="Z75" s="475"/>
      <c r="AA75" s="475"/>
      <c r="AB75" s="476"/>
    </row>
    <row r="76" spans="2:28" ht="15.75" customHeight="1" x14ac:dyDescent="0.25">
      <c r="B76" s="46"/>
      <c r="C76" s="323"/>
      <c r="D76" s="323"/>
      <c r="E76" s="323"/>
      <c r="F76" s="318"/>
      <c r="G76" s="324"/>
      <c r="H76" s="325"/>
      <c r="I76" s="325"/>
      <c r="J76" s="318"/>
      <c r="K76" s="318"/>
      <c r="L76" s="318"/>
      <c r="M76" s="318"/>
      <c r="N76" s="325"/>
      <c r="O76" s="318"/>
      <c r="P76" s="318"/>
      <c r="Q76" s="318"/>
      <c r="R76" s="318"/>
      <c r="S76" s="325"/>
      <c r="T76" s="305"/>
      <c r="U76" s="305"/>
      <c r="V76" s="295"/>
      <c r="W76" s="325"/>
      <c r="X76" s="315"/>
      <c r="Y76" s="315"/>
      <c r="Z76" s="48"/>
      <c r="AA76" s="27"/>
      <c r="AB76" s="49"/>
    </row>
    <row r="77" spans="2:28" ht="15.75" customHeight="1" x14ac:dyDescent="0.25">
      <c r="B77" s="480" t="s">
        <v>176</v>
      </c>
      <c r="C77" s="452"/>
      <c r="D77" s="485"/>
      <c r="E77" s="475"/>
      <c r="F77" s="475"/>
      <c r="G77" s="475"/>
      <c r="H77" s="475"/>
      <c r="I77" s="475"/>
      <c r="J77" s="475"/>
      <c r="K77" s="475"/>
      <c r="L77" s="475"/>
      <c r="M77" s="475"/>
      <c r="N77" s="475"/>
      <c r="O77" s="475"/>
      <c r="P77" s="475"/>
      <c r="Q77" s="475"/>
      <c r="R77" s="475"/>
      <c r="S77" s="475"/>
      <c r="T77" s="475"/>
      <c r="U77" s="475"/>
      <c r="V77" s="475"/>
      <c r="W77" s="475"/>
      <c r="X77" s="475"/>
      <c r="Y77" s="475"/>
      <c r="Z77" s="475"/>
      <c r="AA77" s="475"/>
      <c r="AB77" s="476"/>
    </row>
    <row r="78" spans="2:28" ht="15.75" customHeight="1" x14ac:dyDescent="0.25">
      <c r="B78" s="46"/>
      <c r="C78" s="323"/>
      <c r="D78" s="323"/>
      <c r="E78" s="323"/>
      <c r="F78" s="318"/>
      <c r="G78" s="324"/>
      <c r="H78" s="325"/>
      <c r="I78" s="325"/>
      <c r="J78" s="318"/>
      <c r="K78" s="318"/>
      <c r="L78" s="318"/>
      <c r="M78" s="318"/>
      <c r="N78" s="325"/>
      <c r="O78" s="318"/>
      <c r="P78" s="318"/>
      <c r="Q78" s="318"/>
      <c r="R78" s="318"/>
      <c r="S78" s="325"/>
      <c r="T78" s="305"/>
      <c r="U78" s="305"/>
      <c r="V78" s="295"/>
      <c r="W78" s="325"/>
      <c r="X78" s="315"/>
      <c r="Y78" s="315"/>
      <c r="Z78" s="48"/>
      <c r="AA78" s="27"/>
      <c r="AB78" s="49"/>
    </row>
    <row r="79" spans="2:28" ht="15.75" customHeight="1" x14ac:dyDescent="0.25">
      <c r="B79" s="480" t="s">
        <v>177</v>
      </c>
      <c r="C79" s="462"/>
      <c r="D79" s="462"/>
      <c r="E79" s="462"/>
      <c r="F79" s="462"/>
      <c r="G79" s="462"/>
      <c r="H79" s="462"/>
      <c r="I79" s="462"/>
      <c r="J79" s="462"/>
      <c r="K79" s="462"/>
      <c r="L79" s="462"/>
      <c r="M79" s="462"/>
      <c r="N79" s="462"/>
      <c r="O79" s="462"/>
      <c r="P79" s="462"/>
      <c r="Q79" s="462"/>
      <c r="R79" s="462"/>
      <c r="S79" s="462"/>
      <c r="T79" s="462"/>
      <c r="U79" s="462"/>
      <c r="V79" s="462"/>
      <c r="W79" s="462"/>
      <c r="X79" s="462"/>
      <c r="Y79" s="462"/>
      <c r="Z79" s="462"/>
      <c r="AA79" s="462"/>
      <c r="AB79" s="452"/>
    </row>
    <row r="80" spans="2:28" ht="15.75" customHeight="1" x14ac:dyDescent="0.25">
      <c r="B80" s="461" t="s">
        <v>122</v>
      </c>
      <c r="C80" s="452"/>
      <c r="D80" s="50" t="s">
        <v>178</v>
      </c>
      <c r="E80" s="461" t="s">
        <v>179</v>
      </c>
      <c r="F80" s="452"/>
      <c r="G80" s="461" t="s">
        <v>177</v>
      </c>
      <c r="H80" s="462"/>
      <c r="I80" s="462"/>
      <c r="J80" s="462"/>
      <c r="K80" s="462"/>
      <c r="L80" s="462"/>
      <c r="M80" s="462"/>
      <c r="N80" s="462"/>
      <c r="O80" s="452"/>
      <c r="P80" s="461" t="s">
        <v>180</v>
      </c>
      <c r="Q80" s="462"/>
      <c r="R80" s="462"/>
      <c r="S80" s="462"/>
      <c r="T80" s="462"/>
      <c r="U80" s="462"/>
      <c r="V80" s="462"/>
      <c r="W80" s="462"/>
      <c r="X80" s="462"/>
      <c r="Y80" s="462"/>
      <c r="Z80" s="462"/>
      <c r="AA80" s="462"/>
      <c r="AB80" s="452"/>
    </row>
    <row r="81" spans="2:28" ht="15.75" customHeight="1" x14ac:dyDescent="0.25">
      <c r="B81" s="461"/>
      <c r="C81" s="452"/>
      <c r="D81" s="36"/>
      <c r="E81" s="461"/>
      <c r="F81" s="452"/>
      <c r="G81" s="486"/>
      <c r="H81" s="462"/>
      <c r="I81" s="462"/>
      <c r="J81" s="462"/>
      <c r="K81" s="462"/>
      <c r="L81" s="462"/>
      <c r="M81" s="462"/>
      <c r="N81" s="462"/>
      <c r="O81" s="452"/>
      <c r="P81" s="486"/>
      <c r="Q81" s="462"/>
      <c r="R81" s="462"/>
      <c r="S81" s="462"/>
      <c r="T81" s="462"/>
      <c r="U81" s="462"/>
      <c r="V81" s="462"/>
      <c r="W81" s="462"/>
      <c r="X81" s="462"/>
      <c r="Y81" s="462"/>
      <c r="Z81" s="462"/>
      <c r="AA81" s="462"/>
      <c r="AB81" s="452"/>
    </row>
    <row r="82" spans="2:28" ht="15.75" customHeight="1" x14ac:dyDescent="0.25">
      <c r="B82" s="461"/>
      <c r="C82" s="452"/>
      <c r="D82" s="36"/>
      <c r="E82" s="461"/>
      <c r="F82" s="452"/>
      <c r="G82" s="486"/>
      <c r="H82" s="462"/>
      <c r="I82" s="462"/>
      <c r="J82" s="462"/>
      <c r="K82" s="462"/>
      <c r="L82" s="462"/>
      <c r="M82" s="462"/>
      <c r="N82" s="462"/>
      <c r="O82" s="452"/>
      <c r="P82" s="486"/>
      <c r="Q82" s="462"/>
      <c r="R82" s="462"/>
      <c r="S82" s="462"/>
      <c r="T82" s="462"/>
      <c r="U82" s="462"/>
      <c r="V82" s="462"/>
      <c r="W82" s="462"/>
      <c r="X82" s="462"/>
      <c r="Y82" s="462"/>
      <c r="Z82" s="462"/>
      <c r="AA82" s="462"/>
      <c r="AB82" s="452"/>
    </row>
    <row r="83" spans="2:28" ht="26.25" customHeight="1" x14ac:dyDescent="0.25">
      <c r="B83" s="487" t="s">
        <v>181</v>
      </c>
      <c r="C83" s="462"/>
      <c r="D83" s="462"/>
      <c r="E83" s="462"/>
      <c r="F83" s="462"/>
      <c r="G83" s="462"/>
      <c r="H83" s="462"/>
      <c r="I83" s="462"/>
      <c r="J83" s="462"/>
      <c r="K83" s="462"/>
      <c r="L83" s="462"/>
      <c r="M83" s="462"/>
      <c r="N83" s="462"/>
      <c r="O83" s="462"/>
      <c r="P83" s="462"/>
      <c r="Q83" s="462"/>
      <c r="R83" s="462"/>
      <c r="S83" s="462"/>
      <c r="T83" s="462"/>
      <c r="U83" s="462"/>
      <c r="V83" s="462"/>
      <c r="W83" s="462"/>
      <c r="X83" s="462"/>
      <c r="Y83" s="462"/>
      <c r="Z83" s="462"/>
      <c r="AA83" s="462"/>
      <c r="AB83" s="452"/>
    </row>
  </sheetData>
  <mergeCells count="99">
    <mergeCell ref="C39:AA39"/>
    <mergeCell ref="C41:D41"/>
    <mergeCell ref="F41:G41"/>
    <mergeCell ref="K41:N41"/>
    <mergeCell ref="W41:AA41"/>
    <mergeCell ref="C25:P30"/>
    <mergeCell ref="R25:AA25"/>
    <mergeCell ref="W30:AA30"/>
    <mergeCell ref="C33:AA33"/>
    <mergeCell ref="C36:K36"/>
    <mergeCell ref="M36:AA36"/>
    <mergeCell ref="C17:D17"/>
    <mergeCell ref="E17:AA18"/>
    <mergeCell ref="C21:D21"/>
    <mergeCell ref="F21:AB21"/>
    <mergeCell ref="C22:AA22"/>
    <mergeCell ref="C12:D12"/>
    <mergeCell ref="E12:AA12"/>
    <mergeCell ref="C13:D13"/>
    <mergeCell ref="C14:D14"/>
    <mergeCell ref="E14:AA15"/>
    <mergeCell ref="AG10:AH10"/>
    <mergeCell ref="AA11:AB11"/>
    <mergeCell ref="B2:D6"/>
    <mergeCell ref="F2:AB6"/>
    <mergeCell ref="C7:D7"/>
    <mergeCell ref="C9:F9"/>
    <mergeCell ref="C10:D10"/>
    <mergeCell ref="E10:AA10"/>
    <mergeCell ref="C11:F11"/>
    <mergeCell ref="G82:O82"/>
    <mergeCell ref="P82:AB82"/>
    <mergeCell ref="B83:AB83"/>
    <mergeCell ref="E80:F80"/>
    <mergeCell ref="G80:O80"/>
    <mergeCell ref="P80:AB80"/>
    <mergeCell ref="E81:F81"/>
    <mergeCell ref="G81:O81"/>
    <mergeCell ref="P81:AB81"/>
    <mergeCell ref="E82:F82"/>
    <mergeCell ref="B80:C80"/>
    <mergeCell ref="B81:C81"/>
    <mergeCell ref="B82:C82"/>
    <mergeCell ref="E57:F57"/>
    <mergeCell ref="E58:F58"/>
    <mergeCell ref="E59:F59"/>
    <mergeCell ref="E60:F60"/>
    <mergeCell ref="E61:F61"/>
    <mergeCell ref="C63:D63"/>
    <mergeCell ref="B67:C67"/>
    <mergeCell ref="D69:AB69"/>
    <mergeCell ref="D71:AB71"/>
    <mergeCell ref="D73:AB73"/>
    <mergeCell ref="B65:AB65"/>
    <mergeCell ref="K63:L63"/>
    <mergeCell ref="J67:K67"/>
    <mergeCell ref="L67:M67"/>
    <mergeCell ref="O67:Q67"/>
    <mergeCell ref="R67:T67"/>
    <mergeCell ref="U67:W67"/>
    <mergeCell ref="X67:Y67"/>
    <mergeCell ref="Z67:AB67"/>
    <mergeCell ref="E67:F67"/>
    <mergeCell ref="H67:I67"/>
    <mergeCell ref="D75:AB75"/>
    <mergeCell ref="D77:AB77"/>
    <mergeCell ref="B79:AB79"/>
    <mergeCell ref="B69:C69"/>
    <mergeCell ref="B71:C71"/>
    <mergeCell ref="B73:C73"/>
    <mergeCell ref="B75:C75"/>
    <mergeCell ref="B77:C77"/>
    <mergeCell ref="H57:AA57"/>
    <mergeCell ref="H58:AA58"/>
    <mergeCell ref="H59:AA59"/>
    <mergeCell ref="H60:AA60"/>
    <mergeCell ref="H61:AA61"/>
    <mergeCell ref="I52:P52"/>
    <mergeCell ref="Q52:Y52"/>
    <mergeCell ref="I53:P53"/>
    <mergeCell ref="Q53:Y53"/>
    <mergeCell ref="H55:AA56"/>
    <mergeCell ref="D52:H52"/>
    <mergeCell ref="D53:H53"/>
    <mergeCell ref="C55:F55"/>
    <mergeCell ref="G55:G56"/>
    <mergeCell ref="E56:F56"/>
    <mergeCell ref="Q47:U47"/>
    <mergeCell ref="X47:AA47"/>
    <mergeCell ref="Q49:U49"/>
    <mergeCell ref="X49:AA49"/>
    <mergeCell ref="D51:Y51"/>
    <mergeCell ref="D47:F47"/>
    <mergeCell ref="D49:F49"/>
    <mergeCell ref="F43:M43"/>
    <mergeCell ref="P43:AA43"/>
    <mergeCell ref="F45:G45"/>
    <mergeCell ref="L45:N45"/>
    <mergeCell ref="W45:AA45"/>
  </mergeCells>
  <pageMargins left="0.7" right="0.7" top="0.75" bottom="0.75" header="0" footer="0"/>
  <pageSetup orientation="landscape"/>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352" t="s">
        <v>657</v>
      </c>
    </row>
    <row r="3" spans="1:15" x14ac:dyDescent="0.25">
      <c r="A3" s="352" t="s">
        <v>658</v>
      </c>
      <c r="C3" s="352" t="s">
        <v>659</v>
      </c>
      <c r="E3" s="352" t="s">
        <v>660</v>
      </c>
      <c r="G3" s="352" t="s">
        <v>661</v>
      </c>
      <c r="I3" s="352" t="s">
        <v>662</v>
      </c>
      <c r="K3" s="352" t="s">
        <v>663</v>
      </c>
      <c r="M3" s="352" t="s">
        <v>664</v>
      </c>
      <c r="O3" s="352" t="s">
        <v>665</v>
      </c>
    </row>
    <row r="5" spans="1:15" x14ac:dyDescent="0.25">
      <c r="A5" s="352" t="s">
        <v>21</v>
      </c>
      <c r="C5" s="352" t="s">
        <v>666</v>
      </c>
      <c r="D5" s="352">
        <v>1</v>
      </c>
      <c r="E5" s="352" t="s">
        <v>667</v>
      </c>
      <c r="G5" s="352" t="s">
        <v>15</v>
      </c>
      <c r="I5" s="352" t="s">
        <v>668</v>
      </c>
      <c r="K5" s="352" t="s">
        <v>500</v>
      </c>
      <c r="M5" s="352" t="s">
        <v>126</v>
      </c>
      <c r="O5" s="352" t="s">
        <v>669</v>
      </c>
    </row>
    <row r="6" spans="1:15" x14ac:dyDescent="0.25">
      <c r="A6" s="352" t="s">
        <v>33</v>
      </c>
      <c r="C6" s="352" t="s">
        <v>670</v>
      </c>
      <c r="D6" s="352">
        <v>2</v>
      </c>
      <c r="E6" s="352" t="s">
        <v>671</v>
      </c>
      <c r="G6" s="352" t="s">
        <v>27</v>
      </c>
      <c r="I6" s="352" t="s">
        <v>672</v>
      </c>
      <c r="M6" s="352" t="s">
        <v>580</v>
      </c>
      <c r="O6" s="352" t="s">
        <v>673</v>
      </c>
    </row>
    <row r="7" spans="1:15" x14ac:dyDescent="0.25">
      <c r="A7" s="352" t="s">
        <v>23</v>
      </c>
      <c r="D7" s="352">
        <v>3</v>
      </c>
      <c r="E7" s="352" t="s">
        <v>674</v>
      </c>
      <c r="G7" s="352" t="s">
        <v>46</v>
      </c>
      <c r="I7" s="352" t="s">
        <v>20</v>
      </c>
      <c r="M7" s="352" t="s">
        <v>610</v>
      </c>
      <c r="O7" s="352" t="s">
        <v>675</v>
      </c>
    </row>
    <row r="8" spans="1:15" x14ac:dyDescent="0.25">
      <c r="D8" s="352">
        <v>4</v>
      </c>
      <c r="E8" s="352" t="s">
        <v>676</v>
      </c>
      <c r="G8" s="352" t="s">
        <v>26</v>
      </c>
      <c r="I8" s="352" t="s">
        <v>42</v>
      </c>
      <c r="M8" s="352" t="s">
        <v>637</v>
      </c>
      <c r="O8" s="352" t="s">
        <v>677</v>
      </c>
    </row>
    <row r="9" spans="1:15" x14ac:dyDescent="0.25">
      <c r="D9" s="352">
        <v>5</v>
      </c>
      <c r="E9" s="352" t="s">
        <v>678</v>
      </c>
      <c r="G9" s="352" t="s">
        <v>679</v>
      </c>
      <c r="I9" s="352" t="s">
        <v>57</v>
      </c>
      <c r="O9" s="352" t="s">
        <v>680</v>
      </c>
    </row>
    <row r="10" spans="1:15" x14ac:dyDescent="0.25">
      <c r="D10" s="352">
        <v>6</v>
      </c>
      <c r="E10" s="352" t="s">
        <v>681</v>
      </c>
      <c r="G10" s="352" t="s">
        <v>682</v>
      </c>
      <c r="I10" s="352" t="s">
        <v>62</v>
      </c>
      <c r="O10" s="352" t="s">
        <v>683</v>
      </c>
    </row>
    <row r="11" spans="1:15" x14ac:dyDescent="0.25">
      <c r="D11" s="352">
        <v>7</v>
      </c>
      <c r="E11" s="352" t="s">
        <v>684</v>
      </c>
      <c r="I11" s="352" t="s">
        <v>682</v>
      </c>
    </row>
    <row r="12" spans="1:15" x14ac:dyDescent="0.25">
      <c r="D12" s="352">
        <v>8</v>
      </c>
      <c r="E12" s="352" t="s">
        <v>685</v>
      </c>
    </row>
    <row r="13" spans="1:15" x14ac:dyDescent="0.25">
      <c r="D13" s="352">
        <v>9</v>
      </c>
      <c r="E13" s="352" t="s">
        <v>686</v>
      </c>
    </row>
    <row r="14" spans="1:15" x14ac:dyDescent="0.25">
      <c r="D14" s="352">
        <v>10</v>
      </c>
      <c r="E14" s="352" t="s">
        <v>687</v>
      </c>
    </row>
    <row r="15" spans="1:15" x14ac:dyDescent="0.25">
      <c r="D15" s="352">
        <v>11</v>
      </c>
      <c r="E15" s="352" t="s">
        <v>688</v>
      </c>
    </row>
    <row r="16" spans="1:15" x14ac:dyDescent="0.25">
      <c r="D16" s="352">
        <v>12</v>
      </c>
      <c r="E16" s="352" t="s">
        <v>689</v>
      </c>
    </row>
    <row r="17" spans="4:14" x14ac:dyDescent="0.25">
      <c r="D17" s="352">
        <v>13</v>
      </c>
      <c r="E17" s="352" t="s">
        <v>690</v>
      </c>
    </row>
    <row r="18" spans="4:14" x14ac:dyDescent="0.25">
      <c r="D18" s="352">
        <v>14</v>
      </c>
      <c r="E18" s="352" t="s">
        <v>691</v>
      </c>
    </row>
    <row r="19" spans="4:14" x14ac:dyDescent="0.25">
      <c r="D19" s="352">
        <v>15</v>
      </c>
      <c r="E19" s="352" t="s">
        <v>692</v>
      </c>
    </row>
    <row r="20" spans="4:14" x14ac:dyDescent="0.25">
      <c r="D20" s="352">
        <v>16</v>
      </c>
      <c r="E20" s="352" t="s">
        <v>693</v>
      </c>
    </row>
    <row r="21" spans="4:14" ht="15.75" customHeight="1" x14ac:dyDescent="0.25">
      <c r="D21" s="352">
        <v>17</v>
      </c>
      <c r="E21" s="352" t="s">
        <v>694</v>
      </c>
      <c r="I21" s="352" t="s">
        <v>695</v>
      </c>
      <c r="N21" s="352" t="s">
        <v>696</v>
      </c>
    </row>
    <row r="22" spans="4:14" ht="15.75" customHeight="1" x14ac:dyDescent="0.25">
      <c r="D22" s="352">
        <v>18</v>
      </c>
      <c r="E22" s="352" t="s">
        <v>697</v>
      </c>
    </row>
    <row r="23" spans="4:14" ht="15.75" customHeight="1" x14ac:dyDescent="0.25">
      <c r="D23" s="352">
        <v>19</v>
      </c>
      <c r="E23" s="352" t="s">
        <v>698</v>
      </c>
      <c r="I23" s="352" t="s">
        <v>699</v>
      </c>
      <c r="N23" s="352" t="s">
        <v>700</v>
      </c>
    </row>
    <row r="24" spans="4:14" ht="15.75" customHeight="1" x14ac:dyDescent="0.25">
      <c r="D24" s="352">
        <v>20</v>
      </c>
      <c r="E24" s="352" t="s">
        <v>701</v>
      </c>
      <c r="I24" s="352" t="s">
        <v>702</v>
      </c>
      <c r="N24" s="352" t="s">
        <v>703</v>
      </c>
    </row>
    <row r="25" spans="4:14" ht="15.75" customHeight="1" x14ac:dyDescent="0.25">
      <c r="I25" s="352" t="s">
        <v>704</v>
      </c>
      <c r="N25" s="352" t="s">
        <v>705</v>
      </c>
    </row>
    <row r="26" spans="4:14" ht="15.75" customHeight="1" x14ac:dyDescent="0.25">
      <c r="I26" s="352" t="s">
        <v>706</v>
      </c>
      <c r="N26" s="352" t="s">
        <v>707</v>
      </c>
    </row>
    <row r="27" spans="4:14" ht="15.75" customHeight="1" x14ac:dyDescent="0.25">
      <c r="I27" s="352" t="s">
        <v>708</v>
      </c>
      <c r="N27" s="352" t="s">
        <v>709</v>
      </c>
    </row>
    <row r="28" spans="4:14" ht="15.75" customHeight="1" x14ac:dyDescent="0.25">
      <c r="N28" s="352" t="s">
        <v>710</v>
      </c>
    </row>
    <row r="29" spans="4:14" ht="15.75" customHeight="1" x14ac:dyDescent="0.25">
      <c r="N29" s="352" t="s">
        <v>711</v>
      </c>
    </row>
    <row r="30" spans="4:14" ht="15.75" customHeight="1" x14ac:dyDescent="0.25">
      <c r="I30" s="352" t="s">
        <v>712</v>
      </c>
      <c r="N30" s="352" t="s">
        <v>713</v>
      </c>
    </row>
    <row r="31" spans="4:14" ht="15.75" customHeight="1" x14ac:dyDescent="0.25">
      <c r="N31" s="352" t="s">
        <v>714</v>
      </c>
    </row>
    <row r="32" spans="4:14" ht="15.75" customHeight="1" x14ac:dyDescent="0.25">
      <c r="I32" s="352" t="s">
        <v>715</v>
      </c>
      <c r="N32" s="352" t="s">
        <v>716</v>
      </c>
    </row>
    <row r="33" spans="8:14" ht="15.75" customHeight="1" x14ac:dyDescent="0.25">
      <c r="I33" s="352" t="s">
        <v>717</v>
      </c>
      <c r="N33" s="352" t="s">
        <v>718</v>
      </c>
    </row>
    <row r="34" spans="8:14" ht="15.75" customHeight="1" x14ac:dyDescent="0.25">
      <c r="I34" s="352" t="s">
        <v>719</v>
      </c>
    </row>
    <row r="35" spans="8:14" ht="15.75" customHeight="1" x14ac:dyDescent="0.25">
      <c r="I35" s="352" t="s">
        <v>720</v>
      </c>
    </row>
    <row r="36" spans="8:14" ht="15.75" customHeight="1" x14ac:dyDescent="0.25"/>
    <row r="37" spans="8:14" ht="15.75" customHeight="1" x14ac:dyDescent="0.25"/>
    <row r="38" spans="8:14" ht="15.75" customHeight="1" x14ac:dyDescent="0.25">
      <c r="I38" s="352" t="s">
        <v>721</v>
      </c>
      <c r="L38" s="352" t="s">
        <v>722</v>
      </c>
      <c r="M38" s="352" t="s">
        <v>723</v>
      </c>
      <c r="N38" s="352" t="s">
        <v>724</v>
      </c>
    </row>
    <row r="39" spans="8:14" ht="15.75" customHeight="1" x14ac:dyDescent="0.25"/>
    <row r="40" spans="8:14" ht="15.75" customHeight="1" x14ac:dyDescent="0.25">
      <c r="H40" s="352" t="s">
        <v>725</v>
      </c>
      <c r="I40" s="352" t="s">
        <v>726</v>
      </c>
      <c r="L40" s="51" t="s">
        <v>727</v>
      </c>
      <c r="M40" s="352" t="s">
        <v>728</v>
      </c>
      <c r="N40" s="352" t="s">
        <v>729</v>
      </c>
    </row>
    <row r="41" spans="8:14" ht="15.75" customHeight="1" x14ac:dyDescent="0.25">
      <c r="I41" s="352" t="s">
        <v>730</v>
      </c>
      <c r="L41" s="51" t="s">
        <v>731</v>
      </c>
      <c r="M41" s="352" t="s">
        <v>732</v>
      </c>
      <c r="N41" s="352" t="s">
        <v>733</v>
      </c>
    </row>
    <row r="42" spans="8:14" ht="15.75" customHeight="1" x14ac:dyDescent="0.25">
      <c r="I42" s="352" t="s">
        <v>734</v>
      </c>
      <c r="L42" s="51" t="s">
        <v>735</v>
      </c>
      <c r="N42" s="352" t="s">
        <v>736</v>
      </c>
    </row>
    <row r="43" spans="8:14" ht="15.75" customHeight="1" x14ac:dyDescent="0.25">
      <c r="I43" s="352" t="s">
        <v>737</v>
      </c>
      <c r="L43" s="51" t="s">
        <v>738</v>
      </c>
      <c r="N43" s="352" t="s">
        <v>739</v>
      </c>
    </row>
    <row r="44" spans="8:14" ht="15.75" customHeight="1" x14ac:dyDescent="0.25">
      <c r="I44" s="352" t="s">
        <v>740</v>
      </c>
      <c r="N44" s="352" t="s">
        <v>741</v>
      </c>
    </row>
    <row r="45" spans="8:14" ht="15.75" customHeight="1" x14ac:dyDescent="0.25">
      <c r="I45" s="352" t="s">
        <v>742</v>
      </c>
      <c r="N45" s="352" t="s">
        <v>743</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E84" zoomScale="55" zoomScaleNormal="55" workbookViewId="0">
      <selection activeCell="G70" sqref="G70"/>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10.85546875" style="66"/>
    <col min="23" max="23" width="18.42578125" style="66" bestFit="1" customWidth="1"/>
    <col min="24" max="24" width="16.140625" style="66" customWidth="1"/>
    <col min="25" max="16384" width="10.85546875" style="66"/>
  </cols>
  <sheetData>
    <row r="1" spans="1:15" s="141" customFormat="1" ht="32.25" customHeight="1" thickBot="1" x14ac:dyDescent="0.3">
      <c r="A1" s="576"/>
      <c r="B1" s="553" t="s">
        <v>182</v>
      </c>
      <c r="C1" s="554"/>
      <c r="D1" s="554"/>
      <c r="E1" s="554"/>
      <c r="F1" s="554"/>
      <c r="G1" s="554"/>
      <c r="H1" s="554"/>
      <c r="I1" s="554"/>
      <c r="J1" s="554"/>
      <c r="K1" s="554"/>
      <c r="L1" s="555"/>
      <c r="M1" s="550" t="s">
        <v>183</v>
      </c>
      <c r="N1" s="551"/>
      <c r="O1" s="552"/>
    </row>
    <row r="2" spans="1:15" s="141" customFormat="1" ht="30.75" customHeight="1" thickBot="1" x14ac:dyDescent="0.3">
      <c r="A2" s="577"/>
      <c r="B2" s="556" t="s">
        <v>184</v>
      </c>
      <c r="C2" s="557"/>
      <c r="D2" s="557"/>
      <c r="E2" s="557"/>
      <c r="F2" s="557"/>
      <c r="G2" s="557"/>
      <c r="H2" s="557"/>
      <c r="I2" s="557"/>
      <c r="J2" s="557"/>
      <c r="K2" s="557"/>
      <c r="L2" s="558"/>
      <c r="M2" s="550" t="s">
        <v>185</v>
      </c>
      <c r="N2" s="551"/>
      <c r="O2" s="552"/>
    </row>
    <row r="3" spans="1:15" s="141" customFormat="1" ht="24" customHeight="1" thickBot="1" x14ac:dyDescent="0.3">
      <c r="A3" s="577"/>
      <c r="B3" s="556" t="s">
        <v>186</v>
      </c>
      <c r="C3" s="557"/>
      <c r="D3" s="557"/>
      <c r="E3" s="557"/>
      <c r="F3" s="557"/>
      <c r="G3" s="557"/>
      <c r="H3" s="557"/>
      <c r="I3" s="557"/>
      <c r="J3" s="557"/>
      <c r="K3" s="557"/>
      <c r="L3" s="558"/>
      <c r="M3" s="550" t="s">
        <v>187</v>
      </c>
      <c r="N3" s="551"/>
      <c r="O3" s="552"/>
    </row>
    <row r="4" spans="1:15" s="141" customFormat="1" ht="21.75" customHeight="1" thickBot="1" x14ac:dyDescent="0.3">
      <c r="A4" s="578"/>
      <c r="B4" s="559" t="s">
        <v>188</v>
      </c>
      <c r="C4" s="560"/>
      <c r="D4" s="560"/>
      <c r="E4" s="560"/>
      <c r="F4" s="560"/>
      <c r="G4" s="560"/>
      <c r="H4" s="560"/>
      <c r="I4" s="560"/>
      <c r="J4" s="560"/>
      <c r="K4" s="560"/>
      <c r="L4" s="561"/>
      <c r="M4" s="550" t="s">
        <v>189</v>
      </c>
      <c r="N4" s="551"/>
      <c r="O4" s="552"/>
    </row>
    <row r="5" spans="1:15" s="141" customFormat="1" ht="21.75" customHeight="1" thickBot="1" x14ac:dyDescent="0.3">
      <c r="A5" s="142"/>
      <c r="B5" s="143"/>
      <c r="C5" s="143"/>
      <c r="D5" s="143"/>
      <c r="E5" s="143"/>
      <c r="F5" s="143"/>
      <c r="G5" s="143"/>
      <c r="H5" s="143"/>
      <c r="I5" s="143"/>
      <c r="J5" s="143"/>
      <c r="K5" s="143"/>
      <c r="L5" s="143"/>
      <c r="M5" s="144"/>
      <c r="N5" s="144"/>
      <c r="O5" s="144"/>
    </row>
    <row r="6" spans="1:15" s="141" customFormat="1" ht="21.75" customHeight="1" thickBot="1" x14ac:dyDescent="0.3">
      <c r="A6" s="580" t="s">
        <v>190</v>
      </c>
      <c r="B6" s="246" t="s">
        <v>191</v>
      </c>
      <c r="C6" s="199"/>
      <c r="D6" s="246" t="s">
        <v>192</v>
      </c>
      <c r="E6" s="200"/>
      <c r="F6" s="246" t="s">
        <v>193</v>
      </c>
      <c r="G6" s="200"/>
      <c r="H6" s="246" t="s">
        <v>194</v>
      </c>
      <c r="I6" s="201"/>
      <c r="J6" s="564" t="s">
        <v>195</v>
      </c>
      <c r="K6" s="579"/>
      <c r="L6" s="245" t="s">
        <v>196</v>
      </c>
      <c r="M6" s="595" t="s">
        <v>197</v>
      </c>
      <c r="N6" s="595"/>
      <c r="O6" s="595"/>
    </row>
    <row r="7" spans="1:15" s="141" customFormat="1" ht="21.75" customHeight="1" thickBot="1" x14ac:dyDescent="0.3">
      <c r="A7" s="580"/>
      <c r="B7" s="247" t="s">
        <v>198</v>
      </c>
      <c r="C7" s="202"/>
      <c r="D7" s="246" t="s">
        <v>199</v>
      </c>
      <c r="E7" s="203"/>
      <c r="F7" s="246" t="s">
        <v>200</v>
      </c>
      <c r="G7" s="203"/>
      <c r="H7" s="246" t="s">
        <v>201</v>
      </c>
      <c r="I7" s="201"/>
      <c r="J7" s="564"/>
      <c r="K7" s="579"/>
      <c r="L7" s="245" t="s">
        <v>202</v>
      </c>
      <c r="M7" s="595"/>
      <c r="N7" s="595"/>
      <c r="O7" s="595"/>
    </row>
    <row r="8" spans="1:15" s="141" customFormat="1" ht="21.75" customHeight="1" thickBot="1" x14ac:dyDescent="0.3">
      <c r="A8" s="580"/>
      <c r="B8" s="246" t="s">
        <v>203</v>
      </c>
      <c r="C8" s="199"/>
      <c r="D8" s="246" t="s">
        <v>204</v>
      </c>
      <c r="E8" s="203"/>
      <c r="F8" s="246" t="s">
        <v>205</v>
      </c>
      <c r="G8" s="203"/>
      <c r="H8" s="246" t="s">
        <v>206</v>
      </c>
      <c r="I8" s="201"/>
      <c r="J8" s="564"/>
      <c r="K8" s="579"/>
      <c r="L8" s="245" t="s">
        <v>207</v>
      </c>
      <c r="M8" s="595"/>
      <c r="N8" s="595"/>
      <c r="O8" s="595"/>
    </row>
    <row r="9" spans="1:15" s="141" customFormat="1" ht="21.75" customHeight="1" thickBot="1" x14ac:dyDescent="0.3">
      <c r="A9" s="142"/>
      <c r="B9" s="143"/>
      <c r="C9" s="143"/>
      <c r="D9" s="143"/>
      <c r="E9" s="143"/>
      <c r="F9" s="143"/>
      <c r="G9" s="143"/>
      <c r="H9" s="143"/>
      <c r="I9" s="143"/>
      <c r="J9" s="143"/>
      <c r="K9" s="143"/>
      <c r="L9" s="143"/>
      <c r="M9" s="144"/>
      <c r="N9" s="144"/>
      <c r="O9" s="144"/>
    </row>
    <row r="10" spans="1:15" s="141" customFormat="1" ht="21.75" customHeight="1" thickBot="1" x14ac:dyDescent="0.3">
      <c r="A10" s="122" t="s">
        <v>208</v>
      </c>
      <c r="B10" s="587" t="s">
        <v>209</v>
      </c>
      <c r="C10" s="588"/>
      <c r="D10" s="588"/>
      <c r="E10" s="588"/>
      <c r="F10" s="588"/>
      <c r="G10" s="588"/>
      <c r="H10" s="588"/>
      <c r="I10" s="588"/>
      <c r="J10" s="588"/>
      <c r="K10" s="589"/>
      <c r="L10" s="339" t="s">
        <v>210</v>
      </c>
      <c r="M10" s="590">
        <v>2024110010289</v>
      </c>
      <c r="N10" s="591"/>
      <c r="O10" s="592"/>
    </row>
    <row r="11" spans="1:15" ht="15" customHeight="1" thickBot="1" x14ac:dyDescent="0.3">
      <c r="A11" s="71"/>
      <c r="B11" s="72"/>
      <c r="C11" s="72"/>
      <c r="D11" s="74"/>
      <c r="E11" s="73"/>
      <c r="F11" s="73"/>
      <c r="G11" s="326"/>
      <c r="H11" s="326"/>
      <c r="I11" s="75"/>
      <c r="J11" s="75"/>
      <c r="K11" s="72"/>
      <c r="L11" s="72"/>
      <c r="M11" s="72"/>
      <c r="N11" s="72"/>
      <c r="O11" s="72"/>
    </row>
    <row r="12" spans="1:15" ht="15" customHeight="1" x14ac:dyDescent="0.25">
      <c r="A12" s="584" t="s">
        <v>211</v>
      </c>
      <c r="B12" s="565" t="s">
        <v>212</v>
      </c>
      <c r="C12" s="566"/>
      <c r="D12" s="566"/>
      <c r="E12" s="566"/>
      <c r="F12" s="566"/>
      <c r="G12" s="566"/>
      <c r="H12" s="566"/>
      <c r="I12" s="566"/>
      <c r="J12" s="566"/>
      <c r="K12" s="566"/>
      <c r="L12" s="566"/>
      <c r="M12" s="566"/>
      <c r="N12" s="566"/>
      <c r="O12" s="567"/>
    </row>
    <row r="13" spans="1:15" ht="15" customHeight="1" x14ac:dyDescent="0.25">
      <c r="A13" s="585"/>
      <c r="B13" s="568"/>
      <c r="C13" s="569"/>
      <c r="D13" s="569"/>
      <c r="E13" s="569"/>
      <c r="F13" s="569"/>
      <c r="G13" s="569"/>
      <c r="H13" s="569"/>
      <c r="I13" s="569"/>
      <c r="J13" s="569"/>
      <c r="K13" s="569"/>
      <c r="L13" s="569"/>
      <c r="M13" s="569"/>
      <c r="N13" s="569"/>
      <c r="O13" s="570"/>
    </row>
    <row r="14" spans="1:15" ht="15" customHeight="1" thickBot="1" x14ac:dyDescent="0.3">
      <c r="A14" s="586"/>
      <c r="B14" s="571"/>
      <c r="C14" s="572"/>
      <c r="D14" s="572"/>
      <c r="E14" s="572"/>
      <c r="F14" s="572"/>
      <c r="G14" s="572"/>
      <c r="H14" s="572"/>
      <c r="I14" s="572"/>
      <c r="J14" s="572"/>
      <c r="K14" s="572"/>
      <c r="L14" s="572"/>
      <c r="M14" s="572"/>
      <c r="N14" s="572"/>
      <c r="O14" s="573"/>
    </row>
    <row r="15" spans="1:15" ht="9" customHeight="1" thickBot="1" x14ac:dyDescent="0.3">
      <c r="A15" s="78"/>
      <c r="B15" s="140"/>
      <c r="C15" s="79"/>
      <c r="D15" s="79"/>
      <c r="E15" s="79"/>
      <c r="F15" s="79"/>
      <c r="G15" s="80"/>
      <c r="H15" s="80"/>
      <c r="I15" s="80"/>
      <c r="J15" s="80"/>
      <c r="K15" s="80"/>
      <c r="L15" s="81"/>
      <c r="M15" s="81"/>
      <c r="N15" s="81"/>
      <c r="O15" s="81"/>
    </row>
    <row r="16" spans="1:15" s="82" customFormat="1" ht="37.5" customHeight="1" x14ac:dyDescent="0.25">
      <c r="A16" s="122" t="s">
        <v>213</v>
      </c>
      <c r="B16" s="574" t="s">
        <v>214</v>
      </c>
      <c r="C16" s="574"/>
      <c r="D16" s="574"/>
      <c r="E16" s="574"/>
      <c r="F16" s="574"/>
      <c r="G16" s="580" t="s">
        <v>215</v>
      </c>
      <c r="H16" s="580"/>
      <c r="I16" s="575" t="s">
        <v>216</v>
      </c>
      <c r="J16" s="575"/>
      <c r="K16" s="575"/>
      <c r="L16" s="575"/>
      <c r="M16" s="575"/>
      <c r="N16" s="575"/>
      <c r="O16" s="575"/>
    </row>
    <row r="17" spans="1:15" ht="9" customHeight="1" x14ac:dyDescent="0.25">
      <c r="A17" s="78"/>
      <c r="B17" s="80"/>
      <c r="C17" s="79"/>
      <c r="D17" s="79"/>
      <c r="E17" s="79"/>
      <c r="F17" s="79"/>
      <c r="G17" s="80"/>
      <c r="H17" s="80"/>
      <c r="I17" s="80"/>
      <c r="J17" s="80"/>
      <c r="K17" s="80"/>
      <c r="L17" s="81"/>
      <c r="M17" s="81"/>
      <c r="N17" s="81"/>
      <c r="O17" s="81"/>
    </row>
    <row r="18" spans="1:15" ht="56.25" customHeight="1" x14ac:dyDescent="0.25">
      <c r="A18" s="329" t="s">
        <v>217</v>
      </c>
      <c r="B18" s="582" t="s">
        <v>218</v>
      </c>
      <c r="C18" s="582"/>
      <c r="D18" s="582"/>
      <c r="E18" s="582"/>
      <c r="F18" s="330" t="s">
        <v>219</v>
      </c>
      <c r="G18" s="581" t="s">
        <v>220</v>
      </c>
      <c r="H18" s="581"/>
      <c r="I18" s="581"/>
      <c r="J18" s="122" t="s">
        <v>221</v>
      </c>
      <c r="K18" s="574" t="s">
        <v>222</v>
      </c>
      <c r="L18" s="574"/>
      <c r="M18" s="574"/>
      <c r="N18" s="574"/>
      <c r="O18" s="574"/>
    </row>
    <row r="19" spans="1:15" ht="9" customHeight="1" x14ac:dyDescent="0.25">
      <c r="A19" s="70"/>
      <c r="B19" s="67"/>
      <c r="C19" s="583"/>
      <c r="D19" s="583"/>
      <c r="E19" s="583"/>
      <c r="F19" s="583"/>
      <c r="G19" s="583"/>
      <c r="H19" s="583"/>
      <c r="I19" s="583"/>
      <c r="J19" s="583"/>
      <c r="K19" s="583"/>
      <c r="L19" s="583"/>
      <c r="M19" s="583"/>
      <c r="N19" s="583"/>
      <c r="O19" s="583"/>
    </row>
    <row r="21" spans="1:15" ht="16.5" customHeight="1" thickBot="1" x14ac:dyDescent="0.3">
      <c r="A21" s="138"/>
      <c r="B21" s="139"/>
      <c r="C21" s="139"/>
      <c r="D21" s="139"/>
      <c r="E21" s="139"/>
      <c r="F21" s="139"/>
      <c r="G21" s="139"/>
      <c r="H21" s="139"/>
      <c r="I21" s="139"/>
      <c r="J21" s="139"/>
      <c r="K21" s="139"/>
      <c r="L21" s="139"/>
      <c r="M21" s="139"/>
      <c r="N21" s="139"/>
      <c r="O21" s="139"/>
    </row>
    <row r="22" spans="1:15" ht="32.1" customHeight="1" thickBot="1" x14ac:dyDescent="0.3">
      <c r="A22" s="562" t="s">
        <v>223</v>
      </c>
      <c r="B22" s="563"/>
      <c r="C22" s="563"/>
      <c r="D22" s="563"/>
      <c r="E22" s="563"/>
      <c r="F22" s="563"/>
      <c r="G22" s="563"/>
      <c r="H22" s="563"/>
      <c r="I22" s="563"/>
      <c r="J22" s="563"/>
      <c r="K22" s="563"/>
      <c r="L22" s="563"/>
      <c r="M22" s="563"/>
      <c r="N22" s="563"/>
      <c r="O22" s="564"/>
    </row>
    <row r="23" spans="1:15" ht="32.1" customHeight="1" thickBot="1" x14ac:dyDescent="0.3">
      <c r="A23" s="562" t="s">
        <v>224</v>
      </c>
      <c r="B23" s="563"/>
      <c r="C23" s="563"/>
      <c r="D23" s="563"/>
      <c r="E23" s="563"/>
      <c r="F23" s="563"/>
      <c r="G23" s="563"/>
      <c r="H23" s="563"/>
      <c r="I23" s="563"/>
      <c r="J23" s="563"/>
      <c r="K23" s="563"/>
      <c r="L23" s="563"/>
      <c r="M23" s="563"/>
      <c r="N23" s="563"/>
      <c r="O23" s="564"/>
    </row>
    <row r="24" spans="1:15" ht="32.1" customHeight="1" thickBot="1" x14ac:dyDescent="0.3">
      <c r="A24" s="93"/>
      <c r="B24" s="83" t="s">
        <v>191</v>
      </c>
      <c r="C24" s="83" t="s">
        <v>192</v>
      </c>
      <c r="D24" s="83" t="s">
        <v>193</v>
      </c>
      <c r="E24" s="83" t="s">
        <v>194</v>
      </c>
      <c r="F24" s="83" t="s">
        <v>198</v>
      </c>
      <c r="G24" s="83" t="s">
        <v>199</v>
      </c>
      <c r="H24" s="83" t="s">
        <v>200</v>
      </c>
      <c r="I24" s="83" t="s">
        <v>201</v>
      </c>
      <c r="J24" s="83" t="s">
        <v>203</v>
      </c>
      <c r="K24" s="83" t="s">
        <v>204</v>
      </c>
      <c r="L24" s="83" t="s">
        <v>205</v>
      </c>
      <c r="M24" s="83" t="s">
        <v>206</v>
      </c>
      <c r="N24" s="84" t="s">
        <v>225</v>
      </c>
      <c r="O24" s="84" t="s">
        <v>226</v>
      </c>
    </row>
    <row r="25" spans="1:15" ht="32.1" customHeight="1" x14ac:dyDescent="0.25">
      <c r="A25" s="87" t="s">
        <v>227</v>
      </c>
      <c r="B25" s="417">
        <v>215634000</v>
      </c>
      <c r="C25" s="417">
        <v>53471000</v>
      </c>
      <c r="D25" s="418" t="s">
        <v>228</v>
      </c>
      <c r="E25" s="417">
        <v>21600000</v>
      </c>
      <c r="F25" s="417">
        <v>274791000</v>
      </c>
      <c r="G25" s="417">
        <v>9000000</v>
      </c>
      <c r="H25" s="85"/>
      <c r="I25" s="85"/>
      <c r="J25" s="85"/>
      <c r="K25" s="85"/>
      <c r="L25" s="85"/>
      <c r="M25" s="85"/>
      <c r="N25" s="391">
        <f>SUM(B25:M25)</f>
        <v>574496000</v>
      </c>
      <c r="O25" s="86"/>
    </row>
    <row r="26" spans="1:15" ht="32.1" customHeight="1" x14ac:dyDescent="0.25">
      <c r="A26" s="87" t="s">
        <v>229</v>
      </c>
      <c r="B26" s="417">
        <v>215634000</v>
      </c>
      <c r="C26" s="417">
        <v>53471000</v>
      </c>
      <c r="D26" s="418"/>
      <c r="E26" s="418"/>
      <c r="F26" s="418"/>
      <c r="G26" s="418"/>
      <c r="H26" s="88"/>
      <c r="I26" s="88"/>
      <c r="J26" s="88"/>
      <c r="K26" s="88"/>
      <c r="L26" s="88"/>
      <c r="M26" s="88"/>
      <c r="N26" s="337">
        <f t="shared" ref="N26:N30" si="0">SUM(B26:M26)</f>
        <v>269105000</v>
      </c>
      <c r="O26" s="121">
        <f>+(B26+C26+D26+E26+F26+G26+H26+I26+J26+K26+L26+M26)/N25</f>
        <v>0.46841927533002842</v>
      </c>
    </row>
    <row r="27" spans="1:15" ht="32.1" customHeight="1" x14ac:dyDescent="0.25">
      <c r="A27" s="87" t="s">
        <v>230</v>
      </c>
      <c r="B27" s="88">
        <v>0</v>
      </c>
      <c r="C27" s="417">
        <v>1974233</v>
      </c>
      <c r="D27" s="418"/>
      <c r="E27" s="418"/>
      <c r="F27" s="418"/>
      <c r="G27" s="418"/>
      <c r="H27" s="88"/>
      <c r="I27" s="88"/>
      <c r="J27" s="88"/>
      <c r="K27" s="88"/>
      <c r="L27" s="88"/>
      <c r="M27" s="88"/>
      <c r="N27" s="337">
        <f t="shared" si="0"/>
        <v>1974233</v>
      </c>
      <c r="O27" s="121">
        <f>+N27/N26</f>
        <v>7.3362925252224969E-3</v>
      </c>
    </row>
    <row r="28" spans="1:15" ht="32.1" customHeight="1" x14ac:dyDescent="0.25">
      <c r="A28" s="87" t="s">
        <v>231</v>
      </c>
      <c r="B28" s="418">
        <v>0</v>
      </c>
      <c r="C28" s="417">
        <v>6312355</v>
      </c>
      <c r="D28" s="418"/>
      <c r="E28" s="418"/>
      <c r="F28" s="418"/>
      <c r="G28" s="418"/>
      <c r="H28" s="88"/>
      <c r="I28" s="88"/>
      <c r="J28" s="88"/>
      <c r="K28" s="88"/>
      <c r="L28" s="88"/>
      <c r="M28" s="88"/>
      <c r="N28" s="337">
        <f t="shared" si="0"/>
        <v>6312355</v>
      </c>
      <c r="O28" s="89"/>
    </row>
    <row r="29" spans="1:15" ht="32.1" customHeight="1" x14ac:dyDescent="0.25">
      <c r="A29" s="87" t="s">
        <v>232</v>
      </c>
      <c r="B29" s="88">
        <v>0</v>
      </c>
      <c r="C29" s="88">
        <v>0</v>
      </c>
      <c r="D29" s="88"/>
      <c r="E29" s="88"/>
      <c r="F29" s="88"/>
      <c r="G29" s="88"/>
      <c r="H29" s="88"/>
      <c r="I29" s="88"/>
      <c r="J29" s="88"/>
      <c r="K29" s="88"/>
      <c r="L29" s="88"/>
      <c r="M29" s="88"/>
      <c r="N29" s="337">
        <f t="shared" si="0"/>
        <v>0</v>
      </c>
      <c r="O29" s="89"/>
    </row>
    <row r="30" spans="1:15" ht="32.1" customHeight="1" thickBot="1" x14ac:dyDescent="0.3">
      <c r="A30" s="90" t="s">
        <v>233</v>
      </c>
      <c r="B30" s="91">
        <v>0</v>
      </c>
      <c r="C30" s="91">
        <v>0</v>
      </c>
      <c r="D30" s="91"/>
      <c r="E30" s="91"/>
      <c r="F30" s="91"/>
      <c r="G30" s="91"/>
      <c r="H30" s="91"/>
      <c r="I30" s="91"/>
      <c r="J30" s="91"/>
      <c r="K30" s="91"/>
      <c r="L30" s="91"/>
      <c r="M30" s="91"/>
      <c r="N30" s="338">
        <f t="shared" si="0"/>
        <v>0</v>
      </c>
      <c r="O30" s="94">
        <f>+N30/(N28-N29)</f>
        <v>0</v>
      </c>
    </row>
    <row r="31" spans="1:15" s="92" customFormat="1" ht="16.5" customHeight="1" x14ac:dyDescent="0.2"/>
    <row r="32" spans="1:15" s="92" customFormat="1" ht="17.25" customHeight="1" x14ac:dyDescent="0.2"/>
    <row r="34" spans="1:14" ht="48" customHeight="1" thickBot="1" x14ac:dyDescent="0.3">
      <c r="A34" s="534" t="s">
        <v>234</v>
      </c>
      <c r="B34" s="535"/>
      <c r="C34" s="535"/>
      <c r="D34" s="535"/>
      <c r="E34" s="535"/>
      <c r="F34" s="535"/>
      <c r="G34" s="535"/>
      <c r="H34" s="535"/>
      <c r="I34" s="536"/>
      <c r="N34" s="336"/>
    </row>
    <row r="35" spans="1:14" ht="50.25" customHeight="1" thickBot="1" x14ac:dyDescent="0.3">
      <c r="A35" s="104" t="s">
        <v>235</v>
      </c>
      <c r="B35" s="537" t="str">
        <f>+B12</f>
        <v>Formular 9 acciones de transformación cultural que promuevan y garanticen el libre ejercicio de los derechos de las mujeres y la equidad de género a través de mecanismos de cambio cultural y comportamental desarrollados con las comunidades</v>
      </c>
      <c r="C35" s="538"/>
      <c r="D35" s="538"/>
      <c r="E35" s="538"/>
      <c r="F35" s="538"/>
      <c r="G35" s="538"/>
      <c r="H35" s="538"/>
      <c r="I35" s="539"/>
    </row>
    <row r="36" spans="1:14" ht="18.75" customHeight="1" thickBot="1" x14ac:dyDescent="0.3">
      <c r="A36" s="528" t="s">
        <v>236</v>
      </c>
      <c r="B36" s="149">
        <v>2024</v>
      </c>
      <c r="C36" s="149">
        <v>2025</v>
      </c>
      <c r="D36" s="149">
        <v>2026</v>
      </c>
      <c r="E36" s="149">
        <v>2027</v>
      </c>
      <c r="F36" s="149" t="s">
        <v>237</v>
      </c>
      <c r="G36" s="545" t="s">
        <v>238</v>
      </c>
      <c r="H36" s="545" t="s">
        <v>21</v>
      </c>
      <c r="I36" s="545"/>
    </row>
    <row r="37" spans="1:14" ht="50.25" customHeight="1" thickBot="1" x14ac:dyDescent="0.3">
      <c r="A37" s="529"/>
      <c r="B37" s="96">
        <v>3</v>
      </c>
      <c r="C37" s="96">
        <f>B40+B42+B44+B46+B48+B50+B52+B54+B56+B58+B60+B62</f>
        <v>2.9999999999999996</v>
      </c>
      <c r="D37" s="96">
        <v>2</v>
      </c>
      <c r="E37" s="96">
        <v>1</v>
      </c>
      <c r="F37" s="149">
        <f>B37+C37+D37+E37</f>
        <v>9</v>
      </c>
      <c r="G37" s="545"/>
      <c r="H37" s="545"/>
      <c r="I37" s="545"/>
    </row>
    <row r="38" spans="1:14" ht="52.5" customHeight="1" thickBot="1" x14ac:dyDescent="0.3">
      <c r="A38" s="105" t="s">
        <v>239</v>
      </c>
      <c r="B38" s="540">
        <v>0.2</v>
      </c>
      <c r="C38" s="541"/>
      <c r="D38" s="542" t="s">
        <v>240</v>
      </c>
      <c r="E38" s="543"/>
      <c r="F38" s="543"/>
      <c r="G38" s="543"/>
      <c r="H38" s="543"/>
      <c r="I38" s="544"/>
    </row>
    <row r="39" spans="1:14" s="95" customFormat="1" ht="48" customHeight="1" thickBot="1" x14ac:dyDescent="0.3">
      <c r="A39" s="528" t="s">
        <v>241</v>
      </c>
      <c r="B39" s="105" t="s">
        <v>242</v>
      </c>
      <c r="C39" s="104" t="s">
        <v>243</v>
      </c>
      <c r="D39" s="515" t="s">
        <v>244</v>
      </c>
      <c r="E39" s="516"/>
      <c r="F39" s="515" t="s">
        <v>245</v>
      </c>
      <c r="G39" s="516"/>
      <c r="H39" s="106" t="s">
        <v>246</v>
      </c>
      <c r="I39" s="108" t="s">
        <v>247</v>
      </c>
    </row>
    <row r="40" spans="1:14" ht="120.75" customHeight="1" thickBot="1" x14ac:dyDescent="0.3">
      <c r="A40" s="529"/>
      <c r="B40" s="348">
        <v>0.05</v>
      </c>
      <c r="C40" s="99"/>
      <c r="D40" s="530"/>
      <c r="E40" s="531"/>
      <c r="F40" s="530"/>
      <c r="G40" s="531"/>
      <c r="H40" s="425"/>
      <c r="I40" s="97"/>
    </row>
    <row r="41" spans="1:14" s="95" customFormat="1" ht="54" customHeight="1" thickBot="1" x14ac:dyDescent="0.3">
      <c r="A41" s="528" t="s">
        <v>248</v>
      </c>
      <c r="B41" s="107" t="s">
        <v>242</v>
      </c>
      <c r="C41" s="106" t="s">
        <v>243</v>
      </c>
      <c r="D41" s="515" t="s">
        <v>244</v>
      </c>
      <c r="E41" s="516"/>
      <c r="F41" s="515" t="s">
        <v>245</v>
      </c>
      <c r="G41" s="516"/>
      <c r="H41" s="106" t="s">
        <v>246</v>
      </c>
      <c r="I41" s="108" t="s">
        <v>247</v>
      </c>
    </row>
    <row r="42" spans="1:14" ht="180.75" customHeight="1" thickBot="1" x14ac:dyDescent="0.3">
      <c r="A42" s="529"/>
      <c r="B42" s="350">
        <v>0.1</v>
      </c>
      <c r="C42" s="430"/>
      <c r="D42" s="530"/>
      <c r="E42" s="531"/>
      <c r="F42" s="530"/>
      <c r="G42" s="531"/>
      <c r="H42" s="425"/>
      <c r="I42" s="97"/>
    </row>
    <row r="43" spans="1:14" s="95" customFormat="1" ht="35.1" customHeight="1" thickBot="1" x14ac:dyDescent="0.3">
      <c r="A43" s="528" t="s">
        <v>249</v>
      </c>
      <c r="B43" s="107" t="s">
        <v>242</v>
      </c>
      <c r="C43" s="106" t="s">
        <v>243</v>
      </c>
      <c r="D43" s="515" t="s">
        <v>244</v>
      </c>
      <c r="E43" s="516"/>
      <c r="F43" s="515" t="s">
        <v>245</v>
      </c>
      <c r="G43" s="516"/>
      <c r="H43" s="106" t="s">
        <v>246</v>
      </c>
      <c r="I43" s="108" t="s">
        <v>247</v>
      </c>
    </row>
    <row r="44" spans="1:14" ht="120.75" customHeight="1" thickBot="1" x14ac:dyDescent="0.3">
      <c r="A44" s="529"/>
      <c r="B44" s="348">
        <v>0.25</v>
      </c>
      <c r="C44" s="99"/>
      <c r="D44" s="530"/>
      <c r="E44" s="531"/>
      <c r="F44" s="530"/>
      <c r="G44" s="531"/>
      <c r="H44" s="96"/>
      <c r="I44" s="97"/>
    </row>
    <row r="45" spans="1:14" s="95" customFormat="1" ht="35.1" customHeight="1" thickBot="1" x14ac:dyDescent="0.3">
      <c r="A45" s="528" t="s">
        <v>250</v>
      </c>
      <c r="B45" s="107" t="s">
        <v>242</v>
      </c>
      <c r="C45" s="107" t="s">
        <v>243</v>
      </c>
      <c r="D45" s="515" t="s">
        <v>244</v>
      </c>
      <c r="E45" s="516"/>
      <c r="F45" s="515" t="s">
        <v>245</v>
      </c>
      <c r="G45" s="516"/>
      <c r="H45" s="106" t="s">
        <v>246</v>
      </c>
      <c r="I45" s="106" t="s">
        <v>247</v>
      </c>
    </row>
    <row r="46" spans="1:14" ht="120.75" customHeight="1" thickBot="1" x14ac:dyDescent="0.3">
      <c r="A46" s="529"/>
      <c r="B46" s="350">
        <v>0.3</v>
      </c>
      <c r="C46" s="99"/>
      <c r="D46" s="532"/>
      <c r="E46" s="533"/>
      <c r="F46" s="532"/>
      <c r="G46" s="533"/>
      <c r="H46" s="116"/>
      <c r="I46" s="117"/>
    </row>
    <row r="47" spans="1:14" s="95" customFormat="1" ht="35.1" customHeight="1" thickBot="1" x14ac:dyDescent="0.3">
      <c r="A47" s="528" t="s">
        <v>251</v>
      </c>
      <c r="B47" s="107" t="s">
        <v>242</v>
      </c>
      <c r="C47" s="106" t="s">
        <v>243</v>
      </c>
      <c r="D47" s="515" t="s">
        <v>244</v>
      </c>
      <c r="E47" s="516"/>
      <c r="F47" s="515" t="s">
        <v>245</v>
      </c>
      <c r="G47" s="516"/>
      <c r="H47" s="106" t="s">
        <v>246</v>
      </c>
      <c r="I47" s="108" t="s">
        <v>247</v>
      </c>
    </row>
    <row r="48" spans="1:14" ht="120.75" customHeight="1" thickBot="1" x14ac:dyDescent="0.3">
      <c r="A48" s="529"/>
      <c r="B48" s="348">
        <v>0.35</v>
      </c>
      <c r="C48" s="99"/>
      <c r="D48" s="517"/>
      <c r="E48" s="519"/>
      <c r="F48" s="517"/>
      <c r="G48" s="519"/>
      <c r="H48" s="96"/>
      <c r="I48" s="98"/>
    </row>
    <row r="49" spans="1:9" s="95" customFormat="1" ht="35.1" customHeight="1" thickBot="1" x14ac:dyDescent="0.3">
      <c r="A49" s="528" t="s">
        <v>252</v>
      </c>
      <c r="B49" s="107" t="s">
        <v>242</v>
      </c>
      <c r="C49" s="106" t="s">
        <v>243</v>
      </c>
      <c r="D49" s="515" t="s">
        <v>244</v>
      </c>
      <c r="E49" s="516"/>
      <c r="F49" s="515" t="s">
        <v>245</v>
      </c>
      <c r="G49" s="516"/>
      <c r="H49" s="106" t="s">
        <v>246</v>
      </c>
      <c r="I49" s="108" t="s">
        <v>247</v>
      </c>
    </row>
    <row r="50" spans="1:9" ht="120.75" customHeight="1" thickBot="1" x14ac:dyDescent="0.3">
      <c r="A50" s="529"/>
      <c r="B50" s="351">
        <v>0.4</v>
      </c>
      <c r="C50" s="100"/>
      <c r="D50" s="517"/>
      <c r="E50" s="519"/>
      <c r="F50" s="517"/>
      <c r="G50" s="519"/>
      <c r="H50" s="96"/>
      <c r="I50" s="98"/>
    </row>
    <row r="51" spans="1:9" ht="35.1" customHeight="1" thickBot="1" x14ac:dyDescent="0.3">
      <c r="A51" s="528" t="s">
        <v>253</v>
      </c>
      <c r="B51" s="105" t="s">
        <v>242</v>
      </c>
      <c r="C51" s="104" t="s">
        <v>243</v>
      </c>
      <c r="D51" s="515" t="s">
        <v>244</v>
      </c>
      <c r="E51" s="516"/>
      <c r="F51" s="515" t="s">
        <v>245</v>
      </c>
      <c r="G51" s="516"/>
      <c r="H51" s="106" t="s">
        <v>246</v>
      </c>
      <c r="I51" s="108" t="s">
        <v>247</v>
      </c>
    </row>
    <row r="52" spans="1:9" ht="120.75" customHeight="1" thickBot="1" x14ac:dyDescent="0.3">
      <c r="A52" s="529"/>
      <c r="B52" s="351">
        <v>0.4</v>
      </c>
      <c r="C52" s="100"/>
      <c r="D52" s="517"/>
      <c r="E52" s="518"/>
      <c r="F52" s="517"/>
      <c r="G52" s="519"/>
      <c r="H52" s="96"/>
      <c r="I52" s="98"/>
    </row>
    <row r="53" spans="1:9" ht="35.1" customHeight="1" thickBot="1" x14ac:dyDescent="0.3">
      <c r="A53" s="528" t="s">
        <v>254</v>
      </c>
      <c r="B53" s="105" t="s">
        <v>242</v>
      </c>
      <c r="C53" s="104" t="s">
        <v>243</v>
      </c>
      <c r="D53" s="515" t="s">
        <v>244</v>
      </c>
      <c r="E53" s="516"/>
      <c r="F53" s="515" t="s">
        <v>245</v>
      </c>
      <c r="G53" s="516"/>
      <c r="H53" s="106" t="s">
        <v>246</v>
      </c>
      <c r="I53" s="108" t="s">
        <v>247</v>
      </c>
    </row>
    <row r="54" spans="1:9" ht="120.75" customHeight="1" thickBot="1" x14ac:dyDescent="0.3">
      <c r="A54" s="529"/>
      <c r="B54" s="351">
        <v>0.4</v>
      </c>
      <c r="C54" s="100"/>
      <c r="D54" s="517"/>
      <c r="E54" s="518"/>
      <c r="F54" s="517"/>
      <c r="G54" s="519"/>
      <c r="H54" s="118"/>
      <c r="I54" s="98"/>
    </row>
    <row r="55" spans="1:9" ht="35.1" customHeight="1" thickBot="1" x14ac:dyDescent="0.3">
      <c r="A55" s="528" t="s">
        <v>255</v>
      </c>
      <c r="B55" s="105" t="s">
        <v>242</v>
      </c>
      <c r="C55" s="104" t="s">
        <v>243</v>
      </c>
      <c r="D55" s="515" t="s">
        <v>244</v>
      </c>
      <c r="E55" s="516"/>
      <c r="F55" s="515" t="s">
        <v>245</v>
      </c>
      <c r="G55" s="516"/>
      <c r="H55" s="106" t="s">
        <v>246</v>
      </c>
      <c r="I55" s="108" t="s">
        <v>247</v>
      </c>
    </row>
    <row r="56" spans="1:9" ht="120.75" customHeight="1" thickBot="1" x14ac:dyDescent="0.3">
      <c r="A56" s="529"/>
      <c r="B56" s="349">
        <v>0.35</v>
      </c>
      <c r="C56" s="100"/>
      <c r="D56" s="517"/>
      <c r="E56" s="519"/>
      <c r="F56" s="517"/>
      <c r="G56" s="519"/>
      <c r="H56" s="96"/>
      <c r="I56" s="96"/>
    </row>
    <row r="57" spans="1:9" ht="35.1" customHeight="1" thickBot="1" x14ac:dyDescent="0.3">
      <c r="A57" s="528" t="s">
        <v>256</v>
      </c>
      <c r="B57" s="105" t="s">
        <v>242</v>
      </c>
      <c r="C57" s="104" t="s">
        <v>243</v>
      </c>
      <c r="D57" s="515" t="s">
        <v>244</v>
      </c>
      <c r="E57" s="516"/>
      <c r="F57" s="515" t="s">
        <v>245</v>
      </c>
      <c r="G57" s="516"/>
      <c r="H57" s="106" t="s">
        <v>246</v>
      </c>
      <c r="I57" s="108" t="s">
        <v>247</v>
      </c>
    </row>
    <row r="58" spans="1:9" ht="120.75" customHeight="1" thickBot="1" x14ac:dyDescent="0.3">
      <c r="A58" s="529"/>
      <c r="B58" s="351">
        <v>0.2</v>
      </c>
      <c r="C58" s="100"/>
      <c r="D58" s="517"/>
      <c r="E58" s="519"/>
      <c r="F58" s="517"/>
      <c r="G58" s="519"/>
      <c r="H58" s="96"/>
      <c r="I58" s="98"/>
    </row>
    <row r="59" spans="1:9" ht="53.25" customHeight="1" thickBot="1" x14ac:dyDescent="0.3">
      <c r="A59" s="528" t="s">
        <v>257</v>
      </c>
      <c r="B59" s="105" t="s">
        <v>242</v>
      </c>
      <c r="C59" s="104" t="s">
        <v>243</v>
      </c>
      <c r="D59" s="515" t="s">
        <v>244</v>
      </c>
      <c r="E59" s="516"/>
      <c r="F59" s="515" t="s">
        <v>245</v>
      </c>
      <c r="G59" s="516"/>
      <c r="H59" s="106" t="s">
        <v>246</v>
      </c>
      <c r="I59" s="108" t="s">
        <v>247</v>
      </c>
    </row>
    <row r="60" spans="1:9" ht="120.75" customHeight="1" thickBot="1" x14ac:dyDescent="0.3">
      <c r="A60" s="529"/>
      <c r="B60" s="349">
        <v>0.15</v>
      </c>
      <c r="C60" s="100"/>
      <c r="D60" s="517"/>
      <c r="E60" s="519"/>
      <c r="F60" s="518"/>
      <c r="G60" s="518"/>
      <c r="H60" s="96"/>
      <c r="I60" s="96"/>
    </row>
    <row r="61" spans="1:9" ht="35.1" customHeight="1" thickBot="1" x14ac:dyDescent="0.3">
      <c r="A61" s="528" t="s">
        <v>258</v>
      </c>
      <c r="B61" s="105" t="s">
        <v>242</v>
      </c>
      <c r="C61" s="104" t="s">
        <v>243</v>
      </c>
      <c r="D61" s="515" t="s">
        <v>244</v>
      </c>
      <c r="E61" s="516"/>
      <c r="F61" s="515" t="s">
        <v>245</v>
      </c>
      <c r="G61" s="516"/>
      <c r="H61" s="106" t="s">
        <v>246</v>
      </c>
      <c r="I61" s="108" t="s">
        <v>247</v>
      </c>
    </row>
    <row r="62" spans="1:9" ht="120.75" customHeight="1" thickBot="1" x14ac:dyDescent="0.3">
      <c r="A62" s="529"/>
      <c r="B62" s="349">
        <v>0.05</v>
      </c>
      <c r="C62" s="100"/>
      <c r="D62" s="517"/>
      <c r="E62" s="519"/>
      <c r="F62" s="517"/>
      <c r="G62" s="519"/>
      <c r="H62" s="96"/>
      <c r="I62" s="96"/>
    </row>
    <row r="66" spans="1:9" ht="34.5" customHeight="1" x14ac:dyDescent="0.25">
      <c r="A66" s="596" t="s">
        <v>259</v>
      </c>
      <c r="B66" s="596"/>
      <c r="C66" s="596"/>
      <c r="D66" s="596"/>
      <c r="E66" s="596"/>
      <c r="F66" s="596"/>
      <c r="G66" s="596"/>
      <c r="H66" s="596"/>
      <c r="I66" s="596"/>
    </row>
    <row r="67" spans="1:9" ht="139.5" customHeight="1" x14ac:dyDescent="0.25">
      <c r="A67" s="109" t="s">
        <v>260</v>
      </c>
      <c r="B67" s="525" t="s">
        <v>261</v>
      </c>
      <c r="C67" s="526"/>
      <c r="D67" s="525" t="s">
        <v>262</v>
      </c>
      <c r="E67" s="526"/>
      <c r="F67" s="525" t="s">
        <v>263</v>
      </c>
      <c r="G67" s="526"/>
      <c r="H67" s="597" t="s">
        <v>264</v>
      </c>
      <c r="I67" s="526"/>
    </row>
    <row r="68" spans="1:9" ht="40.5" customHeight="1" x14ac:dyDescent="0.25">
      <c r="A68" s="384" t="s">
        <v>265</v>
      </c>
      <c r="B68" s="599">
        <v>0.06</v>
      </c>
      <c r="C68" s="600"/>
      <c r="D68" s="599">
        <v>0.08</v>
      </c>
      <c r="E68" s="600"/>
      <c r="F68" s="599">
        <v>0.06</v>
      </c>
      <c r="G68" s="600"/>
      <c r="H68" s="601"/>
      <c r="I68" s="602"/>
    </row>
    <row r="69" spans="1:9" ht="30" customHeight="1" x14ac:dyDescent="0.25">
      <c r="A69" s="593" t="s">
        <v>191</v>
      </c>
      <c r="B69" s="153" t="s">
        <v>99</v>
      </c>
      <c r="C69" s="153" t="s">
        <v>243</v>
      </c>
      <c r="D69" s="153" t="s">
        <v>99</v>
      </c>
      <c r="E69" s="153" t="s">
        <v>243</v>
      </c>
      <c r="F69" s="153" t="s">
        <v>99</v>
      </c>
      <c r="G69" s="153" t="s">
        <v>243</v>
      </c>
      <c r="H69" s="153" t="s">
        <v>99</v>
      </c>
      <c r="I69" s="153" t="s">
        <v>243</v>
      </c>
    </row>
    <row r="70" spans="1:9" ht="30" customHeight="1" x14ac:dyDescent="0.25">
      <c r="A70" s="594"/>
      <c r="B70" s="111">
        <v>0.03</v>
      </c>
      <c r="C70" s="112">
        <v>0.03</v>
      </c>
      <c r="D70" s="111">
        <v>0.03</v>
      </c>
      <c r="E70" s="112">
        <v>0.03</v>
      </c>
      <c r="F70" s="119">
        <v>0.03</v>
      </c>
      <c r="G70" s="112"/>
      <c r="H70" s="119"/>
      <c r="I70" s="112"/>
    </row>
    <row r="71" spans="1:9" ht="99.75" customHeight="1" x14ac:dyDescent="0.25">
      <c r="A71" s="109" t="s">
        <v>266</v>
      </c>
      <c r="B71" s="522"/>
      <c r="C71" s="523"/>
      <c r="D71" s="522"/>
      <c r="E71" s="523"/>
      <c r="F71" s="522"/>
      <c r="G71" s="523"/>
      <c r="H71" s="513"/>
      <c r="I71" s="598"/>
    </row>
    <row r="72" spans="1:9" ht="80.25" customHeight="1" x14ac:dyDescent="0.25">
      <c r="A72" s="109" t="s">
        <v>267</v>
      </c>
      <c r="B72" s="520"/>
      <c r="C72" s="521"/>
      <c r="D72" s="520"/>
      <c r="E72" s="521"/>
      <c r="F72" s="520"/>
      <c r="G72" s="521"/>
      <c r="H72" s="509"/>
      <c r="I72" s="510"/>
    </row>
    <row r="73" spans="1:9" ht="30.75" customHeight="1" x14ac:dyDescent="0.25">
      <c r="A73" s="593" t="s">
        <v>192</v>
      </c>
      <c r="B73" s="153" t="s">
        <v>99</v>
      </c>
      <c r="C73" s="153" t="s">
        <v>243</v>
      </c>
      <c r="D73" s="153" t="s">
        <v>99</v>
      </c>
      <c r="E73" s="153" t="s">
        <v>243</v>
      </c>
      <c r="F73" s="153" t="s">
        <v>99</v>
      </c>
      <c r="G73" s="153" t="s">
        <v>243</v>
      </c>
      <c r="H73" s="153" t="s">
        <v>99</v>
      </c>
      <c r="I73" s="153" t="s">
        <v>243</v>
      </c>
    </row>
    <row r="74" spans="1:9" ht="30.75" customHeight="1" x14ac:dyDescent="0.25">
      <c r="A74" s="594"/>
      <c r="B74" s="111">
        <v>0.03</v>
      </c>
      <c r="C74" s="112"/>
      <c r="D74" s="111">
        <v>0.03</v>
      </c>
      <c r="E74" s="112"/>
      <c r="F74" s="119">
        <v>0.03</v>
      </c>
      <c r="G74" s="113"/>
      <c r="H74" s="119"/>
      <c r="I74" s="113"/>
    </row>
    <row r="75" spans="1:9" ht="83.25" customHeight="1" x14ac:dyDescent="0.25">
      <c r="A75" s="109" t="s">
        <v>266</v>
      </c>
      <c r="B75" s="522"/>
      <c r="C75" s="523"/>
      <c r="D75" s="522"/>
      <c r="E75" s="523"/>
      <c r="F75" s="522"/>
      <c r="G75" s="523"/>
      <c r="H75" s="548"/>
      <c r="I75" s="549"/>
    </row>
    <row r="76" spans="1:9" ht="80.25" customHeight="1" x14ac:dyDescent="0.25">
      <c r="A76" s="109" t="s">
        <v>267</v>
      </c>
      <c r="B76" s="520"/>
      <c r="C76" s="521"/>
      <c r="D76" s="520"/>
      <c r="E76" s="521"/>
      <c r="F76" s="520"/>
      <c r="G76" s="521"/>
      <c r="H76" s="509"/>
      <c r="I76" s="510"/>
    </row>
    <row r="77" spans="1:9" ht="30.75" customHeight="1" x14ac:dyDescent="0.25">
      <c r="A77" s="593" t="s">
        <v>193</v>
      </c>
      <c r="B77" s="153" t="s">
        <v>99</v>
      </c>
      <c r="C77" s="153" t="s">
        <v>243</v>
      </c>
      <c r="D77" s="153" t="s">
        <v>99</v>
      </c>
      <c r="E77" s="153" t="s">
        <v>243</v>
      </c>
      <c r="F77" s="153" t="s">
        <v>99</v>
      </c>
      <c r="G77" s="153" t="s">
        <v>243</v>
      </c>
      <c r="H77" s="153" t="s">
        <v>99</v>
      </c>
      <c r="I77" s="153" t="s">
        <v>243</v>
      </c>
    </row>
    <row r="78" spans="1:9" ht="30.75" customHeight="1" x14ac:dyDescent="0.25">
      <c r="A78" s="594"/>
      <c r="B78" s="111">
        <v>0.08</v>
      </c>
      <c r="C78" s="112"/>
      <c r="D78" s="111">
        <v>0.08</v>
      </c>
      <c r="E78" s="112"/>
      <c r="F78" s="119">
        <v>0.08</v>
      </c>
      <c r="G78" s="113"/>
      <c r="H78" s="119"/>
      <c r="I78" s="113"/>
    </row>
    <row r="79" spans="1:9" ht="80.25" customHeight="1" x14ac:dyDescent="0.25">
      <c r="A79" s="109" t="s">
        <v>266</v>
      </c>
      <c r="B79" s="522"/>
      <c r="C79" s="523"/>
      <c r="D79" s="509"/>
      <c r="E79" s="524"/>
      <c r="F79" s="513"/>
      <c r="G79" s="514"/>
      <c r="H79" s="509"/>
      <c r="I79" s="510"/>
    </row>
    <row r="80" spans="1:9" ht="80.25" customHeight="1" x14ac:dyDescent="0.25">
      <c r="A80" s="109" t="s">
        <v>267</v>
      </c>
      <c r="B80" s="546"/>
      <c r="C80" s="547"/>
      <c r="D80" s="546"/>
      <c r="E80" s="547"/>
      <c r="F80" s="509"/>
      <c r="G80" s="510"/>
      <c r="H80" s="509"/>
      <c r="I80" s="510"/>
    </row>
    <row r="81" spans="1:9" ht="30.75" customHeight="1" x14ac:dyDescent="0.25">
      <c r="A81" s="593" t="s">
        <v>194</v>
      </c>
      <c r="B81" s="153" t="s">
        <v>99</v>
      </c>
      <c r="C81" s="153" t="s">
        <v>243</v>
      </c>
      <c r="D81" s="153" t="s">
        <v>99</v>
      </c>
      <c r="E81" s="153" t="s">
        <v>243</v>
      </c>
      <c r="F81" s="153" t="s">
        <v>99</v>
      </c>
      <c r="G81" s="153" t="s">
        <v>243</v>
      </c>
      <c r="H81" s="153" t="s">
        <v>99</v>
      </c>
      <c r="I81" s="153" t="s">
        <v>243</v>
      </c>
    </row>
    <row r="82" spans="1:9" ht="30.75" customHeight="1" x14ac:dyDescent="0.25">
      <c r="A82" s="594"/>
      <c r="B82" s="111">
        <v>0.08</v>
      </c>
      <c r="C82" s="112"/>
      <c r="D82" s="111">
        <v>0.08</v>
      </c>
      <c r="E82" s="112"/>
      <c r="F82" s="119">
        <v>0.08</v>
      </c>
      <c r="G82" s="113"/>
      <c r="H82" s="119"/>
      <c r="I82" s="113"/>
    </row>
    <row r="83" spans="1:9" ht="80.25" customHeight="1" x14ac:dyDescent="0.25">
      <c r="A83" s="109" t="s">
        <v>266</v>
      </c>
      <c r="B83" s="511"/>
      <c r="C83" s="512"/>
      <c r="D83" s="509"/>
      <c r="E83" s="510"/>
      <c r="F83" s="513"/>
      <c r="G83" s="514"/>
      <c r="H83" s="509"/>
      <c r="I83" s="510"/>
    </row>
    <row r="84" spans="1:9" ht="80.25" customHeight="1" x14ac:dyDescent="0.25">
      <c r="A84" s="109" t="s">
        <v>267</v>
      </c>
      <c r="B84" s="603"/>
      <c r="C84" s="604"/>
      <c r="D84" s="546"/>
      <c r="E84" s="547"/>
      <c r="F84" s="509"/>
      <c r="G84" s="510"/>
      <c r="H84" s="509"/>
      <c r="I84" s="510"/>
    </row>
    <row r="85" spans="1:9" ht="30" customHeight="1" x14ac:dyDescent="0.25">
      <c r="A85" s="593" t="s">
        <v>198</v>
      </c>
      <c r="B85" s="153" t="s">
        <v>99</v>
      </c>
      <c r="C85" s="153" t="s">
        <v>243</v>
      </c>
      <c r="D85" s="153" t="s">
        <v>99</v>
      </c>
      <c r="E85" s="153" t="s">
        <v>243</v>
      </c>
      <c r="F85" s="153" t="s">
        <v>99</v>
      </c>
      <c r="G85" s="153" t="s">
        <v>243</v>
      </c>
      <c r="H85" s="153" t="s">
        <v>99</v>
      </c>
      <c r="I85" s="153" t="s">
        <v>243</v>
      </c>
    </row>
    <row r="86" spans="1:9" ht="30" customHeight="1" x14ac:dyDescent="0.25">
      <c r="A86" s="594"/>
      <c r="B86" s="111">
        <v>0.08</v>
      </c>
      <c r="C86" s="112"/>
      <c r="D86" s="111">
        <v>0.08</v>
      </c>
      <c r="E86" s="112"/>
      <c r="F86" s="119">
        <v>0.08</v>
      </c>
      <c r="G86" s="113"/>
      <c r="H86" s="119"/>
      <c r="I86" s="113"/>
    </row>
    <row r="87" spans="1:9" ht="80.25" customHeight="1" x14ac:dyDescent="0.25">
      <c r="A87" s="109" t="s">
        <v>266</v>
      </c>
      <c r="B87" s="527"/>
      <c r="C87" s="527"/>
      <c r="D87" s="527"/>
      <c r="E87" s="527"/>
      <c r="F87" s="527"/>
      <c r="G87" s="527"/>
      <c r="H87" s="527"/>
      <c r="I87" s="527"/>
    </row>
    <row r="88" spans="1:9" ht="80.25" customHeight="1" x14ac:dyDescent="0.25">
      <c r="A88" s="109" t="s">
        <v>267</v>
      </c>
      <c r="B88" s="506"/>
      <c r="C88" s="507"/>
      <c r="D88" s="506"/>
      <c r="E88" s="507"/>
      <c r="F88" s="506"/>
      <c r="G88" s="507"/>
      <c r="H88" s="506"/>
      <c r="I88" s="507"/>
    </row>
    <row r="89" spans="1:9" ht="29.25" customHeight="1" x14ac:dyDescent="0.25">
      <c r="A89" s="593" t="s">
        <v>199</v>
      </c>
      <c r="B89" s="153" t="s">
        <v>99</v>
      </c>
      <c r="C89" s="153" t="s">
        <v>243</v>
      </c>
      <c r="D89" s="153" t="s">
        <v>99</v>
      </c>
      <c r="E89" s="153" t="s">
        <v>243</v>
      </c>
      <c r="F89" s="153" t="s">
        <v>99</v>
      </c>
      <c r="G89" s="153" t="s">
        <v>243</v>
      </c>
      <c r="H89" s="153" t="s">
        <v>99</v>
      </c>
      <c r="I89" s="153" t="s">
        <v>243</v>
      </c>
    </row>
    <row r="90" spans="1:9" ht="29.25" customHeight="1" x14ac:dyDescent="0.25">
      <c r="A90" s="594"/>
      <c r="B90" s="111">
        <v>0.08</v>
      </c>
      <c r="C90" s="114"/>
      <c r="D90" s="111">
        <v>0.08</v>
      </c>
      <c r="E90" s="112"/>
      <c r="F90" s="119">
        <v>0.08</v>
      </c>
      <c r="G90" s="113"/>
      <c r="H90" s="119"/>
      <c r="I90" s="113"/>
    </row>
    <row r="91" spans="1:9" ht="80.25" customHeight="1" x14ac:dyDescent="0.25">
      <c r="A91" s="109" t="s">
        <v>266</v>
      </c>
      <c r="B91" s="505"/>
      <c r="C91" s="505"/>
      <c r="D91" s="505"/>
      <c r="E91" s="505"/>
      <c r="F91" s="505"/>
      <c r="G91" s="505"/>
      <c r="H91" s="505"/>
      <c r="I91" s="505"/>
    </row>
    <row r="92" spans="1:9" ht="80.25" customHeight="1" x14ac:dyDescent="0.25">
      <c r="A92" s="109" t="s">
        <v>267</v>
      </c>
      <c r="B92" s="506"/>
      <c r="C92" s="507"/>
      <c r="D92" s="506"/>
      <c r="E92" s="507"/>
      <c r="F92" s="506"/>
      <c r="G92" s="507"/>
      <c r="H92" s="506"/>
      <c r="I92" s="507"/>
    </row>
    <row r="93" spans="1:9" ht="24.95" customHeight="1" x14ac:dyDescent="0.25">
      <c r="A93" s="593" t="s">
        <v>200</v>
      </c>
      <c r="B93" s="153" t="s">
        <v>99</v>
      </c>
      <c r="C93" s="153" t="s">
        <v>243</v>
      </c>
      <c r="D93" s="153" t="s">
        <v>99</v>
      </c>
      <c r="E93" s="153" t="s">
        <v>243</v>
      </c>
      <c r="F93" s="153" t="s">
        <v>99</v>
      </c>
      <c r="G93" s="153" t="s">
        <v>243</v>
      </c>
      <c r="H93" s="153" t="s">
        <v>99</v>
      </c>
      <c r="I93" s="153" t="s">
        <v>243</v>
      </c>
    </row>
    <row r="94" spans="1:9" ht="24.95" customHeight="1" x14ac:dyDescent="0.25">
      <c r="A94" s="594"/>
      <c r="B94" s="111">
        <v>0.09</v>
      </c>
      <c r="C94" s="114"/>
      <c r="D94" s="111">
        <v>0.09</v>
      </c>
      <c r="E94" s="112"/>
      <c r="F94" s="119">
        <v>0.09</v>
      </c>
      <c r="G94" s="113"/>
      <c r="H94" s="119"/>
      <c r="I94" s="113"/>
    </row>
    <row r="95" spans="1:9" ht="80.25" customHeight="1" x14ac:dyDescent="0.25">
      <c r="A95" s="109" t="s">
        <v>266</v>
      </c>
      <c r="B95" s="505"/>
      <c r="C95" s="505"/>
      <c r="D95" s="505"/>
      <c r="E95" s="505"/>
      <c r="F95" s="505"/>
      <c r="G95" s="505"/>
      <c r="H95" s="505"/>
      <c r="I95" s="505"/>
    </row>
    <row r="96" spans="1:9" ht="80.25" customHeight="1" x14ac:dyDescent="0.25">
      <c r="A96" s="109" t="s">
        <v>267</v>
      </c>
      <c r="B96" s="506"/>
      <c r="C96" s="507"/>
      <c r="D96" s="506"/>
      <c r="E96" s="507"/>
      <c r="F96" s="506"/>
      <c r="G96" s="507"/>
      <c r="H96" s="506"/>
      <c r="I96" s="507"/>
    </row>
    <row r="97" spans="1:9" ht="24.95" customHeight="1" x14ac:dyDescent="0.25">
      <c r="A97" s="593" t="s">
        <v>201</v>
      </c>
      <c r="B97" s="153" t="s">
        <v>99</v>
      </c>
      <c r="C97" s="153" t="s">
        <v>243</v>
      </c>
      <c r="D97" s="153" t="s">
        <v>99</v>
      </c>
      <c r="E97" s="153" t="s">
        <v>243</v>
      </c>
      <c r="F97" s="153" t="s">
        <v>99</v>
      </c>
      <c r="G97" s="153" t="s">
        <v>243</v>
      </c>
      <c r="H97" s="153" t="s">
        <v>99</v>
      </c>
      <c r="I97" s="153" t="s">
        <v>243</v>
      </c>
    </row>
    <row r="98" spans="1:9" ht="24.95" customHeight="1" x14ac:dyDescent="0.25">
      <c r="A98" s="594"/>
      <c r="B98" s="111">
        <v>0.09</v>
      </c>
      <c r="C98" s="114"/>
      <c r="D98" s="111">
        <v>0.09</v>
      </c>
      <c r="E98" s="112"/>
      <c r="F98" s="119">
        <v>0.09</v>
      </c>
      <c r="G98" s="113"/>
      <c r="H98" s="119"/>
      <c r="I98" s="113"/>
    </row>
    <row r="99" spans="1:9" ht="80.25" customHeight="1" x14ac:dyDescent="0.25">
      <c r="A99" s="109" t="s">
        <v>266</v>
      </c>
      <c r="B99" s="505"/>
      <c r="C99" s="505"/>
      <c r="D99" s="505"/>
      <c r="E99" s="505"/>
      <c r="F99" s="505"/>
      <c r="G99" s="505"/>
      <c r="H99" s="505"/>
      <c r="I99" s="505"/>
    </row>
    <row r="100" spans="1:9" ht="80.25" customHeight="1" x14ac:dyDescent="0.25">
      <c r="A100" s="109" t="s">
        <v>267</v>
      </c>
      <c r="B100" s="506"/>
      <c r="C100" s="507"/>
      <c r="D100" s="506"/>
      <c r="E100" s="507"/>
      <c r="F100" s="506"/>
      <c r="G100" s="507"/>
      <c r="H100" s="506"/>
      <c r="I100" s="507"/>
    </row>
    <row r="101" spans="1:9" ht="24.95" customHeight="1" x14ac:dyDescent="0.25">
      <c r="A101" s="593" t="s">
        <v>203</v>
      </c>
      <c r="B101" s="153" t="s">
        <v>99</v>
      </c>
      <c r="C101" s="153" t="s">
        <v>243</v>
      </c>
      <c r="D101" s="153" t="s">
        <v>99</v>
      </c>
      <c r="E101" s="153" t="s">
        <v>243</v>
      </c>
      <c r="F101" s="153" t="s">
        <v>99</v>
      </c>
      <c r="G101" s="153" t="s">
        <v>243</v>
      </c>
      <c r="H101" s="153" t="s">
        <v>99</v>
      </c>
      <c r="I101" s="153" t="s">
        <v>243</v>
      </c>
    </row>
    <row r="102" spans="1:9" ht="24.95" customHeight="1" x14ac:dyDescent="0.25">
      <c r="A102" s="594"/>
      <c r="B102" s="111">
        <v>0.09</v>
      </c>
      <c r="C102" s="114"/>
      <c r="D102" s="111">
        <v>0.09</v>
      </c>
      <c r="E102" s="112"/>
      <c r="F102" s="119">
        <v>0.09</v>
      </c>
      <c r="G102" s="113"/>
      <c r="H102" s="119"/>
      <c r="I102" s="113"/>
    </row>
    <row r="103" spans="1:9" ht="80.25" customHeight="1" x14ac:dyDescent="0.25">
      <c r="A103" s="109" t="s">
        <v>266</v>
      </c>
      <c r="B103" s="505"/>
      <c r="C103" s="505"/>
      <c r="D103" s="505"/>
      <c r="E103" s="505"/>
      <c r="F103" s="505"/>
      <c r="G103" s="505"/>
      <c r="H103" s="505"/>
      <c r="I103" s="505"/>
    </row>
    <row r="104" spans="1:9" ht="80.25" customHeight="1" x14ac:dyDescent="0.25">
      <c r="A104" s="109" t="s">
        <v>267</v>
      </c>
      <c r="B104" s="506"/>
      <c r="C104" s="507"/>
      <c r="D104" s="506"/>
      <c r="E104" s="507"/>
      <c r="F104" s="506"/>
      <c r="G104" s="507"/>
      <c r="H104" s="506"/>
      <c r="I104" s="507"/>
    </row>
    <row r="105" spans="1:9" ht="24.95" customHeight="1" x14ac:dyDescent="0.25">
      <c r="A105" s="593" t="s">
        <v>204</v>
      </c>
      <c r="B105" s="153" t="s">
        <v>99</v>
      </c>
      <c r="C105" s="153" t="s">
        <v>243</v>
      </c>
      <c r="D105" s="153" t="s">
        <v>99</v>
      </c>
      <c r="E105" s="153" t="s">
        <v>243</v>
      </c>
      <c r="F105" s="153" t="s">
        <v>99</v>
      </c>
      <c r="G105" s="153" t="s">
        <v>243</v>
      </c>
      <c r="H105" s="153" t="s">
        <v>99</v>
      </c>
      <c r="I105" s="153" t="s">
        <v>243</v>
      </c>
    </row>
    <row r="106" spans="1:9" ht="24.95" customHeight="1" x14ac:dyDescent="0.25">
      <c r="A106" s="594"/>
      <c r="B106" s="111">
        <v>0.1</v>
      </c>
      <c r="C106" s="114"/>
      <c r="D106" s="111">
        <v>0.1</v>
      </c>
      <c r="E106" s="112"/>
      <c r="F106" s="119">
        <v>0.1</v>
      </c>
      <c r="G106" s="113"/>
      <c r="H106" s="119"/>
      <c r="I106" s="113"/>
    </row>
    <row r="107" spans="1:9" ht="80.25" customHeight="1" x14ac:dyDescent="0.25">
      <c r="A107" s="109" t="s">
        <v>266</v>
      </c>
      <c r="B107" s="505"/>
      <c r="C107" s="505"/>
      <c r="D107" s="505"/>
      <c r="E107" s="505"/>
      <c r="F107" s="505"/>
      <c r="G107" s="505"/>
      <c r="H107" s="505"/>
      <c r="I107" s="505"/>
    </row>
    <row r="108" spans="1:9" ht="80.25" customHeight="1" x14ac:dyDescent="0.25">
      <c r="A108" s="109" t="s">
        <v>267</v>
      </c>
      <c r="B108" s="506"/>
      <c r="C108" s="507"/>
      <c r="D108" s="506"/>
      <c r="E108" s="507"/>
      <c r="F108" s="506"/>
      <c r="G108" s="507"/>
      <c r="H108" s="506"/>
      <c r="I108" s="507"/>
    </row>
    <row r="109" spans="1:9" ht="24.95" customHeight="1" x14ac:dyDescent="0.25">
      <c r="A109" s="593" t="s">
        <v>205</v>
      </c>
      <c r="B109" s="153" t="s">
        <v>99</v>
      </c>
      <c r="C109" s="153" t="s">
        <v>243</v>
      </c>
      <c r="D109" s="153" t="s">
        <v>99</v>
      </c>
      <c r="E109" s="153" t="s">
        <v>243</v>
      </c>
      <c r="F109" s="153" t="s">
        <v>99</v>
      </c>
      <c r="G109" s="153" t="s">
        <v>243</v>
      </c>
      <c r="H109" s="153" t="s">
        <v>99</v>
      </c>
      <c r="I109" s="153" t="s">
        <v>243</v>
      </c>
    </row>
    <row r="110" spans="1:9" ht="24.95" customHeight="1" x14ac:dyDescent="0.25">
      <c r="A110" s="594"/>
      <c r="B110" s="111">
        <v>0.1</v>
      </c>
      <c r="C110" s="114"/>
      <c r="D110" s="111">
        <v>0.1</v>
      </c>
      <c r="E110" s="112"/>
      <c r="F110" s="119">
        <v>0.1</v>
      </c>
      <c r="G110" s="113"/>
      <c r="H110" s="119"/>
      <c r="I110" s="113"/>
    </row>
    <row r="111" spans="1:9" ht="80.25" customHeight="1" x14ac:dyDescent="0.25">
      <c r="A111" s="109" t="s">
        <v>266</v>
      </c>
      <c r="B111" s="505"/>
      <c r="C111" s="505"/>
      <c r="D111" s="505"/>
      <c r="E111" s="505"/>
      <c r="F111" s="505"/>
      <c r="G111" s="505"/>
      <c r="H111" s="505"/>
      <c r="I111" s="505"/>
    </row>
    <row r="112" spans="1:9" ht="80.25" customHeight="1" x14ac:dyDescent="0.25">
      <c r="A112" s="109" t="s">
        <v>267</v>
      </c>
      <c r="B112" s="506"/>
      <c r="C112" s="507"/>
      <c r="D112" s="506"/>
      <c r="E112" s="507"/>
      <c r="F112" s="506"/>
      <c r="G112" s="507"/>
      <c r="H112" s="506"/>
      <c r="I112" s="507"/>
    </row>
    <row r="113" spans="1:9" ht="24.95" customHeight="1" x14ac:dyDescent="0.25">
      <c r="A113" s="593" t="s">
        <v>206</v>
      </c>
      <c r="B113" s="153" t="s">
        <v>99</v>
      </c>
      <c r="C113" s="153" t="s">
        <v>243</v>
      </c>
      <c r="D113" s="153" t="s">
        <v>99</v>
      </c>
      <c r="E113" s="153" t="s">
        <v>243</v>
      </c>
      <c r="F113" s="153" t="s">
        <v>99</v>
      </c>
      <c r="G113" s="153" t="s">
        <v>243</v>
      </c>
      <c r="H113" s="153" t="s">
        <v>99</v>
      </c>
      <c r="I113" s="153" t="s">
        <v>243</v>
      </c>
    </row>
    <row r="114" spans="1:9" ht="24.95" customHeight="1" x14ac:dyDescent="0.25">
      <c r="A114" s="594"/>
      <c r="B114" s="331">
        <v>0.15</v>
      </c>
      <c r="C114" s="275"/>
      <c r="D114" s="331">
        <v>0.15</v>
      </c>
      <c r="E114" s="275"/>
      <c r="F114" s="331">
        <v>0.15</v>
      </c>
      <c r="G114" s="276"/>
      <c r="H114" s="275"/>
      <c r="I114" s="276"/>
    </row>
    <row r="115" spans="1:9" ht="80.25" customHeight="1" x14ac:dyDescent="0.25">
      <c r="A115" s="109" t="s">
        <v>266</v>
      </c>
      <c r="B115" s="508"/>
      <c r="C115" s="508"/>
      <c r="D115" s="508"/>
      <c r="E115" s="508"/>
      <c r="F115" s="508"/>
      <c r="G115" s="508"/>
      <c r="H115" s="508"/>
      <c r="I115" s="508"/>
    </row>
    <row r="116" spans="1:9" ht="80.25" customHeight="1" x14ac:dyDescent="0.25">
      <c r="A116" s="109" t="s">
        <v>267</v>
      </c>
      <c r="B116" s="506"/>
      <c r="C116" s="507"/>
      <c r="D116" s="506"/>
      <c r="E116" s="507"/>
      <c r="F116" s="506"/>
      <c r="G116" s="507"/>
      <c r="H116" s="506"/>
      <c r="I116" s="507"/>
    </row>
    <row r="117" spans="1:9" ht="16.5" x14ac:dyDescent="0.25">
      <c r="A117" s="110" t="s">
        <v>268</v>
      </c>
      <c r="B117" s="392">
        <f t="shared" ref="B117:I117" si="1">(B70+B74+B78+B82+B86+B90+B94+B98+B102+B106+B110+B114)</f>
        <v>1</v>
      </c>
      <c r="C117" s="115">
        <f t="shared" si="1"/>
        <v>0.03</v>
      </c>
      <c r="D117" s="392">
        <f t="shared" si="1"/>
        <v>1</v>
      </c>
      <c r="E117" s="115">
        <f t="shared" si="1"/>
        <v>0.03</v>
      </c>
      <c r="F117" s="392">
        <f t="shared" si="1"/>
        <v>1</v>
      </c>
      <c r="G117" s="115">
        <f t="shared" si="1"/>
        <v>0</v>
      </c>
      <c r="H117" s="115">
        <f t="shared" si="1"/>
        <v>0</v>
      </c>
      <c r="I117" s="115">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6:O6"/>
    <mergeCell ref="M7:O7"/>
    <mergeCell ref="M8:O8"/>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6:K8"/>
    <mergeCell ref="G16:H16"/>
    <mergeCell ref="G18:I18"/>
    <mergeCell ref="B18:E18"/>
    <mergeCell ref="C19:O19"/>
    <mergeCell ref="A12:A14"/>
    <mergeCell ref="A6:A8"/>
    <mergeCell ref="B10:K10"/>
    <mergeCell ref="M10:O10"/>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48" type="noConversion"/>
  <pageMargins left="0.25" right="0.25" top="0.75" bottom="0.75" header="0.3" footer="0.3"/>
  <pageSetup paperSize="3" scale="40" fitToHeight="0" orientation="landscape"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
    </sheetView>
  </sheetViews>
  <sheetFormatPr baseColWidth="10" defaultColWidth="8.7109375" defaultRowHeight="12.75" x14ac:dyDescent="0.25"/>
  <cols>
    <col min="1" max="1" width="3.28515625" style="266" customWidth="1"/>
    <col min="2" max="2" width="9.28515625" style="266" customWidth="1"/>
    <col min="3" max="3" width="5.7109375" style="266" customWidth="1"/>
    <col min="4" max="4" width="6.7109375" style="266" customWidth="1"/>
    <col min="5" max="5" width="5.7109375" style="266" customWidth="1"/>
    <col min="6" max="6" width="10.28515625" style="266" customWidth="1"/>
    <col min="7" max="7" width="2.140625" style="266" customWidth="1"/>
    <col min="8" max="8" width="18.7109375" style="266" customWidth="1"/>
    <col min="9" max="9" width="12.7109375" style="266" customWidth="1"/>
    <col min="10" max="10" width="6.7109375" style="266" customWidth="1"/>
    <col min="11" max="11" width="18.7109375" style="266" customWidth="1"/>
    <col min="12" max="12" width="25.7109375" style="266" customWidth="1"/>
    <col min="13" max="16384" width="8.7109375" style="266"/>
  </cols>
  <sheetData>
    <row r="1" spans="1:12" ht="18.75" customHeight="1" x14ac:dyDescent="0.25">
      <c r="A1" s="605"/>
      <c r="B1" s="606"/>
      <c r="C1" s="606"/>
      <c r="D1" s="606"/>
      <c r="E1" s="607"/>
      <c r="F1" s="614" t="s">
        <v>269</v>
      </c>
      <c r="G1" s="615"/>
      <c r="H1" s="615"/>
      <c r="I1" s="615"/>
      <c r="J1" s="615"/>
      <c r="K1" s="615"/>
      <c r="L1" s="265"/>
    </row>
    <row r="2" spans="1:12" ht="18.75" customHeight="1" x14ac:dyDescent="0.25">
      <c r="A2" s="608"/>
      <c r="B2" s="609"/>
      <c r="C2" s="609"/>
      <c r="D2" s="609"/>
      <c r="E2" s="610"/>
      <c r="F2" s="616"/>
      <c r="G2" s="617"/>
      <c r="H2" s="617"/>
      <c r="I2" s="617"/>
      <c r="J2" s="617"/>
      <c r="K2" s="617"/>
      <c r="L2" s="265"/>
    </row>
    <row r="3" spans="1:12" ht="18.75" customHeight="1" x14ac:dyDescent="0.25">
      <c r="A3" s="608"/>
      <c r="B3" s="609"/>
      <c r="C3" s="609"/>
      <c r="D3" s="609"/>
      <c r="E3" s="610"/>
      <c r="F3" s="614" t="s">
        <v>270</v>
      </c>
      <c r="G3" s="615"/>
      <c r="H3" s="615"/>
      <c r="I3" s="615"/>
      <c r="J3" s="615"/>
      <c r="K3" s="615"/>
      <c r="L3" s="265"/>
    </row>
    <row r="4" spans="1:12" ht="18.75" customHeight="1" x14ac:dyDescent="0.25">
      <c r="A4" s="611"/>
      <c r="B4" s="612"/>
      <c r="C4" s="612"/>
      <c r="D4" s="612"/>
      <c r="E4" s="613"/>
      <c r="F4" s="616"/>
      <c r="G4" s="617"/>
      <c r="H4" s="617"/>
      <c r="I4" s="617"/>
      <c r="J4" s="617"/>
      <c r="K4" s="617"/>
      <c r="L4" s="265"/>
    </row>
    <row r="5" spans="1:12" ht="15.75" customHeight="1" x14ac:dyDescent="0.25">
      <c r="A5" s="618" t="s">
        <v>271</v>
      </c>
      <c r="B5" s="619"/>
      <c r="C5" s="619"/>
      <c r="D5" s="619"/>
      <c r="E5" s="619"/>
      <c r="F5" s="619"/>
      <c r="G5" s="619"/>
      <c r="H5" s="619"/>
      <c r="I5" s="619"/>
      <c r="J5" s="619"/>
      <c r="K5" s="619"/>
      <c r="L5" s="620"/>
    </row>
    <row r="6" spans="1:12" ht="23.25" customHeight="1" x14ac:dyDescent="0.25">
      <c r="A6" s="618" t="s">
        <v>272</v>
      </c>
      <c r="B6" s="619"/>
      <c r="C6" s="621"/>
      <c r="D6" s="622" t="s">
        <v>12</v>
      </c>
      <c r="E6" s="623"/>
      <c r="F6" s="623"/>
      <c r="G6" s="623"/>
      <c r="H6" s="624"/>
      <c r="I6" s="618" t="s">
        <v>273</v>
      </c>
      <c r="J6" s="621"/>
      <c r="K6" s="622" t="s">
        <v>37</v>
      </c>
      <c r="L6" s="624"/>
    </row>
    <row r="7" spans="1:12" ht="17.649999999999999" customHeight="1" x14ac:dyDescent="0.25">
      <c r="A7" s="618" t="s">
        <v>274</v>
      </c>
      <c r="B7" s="619"/>
      <c r="C7" s="621"/>
      <c r="D7" s="622" t="s">
        <v>26</v>
      </c>
      <c r="E7" s="623"/>
      <c r="F7" s="623"/>
      <c r="G7" s="623"/>
      <c r="H7" s="624"/>
      <c r="I7" s="618" t="s">
        <v>98</v>
      </c>
      <c r="J7" s="621"/>
      <c r="K7" s="622" t="s">
        <v>15</v>
      </c>
      <c r="L7" s="624"/>
    </row>
    <row r="8" spans="1:12" ht="35.65" customHeight="1" x14ac:dyDescent="0.25">
      <c r="A8" s="618" t="s">
        <v>275</v>
      </c>
      <c r="B8" s="619"/>
      <c r="C8" s="621"/>
      <c r="D8" s="622" t="s">
        <v>63</v>
      </c>
      <c r="E8" s="623"/>
      <c r="F8" s="623"/>
      <c r="G8" s="623"/>
      <c r="H8" s="624"/>
      <c r="I8" s="618" t="s">
        <v>276</v>
      </c>
      <c r="J8" s="621"/>
      <c r="K8" s="622" t="s">
        <v>60</v>
      </c>
      <c r="L8" s="624"/>
    </row>
    <row r="9" spans="1:12" ht="15.75" customHeight="1" x14ac:dyDescent="0.25">
      <c r="A9" s="625" t="s">
        <v>277</v>
      </c>
      <c r="B9" s="626"/>
      <c r="C9" s="626"/>
      <c r="D9" s="626"/>
      <c r="E9" s="626"/>
      <c r="F9" s="626"/>
      <c r="G9" s="626"/>
      <c r="H9" s="626"/>
      <c r="I9" s="626"/>
      <c r="J9" s="626"/>
      <c r="K9" s="626"/>
      <c r="L9" s="627"/>
    </row>
    <row r="10" spans="1:12" ht="26.25" customHeight="1" x14ac:dyDescent="0.25">
      <c r="A10" s="636" t="s">
        <v>278</v>
      </c>
      <c r="B10" s="636"/>
      <c r="C10" s="636"/>
      <c r="D10" s="637"/>
      <c r="E10" s="638" t="str">
        <f>+ACTIVIDAD_1!B12</f>
        <v>Formular 9 acciones de transformación cultural que promuevan y garanticen el libre ejercicio de los derechos de las mujeres y la equidad de género a través de mecanismos de cambio cultural y comportamental desarrollados con las comunidades</v>
      </c>
      <c r="F10" s="638"/>
      <c r="G10" s="638"/>
      <c r="H10" s="638"/>
      <c r="I10" s="638"/>
      <c r="J10" s="638"/>
      <c r="K10" s="638"/>
      <c r="L10" s="638"/>
    </row>
    <row r="11" spans="1:12" ht="34.5" customHeight="1" x14ac:dyDescent="0.25">
      <c r="A11" s="628" t="s">
        <v>279</v>
      </c>
      <c r="B11" s="629"/>
      <c r="C11" s="629"/>
      <c r="D11" s="620"/>
      <c r="E11" s="630" t="str">
        <f>+ACTIVIDAD_1!I16</f>
        <v>Número de acciones de transformación cultural formuladas para la promoción y garantía del libre ejercicio de los derechos de las mujeres y la equidad de género.</v>
      </c>
      <c r="F11" s="631"/>
      <c r="G11" s="631"/>
      <c r="H11" s="631"/>
      <c r="I11" s="631"/>
      <c r="J11" s="631"/>
      <c r="K11" s="631"/>
      <c r="L11" s="632"/>
    </row>
    <row r="12" spans="1:12" ht="47.25" customHeight="1" x14ac:dyDescent="0.25">
      <c r="A12" s="618" t="s">
        <v>280</v>
      </c>
      <c r="B12" s="619"/>
      <c r="C12" s="619"/>
      <c r="D12" s="621"/>
      <c r="E12" s="633" t="s">
        <v>281</v>
      </c>
      <c r="F12" s="634"/>
      <c r="G12" s="634"/>
      <c r="H12" s="634"/>
      <c r="I12" s="634"/>
      <c r="J12" s="634"/>
      <c r="K12" s="634"/>
      <c r="L12" s="635"/>
    </row>
    <row r="13" spans="1:12" ht="28.5" customHeight="1" x14ac:dyDescent="0.25">
      <c r="A13" s="618" t="s">
        <v>282</v>
      </c>
      <c r="B13" s="619"/>
      <c r="C13" s="621"/>
      <c r="D13" s="622" t="s">
        <v>283</v>
      </c>
      <c r="E13" s="623"/>
      <c r="F13" s="623"/>
      <c r="G13" s="623"/>
      <c r="H13" s="624"/>
      <c r="I13" s="618" t="s">
        <v>284</v>
      </c>
      <c r="J13" s="621"/>
      <c r="K13" s="622" t="s">
        <v>18</v>
      </c>
      <c r="L13" s="624"/>
    </row>
    <row r="14" spans="1:12" ht="15.75" customHeight="1" x14ac:dyDescent="0.25">
      <c r="A14" s="618" t="s">
        <v>285</v>
      </c>
      <c r="B14" s="619"/>
      <c r="C14" s="619"/>
      <c r="D14" s="619"/>
      <c r="E14" s="619"/>
      <c r="F14" s="619"/>
      <c r="G14" s="619"/>
      <c r="H14" s="619"/>
      <c r="I14" s="619"/>
      <c r="J14" s="619"/>
      <c r="K14" s="619"/>
      <c r="L14" s="620"/>
    </row>
    <row r="15" spans="1:12" ht="25.5" customHeight="1" x14ac:dyDescent="0.25">
      <c r="A15" s="618" t="s">
        <v>286</v>
      </c>
      <c r="B15" s="619"/>
      <c r="C15" s="621"/>
      <c r="D15" s="622" t="s">
        <v>19</v>
      </c>
      <c r="E15" s="623"/>
      <c r="F15" s="623"/>
      <c r="G15" s="623"/>
      <c r="H15" s="624"/>
      <c r="I15" s="618" t="s">
        <v>287</v>
      </c>
      <c r="J15" s="621"/>
      <c r="K15" s="622" t="s">
        <v>20</v>
      </c>
      <c r="L15" s="624"/>
    </row>
    <row r="16" spans="1:12" ht="25.5" customHeight="1" x14ac:dyDescent="0.25">
      <c r="A16" s="618" t="s">
        <v>288</v>
      </c>
      <c r="B16" s="619"/>
      <c r="C16" s="621"/>
      <c r="D16" s="643">
        <f>+ACTIVIDAD_1!C37</f>
        <v>2.9999999999999996</v>
      </c>
      <c r="E16" s="644"/>
      <c r="F16" s="644"/>
      <c r="G16" s="644"/>
      <c r="H16" s="645"/>
      <c r="I16" s="618" t="s">
        <v>238</v>
      </c>
      <c r="J16" s="621"/>
      <c r="K16" s="622" t="s">
        <v>21</v>
      </c>
      <c r="L16" s="624"/>
    </row>
    <row r="17" spans="1:12" ht="27.6" customHeight="1" x14ac:dyDescent="0.25">
      <c r="A17" s="618" t="s">
        <v>289</v>
      </c>
      <c r="B17" s="619"/>
      <c r="C17" s="621"/>
      <c r="D17" s="639" t="s">
        <v>290</v>
      </c>
      <c r="E17" s="623"/>
      <c r="F17" s="623"/>
      <c r="G17" s="623"/>
      <c r="H17" s="624"/>
      <c r="I17" s="640"/>
      <c r="J17" s="641"/>
      <c r="K17" s="641"/>
      <c r="L17" s="642"/>
    </row>
    <row r="18" spans="1:12" ht="12" customHeight="1" x14ac:dyDescent="0.25">
      <c r="A18" s="272" t="s">
        <v>291</v>
      </c>
      <c r="B18" s="272" t="s">
        <v>292</v>
      </c>
      <c r="C18" s="618" t="s">
        <v>293</v>
      </c>
      <c r="D18" s="619"/>
      <c r="E18" s="619"/>
      <c r="F18" s="619"/>
      <c r="G18" s="621"/>
      <c r="H18" s="618" t="s">
        <v>294</v>
      </c>
      <c r="I18" s="621"/>
      <c r="J18" s="618" t="s">
        <v>295</v>
      </c>
      <c r="K18" s="621"/>
      <c r="L18" s="272" t="s">
        <v>296</v>
      </c>
    </row>
    <row r="19" spans="1:12" ht="188.1" customHeight="1" x14ac:dyDescent="0.25">
      <c r="A19" s="267">
        <v>1</v>
      </c>
      <c r="B19" s="268" t="s">
        <v>297</v>
      </c>
      <c r="C19" s="622" t="s">
        <v>298</v>
      </c>
      <c r="D19" s="623"/>
      <c r="E19" s="623"/>
      <c r="F19" s="623"/>
      <c r="G19" s="624"/>
      <c r="H19" s="622" t="s">
        <v>299</v>
      </c>
      <c r="I19" s="624"/>
      <c r="J19" s="640" t="s">
        <v>22</v>
      </c>
      <c r="K19" s="642"/>
      <c r="L19" s="268" t="s">
        <v>300</v>
      </c>
    </row>
    <row r="20" spans="1:12" ht="34.15" customHeight="1" x14ac:dyDescent="0.25">
      <c r="A20" s="267">
        <v>2</v>
      </c>
      <c r="B20" s="268"/>
      <c r="C20" s="622"/>
      <c r="D20" s="623"/>
      <c r="E20" s="623"/>
      <c r="F20" s="623"/>
      <c r="G20" s="624"/>
      <c r="H20" s="622"/>
      <c r="I20" s="624"/>
      <c r="J20" s="640"/>
      <c r="K20" s="642"/>
      <c r="L20" s="268"/>
    </row>
    <row r="21" spans="1:12" ht="34.15" customHeight="1" x14ac:dyDescent="0.25">
      <c r="A21" s="267">
        <v>3</v>
      </c>
      <c r="B21" s="268"/>
      <c r="C21" s="622"/>
      <c r="D21" s="623"/>
      <c r="E21" s="623"/>
      <c r="F21" s="623"/>
      <c r="G21" s="624"/>
      <c r="H21" s="622"/>
      <c r="I21" s="624"/>
      <c r="J21" s="640"/>
      <c r="K21" s="642"/>
      <c r="L21" s="268"/>
    </row>
    <row r="22" spans="1:12" ht="34.15" customHeight="1" x14ac:dyDescent="0.25">
      <c r="A22" s="267">
        <v>4</v>
      </c>
      <c r="B22" s="294"/>
      <c r="C22" s="622"/>
      <c r="D22" s="623"/>
      <c r="E22" s="623"/>
      <c r="F22" s="623"/>
      <c r="G22" s="624"/>
      <c r="H22" s="622"/>
      <c r="I22" s="624"/>
      <c r="J22" s="640"/>
      <c r="K22" s="642"/>
      <c r="L22" s="268"/>
    </row>
    <row r="23" spans="1:12" ht="25.5" customHeight="1" x14ac:dyDescent="0.25">
      <c r="A23" s="272" t="s">
        <v>291</v>
      </c>
      <c r="B23" s="618" t="s">
        <v>301</v>
      </c>
      <c r="C23" s="619"/>
      <c r="D23" s="619"/>
      <c r="E23" s="619"/>
      <c r="F23" s="619"/>
      <c r="G23" s="619"/>
      <c r="H23" s="619"/>
      <c r="I23" s="619"/>
      <c r="J23" s="619"/>
      <c r="K23" s="621"/>
      <c r="L23" s="272" t="s">
        <v>302</v>
      </c>
    </row>
    <row r="24" spans="1:12" ht="28.15" customHeight="1" x14ac:dyDescent="0.25">
      <c r="A24" s="267">
        <v>1</v>
      </c>
      <c r="B24" s="652" t="s">
        <v>303</v>
      </c>
      <c r="C24" s="623"/>
      <c r="D24" s="623"/>
      <c r="E24" s="623"/>
      <c r="F24" s="623"/>
      <c r="G24" s="623"/>
      <c r="H24" s="623"/>
      <c r="I24" s="623"/>
      <c r="J24" s="623"/>
      <c r="K24" s="624"/>
      <c r="L24" s="268" t="s">
        <v>22</v>
      </c>
    </row>
    <row r="25" spans="1:12" ht="15.75" customHeight="1" x14ac:dyDescent="0.25">
      <c r="A25" s="618" t="s">
        <v>304</v>
      </c>
      <c r="B25" s="619"/>
      <c r="C25" s="619"/>
      <c r="D25" s="626"/>
      <c r="E25" s="626"/>
      <c r="F25" s="626"/>
      <c r="G25" s="626"/>
      <c r="H25" s="626"/>
      <c r="I25" s="626"/>
      <c r="J25" s="626"/>
      <c r="K25" s="626"/>
      <c r="L25" s="646"/>
    </row>
    <row r="26" spans="1:12" ht="26.25" customHeight="1" x14ac:dyDescent="0.25">
      <c r="A26" s="618" t="s">
        <v>305</v>
      </c>
      <c r="B26" s="619"/>
      <c r="C26" s="619"/>
      <c r="D26" s="648">
        <v>3</v>
      </c>
      <c r="E26" s="648"/>
      <c r="F26" s="647" t="s">
        <v>306</v>
      </c>
      <c r="G26" s="647"/>
      <c r="H26" s="393">
        <v>2024</v>
      </c>
      <c r="I26" s="647" t="s">
        <v>307</v>
      </c>
      <c r="J26" s="647"/>
      <c r="K26" s="653" t="s">
        <v>308</v>
      </c>
      <c r="L26" s="654"/>
    </row>
    <row r="27" spans="1:12" ht="26.25" customHeight="1" x14ac:dyDescent="0.25">
      <c r="A27" s="618" t="s">
        <v>309</v>
      </c>
      <c r="B27" s="619"/>
      <c r="C27" s="619"/>
      <c r="D27" s="648" t="s">
        <v>310</v>
      </c>
      <c r="E27" s="648"/>
      <c r="F27" s="648"/>
      <c r="G27" s="648"/>
      <c r="H27" s="648"/>
      <c r="I27" s="648"/>
      <c r="J27" s="648"/>
      <c r="K27" s="648"/>
      <c r="L27" s="648"/>
    </row>
    <row r="28" spans="1:12" ht="242.1" customHeight="1" x14ac:dyDescent="0.25">
      <c r="A28" s="618" t="s">
        <v>311</v>
      </c>
      <c r="B28" s="619"/>
      <c r="C28" s="621"/>
      <c r="D28" s="649" t="s">
        <v>312</v>
      </c>
      <c r="E28" s="650"/>
      <c r="F28" s="650"/>
      <c r="G28" s="650"/>
      <c r="H28" s="650"/>
      <c r="I28" s="650"/>
      <c r="J28" s="650"/>
      <c r="K28" s="650"/>
      <c r="L28" s="651"/>
    </row>
    <row r="29" spans="1:12" ht="28.5" customHeight="1" x14ac:dyDescent="0.25">
      <c r="A29" s="618" t="s">
        <v>313</v>
      </c>
      <c r="B29" s="619"/>
      <c r="C29" s="621"/>
      <c r="D29" s="622" t="s">
        <v>314</v>
      </c>
      <c r="E29" s="623"/>
      <c r="F29" s="623"/>
      <c r="G29" s="623"/>
      <c r="H29" s="623"/>
      <c r="I29" s="623"/>
      <c r="J29" s="623"/>
      <c r="K29" s="623"/>
      <c r="L29" s="624"/>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17"/>
  <sheetViews>
    <sheetView showGridLines="0" topLeftCell="A112" zoomScale="55" zoomScaleNormal="55" workbookViewId="0">
      <selection activeCell="C74" sqref="C74"/>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41" customFormat="1" ht="32.25" customHeight="1" x14ac:dyDescent="0.25">
      <c r="A1" s="576"/>
      <c r="B1" s="553" t="s">
        <v>182</v>
      </c>
      <c r="C1" s="554"/>
      <c r="D1" s="554"/>
      <c r="E1" s="554"/>
      <c r="F1" s="554"/>
      <c r="G1" s="554"/>
      <c r="H1" s="554"/>
      <c r="I1" s="554"/>
      <c r="J1" s="554"/>
      <c r="K1" s="554"/>
      <c r="L1" s="555"/>
      <c r="M1" s="550" t="s">
        <v>183</v>
      </c>
      <c r="N1" s="551"/>
      <c r="O1" s="552"/>
    </row>
    <row r="2" spans="1:15" s="141" customFormat="1" ht="30.75" customHeight="1" x14ac:dyDescent="0.25">
      <c r="A2" s="577"/>
      <c r="B2" s="556" t="s">
        <v>184</v>
      </c>
      <c r="C2" s="557"/>
      <c r="D2" s="557"/>
      <c r="E2" s="557"/>
      <c r="F2" s="557"/>
      <c r="G2" s="557"/>
      <c r="H2" s="557"/>
      <c r="I2" s="557"/>
      <c r="J2" s="557"/>
      <c r="K2" s="557"/>
      <c r="L2" s="558"/>
      <c r="M2" s="550" t="s">
        <v>185</v>
      </c>
      <c r="N2" s="551"/>
      <c r="O2" s="552"/>
    </row>
    <row r="3" spans="1:15" s="141" customFormat="1" ht="24" customHeight="1" x14ac:dyDescent="0.25">
      <c r="A3" s="577"/>
      <c r="B3" s="556" t="s">
        <v>186</v>
      </c>
      <c r="C3" s="557"/>
      <c r="D3" s="557"/>
      <c r="E3" s="557"/>
      <c r="F3" s="557"/>
      <c r="G3" s="557"/>
      <c r="H3" s="557"/>
      <c r="I3" s="557"/>
      <c r="J3" s="557"/>
      <c r="K3" s="557"/>
      <c r="L3" s="558"/>
      <c r="M3" s="550" t="s">
        <v>187</v>
      </c>
      <c r="N3" s="551"/>
      <c r="O3" s="552"/>
    </row>
    <row r="4" spans="1:15" s="141" customFormat="1" ht="21.75" customHeight="1" x14ac:dyDescent="0.25">
      <c r="A4" s="578"/>
      <c r="B4" s="559" t="s">
        <v>188</v>
      </c>
      <c r="C4" s="560"/>
      <c r="D4" s="560"/>
      <c r="E4" s="560"/>
      <c r="F4" s="560"/>
      <c r="G4" s="560"/>
      <c r="H4" s="560"/>
      <c r="I4" s="560"/>
      <c r="J4" s="560"/>
      <c r="K4" s="560"/>
      <c r="L4" s="561"/>
      <c r="M4" s="550" t="s">
        <v>189</v>
      </c>
      <c r="N4" s="551"/>
      <c r="O4" s="552"/>
    </row>
    <row r="5" spans="1:15" s="141" customFormat="1" ht="21.75" customHeight="1" x14ac:dyDescent="0.25">
      <c r="A5" s="142"/>
      <c r="B5" s="143"/>
      <c r="C5" s="143"/>
      <c r="D5" s="143"/>
      <c r="E5" s="143"/>
      <c r="F5" s="143"/>
      <c r="G5" s="143"/>
      <c r="H5" s="143"/>
      <c r="I5" s="143"/>
      <c r="J5" s="143"/>
      <c r="K5" s="143"/>
      <c r="L5" s="143"/>
      <c r="M5" s="144"/>
      <c r="N5" s="144"/>
      <c r="O5" s="144"/>
    </row>
    <row r="6" spans="1:15" s="141" customFormat="1" ht="21.75" customHeight="1" x14ac:dyDescent="0.25">
      <c r="A6" s="580" t="s">
        <v>190</v>
      </c>
      <c r="B6" s="246" t="s">
        <v>191</v>
      </c>
      <c r="C6" s="199"/>
      <c r="D6" s="246" t="s">
        <v>192</v>
      </c>
      <c r="E6" s="200"/>
      <c r="F6" s="246" t="s">
        <v>193</v>
      </c>
      <c r="G6" s="200"/>
      <c r="H6" s="246" t="s">
        <v>194</v>
      </c>
      <c r="I6" s="201"/>
      <c r="J6" s="564" t="s">
        <v>195</v>
      </c>
      <c r="K6" s="579"/>
      <c r="L6" s="245" t="s">
        <v>196</v>
      </c>
      <c r="M6" s="595" t="s">
        <v>197</v>
      </c>
      <c r="N6" s="595"/>
      <c r="O6" s="595"/>
    </row>
    <row r="7" spans="1:15" s="141" customFormat="1" ht="21.75" customHeight="1" x14ac:dyDescent="0.25">
      <c r="A7" s="580"/>
      <c r="B7" s="247" t="s">
        <v>198</v>
      </c>
      <c r="C7" s="202"/>
      <c r="D7" s="246" t="s">
        <v>199</v>
      </c>
      <c r="E7" s="203"/>
      <c r="F7" s="246" t="s">
        <v>200</v>
      </c>
      <c r="G7" s="203"/>
      <c r="H7" s="246" t="s">
        <v>201</v>
      </c>
      <c r="I7" s="201"/>
      <c r="J7" s="564"/>
      <c r="K7" s="579"/>
      <c r="L7" s="245" t="s">
        <v>202</v>
      </c>
      <c r="M7" s="595"/>
      <c r="N7" s="595"/>
      <c r="O7" s="595"/>
    </row>
    <row r="8" spans="1:15" s="141" customFormat="1" ht="21.75" customHeight="1" x14ac:dyDescent="0.25">
      <c r="A8" s="580"/>
      <c r="B8" s="246" t="s">
        <v>203</v>
      </c>
      <c r="C8" s="199"/>
      <c r="D8" s="246" t="s">
        <v>204</v>
      </c>
      <c r="E8" s="203"/>
      <c r="F8" s="246" t="s">
        <v>205</v>
      </c>
      <c r="G8" s="203"/>
      <c r="H8" s="246" t="s">
        <v>206</v>
      </c>
      <c r="I8" s="201"/>
      <c r="J8" s="564"/>
      <c r="K8" s="579"/>
      <c r="L8" s="245" t="s">
        <v>207</v>
      </c>
      <c r="M8" s="595"/>
      <c r="N8" s="595"/>
      <c r="O8" s="595"/>
    </row>
    <row r="9" spans="1:15" s="141" customFormat="1" ht="21.75" customHeight="1" thickBot="1" x14ac:dyDescent="0.3">
      <c r="A9" s="142"/>
      <c r="B9" s="143"/>
      <c r="C9" s="143"/>
      <c r="D9" s="143"/>
      <c r="E9" s="143"/>
      <c r="F9" s="143"/>
      <c r="G9" s="143"/>
      <c r="H9" s="143"/>
      <c r="I9" s="143"/>
      <c r="J9" s="143"/>
      <c r="K9" s="143"/>
      <c r="L9" s="143"/>
      <c r="M9" s="144"/>
      <c r="N9" s="144"/>
      <c r="O9" s="144"/>
    </row>
    <row r="10" spans="1:15" s="141" customFormat="1" ht="21.75" customHeight="1" thickBot="1" x14ac:dyDescent="0.3">
      <c r="A10" s="122" t="s">
        <v>208</v>
      </c>
      <c r="B10" s="587" t="s">
        <v>209</v>
      </c>
      <c r="C10" s="588"/>
      <c r="D10" s="588"/>
      <c r="E10" s="588"/>
      <c r="F10" s="588"/>
      <c r="G10" s="588"/>
      <c r="H10" s="588"/>
      <c r="I10" s="588"/>
      <c r="J10" s="588"/>
      <c r="K10" s="589"/>
      <c r="L10" s="339" t="s">
        <v>210</v>
      </c>
      <c r="M10" s="590">
        <v>2024110010289</v>
      </c>
      <c r="N10" s="591"/>
      <c r="O10" s="592"/>
    </row>
    <row r="11" spans="1:15" ht="15" customHeight="1" thickBot="1" x14ac:dyDescent="0.3">
      <c r="A11" s="71"/>
      <c r="B11" s="72"/>
      <c r="C11" s="72"/>
      <c r="D11" s="74"/>
      <c r="E11" s="73"/>
      <c r="F11" s="73"/>
      <c r="G11" s="326"/>
      <c r="H11" s="326"/>
      <c r="I11" s="75"/>
      <c r="J11" s="75"/>
      <c r="K11" s="72"/>
      <c r="L11" s="72"/>
      <c r="M11" s="72"/>
      <c r="N11" s="72"/>
      <c r="O11" s="72"/>
    </row>
    <row r="12" spans="1:15" ht="15" customHeight="1" x14ac:dyDescent="0.25">
      <c r="A12" s="584" t="s">
        <v>211</v>
      </c>
      <c r="B12" s="565" t="s">
        <v>315</v>
      </c>
      <c r="C12" s="566"/>
      <c r="D12" s="566"/>
      <c r="E12" s="566"/>
      <c r="F12" s="566"/>
      <c r="G12" s="566"/>
      <c r="H12" s="566"/>
      <c r="I12" s="566"/>
      <c r="J12" s="566"/>
      <c r="K12" s="566"/>
      <c r="L12" s="566"/>
      <c r="M12" s="566"/>
      <c r="N12" s="566"/>
      <c r="O12" s="567"/>
    </row>
    <row r="13" spans="1:15" ht="15" customHeight="1" x14ac:dyDescent="0.25">
      <c r="A13" s="585"/>
      <c r="B13" s="568"/>
      <c r="C13" s="569"/>
      <c r="D13" s="569"/>
      <c r="E13" s="569"/>
      <c r="F13" s="569"/>
      <c r="G13" s="569"/>
      <c r="H13" s="569"/>
      <c r="I13" s="569"/>
      <c r="J13" s="569"/>
      <c r="K13" s="569"/>
      <c r="L13" s="569"/>
      <c r="M13" s="569"/>
      <c r="N13" s="569"/>
      <c r="O13" s="570"/>
    </row>
    <row r="14" spans="1:15" ht="15" customHeight="1" x14ac:dyDescent="0.25">
      <c r="A14" s="586"/>
      <c r="B14" s="571"/>
      <c r="C14" s="572"/>
      <c r="D14" s="572"/>
      <c r="E14" s="572"/>
      <c r="F14" s="572"/>
      <c r="G14" s="572"/>
      <c r="H14" s="572"/>
      <c r="I14" s="572"/>
      <c r="J14" s="572"/>
      <c r="K14" s="572"/>
      <c r="L14" s="572"/>
      <c r="M14" s="572"/>
      <c r="N14" s="572"/>
      <c r="O14" s="573"/>
    </row>
    <row r="15" spans="1:15" ht="9" customHeight="1" x14ac:dyDescent="0.25">
      <c r="A15" s="78"/>
      <c r="B15" s="140"/>
      <c r="C15" s="79"/>
      <c r="D15" s="79"/>
      <c r="E15" s="79"/>
      <c r="F15" s="79"/>
      <c r="G15" s="80"/>
      <c r="H15" s="80"/>
      <c r="I15" s="80"/>
      <c r="J15" s="80"/>
      <c r="K15" s="80"/>
      <c r="L15" s="81"/>
      <c r="M15" s="81"/>
      <c r="N15" s="81"/>
      <c r="O15" s="81"/>
    </row>
    <row r="16" spans="1:15" s="82" customFormat="1" ht="37.5" customHeight="1" x14ac:dyDescent="0.25">
      <c r="A16" s="122" t="s">
        <v>213</v>
      </c>
      <c r="B16" s="574" t="s">
        <v>214</v>
      </c>
      <c r="C16" s="574"/>
      <c r="D16" s="574"/>
      <c r="E16" s="574"/>
      <c r="F16" s="574"/>
      <c r="G16" s="580" t="s">
        <v>215</v>
      </c>
      <c r="H16" s="580"/>
      <c r="I16" s="575" t="s">
        <v>316</v>
      </c>
      <c r="J16" s="575"/>
      <c r="K16" s="575"/>
      <c r="L16" s="575"/>
      <c r="M16" s="575"/>
      <c r="N16" s="575"/>
      <c r="O16" s="575"/>
    </row>
    <row r="17" spans="1:15" ht="9" customHeight="1" x14ac:dyDescent="0.25">
      <c r="A17" s="78"/>
      <c r="B17" s="80"/>
      <c r="C17" s="79"/>
      <c r="D17" s="79"/>
      <c r="E17" s="79"/>
      <c r="F17" s="79"/>
      <c r="G17" s="80"/>
      <c r="H17" s="80"/>
      <c r="I17" s="80"/>
      <c r="J17" s="80"/>
      <c r="K17" s="80"/>
      <c r="L17" s="81"/>
      <c r="M17" s="81"/>
      <c r="N17" s="81"/>
      <c r="O17" s="81"/>
    </row>
    <row r="18" spans="1:15" ht="56.25" customHeight="1" x14ac:dyDescent="0.25">
      <c r="A18" s="122" t="s">
        <v>217</v>
      </c>
      <c r="B18" s="574" t="s">
        <v>218</v>
      </c>
      <c r="C18" s="574"/>
      <c r="D18" s="574"/>
      <c r="E18" s="574"/>
      <c r="F18" s="122" t="s">
        <v>219</v>
      </c>
      <c r="G18" s="581" t="s">
        <v>220</v>
      </c>
      <c r="H18" s="581"/>
      <c r="I18" s="581"/>
      <c r="J18" s="122" t="s">
        <v>221</v>
      </c>
      <c r="K18" s="574" t="s">
        <v>222</v>
      </c>
      <c r="L18" s="574"/>
      <c r="M18" s="574"/>
      <c r="N18" s="574"/>
      <c r="O18" s="574"/>
    </row>
    <row r="19" spans="1:15" ht="9" customHeight="1" x14ac:dyDescent="0.25">
      <c r="A19" s="70"/>
      <c r="B19" s="67"/>
      <c r="C19" s="583"/>
      <c r="D19" s="583"/>
      <c r="E19" s="583"/>
      <c r="F19" s="583"/>
      <c r="G19" s="583"/>
      <c r="H19" s="583"/>
      <c r="I19" s="583"/>
      <c r="J19" s="583"/>
      <c r="K19" s="583"/>
      <c r="L19" s="583"/>
      <c r="M19" s="583"/>
      <c r="N19" s="583"/>
      <c r="O19" s="583"/>
    </row>
    <row r="21" spans="1:15" ht="16.5" customHeight="1" x14ac:dyDescent="0.25">
      <c r="A21" s="138"/>
      <c r="B21" s="139"/>
      <c r="C21" s="139"/>
      <c r="D21" s="139"/>
      <c r="E21" s="139"/>
      <c r="F21" s="139"/>
      <c r="G21" s="139"/>
      <c r="H21" s="139"/>
      <c r="I21" s="139"/>
      <c r="J21" s="139"/>
      <c r="K21" s="139"/>
      <c r="L21" s="139"/>
      <c r="M21" s="139"/>
      <c r="N21" s="139"/>
      <c r="O21" s="139"/>
    </row>
    <row r="22" spans="1:15" ht="32.1" customHeight="1" x14ac:dyDescent="0.25">
      <c r="A22" s="562" t="s">
        <v>223</v>
      </c>
      <c r="B22" s="563"/>
      <c r="C22" s="563"/>
      <c r="D22" s="563"/>
      <c r="E22" s="563"/>
      <c r="F22" s="563"/>
      <c r="G22" s="563"/>
      <c r="H22" s="563"/>
      <c r="I22" s="563"/>
      <c r="J22" s="563"/>
      <c r="K22" s="563"/>
      <c r="L22" s="563"/>
      <c r="M22" s="563"/>
      <c r="N22" s="563"/>
      <c r="O22" s="564"/>
    </row>
    <row r="23" spans="1:15" ht="32.1" customHeight="1" x14ac:dyDescent="0.25">
      <c r="A23" s="562" t="s">
        <v>224</v>
      </c>
      <c r="B23" s="563"/>
      <c r="C23" s="563"/>
      <c r="D23" s="563"/>
      <c r="E23" s="563"/>
      <c r="F23" s="563"/>
      <c r="G23" s="563"/>
      <c r="H23" s="563"/>
      <c r="I23" s="563"/>
      <c r="J23" s="563"/>
      <c r="K23" s="563"/>
      <c r="L23" s="563"/>
      <c r="M23" s="563"/>
      <c r="N23" s="563"/>
      <c r="O23" s="564"/>
    </row>
    <row r="24" spans="1:15" ht="32.1" customHeight="1" thickBot="1" x14ac:dyDescent="0.3">
      <c r="A24" s="394"/>
      <c r="B24" s="83" t="s">
        <v>191</v>
      </c>
      <c r="C24" s="83" t="s">
        <v>192</v>
      </c>
      <c r="D24" s="83" t="s">
        <v>193</v>
      </c>
      <c r="E24" s="83" t="s">
        <v>194</v>
      </c>
      <c r="F24" s="83" t="s">
        <v>198</v>
      </c>
      <c r="G24" s="83" t="s">
        <v>199</v>
      </c>
      <c r="H24" s="83" t="s">
        <v>200</v>
      </c>
      <c r="I24" s="83" t="s">
        <v>201</v>
      </c>
      <c r="J24" s="83" t="s">
        <v>203</v>
      </c>
      <c r="K24" s="83" t="s">
        <v>204</v>
      </c>
      <c r="L24" s="83" t="s">
        <v>205</v>
      </c>
      <c r="M24" s="83" t="s">
        <v>206</v>
      </c>
      <c r="N24" s="84" t="s">
        <v>225</v>
      </c>
      <c r="O24" s="84" t="s">
        <v>226</v>
      </c>
    </row>
    <row r="25" spans="1:15" ht="32.1" customHeight="1" x14ac:dyDescent="0.25">
      <c r="A25" s="87" t="s">
        <v>227</v>
      </c>
      <c r="B25" s="417">
        <v>179868000</v>
      </c>
      <c r="C25" s="417">
        <v>257224000</v>
      </c>
      <c r="D25" s="417">
        <v>40308000</v>
      </c>
      <c r="E25" s="417">
        <v>15492000</v>
      </c>
      <c r="F25" s="418"/>
      <c r="G25" s="417">
        <v>4500000</v>
      </c>
      <c r="H25" s="419"/>
      <c r="I25" s="419"/>
      <c r="J25" s="419"/>
      <c r="K25" s="419"/>
      <c r="L25" s="419"/>
      <c r="M25" s="419"/>
      <c r="N25" s="391">
        <f>SUM(B25:M25)</f>
        <v>497392000</v>
      </c>
      <c r="O25" s="86"/>
    </row>
    <row r="26" spans="1:15" ht="32.1" customHeight="1" x14ac:dyDescent="0.25">
      <c r="A26" s="87" t="s">
        <v>229</v>
      </c>
      <c r="B26" s="417">
        <v>179868000</v>
      </c>
      <c r="C26" s="417">
        <v>256286000</v>
      </c>
      <c r="D26" s="418"/>
      <c r="E26" s="418"/>
      <c r="F26" s="418"/>
      <c r="G26" s="418"/>
      <c r="H26" s="418"/>
      <c r="I26" s="418"/>
      <c r="J26" s="418"/>
      <c r="K26" s="418"/>
      <c r="L26" s="418"/>
      <c r="M26" s="418"/>
      <c r="N26" s="337">
        <f t="shared" ref="N26:N30" si="0">SUM(B26:M26)</f>
        <v>436154000</v>
      </c>
      <c r="O26" s="121">
        <f>+(B26+C26+D26+E26+F26+G26+H26+I26+J26+K26+L26+M26)/N25</f>
        <v>0.87688181554990829</v>
      </c>
    </row>
    <row r="27" spans="1:15" ht="32.1" customHeight="1" x14ac:dyDescent="0.25">
      <c r="A27" s="87" t="s">
        <v>230</v>
      </c>
      <c r="B27" s="418" t="s">
        <v>228</v>
      </c>
      <c r="C27" s="417">
        <v>2040000</v>
      </c>
      <c r="D27" s="418"/>
      <c r="E27" s="418"/>
      <c r="F27" s="418"/>
      <c r="G27" s="418"/>
      <c r="H27" s="418"/>
      <c r="I27" s="418"/>
      <c r="J27" s="418"/>
      <c r="K27" s="418"/>
      <c r="L27" s="418"/>
      <c r="M27" s="418"/>
      <c r="N27" s="337">
        <f t="shared" si="0"/>
        <v>2040000</v>
      </c>
      <c r="O27" s="121"/>
    </row>
    <row r="28" spans="1:15" ht="32.1" customHeight="1" x14ac:dyDescent="0.25">
      <c r="A28" s="87" t="s">
        <v>231</v>
      </c>
      <c r="B28" s="88"/>
      <c r="C28" s="88"/>
      <c r="D28" s="88"/>
      <c r="E28" s="88"/>
      <c r="F28" s="88"/>
      <c r="G28" s="88"/>
      <c r="H28" s="88"/>
      <c r="I28" s="88"/>
      <c r="J28" s="88"/>
      <c r="K28" s="88"/>
      <c r="L28" s="88"/>
      <c r="M28" s="88"/>
      <c r="N28" s="337">
        <f t="shared" si="0"/>
        <v>0</v>
      </c>
      <c r="O28" s="89"/>
    </row>
    <row r="29" spans="1:15" ht="32.1" customHeight="1" x14ac:dyDescent="0.25">
      <c r="A29" s="87" t="s">
        <v>232</v>
      </c>
      <c r="B29" s="88">
        <v>0</v>
      </c>
      <c r="C29" s="88"/>
      <c r="D29" s="88"/>
      <c r="E29" s="88"/>
      <c r="F29" s="88"/>
      <c r="G29" s="88"/>
      <c r="H29" s="88"/>
      <c r="I29" s="88"/>
      <c r="J29" s="88"/>
      <c r="K29" s="88"/>
      <c r="L29" s="88"/>
      <c r="M29" s="88"/>
      <c r="N29" s="337">
        <f t="shared" si="0"/>
        <v>0</v>
      </c>
      <c r="O29" s="89"/>
    </row>
    <row r="30" spans="1:15" ht="32.1" customHeight="1" thickBot="1" x14ac:dyDescent="0.3">
      <c r="A30" s="90" t="s">
        <v>233</v>
      </c>
      <c r="B30" s="91">
        <v>0</v>
      </c>
      <c r="C30" s="91"/>
      <c r="D30" s="91"/>
      <c r="E30" s="91"/>
      <c r="F30" s="91"/>
      <c r="G30" s="91"/>
      <c r="H30" s="91"/>
      <c r="I30" s="91"/>
      <c r="J30" s="91"/>
      <c r="K30" s="91"/>
      <c r="L30" s="91"/>
      <c r="M30" s="91"/>
      <c r="N30" s="338">
        <f t="shared" si="0"/>
        <v>0</v>
      </c>
      <c r="O30" s="94"/>
    </row>
    <row r="31" spans="1:15" s="92" customFormat="1" ht="16.5" customHeight="1" x14ac:dyDescent="0.2"/>
    <row r="32" spans="1:15" s="92" customFormat="1" ht="17.25" customHeight="1" x14ac:dyDescent="0.2"/>
    <row r="34" spans="1:9" ht="48" customHeight="1" x14ac:dyDescent="0.25">
      <c r="A34" s="534" t="s">
        <v>234</v>
      </c>
      <c r="B34" s="535"/>
      <c r="C34" s="535"/>
      <c r="D34" s="535"/>
      <c r="E34" s="535"/>
      <c r="F34" s="535"/>
      <c r="G34" s="535"/>
      <c r="H34" s="535"/>
      <c r="I34" s="536"/>
    </row>
    <row r="35" spans="1:9" ht="50.25" customHeight="1" x14ac:dyDescent="0.25">
      <c r="A35" s="104" t="s">
        <v>235</v>
      </c>
      <c r="B35" s="537" t="str">
        <f>+B12</f>
        <v>Apoyar 5 ejercicios de transversalización del enfoque de transformación cultural y derechos humanos de las mujeres, a otras dependencias de la Secretaria de la Mujer y entidades del distrito.</v>
      </c>
      <c r="C35" s="538"/>
      <c r="D35" s="538"/>
      <c r="E35" s="538"/>
      <c r="F35" s="538"/>
      <c r="G35" s="538"/>
      <c r="H35" s="538"/>
      <c r="I35" s="539"/>
    </row>
    <row r="36" spans="1:9" ht="18.75" customHeight="1" x14ac:dyDescent="0.25">
      <c r="A36" s="528" t="s">
        <v>236</v>
      </c>
      <c r="B36" s="149">
        <v>2024</v>
      </c>
      <c r="C36" s="149">
        <v>2025</v>
      </c>
      <c r="D36" s="149">
        <v>2026</v>
      </c>
      <c r="E36" s="149">
        <v>2027</v>
      </c>
      <c r="F36" s="149" t="s">
        <v>237</v>
      </c>
      <c r="G36" s="545" t="s">
        <v>238</v>
      </c>
      <c r="H36" s="545" t="s">
        <v>21</v>
      </c>
      <c r="I36" s="545"/>
    </row>
    <row r="37" spans="1:9" ht="50.25" customHeight="1" x14ac:dyDescent="0.25">
      <c r="A37" s="529"/>
      <c r="B37" s="96">
        <v>0</v>
      </c>
      <c r="C37" s="361">
        <f>B40+B42+B44+B46+B48+B50+B52+B54+B56+B58+B60+B62</f>
        <v>1.9999999999999998</v>
      </c>
      <c r="D37" s="96">
        <v>2</v>
      </c>
      <c r="E37" s="96">
        <v>1</v>
      </c>
      <c r="F37" s="149">
        <f>B37+C37+D37+E37</f>
        <v>5</v>
      </c>
      <c r="G37" s="545"/>
      <c r="H37" s="545"/>
      <c r="I37" s="545"/>
    </row>
    <row r="38" spans="1:9" ht="52.5" customHeight="1" x14ac:dyDescent="0.25">
      <c r="A38" s="105" t="s">
        <v>239</v>
      </c>
      <c r="B38" s="540">
        <v>0.1</v>
      </c>
      <c r="C38" s="541"/>
      <c r="D38" s="542" t="s">
        <v>240</v>
      </c>
      <c r="E38" s="543"/>
      <c r="F38" s="543"/>
      <c r="G38" s="543"/>
      <c r="H38" s="543"/>
      <c r="I38" s="544"/>
    </row>
    <row r="39" spans="1:9" s="95" customFormat="1" ht="48" customHeight="1" x14ac:dyDescent="0.25">
      <c r="A39" s="528" t="s">
        <v>241</v>
      </c>
      <c r="B39" s="105" t="s">
        <v>242</v>
      </c>
      <c r="C39" s="104" t="s">
        <v>243</v>
      </c>
      <c r="D39" s="515" t="s">
        <v>244</v>
      </c>
      <c r="E39" s="516"/>
      <c r="F39" s="515" t="s">
        <v>245</v>
      </c>
      <c r="G39" s="516"/>
      <c r="H39" s="106" t="s">
        <v>246</v>
      </c>
      <c r="I39" s="108" t="s">
        <v>247</v>
      </c>
    </row>
    <row r="40" spans="1:9" ht="120.75" customHeight="1" x14ac:dyDescent="0.25">
      <c r="A40" s="529"/>
      <c r="B40" s="348">
        <v>0.05</v>
      </c>
      <c r="C40" s="99"/>
      <c r="D40" s="530"/>
      <c r="E40" s="531"/>
      <c r="F40" s="530"/>
      <c r="G40" s="531"/>
      <c r="H40" s="425"/>
      <c r="I40" s="97"/>
    </row>
    <row r="41" spans="1:9" s="95" customFormat="1" ht="54" customHeight="1" x14ac:dyDescent="0.25">
      <c r="A41" s="528" t="s">
        <v>248</v>
      </c>
      <c r="B41" s="107" t="s">
        <v>242</v>
      </c>
      <c r="C41" s="106" t="s">
        <v>243</v>
      </c>
      <c r="D41" s="515" t="s">
        <v>244</v>
      </c>
      <c r="E41" s="516"/>
      <c r="F41" s="515" t="s">
        <v>245</v>
      </c>
      <c r="G41" s="516"/>
      <c r="H41" s="431" t="s">
        <v>246</v>
      </c>
      <c r="I41" s="108" t="s">
        <v>247</v>
      </c>
    </row>
    <row r="42" spans="1:9" ht="120.75" customHeight="1" x14ac:dyDescent="0.25">
      <c r="A42" s="529"/>
      <c r="B42" s="348">
        <v>0.05</v>
      </c>
      <c r="C42" s="99"/>
      <c r="D42" s="530"/>
      <c r="E42" s="531"/>
      <c r="F42" s="530"/>
      <c r="G42" s="656"/>
      <c r="H42" s="433"/>
      <c r="I42" s="434"/>
    </row>
    <row r="43" spans="1:9" s="95" customFormat="1" ht="35.1" customHeight="1" x14ac:dyDescent="0.25">
      <c r="A43" s="528" t="s">
        <v>249</v>
      </c>
      <c r="B43" s="107" t="s">
        <v>242</v>
      </c>
      <c r="C43" s="106" t="s">
        <v>243</v>
      </c>
      <c r="D43" s="515" t="s">
        <v>244</v>
      </c>
      <c r="E43" s="516"/>
      <c r="F43" s="515" t="s">
        <v>245</v>
      </c>
      <c r="G43" s="516"/>
      <c r="H43" s="104" t="s">
        <v>246</v>
      </c>
      <c r="I43" s="108" t="s">
        <v>247</v>
      </c>
    </row>
    <row r="44" spans="1:9" ht="120.75" customHeight="1" x14ac:dyDescent="0.25">
      <c r="A44" s="529"/>
      <c r="B44" s="348">
        <v>0.15</v>
      </c>
      <c r="C44" s="99"/>
      <c r="D44" s="530"/>
      <c r="E44" s="531"/>
      <c r="F44" s="530"/>
      <c r="G44" s="531"/>
      <c r="H44" s="96"/>
      <c r="I44" s="97"/>
    </row>
    <row r="45" spans="1:9" s="95" customFormat="1" ht="35.1" customHeight="1" x14ac:dyDescent="0.25">
      <c r="A45" s="528" t="s">
        <v>250</v>
      </c>
      <c r="B45" s="107" t="s">
        <v>242</v>
      </c>
      <c r="C45" s="107" t="s">
        <v>243</v>
      </c>
      <c r="D45" s="515" t="s">
        <v>244</v>
      </c>
      <c r="E45" s="516"/>
      <c r="F45" s="515" t="s">
        <v>245</v>
      </c>
      <c r="G45" s="516"/>
      <c r="H45" s="106" t="s">
        <v>246</v>
      </c>
      <c r="I45" s="106" t="s">
        <v>247</v>
      </c>
    </row>
    <row r="46" spans="1:9" ht="120.75" customHeight="1" x14ac:dyDescent="0.25">
      <c r="A46" s="529"/>
      <c r="B46" s="348">
        <v>0.15</v>
      </c>
      <c r="C46" s="99"/>
      <c r="D46" s="532"/>
      <c r="E46" s="533"/>
      <c r="F46" s="532"/>
      <c r="G46" s="533"/>
      <c r="H46" s="116"/>
      <c r="I46" s="117"/>
    </row>
    <row r="47" spans="1:9" s="95" customFormat="1" ht="35.1" customHeight="1" x14ac:dyDescent="0.25">
      <c r="A47" s="528" t="s">
        <v>251</v>
      </c>
      <c r="B47" s="107" t="s">
        <v>242</v>
      </c>
      <c r="C47" s="106" t="s">
        <v>243</v>
      </c>
      <c r="D47" s="515" t="s">
        <v>244</v>
      </c>
      <c r="E47" s="516"/>
      <c r="F47" s="515" t="s">
        <v>245</v>
      </c>
      <c r="G47" s="516"/>
      <c r="H47" s="106" t="s">
        <v>246</v>
      </c>
      <c r="I47" s="108" t="s">
        <v>247</v>
      </c>
    </row>
    <row r="48" spans="1:9" ht="120.75" customHeight="1" x14ac:dyDescent="0.25">
      <c r="A48" s="529"/>
      <c r="B48" s="350">
        <v>0.2</v>
      </c>
      <c r="C48" s="99"/>
      <c r="D48" s="517"/>
      <c r="E48" s="519"/>
      <c r="F48" s="517"/>
      <c r="G48" s="519"/>
      <c r="H48" s="96"/>
      <c r="I48" s="98"/>
    </row>
    <row r="49" spans="1:9" s="95" customFormat="1" ht="35.1" customHeight="1" x14ac:dyDescent="0.25">
      <c r="A49" s="528" t="s">
        <v>252</v>
      </c>
      <c r="B49" s="107" t="s">
        <v>242</v>
      </c>
      <c r="C49" s="106" t="s">
        <v>243</v>
      </c>
      <c r="D49" s="515" t="s">
        <v>244</v>
      </c>
      <c r="E49" s="516"/>
      <c r="F49" s="515" t="s">
        <v>245</v>
      </c>
      <c r="G49" s="516"/>
      <c r="H49" s="106" t="s">
        <v>246</v>
      </c>
      <c r="I49" s="108" t="s">
        <v>247</v>
      </c>
    </row>
    <row r="50" spans="1:9" ht="120.75" customHeight="1" x14ac:dyDescent="0.25">
      <c r="A50" s="529"/>
      <c r="B50" s="351">
        <v>0.2</v>
      </c>
      <c r="C50" s="100"/>
      <c r="D50" s="517"/>
      <c r="E50" s="519"/>
      <c r="F50" s="517"/>
      <c r="G50" s="519"/>
      <c r="H50" s="96"/>
      <c r="I50" s="98"/>
    </row>
    <row r="51" spans="1:9" ht="35.1" customHeight="1" x14ac:dyDescent="0.25">
      <c r="A51" s="528" t="s">
        <v>253</v>
      </c>
      <c r="B51" s="105" t="s">
        <v>242</v>
      </c>
      <c r="C51" s="104" t="s">
        <v>243</v>
      </c>
      <c r="D51" s="515" t="s">
        <v>244</v>
      </c>
      <c r="E51" s="516"/>
      <c r="F51" s="515" t="s">
        <v>245</v>
      </c>
      <c r="G51" s="516"/>
      <c r="H51" s="106" t="s">
        <v>246</v>
      </c>
      <c r="I51" s="108" t="s">
        <v>247</v>
      </c>
    </row>
    <row r="52" spans="1:9" ht="120.75" customHeight="1" x14ac:dyDescent="0.25">
      <c r="A52" s="529"/>
      <c r="B52" s="349">
        <v>0.25</v>
      </c>
      <c r="C52" s="100"/>
      <c r="D52" s="517"/>
      <c r="E52" s="518"/>
      <c r="F52" s="517"/>
      <c r="G52" s="519"/>
      <c r="H52" s="96"/>
      <c r="I52" s="98"/>
    </row>
    <row r="53" spans="1:9" ht="35.1" customHeight="1" x14ac:dyDescent="0.25">
      <c r="A53" s="528" t="s">
        <v>254</v>
      </c>
      <c r="B53" s="105" t="s">
        <v>242</v>
      </c>
      <c r="C53" s="104" t="s">
        <v>243</v>
      </c>
      <c r="D53" s="515" t="s">
        <v>244</v>
      </c>
      <c r="E53" s="516"/>
      <c r="F53" s="515" t="s">
        <v>245</v>
      </c>
      <c r="G53" s="516"/>
      <c r="H53" s="106" t="s">
        <v>246</v>
      </c>
      <c r="I53" s="108" t="s">
        <v>247</v>
      </c>
    </row>
    <row r="54" spans="1:9" ht="120.75" customHeight="1" x14ac:dyDescent="0.25">
      <c r="A54" s="529"/>
      <c r="B54" s="349">
        <v>0.25</v>
      </c>
      <c r="C54" s="100"/>
      <c r="D54" s="517"/>
      <c r="E54" s="518"/>
      <c r="F54" s="517"/>
      <c r="G54" s="519"/>
      <c r="H54" s="118"/>
      <c r="I54" s="98"/>
    </row>
    <row r="55" spans="1:9" ht="35.1" customHeight="1" x14ac:dyDescent="0.25">
      <c r="A55" s="528" t="s">
        <v>255</v>
      </c>
      <c r="B55" s="105" t="s">
        <v>242</v>
      </c>
      <c r="C55" s="104" t="s">
        <v>243</v>
      </c>
      <c r="D55" s="515" t="s">
        <v>244</v>
      </c>
      <c r="E55" s="516"/>
      <c r="F55" s="515" t="s">
        <v>245</v>
      </c>
      <c r="G55" s="516"/>
      <c r="H55" s="106" t="s">
        <v>246</v>
      </c>
      <c r="I55" s="108" t="s">
        <v>247</v>
      </c>
    </row>
    <row r="56" spans="1:9" ht="120.75" customHeight="1" x14ac:dyDescent="0.25">
      <c r="A56" s="529"/>
      <c r="B56" s="351">
        <v>0.2</v>
      </c>
      <c r="C56" s="100"/>
      <c r="D56" s="517"/>
      <c r="E56" s="519"/>
      <c r="F56" s="517"/>
      <c r="G56" s="519"/>
      <c r="H56" s="96"/>
      <c r="I56" s="96"/>
    </row>
    <row r="57" spans="1:9" ht="35.1" customHeight="1" x14ac:dyDescent="0.25">
      <c r="A57" s="528" t="s">
        <v>256</v>
      </c>
      <c r="B57" s="105" t="s">
        <v>242</v>
      </c>
      <c r="C57" s="104" t="s">
        <v>243</v>
      </c>
      <c r="D57" s="515" t="s">
        <v>244</v>
      </c>
      <c r="E57" s="516"/>
      <c r="F57" s="515" t="s">
        <v>245</v>
      </c>
      <c r="G57" s="516"/>
      <c r="H57" s="106" t="s">
        <v>246</v>
      </c>
      <c r="I57" s="108" t="s">
        <v>247</v>
      </c>
    </row>
    <row r="58" spans="1:9" ht="120.75" customHeight="1" x14ac:dyDescent="0.25">
      <c r="A58" s="529"/>
      <c r="B58" s="351">
        <v>0.2</v>
      </c>
      <c r="C58" s="100"/>
      <c r="D58" s="517"/>
      <c r="E58" s="519"/>
      <c r="F58" s="517"/>
      <c r="G58" s="519"/>
      <c r="H58" s="96"/>
      <c r="I58" s="98"/>
    </row>
    <row r="59" spans="1:9" ht="35.1" customHeight="1" x14ac:dyDescent="0.25">
      <c r="A59" s="528" t="s">
        <v>257</v>
      </c>
      <c r="B59" s="105" t="s">
        <v>242</v>
      </c>
      <c r="C59" s="104" t="s">
        <v>243</v>
      </c>
      <c r="D59" s="515" t="s">
        <v>244</v>
      </c>
      <c r="E59" s="516"/>
      <c r="F59" s="515" t="s">
        <v>245</v>
      </c>
      <c r="G59" s="516"/>
      <c r="H59" s="106" t="s">
        <v>246</v>
      </c>
      <c r="I59" s="108" t="s">
        <v>247</v>
      </c>
    </row>
    <row r="60" spans="1:9" ht="120.75" customHeight="1" x14ac:dyDescent="0.25">
      <c r="A60" s="529"/>
      <c r="B60" s="349">
        <v>0.15</v>
      </c>
      <c r="C60" s="100"/>
      <c r="D60" s="517"/>
      <c r="E60" s="519"/>
      <c r="F60" s="518"/>
      <c r="G60" s="518"/>
      <c r="H60" s="96"/>
      <c r="I60" s="96"/>
    </row>
    <row r="61" spans="1:9" ht="35.1" customHeight="1" x14ac:dyDescent="0.25">
      <c r="A61" s="528" t="s">
        <v>258</v>
      </c>
      <c r="B61" s="105" t="s">
        <v>242</v>
      </c>
      <c r="C61" s="104" t="s">
        <v>243</v>
      </c>
      <c r="D61" s="515" t="s">
        <v>244</v>
      </c>
      <c r="E61" s="516"/>
      <c r="F61" s="515" t="s">
        <v>245</v>
      </c>
      <c r="G61" s="516"/>
      <c r="H61" s="106" t="s">
        <v>246</v>
      </c>
      <c r="I61" s="108" t="s">
        <v>247</v>
      </c>
    </row>
    <row r="62" spans="1:9" ht="120.75" customHeight="1" x14ac:dyDescent="0.25">
      <c r="A62" s="529"/>
      <c r="B62" s="349">
        <v>0.15</v>
      </c>
      <c r="C62" s="100"/>
      <c r="D62" s="517"/>
      <c r="E62" s="519"/>
      <c r="F62" s="517"/>
      <c r="G62" s="519"/>
      <c r="H62" s="96"/>
      <c r="I62" s="96"/>
    </row>
    <row r="66" spans="1:9" ht="34.5" customHeight="1" x14ac:dyDescent="0.25">
      <c r="A66" s="596" t="s">
        <v>259</v>
      </c>
      <c r="B66" s="596"/>
      <c r="C66" s="596"/>
      <c r="D66" s="596"/>
      <c r="E66" s="596"/>
      <c r="F66" s="596"/>
      <c r="G66" s="596"/>
      <c r="H66" s="596"/>
      <c r="I66" s="596"/>
    </row>
    <row r="67" spans="1:9" ht="102.75" customHeight="1" x14ac:dyDescent="0.25">
      <c r="A67" s="109" t="s">
        <v>260</v>
      </c>
      <c r="B67" s="525" t="s">
        <v>317</v>
      </c>
      <c r="C67" s="655"/>
      <c r="D67" s="525" t="s">
        <v>318</v>
      </c>
      <c r="E67" s="655"/>
      <c r="F67" s="525" t="s">
        <v>319</v>
      </c>
      <c r="G67" s="655"/>
      <c r="H67" s="597" t="s">
        <v>264</v>
      </c>
      <c r="I67" s="526"/>
    </row>
    <row r="68" spans="1:9" ht="40.5" customHeight="1" x14ac:dyDescent="0.25">
      <c r="A68" s="383" t="s">
        <v>320</v>
      </c>
      <c r="B68" s="599">
        <v>0.03</v>
      </c>
      <c r="C68" s="600"/>
      <c r="D68" s="599">
        <v>0.04</v>
      </c>
      <c r="E68" s="600"/>
      <c r="F68" s="599">
        <v>0.03</v>
      </c>
      <c r="G68" s="600"/>
      <c r="H68" s="601"/>
      <c r="I68" s="602"/>
    </row>
    <row r="69" spans="1:9" ht="30" customHeight="1" x14ac:dyDescent="0.25">
      <c r="A69" s="593" t="s">
        <v>191</v>
      </c>
      <c r="B69" s="153" t="s">
        <v>99</v>
      </c>
      <c r="C69" s="153" t="s">
        <v>243</v>
      </c>
      <c r="D69" s="153" t="s">
        <v>99</v>
      </c>
      <c r="E69" s="153" t="s">
        <v>243</v>
      </c>
      <c r="F69" s="153" t="s">
        <v>99</v>
      </c>
      <c r="G69" s="153" t="s">
        <v>243</v>
      </c>
      <c r="H69" s="153" t="s">
        <v>99</v>
      </c>
      <c r="I69" s="153" t="s">
        <v>243</v>
      </c>
    </row>
    <row r="70" spans="1:9" ht="30" customHeight="1" x14ac:dyDescent="0.25">
      <c r="A70" s="594"/>
      <c r="B70" s="111">
        <v>0.05</v>
      </c>
      <c r="C70" s="112"/>
      <c r="D70" s="111">
        <v>0</v>
      </c>
      <c r="E70" s="112"/>
      <c r="F70" s="119">
        <v>0</v>
      </c>
      <c r="G70" s="112"/>
      <c r="H70" s="119"/>
      <c r="I70" s="112"/>
    </row>
    <row r="71" spans="1:9" ht="90.75" customHeight="1" x14ac:dyDescent="0.25">
      <c r="A71" s="109" t="s">
        <v>266</v>
      </c>
      <c r="B71" s="546"/>
      <c r="C71" s="547"/>
      <c r="D71" s="546"/>
      <c r="E71" s="547"/>
      <c r="F71" s="546"/>
      <c r="G71" s="547"/>
      <c r="H71" s="546"/>
      <c r="I71" s="547"/>
    </row>
    <row r="72" spans="1:9" ht="80.25" customHeight="1" x14ac:dyDescent="0.25">
      <c r="A72" s="109" t="s">
        <v>267</v>
      </c>
      <c r="B72" s="520"/>
      <c r="C72" s="521"/>
      <c r="D72" s="546"/>
      <c r="E72" s="547"/>
      <c r="F72" s="546"/>
      <c r="G72" s="547"/>
      <c r="H72" s="546"/>
      <c r="I72" s="547"/>
    </row>
    <row r="73" spans="1:9" ht="30.75" customHeight="1" x14ac:dyDescent="0.25">
      <c r="A73" s="593" t="s">
        <v>192</v>
      </c>
      <c r="B73" s="153" t="s">
        <v>99</v>
      </c>
      <c r="C73" s="153" t="s">
        <v>243</v>
      </c>
      <c r="D73" s="153" t="s">
        <v>99</v>
      </c>
      <c r="E73" s="153" t="s">
        <v>243</v>
      </c>
      <c r="F73" s="153" t="s">
        <v>99</v>
      </c>
      <c r="G73" s="153" t="s">
        <v>243</v>
      </c>
      <c r="H73" s="153" t="s">
        <v>99</v>
      </c>
      <c r="I73" s="153" t="s">
        <v>243</v>
      </c>
    </row>
    <row r="74" spans="1:9" ht="30.75" customHeight="1" x14ac:dyDescent="0.25">
      <c r="A74" s="594"/>
      <c r="B74" s="111">
        <v>0.05</v>
      </c>
      <c r="C74" s="112"/>
      <c r="D74" s="111">
        <v>0</v>
      </c>
      <c r="E74" s="112"/>
      <c r="F74" s="119">
        <v>0</v>
      </c>
      <c r="G74" s="113"/>
      <c r="H74" s="119"/>
      <c r="I74" s="113"/>
    </row>
    <row r="75" spans="1:9" ht="83.25" customHeight="1" x14ac:dyDescent="0.25">
      <c r="A75" s="109" t="s">
        <v>266</v>
      </c>
      <c r="B75" s="546"/>
      <c r="C75" s="547"/>
      <c r="D75" s="546"/>
      <c r="E75" s="547"/>
      <c r="F75" s="546"/>
      <c r="G75" s="547"/>
      <c r="H75" s="546"/>
      <c r="I75" s="547"/>
    </row>
    <row r="76" spans="1:9" ht="80.25" customHeight="1" x14ac:dyDescent="0.25">
      <c r="A76" s="109" t="s">
        <v>267</v>
      </c>
      <c r="B76" s="520"/>
      <c r="C76" s="521"/>
      <c r="D76" s="546"/>
      <c r="E76" s="547"/>
      <c r="F76" s="546"/>
      <c r="G76" s="547"/>
      <c r="H76" s="546"/>
      <c r="I76" s="547"/>
    </row>
    <row r="77" spans="1:9" ht="30.75" customHeight="1" x14ac:dyDescent="0.25">
      <c r="A77" s="593" t="s">
        <v>193</v>
      </c>
      <c r="B77" s="153" t="s">
        <v>99</v>
      </c>
      <c r="C77" s="153" t="s">
        <v>243</v>
      </c>
      <c r="D77" s="153" t="s">
        <v>99</v>
      </c>
      <c r="E77" s="153" t="s">
        <v>243</v>
      </c>
      <c r="F77" s="153" t="s">
        <v>99</v>
      </c>
      <c r="G77" s="153" t="s">
        <v>243</v>
      </c>
      <c r="H77" s="153" t="s">
        <v>99</v>
      </c>
      <c r="I77" s="153" t="s">
        <v>243</v>
      </c>
    </row>
    <row r="78" spans="1:9" ht="30.75" customHeight="1" x14ac:dyDescent="0.25">
      <c r="A78" s="594"/>
      <c r="B78" s="111">
        <v>0.1</v>
      </c>
      <c r="C78" s="112"/>
      <c r="D78" s="111">
        <v>0.05</v>
      </c>
      <c r="E78" s="112"/>
      <c r="F78" s="119">
        <v>0</v>
      </c>
      <c r="G78" s="113"/>
      <c r="H78" s="119"/>
      <c r="I78" s="113"/>
    </row>
    <row r="79" spans="1:9" ht="80.25" customHeight="1" x14ac:dyDescent="0.25">
      <c r="A79" s="109" t="s">
        <v>266</v>
      </c>
      <c r="B79" s="522"/>
      <c r="C79" s="523"/>
      <c r="D79" s="509"/>
      <c r="E79" s="524"/>
      <c r="F79" s="513"/>
      <c r="G79" s="514"/>
      <c r="H79" s="509"/>
      <c r="I79" s="510"/>
    </row>
    <row r="80" spans="1:9" ht="80.25" customHeight="1" x14ac:dyDescent="0.25">
      <c r="A80" s="109" t="s">
        <v>267</v>
      </c>
      <c r="B80" s="546"/>
      <c r="C80" s="547"/>
      <c r="D80" s="546"/>
      <c r="E80" s="547"/>
      <c r="F80" s="509"/>
      <c r="G80" s="510"/>
      <c r="H80" s="509"/>
      <c r="I80" s="510"/>
    </row>
    <row r="81" spans="1:9" ht="30.75" customHeight="1" x14ac:dyDescent="0.25">
      <c r="A81" s="593" t="s">
        <v>194</v>
      </c>
      <c r="B81" s="153" t="s">
        <v>99</v>
      </c>
      <c r="C81" s="153" t="s">
        <v>243</v>
      </c>
      <c r="D81" s="153" t="s">
        <v>99</v>
      </c>
      <c r="E81" s="153" t="s">
        <v>243</v>
      </c>
      <c r="F81" s="153" t="s">
        <v>99</v>
      </c>
      <c r="G81" s="153" t="s">
        <v>243</v>
      </c>
      <c r="H81" s="153" t="s">
        <v>99</v>
      </c>
      <c r="I81" s="153" t="s">
        <v>243</v>
      </c>
    </row>
    <row r="82" spans="1:9" ht="30.75" customHeight="1" x14ac:dyDescent="0.25">
      <c r="A82" s="594"/>
      <c r="B82" s="111">
        <v>0.15</v>
      </c>
      <c r="C82" s="112"/>
      <c r="D82" s="111">
        <v>0.15</v>
      </c>
      <c r="E82" s="112"/>
      <c r="F82" s="119">
        <v>0.1</v>
      </c>
      <c r="G82" s="113"/>
      <c r="H82" s="119"/>
      <c r="I82" s="113"/>
    </row>
    <row r="83" spans="1:9" ht="80.25" customHeight="1" x14ac:dyDescent="0.25">
      <c r="A83" s="109" t="s">
        <v>266</v>
      </c>
      <c r="B83" s="511"/>
      <c r="C83" s="512"/>
      <c r="D83" s="509"/>
      <c r="E83" s="510"/>
      <c r="F83" s="513"/>
      <c r="G83" s="514"/>
      <c r="H83" s="509"/>
      <c r="I83" s="510"/>
    </row>
    <row r="84" spans="1:9" ht="80.25" customHeight="1" x14ac:dyDescent="0.25">
      <c r="A84" s="109" t="s">
        <v>267</v>
      </c>
      <c r="B84" s="603"/>
      <c r="C84" s="604"/>
      <c r="D84" s="546"/>
      <c r="E84" s="547"/>
      <c r="F84" s="509"/>
      <c r="G84" s="510"/>
      <c r="H84" s="509"/>
      <c r="I84" s="510"/>
    </row>
    <row r="85" spans="1:9" ht="30" customHeight="1" x14ac:dyDescent="0.25">
      <c r="A85" s="593" t="s">
        <v>198</v>
      </c>
      <c r="B85" s="153" t="s">
        <v>99</v>
      </c>
      <c r="C85" s="153" t="s">
        <v>243</v>
      </c>
      <c r="D85" s="153" t="s">
        <v>99</v>
      </c>
      <c r="E85" s="153" t="s">
        <v>243</v>
      </c>
      <c r="F85" s="153" t="s">
        <v>99</v>
      </c>
      <c r="G85" s="153" t="s">
        <v>243</v>
      </c>
      <c r="H85" s="153" t="s">
        <v>99</v>
      </c>
      <c r="I85" s="153" t="s">
        <v>243</v>
      </c>
    </row>
    <row r="86" spans="1:9" ht="30" customHeight="1" x14ac:dyDescent="0.25">
      <c r="A86" s="594"/>
      <c r="B86" s="111">
        <v>0.15</v>
      </c>
      <c r="C86" s="112"/>
      <c r="D86" s="111">
        <v>0.2</v>
      </c>
      <c r="E86" s="112"/>
      <c r="F86" s="119">
        <v>0.15</v>
      </c>
      <c r="G86" s="113"/>
      <c r="H86" s="119"/>
      <c r="I86" s="113"/>
    </row>
    <row r="87" spans="1:9" ht="80.25" customHeight="1" x14ac:dyDescent="0.25">
      <c r="A87" s="109" t="s">
        <v>266</v>
      </c>
      <c r="B87" s="527"/>
      <c r="C87" s="527"/>
      <c r="D87" s="527"/>
      <c r="E87" s="527"/>
      <c r="F87" s="527"/>
      <c r="G87" s="527"/>
      <c r="H87" s="527"/>
      <c r="I87" s="527"/>
    </row>
    <row r="88" spans="1:9" ht="80.25" customHeight="1" x14ac:dyDescent="0.25">
      <c r="A88" s="109" t="s">
        <v>267</v>
      </c>
      <c r="B88" s="506"/>
      <c r="C88" s="507"/>
      <c r="D88" s="506"/>
      <c r="E88" s="507"/>
      <c r="F88" s="506"/>
      <c r="G88" s="507"/>
      <c r="H88" s="506"/>
      <c r="I88" s="507"/>
    </row>
    <row r="89" spans="1:9" ht="29.25" customHeight="1" x14ac:dyDescent="0.25">
      <c r="A89" s="593" t="s">
        <v>199</v>
      </c>
      <c r="B89" s="153" t="s">
        <v>99</v>
      </c>
      <c r="C89" s="153" t="s">
        <v>243</v>
      </c>
      <c r="D89" s="153" t="s">
        <v>99</v>
      </c>
      <c r="E89" s="153" t="s">
        <v>243</v>
      </c>
      <c r="F89" s="153" t="s">
        <v>99</v>
      </c>
      <c r="G89" s="153" t="s">
        <v>243</v>
      </c>
      <c r="H89" s="153" t="s">
        <v>99</v>
      </c>
      <c r="I89" s="153" t="s">
        <v>243</v>
      </c>
    </row>
    <row r="90" spans="1:9" ht="29.25" customHeight="1" x14ac:dyDescent="0.25">
      <c r="A90" s="594"/>
      <c r="B90" s="111">
        <v>0.15</v>
      </c>
      <c r="C90" s="114"/>
      <c r="D90" s="111">
        <v>0.2</v>
      </c>
      <c r="E90" s="112"/>
      <c r="F90" s="119">
        <v>0.2</v>
      </c>
      <c r="G90" s="113"/>
      <c r="H90" s="119"/>
      <c r="I90" s="113"/>
    </row>
    <row r="91" spans="1:9" ht="80.25" customHeight="1" x14ac:dyDescent="0.25">
      <c r="A91" s="109" t="s">
        <v>266</v>
      </c>
      <c r="B91" s="505"/>
      <c r="C91" s="505"/>
      <c r="D91" s="505"/>
      <c r="E91" s="505"/>
      <c r="F91" s="505"/>
      <c r="G91" s="505"/>
      <c r="H91" s="505"/>
      <c r="I91" s="505"/>
    </row>
    <row r="92" spans="1:9" ht="80.25" customHeight="1" x14ac:dyDescent="0.25">
      <c r="A92" s="109" t="s">
        <v>267</v>
      </c>
      <c r="B92" s="506"/>
      <c r="C92" s="507"/>
      <c r="D92" s="506"/>
      <c r="E92" s="507"/>
      <c r="F92" s="506"/>
      <c r="G92" s="507"/>
      <c r="H92" s="506"/>
      <c r="I92" s="507"/>
    </row>
    <row r="93" spans="1:9" ht="24.95" customHeight="1" x14ac:dyDescent="0.25">
      <c r="A93" s="593" t="s">
        <v>200</v>
      </c>
      <c r="B93" s="153" t="s">
        <v>99</v>
      </c>
      <c r="C93" s="153" t="s">
        <v>243</v>
      </c>
      <c r="D93" s="153" t="s">
        <v>99</v>
      </c>
      <c r="E93" s="153" t="s">
        <v>243</v>
      </c>
      <c r="F93" s="153" t="s">
        <v>99</v>
      </c>
      <c r="G93" s="153" t="s">
        <v>243</v>
      </c>
      <c r="H93" s="153" t="s">
        <v>99</v>
      </c>
      <c r="I93" s="153" t="s">
        <v>243</v>
      </c>
    </row>
    <row r="94" spans="1:9" ht="24.95" customHeight="1" x14ac:dyDescent="0.25">
      <c r="A94" s="594"/>
      <c r="B94" s="111">
        <v>0.1</v>
      </c>
      <c r="C94" s="114"/>
      <c r="D94" s="111">
        <v>0.15</v>
      </c>
      <c r="E94" s="112"/>
      <c r="F94" s="119">
        <v>0.2</v>
      </c>
      <c r="G94" s="113"/>
      <c r="H94" s="119"/>
      <c r="I94" s="113"/>
    </row>
    <row r="95" spans="1:9" ht="80.25" customHeight="1" x14ac:dyDescent="0.25">
      <c r="A95" s="109" t="s">
        <v>266</v>
      </c>
      <c r="B95" s="505"/>
      <c r="C95" s="505"/>
      <c r="D95" s="505"/>
      <c r="E95" s="505"/>
      <c r="F95" s="505"/>
      <c r="G95" s="505"/>
      <c r="H95" s="505"/>
      <c r="I95" s="505"/>
    </row>
    <row r="96" spans="1:9" ht="80.25" customHeight="1" x14ac:dyDescent="0.25">
      <c r="A96" s="109" t="s">
        <v>267</v>
      </c>
      <c r="B96" s="506"/>
      <c r="C96" s="507"/>
      <c r="D96" s="506"/>
      <c r="E96" s="507"/>
      <c r="F96" s="506"/>
      <c r="G96" s="507"/>
      <c r="H96" s="506"/>
      <c r="I96" s="507"/>
    </row>
    <row r="97" spans="1:9" ht="24.95" customHeight="1" x14ac:dyDescent="0.25">
      <c r="A97" s="593" t="s">
        <v>201</v>
      </c>
      <c r="B97" s="153" t="s">
        <v>99</v>
      </c>
      <c r="C97" s="153" t="s">
        <v>243</v>
      </c>
      <c r="D97" s="153" t="s">
        <v>99</v>
      </c>
      <c r="E97" s="153" t="s">
        <v>243</v>
      </c>
      <c r="F97" s="153" t="s">
        <v>99</v>
      </c>
      <c r="G97" s="153" t="s">
        <v>243</v>
      </c>
      <c r="H97" s="153" t="s">
        <v>99</v>
      </c>
      <c r="I97" s="153" t="s">
        <v>243</v>
      </c>
    </row>
    <row r="98" spans="1:9" ht="24.95" customHeight="1" x14ac:dyDescent="0.25">
      <c r="A98" s="594"/>
      <c r="B98" s="111">
        <v>0.05</v>
      </c>
      <c r="C98" s="114"/>
      <c r="D98" s="111">
        <v>0.1</v>
      </c>
      <c r="E98" s="112"/>
      <c r="F98" s="119">
        <v>0.15</v>
      </c>
      <c r="G98" s="113"/>
      <c r="H98" s="119"/>
      <c r="I98" s="113"/>
    </row>
    <row r="99" spans="1:9" ht="80.25" customHeight="1" x14ac:dyDescent="0.25">
      <c r="A99" s="109" t="s">
        <v>266</v>
      </c>
      <c r="B99" s="505"/>
      <c r="C99" s="505"/>
      <c r="D99" s="505"/>
      <c r="E99" s="505"/>
      <c r="F99" s="505"/>
      <c r="G99" s="505"/>
      <c r="H99" s="505"/>
      <c r="I99" s="505"/>
    </row>
    <row r="100" spans="1:9" ht="80.25" customHeight="1" x14ac:dyDescent="0.25">
      <c r="A100" s="109" t="s">
        <v>267</v>
      </c>
      <c r="B100" s="506"/>
      <c r="C100" s="507"/>
      <c r="D100" s="506"/>
      <c r="E100" s="507"/>
      <c r="F100" s="506"/>
      <c r="G100" s="507"/>
      <c r="H100" s="506"/>
      <c r="I100" s="507"/>
    </row>
    <row r="101" spans="1:9" ht="24.95" customHeight="1" x14ac:dyDescent="0.25">
      <c r="A101" s="593" t="s">
        <v>203</v>
      </c>
      <c r="B101" s="153" t="s">
        <v>99</v>
      </c>
      <c r="C101" s="153" t="s">
        <v>243</v>
      </c>
      <c r="D101" s="153" t="s">
        <v>99</v>
      </c>
      <c r="E101" s="153" t="s">
        <v>243</v>
      </c>
      <c r="F101" s="153" t="s">
        <v>99</v>
      </c>
      <c r="G101" s="153" t="s">
        <v>243</v>
      </c>
      <c r="H101" s="153" t="s">
        <v>99</v>
      </c>
      <c r="I101" s="153" t="s">
        <v>243</v>
      </c>
    </row>
    <row r="102" spans="1:9" ht="24.95" customHeight="1" x14ac:dyDescent="0.25">
      <c r="A102" s="594"/>
      <c r="B102" s="111">
        <v>0.05</v>
      </c>
      <c r="C102" s="114"/>
      <c r="D102" s="111">
        <v>0.05</v>
      </c>
      <c r="E102" s="112"/>
      <c r="F102" s="119">
        <v>0.1</v>
      </c>
      <c r="G102" s="113"/>
      <c r="H102" s="119"/>
      <c r="I102" s="113"/>
    </row>
    <row r="103" spans="1:9" ht="80.25" customHeight="1" x14ac:dyDescent="0.25">
      <c r="A103" s="109" t="s">
        <v>266</v>
      </c>
      <c r="B103" s="505"/>
      <c r="C103" s="505"/>
      <c r="D103" s="505"/>
      <c r="E103" s="505"/>
      <c r="F103" s="505"/>
      <c r="G103" s="505"/>
      <c r="H103" s="505"/>
      <c r="I103" s="505"/>
    </row>
    <row r="104" spans="1:9" ht="80.25" customHeight="1" x14ac:dyDescent="0.25">
      <c r="A104" s="109" t="s">
        <v>267</v>
      </c>
      <c r="B104" s="506"/>
      <c r="C104" s="507"/>
      <c r="D104" s="506"/>
      <c r="E104" s="507"/>
      <c r="F104" s="506"/>
      <c r="G104" s="507"/>
      <c r="H104" s="506"/>
      <c r="I104" s="507"/>
    </row>
    <row r="105" spans="1:9" ht="24.95" customHeight="1" x14ac:dyDescent="0.25">
      <c r="A105" s="593" t="s">
        <v>204</v>
      </c>
      <c r="B105" s="153" t="s">
        <v>99</v>
      </c>
      <c r="C105" s="153" t="s">
        <v>243</v>
      </c>
      <c r="D105" s="153" t="s">
        <v>99</v>
      </c>
      <c r="E105" s="153" t="s">
        <v>243</v>
      </c>
      <c r="F105" s="153" t="s">
        <v>99</v>
      </c>
      <c r="G105" s="153" t="s">
        <v>243</v>
      </c>
      <c r="H105" s="153" t="s">
        <v>99</v>
      </c>
      <c r="I105" s="153" t="s">
        <v>243</v>
      </c>
    </row>
    <row r="106" spans="1:9" ht="24.95" customHeight="1" x14ac:dyDescent="0.25">
      <c r="A106" s="594"/>
      <c r="B106" s="111">
        <v>0.05</v>
      </c>
      <c r="C106" s="114"/>
      <c r="D106" s="111">
        <v>0.03</v>
      </c>
      <c r="E106" s="112"/>
      <c r="F106" s="119">
        <v>0.05</v>
      </c>
      <c r="G106" s="113"/>
      <c r="H106" s="119"/>
      <c r="I106" s="113"/>
    </row>
    <row r="107" spans="1:9" ht="80.25" customHeight="1" x14ac:dyDescent="0.25">
      <c r="A107" s="109" t="s">
        <v>266</v>
      </c>
      <c r="B107" s="505"/>
      <c r="C107" s="505"/>
      <c r="D107" s="505"/>
      <c r="E107" s="505"/>
      <c r="F107" s="505"/>
      <c r="G107" s="505"/>
      <c r="H107" s="505"/>
      <c r="I107" s="505"/>
    </row>
    <row r="108" spans="1:9" ht="80.25" customHeight="1" x14ac:dyDescent="0.25">
      <c r="A108" s="109" t="s">
        <v>267</v>
      </c>
      <c r="B108" s="506"/>
      <c r="C108" s="507"/>
      <c r="D108" s="506"/>
      <c r="E108" s="507"/>
      <c r="F108" s="506"/>
      <c r="G108" s="507"/>
      <c r="H108" s="506"/>
      <c r="I108" s="507"/>
    </row>
    <row r="109" spans="1:9" ht="24.95" customHeight="1" x14ac:dyDescent="0.25">
      <c r="A109" s="593" t="s">
        <v>205</v>
      </c>
      <c r="B109" s="153" t="s">
        <v>99</v>
      </c>
      <c r="C109" s="153" t="s">
        <v>243</v>
      </c>
      <c r="D109" s="153" t="s">
        <v>99</v>
      </c>
      <c r="E109" s="153" t="s">
        <v>243</v>
      </c>
      <c r="F109" s="153" t="s">
        <v>99</v>
      </c>
      <c r="G109" s="153" t="s">
        <v>243</v>
      </c>
      <c r="H109" s="153" t="s">
        <v>99</v>
      </c>
      <c r="I109" s="153" t="s">
        <v>243</v>
      </c>
    </row>
    <row r="110" spans="1:9" ht="24.95" customHeight="1" x14ac:dyDescent="0.25">
      <c r="A110" s="594"/>
      <c r="B110" s="111">
        <v>0.05</v>
      </c>
      <c r="C110" s="114"/>
      <c r="D110" s="111">
        <v>0.02</v>
      </c>
      <c r="E110" s="112"/>
      <c r="F110" s="119">
        <v>0.03</v>
      </c>
      <c r="G110" s="113"/>
      <c r="H110" s="119"/>
      <c r="I110" s="113"/>
    </row>
    <row r="111" spans="1:9" ht="80.25" customHeight="1" x14ac:dyDescent="0.25">
      <c r="A111" s="109" t="s">
        <v>266</v>
      </c>
      <c r="B111" s="505"/>
      <c r="C111" s="505"/>
      <c r="D111" s="505"/>
      <c r="E111" s="505"/>
      <c r="F111" s="505"/>
      <c r="G111" s="505"/>
      <c r="H111" s="505"/>
      <c r="I111" s="505"/>
    </row>
    <row r="112" spans="1:9" ht="80.25" customHeight="1" x14ac:dyDescent="0.25">
      <c r="A112" s="109" t="s">
        <v>267</v>
      </c>
      <c r="B112" s="506"/>
      <c r="C112" s="507"/>
      <c r="D112" s="506"/>
      <c r="E112" s="507"/>
      <c r="F112" s="506"/>
      <c r="G112" s="507"/>
      <c r="H112" s="506"/>
      <c r="I112" s="507"/>
    </row>
    <row r="113" spans="1:9" ht="24.95" customHeight="1" x14ac:dyDescent="0.25">
      <c r="A113" s="593" t="s">
        <v>206</v>
      </c>
      <c r="B113" s="153" t="s">
        <v>99</v>
      </c>
      <c r="C113" s="153" t="s">
        <v>243</v>
      </c>
      <c r="D113" s="153" t="s">
        <v>99</v>
      </c>
      <c r="E113" s="153" t="s">
        <v>243</v>
      </c>
      <c r="F113" s="153" t="s">
        <v>99</v>
      </c>
      <c r="G113" s="153" t="s">
        <v>243</v>
      </c>
      <c r="H113" s="153" t="s">
        <v>99</v>
      </c>
      <c r="I113" s="153" t="s">
        <v>243</v>
      </c>
    </row>
    <row r="114" spans="1:9" ht="24.95" customHeight="1" x14ac:dyDescent="0.25">
      <c r="A114" s="594"/>
      <c r="B114" s="331">
        <v>0.05</v>
      </c>
      <c r="C114" s="275"/>
      <c r="D114" s="331">
        <v>0.05</v>
      </c>
      <c r="E114" s="275"/>
      <c r="F114" s="331">
        <v>0.02</v>
      </c>
      <c r="G114" s="276"/>
      <c r="H114" s="275"/>
      <c r="I114" s="276"/>
    </row>
    <row r="115" spans="1:9" ht="80.25" customHeight="1" x14ac:dyDescent="0.25">
      <c r="A115" s="109" t="s">
        <v>266</v>
      </c>
      <c r="B115" s="508"/>
      <c r="C115" s="508"/>
      <c r="D115" s="508"/>
      <c r="E115" s="508"/>
      <c r="F115" s="508"/>
      <c r="G115" s="508"/>
      <c r="H115" s="508"/>
      <c r="I115" s="508"/>
    </row>
    <row r="116" spans="1:9" ht="80.25" customHeight="1" x14ac:dyDescent="0.25">
      <c r="A116" s="109" t="s">
        <v>267</v>
      </c>
      <c r="B116" s="506"/>
      <c r="C116" s="507"/>
      <c r="D116" s="506"/>
      <c r="E116" s="507"/>
      <c r="F116" s="506"/>
      <c r="G116" s="507"/>
      <c r="H116" s="506"/>
      <c r="I116" s="507"/>
    </row>
    <row r="117" spans="1:9" ht="16.5" x14ac:dyDescent="0.25">
      <c r="A117" s="110" t="s">
        <v>268</v>
      </c>
      <c r="B117" s="392">
        <f>(B70+B74+B78+B82+B86+B90+B94+B98+B102+B106+B110+B114)</f>
        <v>1.0000000000000002</v>
      </c>
      <c r="C117" s="115">
        <f t="shared" ref="C117:I117" si="1">(C70+C74+C78+C82+C86+C90+C94+C98+C102+C106+C110+C114)</f>
        <v>0</v>
      </c>
      <c r="D117" s="392">
        <f t="shared" si="1"/>
        <v>1.0000000000000002</v>
      </c>
      <c r="E117" s="115">
        <f t="shared" si="1"/>
        <v>0</v>
      </c>
      <c r="F117" s="392">
        <f t="shared" si="1"/>
        <v>1</v>
      </c>
      <c r="G117" s="115">
        <f t="shared" si="1"/>
        <v>0</v>
      </c>
      <c r="H117" s="115">
        <f t="shared" si="1"/>
        <v>0</v>
      </c>
      <c r="I117" s="115">
        <f t="shared" si="1"/>
        <v>0</v>
      </c>
    </row>
  </sheetData>
  <mergeCells count="211">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266" customWidth="1"/>
    <col min="2" max="2" width="9.28515625" style="266" customWidth="1"/>
    <col min="3" max="3" width="5.7109375" style="266" customWidth="1"/>
    <col min="4" max="4" width="6.7109375" style="266" customWidth="1"/>
    <col min="5" max="5" width="5.7109375" style="266" customWidth="1"/>
    <col min="6" max="6" width="10.28515625" style="266" customWidth="1"/>
    <col min="7" max="7" width="2.140625" style="266" customWidth="1"/>
    <col min="8" max="8" width="18.7109375" style="266" customWidth="1"/>
    <col min="9" max="9" width="12.7109375" style="266" customWidth="1"/>
    <col min="10" max="10" width="6.7109375" style="266" customWidth="1"/>
    <col min="11" max="11" width="18.7109375" style="266" customWidth="1"/>
    <col min="12" max="12" width="25.7109375" style="266" customWidth="1"/>
    <col min="13" max="16384" width="8.7109375" style="266"/>
  </cols>
  <sheetData>
    <row r="1" spans="1:12" ht="18.75" customHeight="1" x14ac:dyDescent="0.25">
      <c r="A1" s="605"/>
      <c r="B1" s="606"/>
      <c r="C1" s="606"/>
      <c r="D1" s="606"/>
      <c r="E1" s="607"/>
      <c r="F1" s="614" t="s">
        <v>269</v>
      </c>
      <c r="G1" s="615"/>
      <c r="H1" s="615"/>
      <c r="I1" s="615"/>
      <c r="J1" s="615"/>
      <c r="K1" s="615"/>
      <c r="L1" s="265"/>
    </row>
    <row r="2" spans="1:12" ht="18.75" customHeight="1" x14ac:dyDescent="0.25">
      <c r="A2" s="608"/>
      <c r="B2" s="609"/>
      <c r="C2" s="609"/>
      <c r="D2" s="609"/>
      <c r="E2" s="610"/>
      <c r="F2" s="616"/>
      <c r="G2" s="617"/>
      <c r="H2" s="617"/>
      <c r="I2" s="617"/>
      <c r="J2" s="617"/>
      <c r="K2" s="617"/>
      <c r="L2" s="265"/>
    </row>
    <row r="3" spans="1:12" ht="18.75" customHeight="1" x14ac:dyDescent="0.25">
      <c r="A3" s="608"/>
      <c r="B3" s="609"/>
      <c r="C3" s="609"/>
      <c r="D3" s="609"/>
      <c r="E3" s="610"/>
      <c r="F3" s="614" t="s">
        <v>270</v>
      </c>
      <c r="G3" s="615"/>
      <c r="H3" s="615"/>
      <c r="I3" s="615"/>
      <c r="J3" s="615"/>
      <c r="K3" s="615"/>
      <c r="L3" s="265"/>
    </row>
    <row r="4" spans="1:12" ht="18.75" customHeight="1" x14ac:dyDescent="0.25">
      <c r="A4" s="611"/>
      <c r="B4" s="612"/>
      <c r="C4" s="612"/>
      <c r="D4" s="612"/>
      <c r="E4" s="613"/>
      <c r="F4" s="616"/>
      <c r="G4" s="617"/>
      <c r="H4" s="617"/>
      <c r="I4" s="617"/>
      <c r="J4" s="617"/>
      <c r="K4" s="617"/>
      <c r="L4" s="265"/>
    </row>
    <row r="5" spans="1:12" ht="15.75" customHeight="1" x14ac:dyDescent="0.25">
      <c r="A5" s="618" t="s">
        <v>271</v>
      </c>
      <c r="B5" s="619"/>
      <c r="C5" s="619"/>
      <c r="D5" s="619"/>
      <c r="E5" s="619"/>
      <c r="F5" s="619"/>
      <c r="G5" s="619"/>
      <c r="H5" s="619"/>
      <c r="I5" s="619"/>
      <c r="J5" s="619"/>
      <c r="K5" s="619"/>
      <c r="L5" s="620"/>
    </row>
    <row r="6" spans="1:12" ht="23.25" customHeight="1" x14ac:dyDescent="0.25">
      <c r="A6" s="618" t="s">
        <v>272</v>
      </c>
      <c r="B6" s="619"/>
      <c r="C6" s="621"/>
      <c r="D6" s="622" t="s">
        <v>12</v>
      </c>
      <c r="E6" s="623"/>
      <c r="F6" s="623"/>
      <c r="G6" s="623"/>
      <c r="H6" s="624"/>
      <c r="I6" s="618" t="s">
        <v>273</v>
      </c>
      <c r="J6" s="621"/>
      <c r="K6" s="622" t="s">
        <v>37</v>
      </c>
      <c r="L6" s="624"/>
    </row>
    <row r="7" spans="1:12" ht="17.649999999999999" customHeight="1" x14ac:dyDescent="0.25">
      <c r="A7" s="618" t="s">
        <v>274</v>
      </c>
      <c r="B7" s="619"/>
      <c r="C7" s="621"/>
      <c r="D7" s="622" t="s">
        <v>26</v>
      </c>
      <c r="E7" s="623"/>
      <c r="F7" s="623"/>
      <c r="G7" s="623"/>
      <c r="H7" s="624"/>
      <c r="I7" s="618" t="s">
        <v>98</v>
      </c>
      <c r="J7" s="621"/>
      <c r="K7" s="622" t="s">
        <v>15</v>
      </c>
      <c r="L7" s="624"/>
    </row>
    <row r="8" spans="1:12" ht="35.65" customHeight="1" x14ac:dyDescent="0.25">
      <c r="A8" s="618" t="s">
        <v>275</v>
      </c>
      <c r="B8" s="619"/>
      <c r="C8" s="621"/>
      <c r="D8" s="622" t="s">
        <v>63</v>
      </c>
      <c r="E8" s="623"/>
      <c r="F8" s="623"/>
      <c r="G8" s="623"/>
      <c r="H8" s="624"/>
      <c r="I8" s="618" t="s">
        <v>276</v>
      </c>
      <c r="J8" s="621"/>
      <c r="K8" s="622" t="s">
        <v>60</v>
      </c>
      <c r="L8" s="624"/>
    </row>
    <row r="9" spans="1:12" ht="15.75" customHeight="1" x14ac:dyDescent="0.25">
      <c r="A9" s="625" t="s">
        <v>277</v>
      </c>
      <c r="B9" s="626"/>
      <c r="C9" s="626"/>
      <c r="D9" s="626"/>
      <c r="E9" s="626"/>
      <c r="F9" s="626"/>
      <c r="G9" s="626"/>
      <c r="H9" s="626"/>
      <c r="I9" s="626"/>
      <c r="J9" s="626"/>
      <c r="K9" s="626"/>
      <c r="L9" s="627"/>
    </row>
    <row r="10" spans="1:12" ht="28.5" customHeight="1" x14ac:dyDescent="0.25">
      <c r="A10" s="636" t="s">
        <v>278</v>
      </c>
      <c r="B10" s="636"/>
      <c r="C10" s="636"/>
      <c r="D10" s="636"/>
      <c r="E10" s="661" t="str">
        <f>+ACTIVIDAD_2!B12</f>
        <v>Apoyar 5 ejercicios de transversalización del enfoque de transformación cultural y derechos humanos de las mujeres, a otras dependencias de la Secretaria de la Mujer y entidades del distrito.</v>
      </c>
      <c r="F10" s="661"/>
      <c r="G10" s="661"/>
      <c r="H10" s="661"/>
      <c r="I10" s="661"/>
      <c r="J10" s="661"/>
      <c r="K10" s="661"/>
      <c r="L10" s="661"/>
    </row>
    <row r="11" spans="1:12" ht="34.5" customHeight="1" x14ac:dyDescent="0.25">
      <c r="A11" s="628" t="s">
        <v>279</v>
      </c>
      <c r="B11" s="629"/>
      <c r="C11" s="629"/>
      <c r="D11" s="620"/>
      <c r="E11" s="630" t="str">
        <f>+ACTIVIDAD_2!I16</f>
        <v>Número de ejercicios de transversalización del enfoque de transformación cultural y derechos humanos de las mujeres apoyados en otras dependencias y entidades del distrito.</v>
      </c>
      <c r="F11" s="631"/>
      <c r="G11" s="631"/>
      <c r="H11" s="631"/>
      <c r="I11" s="631"/>
      <c r="J11" s="631"/>
      <c r="K11" s="631"/>
      <c r="L11" s="632"/>
    </row>
    <row r="12" spans="1:12" ht="47.25" customHeight="1" x14ac:dyDescent="0.25">
      <c r="A12" s="618" t="s">
        <v>280</v>
      </c>
      <c r="B12" s="619"/>
      <c r="C12" s="619"/>
      <c r="D12" s="621"/>
      <c r="E12" s="633" t="s">
        <v>321</v>
      </c>
      <c r="F12" s="634"/>
      <c r="G12" s="634"/>
      <c r="H12" s="634"/>
      <c r="I12" s="634"/>
      <c r="J12" s="634"/>
      <c r="K12" s="634"/>
      <c r="L12" s="635"/>
    </row>
    <row r="13" spans="1:12" ht="28.5" customHeight="1" x14ac:dyDescent="0.25">
      <c r="A13" s="618" t="s">
        <v>282</v>
      </c>
      <c r="B13" s="619"/>
      <c r="C13" s="621"/>
      <c r="D13" s="622" t="s">
        <v>283</v>
      </c>
      <c r="E13" s="623"/>
      <c r="F13" s="623"/>
      <c r="G13" s="623"/>
      <c r="H13" s="624"/>
      <c r="I13" s="618" t="s">
        <v>284</v>
      </c>
      <c r="J13" s="621"/>
      <c r="K13" s="622" t="s">
        <v>61</v>
      </c>
      <c r="L13" s="624"/>
    </row>
    <row r="14" spans="1:12" ht="15.75" customHeight="1" x14ac:dyDescent="0.25">
      <c r="A14" s="618" t="s">
        <v>285</v>
      </c>
      <c r="B14" s="619"/>
      <c r="C14" s="619"/>
      <c r="D14" s="619"/>
      <c r="E14" s="619"/>
      <c r="F14" s="619"/>
      <c r="G14" s="619"/>
      <c r="H14" s="619"/>
      <c r="I14" s="619"/>
      <c r="J14" s="619"/>
      <c r="K14" s="619"/>
      <c r="L14" s="620"/>
    </row>
    <row r="15" spans="1:12" ht="25.5" customHeight="1" x14ac:dyDescent="0.25">
      <c r="A15" s="618" t="s">
        <v>286</v>
      </c>
      <c r="B15" s="619"/>
      <c r="C15" s="621"/>
      <c r="D15" s="622" t="s">
        <v>19</v>
      </c>
      <c r="E15" s="623"/>
      <c r="F15" s="623"/>
      <c r="G15" s="623"/>
      <c r="H15" s="624"/>
      <c r="I15" s="618" t="s">
        <v>287</v>
      </c>
      <c r="J15" s="621"/>
      <c r="K15" s="622" t="s">
        <v>20</v>
      </c>
      <c r="L15" s="624"/>
    </row>
    <row r="16" spans="1:12" ht="25.5" customHeight="1" x14ac:dyDescent="0.25">
      <c r="A16" s="618" t="s">
        <v>288</v>
      </c>
      <c r="B16" s="619"/>
      <c r="C16" s="621"/>
      <c r="D16" s="643">
        <f>+ACTIVIDAD_2!C37</f>
        <v>1.9999999999999998</v>
      </c>
      <c r="E16" s="644"/>
      <c r="F16" s="644"/>
      <c r="G16" s="644"/>
      <c r="H16" s="645"/>
      <c r="I16" s="618" t="s">
        <v>238</v>
      </c>
      <c r="J16" s="621"/>
      <c r="K16" s="622" t="s">
        <v>21</v>
      </c>
      <c r="L16" s="624"/>
    </row>
    <row r="17" spans="1:12" ht="27.6" customHeight="1" x14ac:dyDescent="0.25">
      <c r="A17" s="618" t="s">
        <v>289</v>
      </c>
      <c r="B17" s="619"/>
      <c r="C17" s="621"/>
      <c r="D17" s="622" t="s">
        <v>322</v>
      </c>
      <c r="E17" s="623"/>
      <c r="F17" s="623"/>
      <c r="G17" s="623"/>
      <c r="H17" s="624"/>
      <c r="I17" s="640"/>
      <c r="J17" s="641"/>
      <c r="K17" s="641"/>
      <c r="L17" s="642"/>
    </row>
    <row r="18" spans="1:12" ht="12" customHeight="1" x14ac:dyDescent="0.25">
      <c r="A18" s="272" t="s">
        <v>291</v>
      </c>
      <c r="B18" s="272" t="s">
        <v>292</v>
      </c>
      <c r="C18" s="618" t="s">
        <v>293</v>
      </c>
      <c r="D18" s="619"/>
      <c r="E18" s="619"/>
      <c r="F18" s="619"/>
      <c r="G18" s="621"/>
      <c r="H18" s="618" t="s">
        <v>294</v>
      </c>
      <c r="I18" s="621"/>
      <c r="J18" s="618" t="s">
        <v>295</v>
      </c>
      <c r="K18" s="621"/>
      <c r="L18" s="272" t="s">
        <v>296</v>
      </c>
    </row>
    <row r="19" spans="1:12" ht="69.95" customHeight="1" x14ac:dyDescent="0.25">
      <c r="A19" s="267">
        <v>1</v>
      </c>
      <c r="B19" s="268" t="s">
        <v>283</v>
      </c>
      <c r="C19" s="622" t="s">
        <v>323</v>
      </c>
      <c r="D19" s="623"/>
      <c r="E19" s="623"/>
      <c r="F19" s="623"/>
      <c r="G19" s="624"/>
      <c r="H19" s="622" t="s">
        <v>324</v>
      </c>
      <c r="I19" s="624"/>
      <c r="J19" s="640" t="s">
        <v>22</v>
      </c>
      <c r="K19" s="642"/>
      <c r="L19" s="268" t="s">
        <v>325</v>
      </c>
    </row>
    <row r="20" spans="1:12" ht="34.15" customHeight="1" x14ac:dyDescent="0.25">
      <c r="A20" s="267">
        <v>2</v>
      </c>
      <c r="B20" s="268" t="s">
        <v>283</v>
      </c>
      <c r="C20" s="622"/>
      <c r="D20" s="623"/>
      <c r="E20" s="623"/>
      <c r="F20" s="623"/>
      <c r="G20" s="624"/>
      <c r="H20" s="622"/>
      <c r="I20" s="624"/>
      <c r="J20" s="640"/>
      <c r="K20" s="642"/>
      <c r="L20" s="268"/>
    </row>
    <row r="21" spans="1:12" ht="34.15" customHeight="1" x14ac:dyDescent="0.25">
      <c r="A21" s="267">
        <v>3</v>
      </c>
      <c r="B21" s="268" t="s">
        <v>283</v>
      </c>
      <c r="C21" s="622"/>
      <c r="D21" s="623"/>
      <c r="E21" s="623"/>
      <c r="F21" s="623"/>
      <c r="G21" s="624"/>
      <c r="H21" s="622"/>
      <c r="I21" s="624"/>
      <c r="J21" s="640"/>
      <c r="K21" s="642"/>
      <c r="L21" s="268"/>
    </row>
    <row r="22" spans="1:12" ht="25.5" customHeight="1" x14ac:dyDescent="0.25">
      <c r="A22" s="272" t="s">
        <v>291</v>
      </c>
      <c r="B22" s="618" t="s">
        <v>301</v>
      </c>
      <c r="C22" s="619"/>
      <c r="D22" s="619"/>
      <c r="E22" s="619"/>
      <c r="F22" s="619"/>
      <c r="G22" s="619"/>
      <c r="H22" s="619"/>
      <c r="I22" s="619"/>
      <c r="J22" s="619"/>
      <c r="K22" s="621"/>
      <c r="L22" s="272" t="s">
        <v>302</v>
      </c>
    </row>
    <row r="23" spans="1:12" ht="28.15" customHeight="1" x14ac:dyDescent="0.25">
      <c r="A23" s="267">
        <v>1</v>
      </c>
      <c r="B23" s="622" t="s">
        <v>326</v>
      </c>
      <c r="C23" s="623"/>
      <c r="D23" s="623"/>
      <c r="E23" s="623"/>
      <c r="F23" s="623"/>
      <c r="G23" s="623"/>
      <c r="H23" s="623"/>
      <c r="I23" s="623"/>
      <c r="J23" s="623"/>
      <c r="K23" s="624"/>
      <c r="L23" s="268" t="s">
        <v>22</v>
      </c>
    </row>
    <row r="24" spans="1:12" ht="15.75" customHeight="1" x14ac:dyDescent="0.25">
      <c r="A24" s="618" t="s">
        <v>304</v>
      </c>
      <c r="B24" s="619"/>
      <c r="C24" s="619"/>
      <c r="D24" s="619"/>
      <c r="E24" s="619"/>
      <c r="F24" s="626"/>
      <c r="G24" s="626"/>
      <c r="H24" s="619"/>
      <c r="I24" s="626"/>
      <c r="J24" s="626"/>
      <c r="K24" s="626"/>
      <c r="L24" s="646"/>
    </row>
    <row r="25" spans="1:12" ht="39" customHeight="1" x14ac:dyDescent="0.25">
      <c r="A25" s="618" t="s">
        <v>305</v>
      </c>
      <c r="B25" s="619"/>
      <c r="C25" s="621"/>
      <c r="D25" s="622">
        <v>0</v>
      </c>
      <c r="E25" s="623"/>
      <c r="F25" s="636" t="s">
        <v>306</v>
      </c>
      <c r="G25" s="636"/>
      <c r="H25" s="382">
        <v>2024</v>
      </c>
      <c r="I25" s="636" t="s">
        <v>307</v>
      </c>
      <c r="J25" s="636"/>
      <c r="K25" s="660" t="s">
        <v>327</v>
      </c>
      <c r="L25" s="660"/>
    </row>
    <row r="26" spans="1:12" ht="33.6" customHeight="1" x14ac:dyDescent="0.25">
      <c r="A26" s="618" t="s">
        <v>309</v>
      </c>
      <c r="B26" s="619"/>
      <c r="C26" s="621"/>
      <c r="D26" s="633" t="s">
        <v>328</v>
      </c>
      <c r="E26" s="634"/>
      <c r="F26" s="631"/>
      <c r="G26" s="631"/>
      <c r="H26" s="634"/>
      <c r="I26" s="631"/>
      <c r="J26" s="631"/>
      <c r="K26" s="631"/>
      <c r="L26" s="632"/>
    </row>
    <row r="27" spans="1:12" ht="86.45" customHeight="1" x14ac:dyDescent="0.25">
      <c r="A27" s="618" t="s">
        <v>311</v>
      </c>
      <c r="B27" s="619"/>
      <c r="C27" s="621"/>
      <c r="D27" s="657" t="s">
        <v>329</v>
      </c>
      <c r="E27" s="658"/>
      <c r="F27" s="658"/>
      <c r="G27" s="658"/>
      <c r="H27" s="658"/>
      <c r="I27" s="658"/>
      <c r="J27" s="658"/>
      <c r="K27" s="658"/>
      <c r="L27" s="659"/>
    </row>
    <row r="28" spans="1:12" ht="17.649999999999999" customHeight="1" x14ac:dyDescent="0.25">
      <c r="A28" s="618" t="s">
        <v>313</v>
      </c>
      <c r="B28" s="619"/>
      <c r="C28" s="621"/>
      <c r="D28" s="622"/>
      <c r="E28" s="623"/>
      <c r="F28" s="623"/>
      <c r="G28" s="623"/>
      <c r="H28" s="623"/>
      <c r="I28" s="623"/>
      <c r="J28" s="623"/>
      <c r="K28" s="623"/>
      <c r="L28" s="62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C111" zoomScale="55" zoomScaleNormal="55" workbookViewId="0">
      <selection activeCell="H76" sqref="H76:I76"/>
    </sheetView>
  </sheetViews>
  <sheetFormatPr baseColWidth="10" defaultColWidth="10.85546875" defaultRowHeight="14.25" x14ac:dyDescent="0.25"/>
  <cols>
    <col min="1" max="1" width="49.7109375" style="66" customWidth="1"/>
    <col min="2" max="13" width="35.7109375" style="66" customWidth="1"/>
    <col min="14" max="15" width="18.140625" style="66" customWidth="1"/>
    <col min="16" max="16" width="8.42578125" style="66" customWidth="1"/>
    <col min="17" max="17" width="18.42578125" style="66" bestFit="1" customWidth="1"/>
    <col min="18" max="18" width="5.7109375" style="66" customWidth="1"/>
    <col min="19" max="19" width="18.42578125" style="66" bestFit="1" customWidth="1"/>
    <col min="20" max="20" width="4.7109375" style="66" customWidth="1"/>
    <col min="21" max="21" width="23" style="66" bestFit="1" customWidth="1"/>
    <col min="22" max="22" width="9.140625" style="66"/>
    <col min="23" max="23" width="18.42578125" style="66" bestFit="1" customWidth="1"/>
    <col min="24" max="24" width="16.140625" style="66" customWidth="1"/>
    <col min="25" max="16384" width="10.85546875" style="66"/>
  </cols>
  <sheetData>
    <row r="1" spans="1:15" s="141" customFormat="1" ht="32.25" customHeight="1" x14ac:dyDescent="0.25">
      <c r="A1" s="576"/>
      <c r="B1" s="553" t="s">
        <v>182</v>
      </c>
      <c r="C1" s="554"/>
      <c r="D1" s="554"/>
      <c r="E1" s="554"/>
      <c r="F1" s="554"/>
      <c r="G1" s="554"/>
      <c r="H1" s="554"/>
      <c r="I1" s="554"/>
      <c r="J1" s="554"/>
      <c r="K1" s="554"/>
      <c r="L1" s="555"/>
      <c r="M1" s="550" t="s">
        <v>183</v>
      </c>
      <c r="N1" s="551"/>
      <c r="O1" s="552"/>
    </row>
    <row r="2" spans="1:15" s="141" customFormat="1" ht="30.75" customHeight="1" x14ac:dyDescent="0.25">
      <c r="A2" s="577"/>
      <c r="B2" s="556" t="s">
        <v>184</v>
      </c>
      <c r="C2" s="557"/>
      <c r="D2" s="557"/>
      <c r="E2" s="557"/>
      <c r="F2" s="557"/>
      <c r="G2" s="557"/>
      <c r="H2" s="557"/>
      <c r="I2" s="557"/>
      <c r="J2" s="557"/>
      <c r="K2" s="557"/>
      <c r="L2" s="558"/>
      <c r="M2" s="550" t="s">
        <v>185</v>
      </c>
      <c r="N2" s="551"/>
      <c r="O2" s="552"/>
    </row>
    <row r="3" spans="1:15" s="141" customFormat="1" ht="24" customHeight="1" x14ac:dyDescent="0.25">
      <c r="A3" s="577"/>
      <c r="B3" s="556" t="s">
        <v>186</v>
      </c>
      <c r="C3" s="557"/>
      <c r="D3" s="557"/>
      <c r="E3" s="557"/>
      <c r="F3" s="557"/>
      <c r="G3" s="557"/>
      <c r="H3" s="557"/>
      <c r="I3" s="557"/>
      <c r="J3" s="557"/>
      <c r="K3" s="557"/>
      <c r="L3" s="558"/>
      <c r="M3" s="550" t="s">
        <v>187</v>
      </c>
      <c r="N3" s="551"/>
      <c r="O3" s="552"/>
    </row>
    <row r="4" spans="1:15" s="141" customFormat="1" ht="21.75" customHeight="1" x14ac:dyDescent="0.25">
      <c r="A4" s="578"/>
      <c r="B4" s="559" t="s">
        <v>188</v>
      </c>
      <c r="C4" s="560"/>
      <c r="D4" s="560"/>
      <c r="E4" s="560"/>
      <c r="F4" s="560"/>
      <c r="G4" s="560"/>
      <c r="H4" s="560"/>
      <c r="I4" s="560"/>
      <c r="J4" s="560"/>
      <c r="K4" s="560"/>
      <c r="L4" s="561"/>
      <c r="M4" s="550" t="s">
        <v>189</v>
      </c>
      <c r="N4" s="551"/>
      <c r="O4" s="552"/>
    </row>
    <row r="5" spans="1:15" s="141" customFormat="1" ht="21.75" customHeight="1" x14ac:dyDescent="0.25">
      <c r="A5" s="142"/>
      <c r="B5" s="143"/>
      <c r="C5" s="143"/>
      <c r="D5" s="143"/>
      <c r="E5" s="143"/>
      <c r="F5" s="143"/>
      <c r="G5" s="143"/>
      <c r="H5" s="143"/>
      <c r="I5" s="143"/>
      <c r="J5" s="143"/>
      <c r="K5" s="143"/>
      <c r="L5" s="143"/>
      <c r="M5" s="144"/>
      <c r="N5" s="144"/>
      <c r="O5" s="144"/>
    </row>
    <row r="6" spans="1:15" s="141" customFormat="1" ht="21.75" customHeight="1" x14ac:dyDescent="0.25">
      <c r="A6" s="580" t="s">
        <v>190</v>
      </c>
      <c r="B6" s="246" t="s">
        <v>191</v>
      </c>
      <c r="C6" s="199"/>
      <c r="D6" s="246" t="s">
        <v>192</v>
      </c>
      <c r="E6" s="200"/>
      <c r="F6" s="246" t="s">
        <v>193</v>
      </c>
      <c r="G6" s="200"/>
      <c r="H6" s="246" t="s">
        <v>194</v>
      </c>
      <c r="I6" s="201"/>
      <c r="J6" s="564" t="s">
        <v>195</v>
      </c>
      <c r="K6" s="579"/>
      <c r="L6" s="245" t="s">
        <v>196</v>
      </c>
      <c r="M6" s="595" t="s">
        <v>197</v>
      </c>
      <c r="N6" s="595"/>
      <c r="O6" s="595"/>
    </row>
    <row r="7" spans="1:15" s="141" customFormat="1" ht="21.75" customHeight="1" x14ac:dyDescent="0.25">
      <c r="A7" s="580"/>
      <c r="B7" s="247" t="s">
        <v>198</v>
      </c>
      <c r="C7" s="202"/>
      <c r="D7" s="246" t="s">
        <v>199</v>
      </c>
      <c r="E7" s="203"/>
      <c r="F7" s="246" t="s">
        <v>200</v>
      </c>
      <c r="G7" s="203"/>
      <c r="H7" s="246" t="s">
        <v>201</v>
      </c>
      <c r="I7" s="201"/>
      <c r="J7" s="564"/>
      <c r="K7" s="579"/>
      <c r="L7" s="245" t="s">
        <v>202</v>
      </c>
      <c r="M7" s="595"/>
      <c r="N7" s="595"/>
      <c r="O7" s="595"/>
    </row>
    <row r="8" spans="1:15" s="141" customFormat="1" ht="21.75" customHeight="1" x14ac:dyDescent="0.25">
      <c r="A8" s="580"/>
      <c r="B8" s="246" t="s">
        <v>203</v>
      </c>
      <c r="C8" s="199"/>
      <c r="D8" s="246" t="s">
        <v>204</v>
      </c>
      <c r="E8" s="203"/>
      <c r="F8" s="246" t="s">
        <v>205</v>
      </c>
      <c r="G8" s="203"/>
      <c r="H8" s="246" t="s">
        <v>206</v>
      </c>
      <c r="I8" s="201"/>
      <c r="J8" s="564"/>
      <c r="K8" s="579"/>
      <c r="L8" s="245" t="s">
        <v>207</v>
      </c>
      <c r="M8" s="595"/>
      <c r="N8" s="595"/>
      <c r="O8" s="595"/>
    </row>
    <row r="9" spans="1:15" s="141" customFormat="1" ht="21.75" customHeight="1" thickBot="1" x14ac:dyDescent="0.3">
      <c r="A9" s="142"/>
      <c r="B9" s="143"/>
      <c r="C9" s="143"/>
      <c r="D9" s="143"/>
      <c r="E9" s="143"/>
      <c r="F9" s="143"/>
      <c r="G9" s="143"/>
      <c r="H9" s="143"/>
      <c r="I9" s="143"/>
      <c r="J9" s="143"/>
      <c r="K9" s="143"/>
      <c r="L9" s="143"/>
      <c r="M9" s="144"/>
      <c r="N9" s="144"/>
      <c r="O9" s="144"/>
    </row>
    <row r="10" spans="1:15" s="141" customFormat="1" ht="21.75" customHeight="1" thickBot="1" x14ac:dyDescent="0.3">
      <c r="A10" s="122" t="s">
        <v>208</v>
      </c>
      <c r="B10" s="587" t="s">
        <v>209</v>
      </c>
      <c r="C10" s="588"/>
      <c r="D10" s="588"/>
      <c r="E10" s="588"/>
      <c r="F10" s="588"/>
      <c r="G10" s="588"/>
      <c r="H10" s="588"/>
      <c r="I10" s="588"/>
      <c r="J10" s="588"/>
      <c r="K10" s="589"/>
      <c r="L10" s="339" t="s">
        <v>210</v>
      </c>
      <c r="M10" s="590">
        <v>2024110010289</v>
      </c>
      <c r="N10" s="591"/>
      <c r="O10" s="592"/>
    </row>
    <row r="11" spans="1:15" ht="15" customHeight="1" thickBot="1" x14ac:dyDescent="0.3">
      <c r="A11" s="71"/>
      <c r="B11" s="72"/>
      <c r="C11" s="72"/>
      <c r="D11" s="74"/>
      <c r="E11" s="73"/>
      <c r="F11" s="73"/>
      <c r="G11" s="326"/>
      <c r="H11" s="326"/>
      <c r="I11" s="75"/>
      <c r="J11" s="75"/>
      <c r="K11" s="72"/>
      <c r="L11" s="72"/>
      <c r="M11" s="72"/>
      <c r="N11" s="72"/>
      <c r="O11" s="72"/>
    </row>
    <row r="12" spans="1:15" ht="15" customHeight="1" x14ac:dyDescent="0.25">
      <c r="A12" s="584" t="s">
        <v>211</v>
      </c>
      <c r="B12" s="565" t="s">
        <v>330</v>
      </c>
      <c r="C12" s="566"/>
      <c r="D12" s="566"/>
      <c r="E12" s="566"/>
      <c r="F12" s="566"/>
      <c r="G12" s="566"/>
      <c r="H12" s="566"/>
      <c r="I12" s="566"/>
      <c r="J12" s="566"/>
      <c r="K12" s="566"/>
      <c r="L12" s="566"/>
      <c r="M12" s="566"/>
      <c r="N12" s="566"/>
      <c r="O12" s="567"/>
    </row>
    <row r="13" spans="1:15" ht="15" customHeight="1" x14ac:dyDescent="0.25">
      <c r="A13" s="585"/>
      <c r="B13" s="568"/>
      <c r="C13" s="569"/>
      <c r="D13" s="569"/>
      <c r="E13" s="569"/>
      <c r="F13" s="569"/>
      <c r="G13" s="569"/>
      <c r="H13" s="569"/>
      <c r="I13" s="569"/>
      <c r="J13" s="569"/>
      <c r="K13" s="569"/>
      <c r="L13" s="569"/>
      <c r="M13" s="569"/>
      <c r="N13" s="569"/>
      <c r="O13" s="570"/>
    </row>
    <row r="14" spans="1:15" ht="15" customHeight="1" x14ac:dyDescent="0.25">
      <c r="A14" s="586"/>
      <c r="B14" s="571"/>
      <c r="C14" s="572"/>
      <c r="D14" s="572"/>
      <c r="E14" s="572"/>
      <c r="F14" s="572"/>
      <c r="G14" s="572"/>
      <c r="H14" s="572"/>
      <c r="I14" s="572"/>
      <c r="J14" s="572"/>
      <c r="K14" s="572"/>
      <c r="L14" s="572"/>
      <c r="M14" s="572"/>
      <c r="N14" s="572"/>
      <c r="O14" s="573"/>
    </row>
    <row r="15" spans="1:15" ht="9" customHeight="1" x14ac:dyDescent="0.25">
      <c r="A15" s="78"/>
      <c r="B15" s="140"/>
      <c r="C15" s="79"/>
      <c r="D15" s="79"/>
      <c r="E15" s="79"/>
      <c r="F15" s="79"/>
      <c r="G15" s="80"/>
      <c r="H15" s="80"/>
      <c r="I15" s="80"/>
      <c r="J15" s="80"/>
      <c r="K15" s="80"/>
      <c r="L15" s="81"/>
      <c r="M15" s="81"/>
      <c r="N15" s="81"/>
      <c r="O15" s="81"/>
    </row>
    <row r="16" spans="1:15" s="82" customFormat="1" ht="37.5" customHeight="1" x14ac:dyDescent="0.25">
      <c r="A16" s="122" t="s">
        <v>213</v>
      </c>
      <c r="B16" s="574" t="s">
        <v>331</v>
      </c>
      <c r="C16" s="574"/>
      <c r="D16" s="574"/>
      <c r="E16" s="574"/>
      <c r="F16" s="574"/>
      <c r="G16" s="580" t="s">
        <v>215</v>
      </c>
      <c r="H16" s="580"/>
      <c r="I16" s="575" t="s">
        <v>332</v>
      </c>
      <c r="J16" s="575"/>
      <c r="K16" s="575"/>
      <c r="L16" s="575"/>
      <c r="M16" s="575"/>
      <c r="N16" s="575"/>
      <c r="O16" s="575"/>
    </row>
    <row r="17" spans="1:15" ht="9" customHeight="1" x14ac:dyDescent="0.25">
      <c r="A17" s="78"/>
      <c r="B17" s="80"/>
      <c r="C17" s="79"/>
      <c r="D17" s="79"/>
      <c r="E17" s="79"/>
      <c r="F17" s="79"/>
      <c r="G17" s="80"/>
      <c r="H17" s="80"/>
      <c r="I17" s="80"/>
      <c r="J17" s="80"/>
      <c r="K17" s="80"/>
      <c r="L17" s="81"/>
      <c r="M17" s="81"/>
      <c r="N17" s="81"/>
      <c r="O17" s="81"/>
    </row>
    <row r="18" spans="1:15" ht="56.25" customHeight="1" x14ac:dyDescent="0.25">
      <c r="A18" s="122" t="s">
        <v>217</v>
      </c>
      <c r="B18" s="574" t="s">
        <v>218</v>
      </c>
      <c r="C18" s="574"/>
      <c r="D18" s="574"/>
      <c r="E18" s="574"/>
      <c r="F18" s="122" t="s">
        <v>219</v>
      </c>
      <c r="G18" s="581" t="s">
        <v>220</v>
      </c>
      <c r="H18" s="581"/>
      <c r="I18" s="581"/>
      <c r="J18" s="122" t="s">
        <v>221</v>
      </c>
      <c r="K18" s="574" t="s">
        <v>222</v>
      </c>
      <c r="L18" s="574"/>
      <c r="M18" s="574"/>
      <c r="N18" s="574"/>
      <c r="O18" s="574"/>
    </row>
    <row r="19" spans="1:15" ht="9" customHeight="1" x14ac:dyDescent="0.25">
      <c r="A19" s="70"/>
      <c r="B19" s="67"/>
      <c r="C19" s="583"/>
      <c r="D19" s="583"/>
      <c r="E19" s="583"/>
      <c r="F19" s="583"/>
      <c r="G19" s="583"/>
      <c r="H19" s="583"/>
      <c r="I19" s="583"/>
      <c r="J19" s="583"/>
      <c r="K19" s="583"/>
      <c r="L19" s="583"/>
      <c r="M19" s="583"/>
      <c r="N19" s="583"/>
      <c r="O19" s="583"/>
    </row>
    <row r="21" spans="1:15" ht="16.5" customHeight="1" x14ac:dyDescent="0.25">
      <c r="A21" s="138"/>
      <c r="B21" s="139"/>
      <c r="C21" s="139"/>
      <c r="D21" s="139"/>
      <c r="E21" s="139"/>
      <c r="F21" s="139"/>
      <c r="G21" s="139"/>
      <c r="H21" s="139"/>
      <c r="I21" s="139"/>
      <c r="J21" s="139"/>
      <c r="K21" s="139"/>
      <c r="L21" s="139"/>
      <c r="M21" s="139"/>
      <c r="N21" s="139"/>
      <c r="O21" s="139"/>
    </row>
    <row r="22" spans="1:15" ht="32.1" customHeight="1" x14ac:dyDescent="0.25">
      <c r="A22" s="562" t="s">
        <v>223</v>
      </c>
      <c r="B22" s="563"/>
      <c r="C22" s="563"/>
      <c r="D22" s="563"/>
      <c r="E22" s="563"/>
      <c r="F22" s="563"/>
      <c r="G22" s="563"/>
      <c r="H22" s="563"/>
      <c r="I22" s="563"/>
      <c r="J22" s="563"/>
      <c r="K22" s="563"/>
      <c r="L22" s="563"/>
      <c r="M22" s="563"/>
      <c r="N22" s="563"/>
      <c r="O22" s="564"/>
    </row>
    <row r="23" spans="1:15" ht="32.1" customHeight="1" x14ac:dyDescent="0.25">
      <c r="A23" s="562" t="s">
        <v>224</v>
      </c>
      <c r="B23" s="563"/>
      <c r="C23" s="563"/>
      <c r="D23" s="563"/>
      <c r="E23" s="563"/>
      <c r="F23" s="563"/>
      <c r="G23" s="563"/>
      <c r="H23" s="563"/>
      <c r="I23" s="563"/>
      <c r="J23" s="563"/>
      <c r="K23" s="563"/>
      <c r="L23" s="563"/>
      <c r="M23" s="563"/>
      <c r="N23" s="563"/>
      <c r="O23" s="564"/>
    </row>
    <row r="24" spans="1:15" ht="32.1" customHeight="1" thickBot="1" x14ac:dyDescent="0.3">
      <c r="A24" s="93"/>
      <c r="B24" s="83" t="s">
        <v>191</v>
      </c>
      <c r="C24" s="83" t="s">
        <v>192</v>
      </c>
      <c r="D24" s="83" t="s">
        <v>193</v>
      </c>
      <c r="E24" s="83" t="s">
        <v>194</v>
      </c>
      <c r="F24" s="83" t="s">
        <v>198</v>
      </c>
      <c r="G24" s="83" t="s">
        <v>199</v>
      </c>
      <c r="H24" s="83" t="s">
        <v>200</v>
      </c>
      <c r="I24" s="83" t="s">
        <v>201</v>
      </c>
      <c r="J24" s="83" t="s">
        <v>203</v>
      </c>
      <c r="K24" s="83" t="s">
        <v>204</v>
      </c>
      <c r="L24" s="83" t="s">
        <v>205</v>
      </c>
      <c r="M24" s="83" t="s">
        <v>206</v>
      </c>
      <c r="N24" s="84" t="s">
        <v>225</v>
      </c>
      <c r="O24" s="84" t="s">
        <v>226</v>
      </c>
    </row>
    <row r="25" spans="1:15" ht="32.1" customHeight="1" x14ac:dyDescent="0.25">
      <c r="A25" s="87" t="s">
        <v>227</v>
      </c>
      <c r="B25" s="417">
        <v>126771000</v>
      </c>
      <c r="C25" s="417">
        <v>122111000</v>
      </c>
      <c r="D25" s="417">
        <v>109274000</v>
      </c>
      <c r="E25" s="417">
        <v>10800000</v>
      </c>
      <c r="F25" s="418" t="s">
        <v>228</v>
      </c>
      <c r="G25" s="417">
        <v>9900000</v>
      </c>
      <c r="H25" s="419"/>
      <c r="I25" s="85"/>
      <c r="J25" s="85"/>
      <c r="K25" s="85"/>
      <c r="L25" s="85"/>
      <c r="M25" s="85"/>
      <c r="N25" s="391">
        <f>SUM(B25:M25)</f>
        <v>378856000</v>
      </c>
      <c r="O25" s="86"/>
    </row>
    <row r="26" spans="1:15" ht="32.1" customHeight="1" x14ac:dyDescent="0.25">
      <c r="A26" s="87" t="s">
        <v>229</v>
      </c>
      <c r="B26" s="417">
        <v>126771000</v>
      </c>
      <c r="C26" s="417">
        <v>227585000</v>
      </c>
      <c r="D26" s="418"/>
      <c r="E26" s="418"/>
      <c r="F26" s="418"/>
      <c r="G26" s="418"/>
      <c r="H26" s="418"/>
      <c r="I26" s="88"/>
      <c r="J26" s="88"/>
      <c r="K26" s="88"/>
      <c r="L26" s="88"/>
      <c r="M26" s="88"/>
      <c r="N26" s="337">
        <f t="shared" ref="N26:N30" si="0">SUM(B26:M26)</f>
        <v>354356000</v>
      </c>
      <c r="O26" s="121">
        <f>+(B26+C26+D26+E26+F26+G26+H26+I26+J26+K26+L26+M26)/N25</f>
        <v>0.93533162995966801</v>
      </c>
    </row>
    <row r="27" spans="1:15" ht="32.1" customHeight="1" x14ac:dyDescent="0.25">
      <c r="A27" s="87" t="s">
        <v>230</v>
      </c>
      <c r="B27" s="418" t="s">
        <v>228</v>
      </c>
      <c r="C27" s="417">
        <v>1974234</v>
      </c>
      <c r="D27" s="418"/>
      <c r="E27" s="418"/>
      <c r="F27" s="418"/>
      <c r="G27" s="418"/>
      <c r="H27" s="418"/>
      <c r="I27" s="88"/>
      <c r="J27" s="88"/>
      <c r="K27" s="88"/>
      <c r="L27" s="88"/>
      <c r="M27" s="88"/>
      <c r="N27" s="337">
        <f t="shared" si="0"/>
        <v>1974234</v>
      </c>
      <c r="O27" s="121">
        <f>+N27/N26</f>
        <v>5.5713293975550009E-3</v>
      </c>
    </row>
    <row r="28" spans="1:15" ht="32.1" customHeight="1" x14ac:dyDescent="0.25">
      <c r="A28" s="87" t="s">
        <v>231</v>
      </c>
      <c r="B28" s="417">
        <v>37016653</v>
      </c>
      <c r="C28" s="417">
        <v>19226774</v>
      </c>
      <c r="D28" s="417">
        <v>38943204</v>
      </c>
      <c r="E28" s="418"/>
      <c r="F28" s="418"/>
      <c r="G28" s="418"/>
      <c r="H28" s="418"/>
      <c r="I28" s="88"/>
      <c r="J28" s="88"/>
      <c r="K28" s="88"/>
      <c r="L28" s="88"/>
      <c r="M28" s="88"/>
      <c r="N28" s="337">
        <f t="shared" si="0"/>
        <v>95186631</v>
      </c>
      <c r="O28" s="89"/>
    </row>
    <row r="29" spans="1:15" ht="32.1" customHeight="1" x14ac:dyDescent="0.25">
      <c r="A29" s="87" t="s">
        <v>232</v>
      </c>
      <c r="B29" s="417">
        <v>300000</v>
      </c>
      <c r="C29" s="418" t="s">
        <v>228</v>
      </c>
      <c r="D29" s="418"/>
      <c r="E29" s="418"/>
      <c r="F29" s="418"/>
      <c r="G29" s="418"/>
      <c r="H29" s="418"/>
      <c r="I29" s="88"/>
      <c r="J29" s="88"/>
      <c r="K29" s="88"/>
      <c r="L29" s="88"/>
      <c r="M29" s="88"/>
      <c r="N29" s="337">
        <f t="shared" si="0"/>
        <v>300000</v>
      </c>
      <c r="O29" s="89"/>
    </row>
    <row r="30" spans="1:15" ht="32.1" customHeight="1" thickBot="1" x14ac:dyDescent="0.3">
      <c r="A30" s="90" t="s">
        <v>233</v>
      </c>
      <c r="B30" s="420">
        <v>37016653</v>
      </c>
      <c r="C30" s="420">
        <v>11544833</v>
      </c>
      <c r="D30" s="421"/>
      <c r="E30" s="421"/>
      <c r="F30" s="421"/>
      <c r="G30" s="421"/>
      <c r="H30" s="421"/>
      <c r="I30" s="91"/>
      <c r="J30" s="91"/>
      <c r="K30" s="91"/>
      <c r="L30" s="91"/>
      <c r="M30" s="91"/>
      <c r="N30" s="338">
        <f t="shared" si="0"/>
        <v>48561486</v>
      </c>
      <c r="O30" s="422">
        <f>+N30/(N28-N29)</f>
        <v>0.51178427865143616</v>
      </c>
    </row>
    <row r="31" spans="1:15" s="92" customFormat="1" ht="16.5" customHeight="1" x14ac:dyDescent="0.2"/>
    <row r="32" spans="1:15" s="92" customFormat="1" ht="17.25" customHeight="1" x14ac:dyDescent="0.2"/>
    <row r="34" spans="1:9" ht="48" customHeight="1" x14ac:dyDescent="0.25">
      <c r="A34" s="534" t="s">
        <v>234</v>
      </c>
      <c r="B34" s="535"/>
      <c r="C34" s="535"/>
      <c r="D34" s="535"/>
      <c r="E34" s="535"/>
      <c r="F34" s="535"/>
      <c r="G34" s="535"/>
      <c r="H34" s="535"/>
      <c r="I34" s="536"/>
    </row>
    <row r="35" spans="1:9" ht="50.25" customHeight="1" x14ac:dyDescent="0.25">
      <c r="A35" s="104" t="s">
        <v>235</v>
      </c>
      <c r="B35" s="537" t="str">
        <f>+B12</f>
        <v>Implementar 3 acciones de transformación cultural que promuevan la redistribución equitativa de las labores del cuidado en Bogotá</v>
      </c>
      <c r="C35" s="538"/>
      <c r="D35" s="538"/>
      <c r="E35" s="538"/>
      <c r="F35" s="538"/>
      <c r="G35" s="538"/>
      <c r="H35" s="538"/>
      <c r="I35" s="539"/>
    </row>
    <row r="36" spans="1:9" ht="18.75" customHeight="1" x14ac:dyDescent="0.25">
      <c r="A36" s="528" t="s">
        <v>236</v>
      </c>
      <c r="B36" s="149">
        <v>2024</v>
      </c>
      <c r="C36" s="149">
        <v>2025</v>
      </c>
      <c r="D36" s="149">
        <v>2026</v>
      </c>
      <c r="E36" s="149">
        <v>2027</v>
      </c>
      <c r="F36" s="149" t="s">
        <v>237</v>
      </c>
      <c r="G36" s="545" t="s">
        <v>238</v>
      </c>
      <c r="H36" s="545" t="s">
        <v>21</v>
      </c>
      <c r="I36" s="545"/>
    </row>
    <row r="37" spans="1:9" ht="50.25" customHeight="1" x14ac:dyDescent="0.25">
      <c r="A37" s="529"/>
      <c r="B37" s="96">
        <v>1</v>
      </c>
      <c r="C37" s="361">
        <f>B40+B42+B44+B46+B48+B50+B52+B54+B56+B58+B60+B62</f>
        <v>1</v>
      </c>
      <c r="D37" s="96">
        <v>1</v>
      </c>
      <c r="E37" s="96">
        <v>0</v>
      </c>
      <c r="F37" s="149">
        <f>B37+C37+D37+E37</f>
        <v>3</v>
      </c>
      <c r="G37" s="545"/>
      <c r="H37" s="545"/>
      <c r="I37" s="545"/>
    </row>
    <row r="38" spans="1:9" ht="52.5" customHeight="1" x14ac:dyDescent="0.25">
      <c r="A38" s="105" t="s">
        <v>239</v>
      </c>
      <c r="B38" s="540">
        <v>0.25</v>
      </c>
      <c r="C38" s="541"/>
      <c r="D38" s="542" t="s">
        <v>240</v>
      </c>
      <c r="E38" s="543"/>
      <c r="F38" s="543"/>
      <c r="G38" s="543"/>
      <c r="H38" s="543"/>
      <c r="I38" s="544"/>
    </row>
    <row r="39" spans="1:9" s="95" customFormat="1" ht="48" customHeight="1" x14ac:dyDescent="0.25">
      <c r="A39" s="528" t="s">
        <v>241</v>
      </c>
      <c r="B39" s="105" t="s">
        <v>242</v>
      </c>
      <c r="C39" s="104" t="s">
        <v>243</v>
      </c>
      <c r="D39" s="515" t="s">
        <v>244</v>
      </c>
      <c r="E39" s="516"/>
      <c r="F39" s="515" t="s">
        <v>245</v>
      </c>
      <c r="G39" s="516"/>
      <c r="H39" s="106" t="s">
        <v>246</v>
      </c>
      <c r="I39" s="108" t="s">
        <v>247</v>
      </c>
    </row>
    <row r="40" spans="1:9" ht="120.75" customHeight="1" x14ac:dyDescent="0.25">
      <c r="A40" s="529"/>
      <c r="B40" s="350">
        <v>0.02</v>
      </c>
      <c r="C40" s="99"/>
      <c r="D40" s="530"/>
      <c r="E40" s="531"/>
      <c r="F40" s="530"/>
      <c r="G40" s="531"/>
      <c r="H40" s="425"/>
      <c r="I40" s="97"/>
    </row>
    <row r="41" spans="1:9" s="95" customFormat="1" ht="54" customHeight="1" x14ac:dyDescent="0.25">
      <c r="A41" s="528" t="s">
        <v>248</v>
      </c>
      <c r="B41" s="107" t="s">
        <v>242</v>
      </c>
      <c r="C41" s="106" t="s">
        <v>243</v>
      </c>
      <c r="D41" s="515" t="s">
        <v>244</v>
      </c>
      <c r="E41" s="516"/>
      <c r="F41" s="515" t="s">
        <v>245</v>
      </c>
      <c r="G41" s="516"/>
      <c r="H41" s="106" t="s">
        <v>246</v>
      </c>
      <c r="I41" s="108" t="s">
        <v>247</v>
      </c>
    </row>
    <row r="42" spans="1:9" ht="281.25" customHeight="1" x14ac:dyDescent="0.25">
      <c r="A42" s="529"/>
      <c r="B42" s="350">
        <v>0.02</v>
      </c>
      <c r="C42" s="99"/>
      <c r="D42" s="672"/>
      <c r="E42" s="673"/>
      <c r="F42" s="672"/>
      <c r="G42" s="673"/>
      <c r="H42" s="423"/>
      <c r="I42" s="424"/>
    </row>
    <row r="43" spans="1:9" s="95" customFormat="1" ht="35.1" customHeight="1" x14ac:dyDescent="0.25">
      <c r="A43" s="528" t="s">
        <v>249</v>
      </c>
      <c r="B43" s="107" t="s">
        <v>242</v>
      </c>
      <c r="C43" s="106" t="s">
        <v>243</v>
      </c>
      <c r="D43" s="515" t="s">
        <v>244</v>
      </c>
      <c r="E43" s="516"/>
      <c r="F43" s="515" t="s">
        <v>245</v>
      </c>
      <c r="G43" s="516"/>
      <c r="H43" s="106" t="s">
        <v>246</v>
      </c>
      <c r="I43" s="108" t="s">
        <v>247</v>
      </c>
    </row>
    <row r="44" spans="1:9" ht="120.75" customHeight="1" x14ac:dyDescent="0.25">
      <c r="A44" s="529"/>
      <c r="B44" s="350">
        <v>0.1</v>
      </c>
      <c r="C44" s="99"/>
      <c r="D44" s="530"/>
      <c r="E44" s="531"/>
      <c r="F44" s="530"/>
      <c r="G44" s="531"/>
      <c r="H44" s="96"/>
      <c r="I44" s="97"/>
    </row>
    <row r="45" spans="1:9" s="95" customFormat="1" ht="35.1" customHeight="1" x14ac:dyDescent="0.25">
      <c r="A45" s="528" t="s">
        <v>250</v>
      </c>
      <c r="B45" s="107" t="s">
        <v>242</v>
      </c>
      <c r="C45" s="107" t="s">
        <v>243</v>
      </c>
      <c r="D45" s="515" t="s">
        <v>244</v>
      </c>
      <c r="E45" s="516"/>
      <c r="F45" s="515" t="s">
        <v>245</v>
      </c>
      <c r="G45" s="516"/>
      <c r="H45" s="106" t="s">
        <v>246</v>
      </c>
      <c r="I45" s="106" t="s">
        <v>247</v>
      </c>
    </row>
    <row r="46" spans="1:9" ht="120.75" customHeight="1" x14ac:dyDescent="0.25">
      <c r="A46" s="529"/>
      <c r="B46" s="350">
        <v>0.1</v>
      </c>
      <c r="C46" s="99"/>
      <c r="D46" s="532"/>
      <c r="E46" s="533"/>
      <c r="F46" s="532"/>
      <c r="G46" s="533"/>
      <c r="H46" s="116"/>
      <c r="I46" s="117"/>
    </row>
    <row r="47" spans="1:9" s="95" customFormat="1" ht="35.1" customHeight="1" x14ac:dyDescent="0.25">
      <c r="A47" s="528" t="s">
        <v>251</v>
      </c>
      <c r="B47" s="107" t="s">
        <v>242</v>
      </c>
      <c r="C47" s="106" t="s">
        <v>243</v>
      </c>
      <c r="D47" s="515" t="s">
        <v>244</v>
      </c>
      <c r="E47" s="516"/>
      <c r="F47" s="515" t="s">
        <v>245</v>
      </c>
      <c r="G47" s="516"/>
      <c r="H47" s="106" t="s">
        <v>246</v>
      </c>
      <c r="I47" s="108" t="s">
        <v>247</v>
      </c>
    </row>
    <row r="48" spans="1:9" ht="120.75" customHeight="1" x14ac:dyDescent="0.25">
      <c r="A48" s="529"/>
      <c r="B48" s="350">
        <v>0.1</v>
      </c>
      <c r="C48" s="99"/>
      <c r="D48" s="517"/>
      <c r="E48" s="519"/>
      <c r="F48" s="517"/>
      <c r="G48" s="519"/>
      <c r="H48" s="96"/>
      <c r="I48" s="98"/>
    </row>
    <row r="49" spans="1:9" s="95" customFormat="1" ht="35.1" customHeight="1" x14ac:dyDescent="0.25">
      <c r="A49" s="528" t="s">
        <v>252</v>
      </c>
      <c r="B49" s="107" t="s">
        <v>242</v>
      </c>
      <c r="C49" s="106" t="s">
        <v>243</v>
      </c>
      <c r="D49" s="515" t="s">
        <v>244</v>
      </c>
      <c r="E49" s="516"/>
      <c r="F49" s="515" t="s">
        <v>245</v>
      </c>
      <c r="G49" s="516"/>
      <c r="H49" s="106" t="s">
        <v>246</v>
      </c>
      <c r="I49" s="108" t="s">
        <v>247</v>
      </c>
    </row>
    <row r="50" spans="1:9" ht="120.75" customHeight="1" x14ac:dyDescent="0.25">
      <c r="A50" s="529"/>
      <c r="B50" s="351">
        <v>0.1</v>
      </c>
      <c r="C50" s="100"/>
      <c r="D50" s="517"/>
      <c r="E50" s="519"/>
      <c r="F50" s="517"/>
      <c r="G50" s="519"/>
      <c r="H50" s="96"/>
      <c r="I50" s="98"/>
    </row>
    <row r="51" spans="1:9" ht="35.1" customHeight="1" x14ac:dyDescent="0.25">
      <c r="A51" s="528" t="s">
        <v>253</v>
      </c>
      <c r="B51" s="105" t="s">
        <v>242</v>
      </c>
      <c r="C51" s="104" t="s">
        <v>243</v>
      </c>
      <c r="D51" s="515" t="s">
        <v>244</v>
      </c>
      <c r="E51" s="516"/>
      <c r="F51" s="515" t="s">
        <v>245</v>
      </c>
      <c r="G51" s="516"/>
      <c r="H51" s="106" t="s">
        <v>246</v>
      </c>
      <c r="I51" s="108" t="s">
        <v>247</v>
      </c>
    </row>
    <row r="52" spans="1:9" ht="120.75" customHeight="1" x14ac:dyDescent="0.25">
      <c r="A52" s="529"/>
      <c r="B52" s="351">
        <v>0.1</v>
      </c>
      <c r="C52" s="100"/>
      <c r="D52" s="517"/>
      <c r="E52" s="518"/>
      <c r="F52" s="517"/>
      <c r="G52" s="519"/>
      <c r="H52" s="96"/>
      <c r="I52" s="98"/>
    </row>
    <row r="53" spans="1:9" ht="35.1" customHeight="1" x14ac:dyDescent="0.25">
      <c r="A53" s="528" t="s">
        <v>254</v>
      </c>
      <c r="B53" s="105" t="s">
        <v>242</v>
      </c>
      <c r="C53" s="104" t="s">
        <v>243</v>
      </c>
      <c r="D53" s="515" t="s">
        <v>244</v>
      </c>
      <c r="E53" s="516"/>
      <c r="F53" s="515" t="s">
        <v>245</v>
      </c>
      <c r="G53" s="516"/>
      <c r="H53" s="106" t="s">
        <v>246</v>
      </c>
      <c r="I53" s="108" t="s">
        <v>247</v>
      </c>
    </row>
    <row r="54" spans="1:9" ht="120.75" customHeight="1" x14ac:dyDescent="0.25">
      <c r="A54" s="529"/>
      <c r="B54" s="351">
        <v>0.13</v>
      </c>
      <c r="C54" s="100"/>
      <c r="D54" s="517"/>
      <c r="E54" s="518"/>
      <c r="F54" s="517"/>
      <c r="G54" s="519"/>
      <c r="H54" s="118"/>
      <c r="I54" s="98"/>
    </row>
    <row r="55" spans="1:9" ht="35.1" customHeight="1" x14ac:dyDescent="0.25">
      <c r="A55" s="528" t="s">
        <v>255</v>
      </c>
      <c r="B55" s="105" t="s">
        <v>242</v>
      </c>
      <c r="C55" s="104" t="s">
        <v>243</v>
      </c>
      <c r="D55" s="515" t="s">
        <v>244</v>
      </c>
      <c r="E55" s="516"/>
      <c r="F55" s="515" t="s">
        <v>245</v>
      </c>
      <c r="G55" s="516"/>
      <c r="H55" s="106" t="s">
        <v>246</v>
      </c>
      <c r="I55" s="108" t="s">
        <v>247</v>
      </c>
    </row>
    <row r="56" spans="1:9" ht="120.75" customHeight="1" x14ac:dyDescent="0.25">
      <c r="A56" s="529"/>
      <c r="B56" s="351">
        <v>0.13</v>
      </c>
      <c r="C56" s="100"/>
      <c r="D56" s="517"/>
      <c r="E56" s="519"/>
      <c r="F56" s="517"/>
      <c r="G56" s="519"/>
      <c r="H56" s="96"/>
      <c r="I56" s="96"/>
    </row>
    <row r="57" spans="1:9" ht="35.1" customHeight="1" x14ac:dyDescent="0.25">
      <c r="A57" s="528" t="s">
        <v>256</v>
      </c>
      <c r="B57" s="105" t="s">
        <v>242</v>
      </c>
      <c r="C57" s="104" t="s">
        <v>243</v>
      </c>
      <c r="D57" s="515" t="s">
        <v>244</v>
      </c>
      <c r="E57" s="516"/>
      <c r="F57" s="515" t="s">
        <v>245</v>
      </c>
      <c r="G57" s="516"/>
      <c r="H57" s="106" t="s">
        <v>246</v>
      </c>
      <c r="I57" s="108" t="s">
        <v>247</v>
      </c>
    </row>
    <row r="58" spans="1:9" ht="120.75" customHeight="1" x14ac:dyDescent="0.25">
      <c r="A58" s="529"/>
      <c r="B58" s="351">
        <v>0.1</v>
      </c>
      <c r="C58" s="100"/>
      <c r="D58" s="517"/>
      <c r="E58" s="519"/>
      <c r="F58" s="517"/>
      <c r="G58" s="519"/>
      <c r="H58" s="96"/>
      <c r="I58" s="98"/>
    </row>
    <row r="59" spans="1:9" ht="35.1" customHeight="1" x14ac:dyDescent="0.25">
      <c r="A59" s="528" t="s">
        <v>257</v>
      </c>
      <c r="B59" s="105" t="s">
        <v>242</v>
      </c>
      <c r="C59" s="104" t="s">
        <v>243</v>
      </c>
      <c r="D59" s="515" t="s">
        <v>244</v>
      </c>
      <c r="E59" s="516"/>
      <c r="F59" s="515" t="s">
        <v>245</v>
      </c>
      <c r="G59" s="516"/>
      <c r="H59" s="106" t="s">
        <v>246</v>
      </c>
      <c r="I59" s="108" t="s">
        <v>247</v>
      </c>
    </row>
    <row r="60" spans="1:9" ht="120.75" customHeight="1" x14ac:dyDescent="0.25">
      <c r="A60" s="529"/>
      <c r="B60" s="349">
        <v>0.05</v>
      </c>
      <c r="C60" s="100"/>
      <c r="D60" s="517"/>
      <c r="E60" s="519"/>
      <c r="F60" s="518"/>
      <c r="G60" s="518"/>
      <c r="H60" s="96"/>
      <c r="I60" s="96"/>
    </row>
    <row r="61" spans="1:9" ht="35.1" customHeight="1" x14ac:dyDescent="0.25">
      <c r="A61" s="528" t="s">
        <v>258</v>
      </c>
      <c r="B61" s="105" t="s">
        <v>242</v>
      </c>
      <c r="C61" s="104" t="s">
        <v>243</v>
      </c>
      <c r="D61" s="515" t="s">
        <v>244</v>
      </c>
      <c r="E61" s="516"/>
      <c r="F61" s="515" t="s">
        <v>245</v>
      </c>
      <c r="G61" s="516"/>
      <c r="H61" s="106" t="s">
        <v>246</v>
      </c>
      <c r="I61" s="108" t="s">
        <v>247</v>
      </c>
    </row>
    <row r="62" spans="1:9" ht="120.75" customHeight="1" x14ac:dyDescent="0.25">
      <c r="A62" s="529"/>
      <c r="B62" s="349">
        <v>0.05</v>
      </c>
      <c r="C62" s="100"/>
      <c r="D62" s="517"/>
      <c r="E62" s="519"/>
      <c r="F62" s="517"/>
      <c r="G62" s="519"/>
      <c r="H62" s="96"/>
      <c r="I62" s="96"/>
    </row>
    <row r="65" spans="1:11" x14ac:dyDescent="0.25">
      <c r="K65" s="432">
        <f>B40+B42+B44+B46+B48+B50+B52+B54+B56+B58+B60+B62</f>
        <v>1</v>
      </c>
    </row>
    <row r="66" spans="1:11" ht="34.5" customHeight="1" x14ac:dyDescent="0.25">
      <c r="A66" s="596" t="s">
        <v>259</v>
      </c>
      <c r="B66" s="596"/>
      <c r="C66" s="596"/>
      <c r="D66" s="596"/>
      <c r="E66" s="596"/>
      <c r="F66" s="596"/>
      <c r="G66" s="596"/>
      <c r="H66" s="596"/>
      <c r="I66" s="596"/>
    </row>
    <row r="67" spans="1:11" ht="98.25" customHeight="1" x14ac:dyDescent="0.25">
      <c r="A67" s="109" t="s">
        <v>260</v>
      </c>
      <c r="B67" s="525" t="s">
        <v>333</v>
      </c>
      <c r="C67" s="526"/>
      <c r="D67" s="525" t="s">
        <v>334</v>
      </c>
      <c r="E67" s="526"/>
      <c r="F67" s="525" t="s">
        <v>335</v>
      </c>
      <c r="G67" s="526"/>
      <c r="H67" s="525" t="s">
        <v>336</v>
      </c>
      <c r="I67" s="526"/>
    </row>
    <row r="68" spans="1:11" ht="40.5" customHeight="1" x14ac:dyDescent="0.25">
      <c r="A68" s="383" t="s">
        <v>265</v>
      </c>
      <c r="B68" s="599">
        <v>7.0000000000000007E-2</v>
      </c>
      <c r="C68" s="600"/>
      <c r="D68" s="599">
        <v>0.08</v>
      </c>
      <c r="E68" s="600"/>
      <c r="F68" s="599">
        <v>0.05</v>
      </c>
      <c r="G68" s="600"/>
      <c r="H68" s="599">
        <v>0.05</v>
      </c>
      <c r="I68" s="602"/>
    </row>
    <row r="69" spans="1:11" ht="30" customHeight="1" x14ac:dyDescent="0.25">
      <c r="A69" s="593" t="s">
        <v>191</v>
      </c>
      <c r="B69" s="153" t="s">
        <v>99</v>
      </c>
      <c r="C69" s="153" t="s">
        <v>243</v>
      </c>
      <c r="D69" s="153" t="s">
        <v>99</v>
      </c>
      <c r="E69" s="153" t="s">
        <v>243</v>
      </c>
      <c r="F69" s="153" t="s">
        <v>99</v>
      </c>
      <c r="G69" s="153" t="s">
        <v>243</v>
      </c>
      <c r="H69" s="153" t="s">
        <v>99</v>
      </c>
      <c r="I69" s="153" t="s">
        <v>243</v>
      </c>
    </row>
    <row r="70" spans="1:11" ht="30" customHeight="1" x14ac:dyDescent="0.25">
      <c r="A70" s="594"/>
      <c r="B70" s="111">
        <v>0.05</v>
      </c>
      <c r="C70" s="112"/>
      <c r="D70" s="111">
        <v>0</v>
      </c>
      <c r="E70" s="112"/>
      <c r="F70" s="119">
        <v>0</v>
      </c>
      <c r="G70" s="112"/>
      <c r="H70" s="119">
        <v>0</v>
      </c>
      <c r="I70" s="112"/>
    </row>
    <row r="71" spans="1:11" ht="87.75" customHeight="1" x14ac:dyDescent="0.25">
      <c r="A71" s="109" t="s">
        <v>266</v>
      </c>
      <c r="B71" s="522"/>
      <c r="C71" s="523"/>
      <c r="D71" s="662"/>
      <c r="E71" s="662"/>
      <c r="F71" s="662"/>
      <c r="G71" s="662"/>
      <c r="H71" s="662"/>
      <c r="I71" s="662"/>
    </row>
    <row r="72" spans="1:11" ht="80.25" customHeight="1" x14ac:dyDescent="0.25">
      <c r="A72" s="109" t="s">
        <v>267</v>
      </c>
      <c r="B72" s="520"/>
      <c r="C72" s="521"/>
      <c r="D72" s="671"/>
      <c r="E72" s="671"/>
      <c r="F72" s="671"/>
      <c r="G72" s="671"/>
      <c r="H72" s="671"/>
      <c r="I72" s="671"/>
    </row>
    <row r="73" spans="1:11" ht="30.75" customHeight="1" x14ac:dyDescent="0.25">
      <c r="A73" s="593" t="s">
        <v>192</v>
      </c>
      <c r="B73" s="153" t="s">
        <v>99</v>
      </c>
      <c r="C73" s="153" t="s">
        <v>243</v>
      </c>
      <c r="D73" s="153" t="s">
        <v>99</v>
      </c>
      <c r="E73" s="153" t="s">
        <v>243</v>
      </c>
      <c r="F73" s="153" t="s">
        <v>99</v>
      </c>
      <c r="G73" s="153" t="s">
        <v>243</v>
      </c>
      <c r="H73" s="153" t="s">
        <v>99</v>
      </c>
      <c r="I73" s="153" t="s">
        <v>243</v>
      </c>
    </row>
    <row r="74" spans="1:11" ht="30.75" customHeight="1" x14ac:dyDescent="0.25">
      <c r="A74" s="594"/>
      <c r="B74" s="111">
        <v>0.05</v>
      </c>
      <c r="C74" s="112"/>
      <c r="D74" s="111">
        <v>0</v>
      </c>
      <c r="E74" s="112"/>
      <c r="F74" s="119">
        <v>0</v>
      </c>
      <c r="G74" s="113"/>
      <c r="H74" s="119">
        <v>0.09</v>
      </c>
      <c r="I74" s="113"/>
    </row>
    <row r="75" spans="1:11" ht="89.25" customHeight="1" x14ac:dyDescent="0.25">
      <c r="A75" s="109" t="s">
        <v>266</v>
      </c>
      <c r="B75" s="522"/>
      <c r="C75" s="523"/>
      <c r="D75" s="662"/>
      <c r="E75" s="662"/>
      <c r="F75" s="663"/>
      <c r="G75" s="664"/>
      <c r="H75" s="665"/>
      <c r="I75" s="666"/>
    </row>
    <row r="76" spans="1:11" ht="102.75" customHeight="1" x14ac:dyDescent="0.25">
      <c r="A76" s="109" t="s">
        <v>267</v>
      </c>
      <c r="B76" s="520"/>
      <c r="C76" s="521"/>
      <c r="D76" s="546"/>
      <c r="E76" s="547"/>
      <c r="F76" s="667"/>
      <c r="G76" s="668"/>
      <c r="H76" s="669"/>
      <c r="I76" s="670"/>
    </row>
    <row r="77" spans="1:11" ht="30.75" customHeight="1" x14ac:dyDescent="0.25">
      <c r="A77" s="593" t="s">
        <v>193</v>
      </c>
      <c r="B77" s="153" t="s">
        <v>99</v>
      </c>
      <c r="C77" s="153" t="s">
        <v>243</v>
      </c>
      <c r="D77" s="153" t="s">
        <v>99</v>
      </c>
      <c r="E77" s="153" t="s">
        <v>243</v>
      </c>
      <c r="F77" s="153" t="s">
        <v>99</v>
      </c>
      <c r="G77" s="153" t="s">
        <v>243</v>
      </c>
      <c r="H77" s="153" t="s">
        <v>99</v>
      </c>
      <c r="I77" s="153" t="s">
        <v>243</v>
      </c>
    </row>
    <row r="78" spans="1:11" ht="30.75" customHeight="1" x14ac:dyDescent="0.25">
      <c r="A78" s="594"/>
      <c r="B78" s="111">
        <v>0.1</v>
      </c>
      <c r="C78" s="112"/>
      <c r="D78" s="111">
        <v>0.1</v>
      </c>
      <c r="E78" s="112"/>
      <c r="F78" s="119">
        <v>0.09</v>
      </c>
      <c r="G78" s="113"/>
      <c r="H78" s="119">
        <v>0.09</v>
      </c>
      <c r="I78" s="113"/>
    </row>
    <row r="79" spans="1:11" ht="80.25" customHeight="1" x14ac:dyDescent="0.25">
      <c r="A79" s="109" t="s">
        <v>266</v>
      </c>
      <c r="B79" s="522"/>
      <c r="C79" s="523"/>
      <c r="D79" s="509"/>
      <c r="E79" s="524"/>
      <c r="F79" s="513"/>
      <c r="G79" s="514"/>
      <c r="H79" s="509"/>
      <c r="I79" s="510"/>
    </row>
    <row r="80" spans="1:11" ht="80.25" customHeight="1" x14ac:dyDescent="0.25">
      <c r="A80" s="109" t="s">
        <v>267</v>
      </c>
      <c r="B80" s="546"/>
      <c r="C80" s="547"/>
      <c r="D80" s="546"/>
      <c r="E80" s="547"/>
      <c r="F80" s="509"/>
      <c r="G80" s="510"/>
      <c r="H80" s="509"/>
      <c r="I80" s="510"/>
    </row>
    <row r="81" spans="1:9" ht="30.75" customHeight="1" x14ac:dyDescent="0.25">
      <c r="A81" s="593" t="s">
        <v>194</v>
      </c>
      <c r="B81" s="153" t="s">
        <v>99</v>
      </c>
      <c r="C81" s="153" t="s">
        <v>243</v>
      </c>
      <c r="D81" s="153" t="s">
        <v>99</v>
      </c>
      <c r="E81" s="153" t="s">
        <v>243</v>
      </c>
      <c r="F81" s="153" t="s">
        <v>99</v>
      </c>
      <c r="G81" s="153" t="s">
        <v>243</v>
      </c>
      <c r="H81" s="153" t="s">
        <v>99</v>
      </c>
      <c r="I81" s="153" t="s">
        <v>243</v>
      </c>
    </row>
    <row r="82" spans="1:9" ht="30.75" customHeight="1" x14ac:dyDescent="0.25">
      <c r="A82" s="594"/>
      <c r="B82" s="111">
        <v>0.1</v>
      </c>
      <c r="C82" s="112"/>
      <c r="D82" s="111">
        <v>0.1</v>
      </c>
      <c r="E82" s="112"/>
      <c r="F82" s="119">
        <v>0.09</v>
      </c>
      <c r="G82" s="113"/>
      <c r="H82" s="119">
        <v>0.09</v>
      </c>
      <c r="I82" s="113"/>
    </row>
    <row r="83" spans="1:9" ht="80.25" customHeight="1" x14ac:dyDescent="0.25">
      <c r="A83" s="109" t="s">
        <v>266</v>
      </c>
      <c r="B83" s="511"/>
      <c r="C83" s="512"/>
      <c r="D83" s="509"/>
      <c r="E83" s="510"/>
      <c r="F83" s="513"/>
      <c r="G83" s="514"/>
      <c r="H83" s="509"/>
      <c r="I83" s="510"/>
    </row>
    <row r="84" spans="1:9" ht="80.25" customHeight="1" x14ac:dyDescent="0.25">
      <c r="A84" s="109" t="s">
        <v>267</v>
      </c>
      <c r="B84" s="603"/>
      <c r="C84" s="604"/>
      <c r="D84" s="546"/>
      <c r="E84" s="547"/>
      <c r="F84" s="509"/>
      <c r="G84" s="510"/>
      <c r="H84" s="509"/>
      <c r="I84" s="510"/>
    </row>
    <row r="85" spans="1:9" ht="30" customHeight="1" x14ac:dyDescent="0.25">
      <c r="A85" s="593" t="s">
        <v>198</v>
      </c>
      <c r="B85" s="153" t="s">
        <v>99</v>
      </c>
      <c r="C85" s="153" t="s">
        <v>243</v>
      </c>
      <c r="D85" s="153" t="s">
        <v>99</v>
      </c>
      <c r="E85" s="153" t="s">
        <v>243</v>
      </c>
      <c r="F85" s="153" t="s">
        <v>99</v>
      </c>
      <c r="G85" s="153" t="s">
        <v>243</v>
      </c>
      <c r="H85" s="153" t="s">
        <v>99</v>
      </c>
      <c r="I85" s="153" t="s">
        <v>243</v>
      </c>
    </row>
    <row r="86" spans="1:9" ht="30" customHeight="1" x14ac:dyDescent="0.25">
      <c r="A86" s="594"/>
      <c r="B86" s="111">
        <v>0.15</v>
      </c>
      <c r="C86" s="112"/>
      <c r="D86" s="111">
        <v>0.1</v>
      </c>
      <c r="E86" s="112"/>
      <c r="F86" s="119">
        <v>0.1</v>
      </c>
      <c r="G86" s="113"/>
      <c r="H86" s="119">
        <v>0.09</v>
      </c>
      <c r="I86" s="113"/>
    </row>
    <row r="87" spans="1:9" ht="80.25" customHeight="1" x14ac:dyDescent="0.25">
      <c r="A87" s="109" t="s">
        <v>266</v>
      </c>
      <c r="B87" s="527"/>
      <c r="C87" s="527"/>
      <c r="D87" s="527"/>
      <c r="E87" s="527"/>
      <c r="F87" s="527"/>
      <c r="G87" s="527"/>
      <c r="H87" s="527"/>
      <c r="I87" s="527"/>
    </row>
    <row r="88" spans="1:9" ht="80.25" customHeight="1" x14ac:dyDescent="0.25">
      <c r="A88" s="109" t="s">
        <v>267</v>
      </c>
      <c r="B88" s="506"/>
      <c r="C88" s="507"/>
      <c r="D88" s="506"/>
      <c r="E88" s="507"/>
      <c r="F88" s="506"/>
      <c r="G88" s="507"/>
      <c r="H88" s="506"/>
      <c r="I88" s="507"/>
    </row>
    <row r="89" spans="1:9" ht="29.25" customHeight="1" x14ac:dyDescent="0.25">
      <c r="A89" s="593" t="s">
        <v>199</v>
      </c>
      <c r="B89" s="153" t="s">
        <v>99</v>
      </c>
      <c r="C89" s="153" t="s">
        <v>243</v>
      </c>
      <c r="D89" s="153" t="s">
        <v>99</v>
      </c>
      <c r="E89" s="153" t="s">
        <v>243</v>
      </c>
      <c r="F89" s="153" t="s">
        <v>99</v>
      </c>
      <c r="G89" s="153" t="s">
        <v>243</v>
      </c>
      <c r="H89" s="153" t="s">
        <v>99</v>
      </c>
      <c r="I89" s="153" t="s">
        <v>243</v>
      </c>
    </row>
    <row r="90" spans="1:9" ht="29.25" customHeight="1" x14ac:dyDescent="0.25">
      <c r="A90" s="594"/>
      <c r="B90" s="111">
        <v>0.15</v>
      </c>
      <c r="C90" s="114"/>
      <c r="D90" s="111">
        <v>0.15</v>
      </c>
      <c r="E90" s="112"/>
      <c r="F90" s="119">
        <v>0.08</v>
      </c>
      <c r="G90" s="113"/>
      <c r="H90" s="119">
        <v>0.09</v>
      </c>
      <c r="I90" s="113"/>
    </row>
    <row r="91" spans="1:9" ht="80.25" customHeight="1" x14ac:dyDescent="0.25">
      <c r="A91" s="109" t="s">
        <v>266</v>
      </c>
      <c r="B91" s="505"/>
      <c r="C91" s="505"/>
      <c r="D91" s="505"/>
      <c r="E91" s="505"/>
      <c r="F91" s="505"/>
      <c r="G91" s="505"/>
      <c r="H91" s="505"/>
      <c r="I91" s="505"/>
    </row>
    <row r="92" spans="1:9" ht="80.25" customHeight="1" x14ac:dyDescent="0.25">
      <c r="A92" s="109" t="s">
        <v>267</v>
      </c>
      <c r="B92" s="506"/>
      <c r="C92" s="507"/>
      <c r="D92" s="506"/>
      <c r="E92" s="507"/>
      <c r="F92" s="506"/>
      <c r="G92" s="507"/>
      <c r="H92" s="506"/>
      <c r="I92" s="507"/>
    </row>
    <row r="93" spans="1:9" ht="24.95" customHeight="1" x14ac:dyDescent="0.25">
      <c r="A93" s="593" t="s">
        <v>200</v>
      </c>
      <c r="B93" s="153" t="s">
        <v>99</v>
      </c>
      <c r="C93" s="153" t="s">
        <v>243</v>
      </c>
      <c r="D93" s="153" t="s">
        <v>99</v>
      </c>
      <c r="E93" s="153" t="s">
        <v>243</v>
      </c>
      <c r="F93" s="153" t="s">
        <v>99</v>
      </c>
      <c r="G93" s="153" t="s">
        <v>243</v>
      </c>
      <c r="H93" s="153" t="s">
        <v>99</v>
      </c>
      <c r="I93" s="153" t="s">
        <v>243</v>
      </c>
    </row>
    <row r="94" spans="1:9" ht="24.95" customHeight="1" x14ac:dyDescent="0.25">
      <c r="A94" s="594"/>
      <c r="B94" s="111">
        <v>0.1</v>
      </c>
      <c r="C94" s="114"/>
      <c r="D94" s="111">
        <v>0.15</v>
      </c>
      <c r="E94" s="112"/>
      <c r="F94" s="119">
        <v>0.08</v>
      </c>
      <c r="G94" s="113"/>
      <c r="H94" s="119">
        <v>0.09</v>
      </c>
      <c r="I94" s="113"/>
    </row>
    <row r="95" spans="1:9" ht="80.25" customHeight="1" x14ac:dyDescent="0.25">
      <c r="A95" s="109" t="s">
        <v>266</v>
      </c>
      <c r="B95" s="505"/>
      <c r="C95" s="505"/>
      <c r="D95" s="505"/>
      <c r="E95" s="505"/>
      <c r="F95" s="505"/>
      <c r="G95" s="505"/>
      <c r="H95" s="505"/>
      <c r="I95" s="505"/>
    </row>
    <row r="96" spans="1:9" ht="80.25" customHeight="1" x14ac:dyDescent="0.25">
      <c r="A96" s="109" t="s">
        <v>267</v>
      </c>
      <c r="B96" s="506"/>
      <c r="C96" s="507"/>
      <c r="D96" s="506"/>
      <c r="E96" s="507"/>
      <c r="F96" s="506"/>
      <c r="G96" s="507"/>
      <c r="H96" s="506"/>
      <c r="I96" s="507"/>
    </row>
    <row r="97" spans="1:9" ht="24.95" customHeight="1" x14ac:dyDescent="0.25">
      <c r="A97" s="593" t="s">
        <v>201</v>
      </c>
      <c r="B97" s="153" t="s">
        <v>99</v>
      </c>
      <c r="C97" s="153" t="s">
        <v>243</v>
      </c>
      <c r="D97" s="153" t="s">
        <v>99</v>
      </c>
      <c r="E97" s="153" t="s">
        <v>243</v>
      </c>
      <c r="F97" s="153" t="s">
        <v>99</v>
      </c>
      <c r="G97" s="153" t="s">
        <v>243</v>
      </c>
      <c r="H97" s="153" t="s">
        <v>99</v>
      </c>
      <c r="I97" s="153" t="s">
        <v>243</v>
      </c>
    </row>
    <row r="98" spans="1:9" ht="24.95" customHeight="1" x14ac:dyDescent="0.25">
      <c r="A98" s="594"/>
      <c r="B98" s="111">
        <v>0.1</v>
      </c>
      <c r="C98" s="114"/>
      <c r="D98" s="111">
        <v>0.15</v>
      </c>
      <c r="E98" s="112"/>
      <c r="F98" s="119">
        <v>0.09</v>
      </c>
      <c r="G98" s="113"/>
      <c r="H98" s="119">
        <v>0.09</v>
      </c>
      <c r="I98" s="113"/>
    </row>
    <row r="99" spans="1:9" ht="80.25" customHeight="1" x14ac:dyDescent="0.25">
      <c r="A99" s="109" t="s">
        <v>266</v>
      </c>
      <c r="B99" s="505"/>
      <c r="C99" s="505"/>
      <c r="D99" s="505"/>
      <c r="E99" s="505"/>
      <c r="F99" s="505"/>
      <c r="G99" s="505"/>
      <c r="H99" s="505"/>
      <c r="I99" s="505"/>
    </row>
    <row r="100" spans="1:9" ht="80.25" customHeight="1" x14ac:dyDescent="0.25">
      <c r="A100" s="109" t="s">
        <v>267</v>
      </c>
      <c r="B100" s="506"/>
      <c r="C100" s="507"/>
      <c r="D100" s="506"/>
      <c r="E100" s="507"/>
      <c r="F100" s="506"/>
      <c r="G100" s="507"/>
      <c r="H100" s="506"/>
      <c r="I100" s="507"/>
    </row>
    <row r="101" spans="1:9" ht="24.95" customHeight="1" x14ac:dyDescent="0.25">
      <c r="A101" s="593" t="s">
        <v>203</v>
      </c>
      <c r="B101" s="153" t="s">
        <v>99</v>
      </c>
      <c r="C101" s="153" t="s">
        <v>243</v>
      </c>
      <c r="D101" s="153" t="s">
        <v>99</v>
      </c>
      <c r="E101" s="153" t="s">
        <v>243</v>
      </c>
      <c r="F101" s="153" t="s">
        <v>99</v>
      </c>
      <c r="G101" s="153" t="s">
        <v>243</v>
      </c>
      <c r="H101" s="153" t="s">
        <v>99</v>
      </c>
      <c r="I101" s="153" t="s">
        <v>243</v>
      </c>
    </row>
    <row r="102" spans="1:9" ht="24.95" customHeight="1" x14ac:dyDescent="0.25">
      <c r="A102" s="594"/>
      <c r="B102" s="111">
        <v>0.05</v>
      </c>
      <c r="C102" s="114"/>
      <c r="D102" s="111">
        <v>0.1</v>
      </c>
      <c r="E102" s="112"/>
      <c r="F102" s="119">
        <v>0.09</v>
      </c>
      <c r="G102" s="113"/>
      <c r="H102" s="119">
        <v>0.09</v>
      </c>
      <c r="I102" s="113"/>
    </row>
    <row r="103" spans="1:9" ht="80.25" customHeight="1" x14ac:dyDescent="0.25">
      <c r="A103" s="109" t="s">
        <v>266</v>
      </c>
      <c r="B103" s="505"/>
      <c r="C103" s="505"/>
      <c r="D103" s="505"/>
      <c r="E103" s="505"/>
      <c r="F103" s="505"/>
      <c r="G103" s="505"/>
      <c r="H103" s="505"/>
      <c r="I103" s="505"/>
    </row>
    <row r="104" spans="1:9" ht="80.25" customHeight="1" x14ac:dyDescent="0.25">
      <c r="A104" s="109" t="s">
        <v>267</v>
      </c>
      <c r="B104" s="506"/>
      <c r="C104" s="507"/>
      <c r="D104" s="506"/>
      <c r="E104" s="507"/>
      <c r="F104" s="506"/>
      <c r="G104" s="507"/>
      <c r="H104" s="506"/>
      <c r="I104" s="507"/>
    </row>
    <row r="105" spans="1:9" ht="24.95" customHeight="1" x14ac:dyDescent="0.25">
      <c r="A105" s="593" t="s">
        <v>204</v>
      </c>
      <c r="B105" s="153" t="s">
        <v>99</v>
      </c>
      <c r="C105" s="153" t="s">
        <v>243</v>
      </c>
      <c r="D105" s="153" t="s">
        <v>99</v>
      </c>
      <c r="E105" s="153" t="s">
        <v>243</v>
      </c>
      <c r="F105" s="153" t="s">
        <v>99</v>
      </c>
      <c r="G105" s="153" t="s">
        <v>243</v>
      </c>
      <c r="H105" s="153" t="s">
        <v>99</v>
      </c>
      <c r="I105" s="153" t="s">
        <v>243</v>
      </c>
    </row>
    <row r="106" spans="1:9" ht="24.95" customHeight="1" x14ac:dyDescent="0.25">
      <c r="A106" s="594"/>
      <c r="B106" s="111">
        <v>0.05</v>
      </c>
      <c r="C106" s="114"/>
      <c r="D106" s="111">
        <v>0.1</v>
      </c>
      <c r="E106" s="112"/>
      <c r="F106" s="119">
        <v>0.1</v>
      </c>
      <c r="G106" s="113"/>
      <c r="H106" s="119">
        <v>0.09</v>
      </c>
      <c r="I106" s="113"/>
    </row>
    <row r="107" spans="1:9" ht="80.25" customHeight="1" x14ac:dyDescent="0.25">
      <c r="A107" s="109" t="s">
        <v>266</v>
      </c>
      <c r="B107" s="505"/>
      <c r="C107" s="505"/>
      <c r="D107" s="505"/>
      <c r="E107" s="505"/>
      <c r="F107" s="505"/>
      <c r="G107" s="505"/>
      <c r="H107" s="505"/>
      <c r="I107" s="505"/>
    </row>
    <row r="108" spans="1:9" ht="80.25" customHeight="1" x14ac:dyDescent="0.25">
      <c r="A108" s="109" t="s">
        <v>267</v>
      </c>
      <c r="B108" s="506"/>
      <c r="C108" s="507"/>
      <c r="D108" s="506"/>
      <c r="E108" s="507"/>
      <c r="F108" s="506"/>
      <c r="G108" s="507"/>
      <c r="H108" s="506"/>
      <c r="I108" s="507"/>
    </row>
    <row r="109" spans="1:9" ht="24.95" customHeight="1" x14ac:dyDescent="0.25">
      <c r="A109" s="593" t="s">
        <v>205</v>
      </c>
      <c r="B109" s="153" t="s">
        <v>99</v>
      </c>
      <c r="C109" s="153" t="s">
        <v>243</v>
      </c>
      <c r="D109" s="153" t="s">
        <v>99</v>
      </c>
      <c r="E109" s="153" t="s">
        <v>243</v>
      </c>
      <c r="F109" s="153" t="s">
        <v>99</v>
      </c>
      <c r="G109" s="153" t="s">
        <v>243</v>
      </c>
      <c r="H109" s="153" t="s">
        <v>99</v>
      </c>
      <c r="I109" s="153" t="s">
        <v>243</v>
      </c>
    </row>
    <row r="110" spans="1:9" ht="24.95" customHeight="1" x14ac:dyDescent="0.25">
      <c r="A110" s="594"/>
      <c r="B110" s="111">
        <v>0.05</v>
      </c>
      <c r="C110" s="114"/>
      <c r="D110" s="111">
        <v>0.05</v>
      </c>
      <c r="E110" s="112"/>
      <c r="F110" s="119">
        <v>0.13</v>
      </c>
      <c r="G110" s="113"/>
      <c r="H110" s="119">
        <v>0.09</v>
      </c>
      <c r="I110" s="113"/>
    </row>
    <row r="111" spans="1:9" ht="80.25" customHeight="1" x14ac:dyDescent="0.25">
      <c r="A111" s="109" t="s">
        <v>266</v>
      </c>
      <c r="B111" s="505"/>
      <c r="C111" s="505"/>
      <c r="D111" s="505"/>
      <c r="E111" s="505"/>
      <c r="F111" s="505"/>
      <c r="G111" s="505"/>
      <c r="H111" s="505"/>
      <c r="I111" s="505"/>
    </row>
    <row r="112" spans="1:9" ht="80.25" customHeight="1" x14ac:dyDescent="0.25">
      <c r="A112" s="109" t="s">
        <v>267</v>
      </c>
      <c r="B112" s="506"/>
      <c r="C112" s="507"/>
      <c r="D112" s="506"/>
      <c r="E112" s="507"/>
      <c r="F112" s="506"/>
      <c r="G112" s="507"/>
      <c r="H112" s="506"/>
      <c r="I112" s="507"/>
    </row>
    <row r="113" spans="1:9" ht="24.95" customHeight="1" x14ac:dyDescent="0.25">
      <c r="A113" s="593" t="s">
        <v>206</v>
      </c>
      <c r="B113" s="153" t="s">
        <v>99</v>
      </c>
      <c r="C113" s="153" t="s">
        <v>243</v>
      </c>
      <c r="D113" s="153" t="s">
        <v>99</v>
      </c>
      <c r="E113" s="153" t="s">
        <v>243</v>
      </c>
      <c r="F113" s="153" t="s">
        <v>99</v>
      </c>
      <c r="G113" s="153" t="s">
        <v>243</v>
      </c>
      <c r="H113" s="153" t="s">
        <v>99</v>
      </c>
      <c r="I113" s="153" t="s">
        <v>243</v>
      </c>
    </row>
    <row r="114" spans="1:9" ht="24.95" customHeight="1" x14ac:dyDescent="0.25">
      <c r="A114" s="594"/>
      <c r="B114" s="331">
        <v>0.05</v>
      </c>
      <c r="C114" s="275"/>
      <c r="D114" s="331">
        <v>0</v>
      </c>
      <c r="E114" s="275"/>
      <c r="F114" s="331">
        <v>0.15</v>
      </c>
      <c r="G114" s="276"/>
      <c r="H114" s="331">
        <v>0.1</v>
      </c>
      <c r="I114" s="276"/>
    </row>
    <row r="115" spans="1:9" ht="80.25" customHeight="1" x14ac:dyDescent="0.25">
      <c r="A115" s="109" t="s">
        <v>266</v>
      </c>
      <c r="B115" s="508"/>
      <c r="C115" s="508"/>
      <c r="D115" s="508"/>
      <c r="E115" s="508"/>
      <c r="F115" s="508"/>
      <c r="G115" s="508"/>
      <c r="H115" s="508"/>
      <c r="I115" s="508"/>
    </row>
    <row r="116" spans="1:9" ht="80.25" customHeight="1" x14ac:dyDescent="0.25">
      <c r="A116" s="109" t="s">
        <v>267</v>
      </c>
      <c r="B116" s="506"/>
      <c r="C116" s="507"/>
      <c r="D116" s="506"/>
      <c r="E116" s="507"/>
      <c r="F116" s="506"/>
      <c r="G116" s="507"/>
      <c r="H116" s="506"/>
      <c r="I116" s="507"/>
    </row>
    <row r="117" spans="1:9" ht="16.5" x14ac:dyDescent="0.25">
      <c r="A117" s="110" t="s">
        <v>268</v>
      </c>
      <c r="B117" s="392">
        <f t="shared" ref="B117:H117" si="1">(B70+B74+B78+B82+B86+B90+B94+B98+B102+B106+B110+B114)</f>
        <v>1.0000000000000002</v>
      </c>
      <c r="C117" s="115">
        <f t="shared" si="1"/>
        <v>0</v>
      </c>
      <c r="D117" s="392">
        <f t="shared" si="1"/>
        <v>1</v>
      </c>
      <c r="E117" s="115">
        <f t="shared" si="1"/>
        <v>0</v>
      </c>
      <c r="F117" s="392">
        <f t="shared" si="1"/>
        <v>1</v>
      </c>
      <c r="G117" s="115">
        <f t="shared" si="1"/>
        <v>0</v>
      </c>
      <c r="H117" s="392">
        <f t="shared" si="1"/>
        <v>0.99999999999999978</v>
      </c>
      <c r="I117" s="115">
        <f>(I70+I74+I78+I82+I86+I90+I94+I98+I102+I106+I110+I114)</f>
        <v>0</v>
      </c>
    </row>
  </sheetData>
  <mergeCells count="211">
    <mergeCell ref="A1:A4"/>
    <mergeCell ref="B1:L1"/>
    <mergeCell ref="M1:O1"/>
    <mergeCell ref="B2:L2"/>
    <mergeCell ref="M2:O2"/>
    <mergeCell ref="B3:L3"/>
    <mergeCell ref="M3:O3"/>
    <mergeCell ref="B4:L4"/>
    <mergeCell ref="M4:O4"/>
    <mergeCell ref="B16:F16"/>
    <mergeCell ref="G16:H16"/>
    <mergeCell ref="I16:O16"/>
    <mergeCell ref="B18:E18"/>
    <mergeCell ref="G18:I18"/>
    <mergeCell ref="K18:O18"/>
    <mergeCell ref="A6:A8"/>
    <mergeCell ref="J6:K8"/>
    <mergeCell ref="M6:O6"/>
    <mergeCell ref="M7:O7"/>
    <mergeCell ref="M8:O8"/>
    <mergeCell ref="A12:A14"/>
    <mergeCell ref="B12:O14"/>
    <mergeCell ref="B10:K10"/>
    <mergeCell ref="M10:O10"/>
    <mergeCell ref="B38:C38"/>
    <mergeCell ref="D38:I38"/>
    <mergeCell ref="A39:A40"/>
    <mergeCell ref="D39:E39"/>
    <mergeCell ref="F39:G39"/>
    <mergeCell ref="D40:E40"/>
    <mergeCell ref="F40:G40"/>
    <mergeCell ref="C19:O19"/>
    <mergeCell ref="A22:O22"/>
    <mergeCell ref="A23:O23"/>
    <mergeCell ref="A34:I34"/>
    <mergeCell ref="B35:I35"/>
    <mergeCell ref="A36:A37"/>
    <mergeCell ref="G36:G37"/>
    <mergeCell ref="H36:I37"/>
    <mergeCell ref="A41:A42"/>
    <mergeCell ref="D41:E41"/>
    <mergeCell ref="F41:G41"/>
    <mergeCell ref="D42:E42"/>
    <mergeCell ref="F42:G42"/>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48" type="noConversion"/>
  <pageMargins left="0.25" right="0.25" top="0.75" bottom="0.75" header="0.3" footer="0.3"/>
  <pageSetup scale="25"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410" customWidth="1"/>
    <col min="2" max="2" width="9.28515625" style="410" customWidth="1"/>
    <col min="3" max="3" width="5.7109375" style="410" customWidth="1"/>
    <col min="4" max="4" width="6.7109375" style="410" customWidth="1"/>
    <col min="5" max="5" width="5.7109375" style="410" customWidth="1"/>
    <col min="6" max="6" width="10.28515625" style="410" customWidth="1"/>
    <col min="7" max="7" width="2.140625" style="410" customWidth="1"/>
    <col min="8" max="8" width="18.7109375" style="410" customWidth="1"/>
    <col min="9" max="9" width="12.7109375" style="410" customWidth="1"/>
    <col min="10" max="10" width="6.7109375" style="410" customWidth="1"/>
    <col min="11" max="11" width="18.7109375" style="410" customWidth="1"/>
    <col min="12" max="12" width="25.7109375" style="410" customWidth="1"/>
    <col min="13" max="16384" width="8.7109375" style="410"/>
  </cols>
  <sheetData>
    <row r="1" spans="1:12" ht="18.75" customHeight="1" x14ac:dyDescent="0.25">
      <c r="A1" s="605"/>
      <c r="B1" s="606"/>
      <c r="C1" s="606"/>
      <c r="D1" s="606"/>
      <c r="E1" s="607"/>
      <c r="F1" s="614" t="s">
        <v>269</v>
      </c>
      <c r="G1" s="615"/>
      <c r="H1" s="615"/>
      <c r="I1" s="615"/>
      <c r="J1" s="615"/>
      <c r="K1" s="615"/>
      <c r="L1" s="265"/>
    </row>
    <row r="2" spans="1:12" ht="18.75" customHeight="1" x14ac:dyDescent="0.25">
      <c r="A2" s="608"/>
      <c r="B2" s="609"/>
      <c r="C2" s="609"/>
      <c r="D2" s="609"/>
      <c r="E2" s="610"/>
      <c r="F2" s="616"/>
      <c r="G2" s="617"/>
      <c r="H2" s="617"/>
      <c r="I2" s="617"/>
      <c r="J2" s="617"/>
      <c r="K2" s="617"/>
      <c r="L2" s="265"/>
    </row>
    <row r="3" spans="1:12" ht="18.75" customHeight="1" x14ac:dyDescent="0.25">
      <c r="A3" s="608"/>
      <c r="B3" s="609"/>
      <c r="C3" s="609"/>
      <c r="D3" s="609"/>
      <c r="E3" s="610"/>
      <c r="F3" s="614" t="s">
        <v>270</v>
      </c>
      <c r="G3" s="615"/>
      <c r="H3" s="615"/>
      <c r="I3" s="615"/>
      <c r="J3" s="615"/>
      <c r="K3" s="615"/>
      <c r="L3" s="265"/>
    </row>
    <row r="4" spans="1:12" ht="18.75" customHeight="1" x14ac:dyDescent="0.25">
      <c r="A4" s="611"/>
      <c r="B4" s="612"/>
      <c r="C4" s="612"/>
      <c r="D4" s="612"/>
      <c r="E4" s="613"/>
      <c r="F4" s="616"/>
      <c r="G4" s="617"/>
      <c r="H4" s="617"/>
      <c r="I4" s="617"/>
      <c r="J4" s="617"/>
      <c r="K4" s="617"/>
      <c r="L4" s="265"/>
    </row>
    <row r="5" spans="1:12" ht="15.75" customHeight="1" x14ac:dyDescent="0.25">
      <c r="A5" s="618" t="s">
        <v>271</v>
      </c>
      <c r="B5" s="619"/>
      <c r="C5" s="619"/>
      <c r="D5" s="619"/>
      <c r="E5" s="619"/>
      <c r="F5" s="619"/>
      <c r="G5" s="619"/>
      <c r="H5" s="619"/>
      <c r="I5" s="619"/>
      <c r="J5" s="619"/>
      <c r="K5" s="619"/>
      <c r="L5" s="620"/>
    </row>
    <row r="6" spans="1:12" ht="23.25" customHeight="1" x14ac:dyDescent="0.25">
      <c r="A6" s="618" t="s">
        <v>272</v>
      </c>
      <c r="B6" s="619"/>
      <c r="C6" s="621"/>
      <c r="D6" s="622" t="s">
        <v>12</v>
      </c>
      <c r="E6" s="623"/>
      <c r="F6" s="623"/>
      <c r="G6" s="623"/>
      <c r="H6" s="624"/>
      <c r="I6" s="618" t="s">
        <v>273</v>
      </c>
      <c r="J6" s="621"/>
      <c r="K6" s="622" t="s">
        <v>37</v>
      </c>
      <c r="L6" s="624"/>
    </row>
    <row r="7" spans="1:12" ht="17.649999999999999" customHeight="1" x14ac:dyDescent="0.25">
      <c r="A7" s="618" t="s">
        <v>274</v>
      </c>
      <c r="B7" s="619"/>
      <c r="C7" s="621"/>
      <c r="D7" s="622" t="s">
        <v>26</v>
      </c>
      <c r="E7" s="623"/>
      <c r="F7" s="623"/>
      <c r="G7" s="623"/>
      <c r="H7" s="624"/>
      <c r="I7" s="618" t="s">
        <v>98</v>
      </c>
      <c r="J7" s="621"/>
      <c r="K7" s="622" t="s">
        <v>53</v>
      </c>
      <c r="L7" s="624"/>
    </row>
    <row r="8" spans="1:12" ht="35.65" customHeight="1" x14ac:dyDescent="0.25">
      <c r="A8" s="618" t="s">
        <v>275</v>
      </c>
      <c r="B8" s="619"/>
      <c r="C8" s="621"/>
      <c r="D8" s="622" t="s">
        <v>63</v>
      </c>
      <c r="E8" s="623"/>
      <c r="F8" s="623"/>
      <c r="G8" s="623"/>
      <c r="H8" s="624"/>
      <c r="I8" s="618" t="s">
        <v>276</v>
      </c>
      <c r="J8" s="621"/>
      <c r="K8" s="622" t="s">
        <v>60</v>
      </c>
      <c r="L8" s="624"/>
    </row>
    <row r="9" spans="1:12" ht="15.75" customHeight="1" x14ac:dyDescent="0.25">
      <c r="A9" s="625" t="s">
        <v>277</v>
      </c>
      <c r="B9" s="626"/>
      <c r="C9" s="626"/>
      <c r="D9" s="626"/>
      <c r="E9" s="619"/>
      <c r="F9" s="619"/>
      <c r="G9" s="619"/>
      <c r="H9" s="619"/>
      <c r="I9" s="619"/>
      <c r="J9" s="619"/>
      <c r="K9" s="619"/>
      <c r="L9" s="620"/>
    </row>
    <row r="10" spans="1:12" ht="27.75" customHeight="1" x14ac:dyDescent="0.25">
      <c r="A10" s="636" t="s">
        <v>278</v>
      </c>
      <c r="B10" s="636"/>
      <c r="C10" s="636"/>
      <c r="D10" s="636"/>
      <c r="E10" s="634" t="str">
        <f>+ACTIVIDAD_3!B12</f>
        <v>Implementar 3 acciones de transformación cultural que promuevan la redistribución equitativa de las labores del cuidado en Bogotá</v>
      </c>
      <c r="F10" s="634"/>
      <c r="G10" s="634"/>
      <c r="H10" s="634"/>
      <c r="I10" s="634"/>
      <c r="J10" s="634"/>
      <c r="K10" s="634"/>
      <c r="L10" s="634"/>
    </row>
    <row r="11" spans="1:12" ht="34.5" customHeight="1" x14ac:dyDescent="0.25">
      <c r="A11" s="628" t="s">
        <v>279</v>
      </c>
      <c r="B11" s="629"/>
      <c r="C11" s="629"/>
      <c r="D11" s="620"/>
      <c r="E11" s="633" t="str">
        <f>+ACTIVIDAD_3!I16</f>
        <v>Número de acciones de transformación cultural implementadas para la redistribución equitativa de los trabajos de cuidado a travez de mecanismos de cambio cultural y comportamental en Bogotá.</v>
      </c>
      <c r="F11" s="634"/>
      <c r="G11" s="634"/>
      <c r="H11" s="634"/>
      <c r="I11" s="634"/>
      <c r="J11" s="634"/>
      <c r="K11" s="634"/>
      <c r="L11" s="635"/>
    </row>
    <row r="12" spans="1:12" ht="47.25" customHeight="1" x14ac:dyDescent="0.25">
      <c r="A12" s="618" t="s">
        <v>280</v>
      </c>
      <c r="B12" s="619"/>
      <c r="C12" s="619"/>
      <c r="D12" s="621"/>
      <c r="E12" s="633" t="s">
        <v>337</v>
      </c>
      <c r="F12" s="634"/>
      <c r="G12" s="634"/>
      <c r="H12" s="634"/>
      <c r="I12" s="634"/>
      <c r="J12" s="634"/>
      <c r="K12" s="634"/>
      <c r="L12" s="635"/>
    </row>
    <row r="13" spans="1:12" ht="28.5" customHeight="1" x14ac:dyDescent="0.25">
      <c r="A13" s="618" t="s">
        <v>282</v>
      </c>
      <c r="B13" s="619"/>
      <c r="C13" s="621"/>
      <c r="D13" s="622" t="s">
        <v>283</v>
      </c>
      <c r="E13" s="623"/>
      <c r="F13" s="623"/>
      <c r="G13" s="623"/>
      <c r="H13" s="624"/>
      <c r="I13" s="618" t="s">
        <v>284</v>
      </c>
      <c r="J13" s="621"/>
      <c r="K13" s="622" t="s">
        <v>61</v>
      </c>
      <c r="L13" s="624"/>
    </row>
    <row r="14" spans="1:12" ht="15.75" customHeight="1" x14ac:dyDescent="0.25">
      <c r="A14" s="618" t="s">
        <v>285</v>
      </c>
      <c r="B14" s="619"/>
      <c r="C14" s="619"/>
      <c r="D14" s="619"/>
      <c r="E14" s="619"/>
      <c r="F14" s="619"/>
      <c r="G14" s="619"/>
      <c r="H14" s="619"/>
      <c r="I14" s="619"/>
      <c r="J14" s="619"/>
      <c r="K14" s="619"/>
      <c r="L14" s="620"/>
    </row>
    <row r="15" spans="1:12" ht="25.5" customHeight="1" x14ac:dyDescent="0.25">
      <c r="A15" s="618" t="s">
        <v>286</v>
      </c>
      <c r="B15" s="619"/>
      <c r="C15" s="621"/>
      <c r="D15" s="622" t="s">
        <v>19</v>
      </c>
      <c r="E15" s="623"/>
      <c r="F15" s="623"/>
      <c r="G15" s="623"/>
      <c r="H15" s="624"/>
      <c r="I15" s="618" t="s">
        <v>287</v>
      </c>
      <c r="J15" s="621"/>
      <c r="K15" s="622" t="s">
        <v>20</v>
      </c>
      <c r="L15" s="624"/>
    </row>
    <row r="16" spans="1:12" ht="25.5" customHeight="1" x14ac:dyDescent="0.25">
      <c r="A16" s="618" t="s">
        <v>288</v>
      </c>
      <c r="B16" s="619"/>
      <c r="C16" s="621"/>
      <c r="D16" s="643">
        <f>ACTIVIDAD_3!C37</f>
        <v>1</v>
      </c>
      <c r="E16" s="644"/>
      <c r="F16" s="644"/>
      <c r="G16" s="644"/>
      <c r="H16" s="645"/>
      <c r="I16" s="618" t="s">
        <v>238</v>
      </c>
      <c r="J16" s="621"/>
      <c r="K16" s="622" t="s">
        <v>21</v>
      </c>
      <c r="L16" s="624"/>
    </row>
    <row r="17" spans="1:12" ht="27.6" customHeight="1" x14ac:dyDescent="0.25">
      <c r="A17" s="618" t="s">
        <v>289</v>
      </c>
      <c r="B17" s="619"/>
      <c r="C17" s="621"/>
      <c r="D17" s="622" t="s">
        <v>290</v>
      </c>
      <c r="E17" s="623"/>
      <c r="F17" s="623"/>
      <c r="G17" s="623"/>
      <c r="H17" s="624"/>
      <c r="I17" s="680"/>
      <c r="J17" s="681"/>
      <c r="K17" s="681"/>
      <c r="L17" s="682"/>
    </row>
    <row r="18" spans="1:12" ht="12" customHeight="1" x14ac:dyDescent="0.25">
      <c r="A18" s="272" t="s">
        <v>291</v>
      </c>
      <c r="B18" s="272" t="s">
        <v>292</v>
      </c>
      <c r="C18" s="618" t="s">
        <v>293</v>
      </c>
      <c r="D18" s="619"/>
      <c r="E18" s="619"/>
      <c r="F18" s="619"/>
      <c r="G18" s="621"/>
      <c r="H18" s="618" t="s">
        <v>294</v>
      </c>
      <c r="I18" s="621"/>
      <c r="J18" s="618" t="s">
        <v>295</v>
      </c>
      <c r="K18" s="621"/>
      <c r="L18" s="272" t="s">
        <v>296</v>
      </c>
    </row>
    <row r="19" spans="1:12" ht="56.25" customHeight="1" x14ac:dyDescent="0.25">
      <c r="A19" s="267">
        <v>1</v>
      </c>
      <c r="B19" s="268" t="s">
        <v>283</v>
      </c>
      <c r="C19" s="622" t="s">
        <v>338</v>
      </c>
      <c r="D19" s="623"/>
      <c r="E19" s="623"/>
      <c r="F19" s="623"/>
      <c r="G19" s="624"/>
      <c r="H19" s="622" t="s">
        <v>339</v>
      </c>
      <c r="I19" s="624"/>
      <c r="J19" s="640" t="s">
        <v>22</v>
      </c>
      <c r="K19" s="642"/>
      <c r="L19" s="268" t="s">
        <v>340</v>
      </c>
    </row>
    <row r="20" spans="1:12" ht="34.15" customHeight="1" x14ac:dyDescent="0.25">
      <c r="A20" s="267">
        <v>2</v>
      </c>
      <c r="B20" s="268" t="s">
        <v>283</v>
      </c>
      <c r="C20" s="622" t="s">
        <v>341</v>
      </c>
      <c r="D20" s="623"/>
      <c r="E20" s="623"/>
      <c r="F20" s="623"/>
      <c r="G20" s="624"/>
      <c r="H20" s="622" t="s">
        <v>342</v>
      </c>
      <c r="I20" s="624"/>
      <c r="J20" s="640" t="s">
        <v>22</v>
      </c>
      <c r="K20" s="642"/>
      <c r="L20" s="268" t="s">
        <v>340</v>
      </c>
    </row>
    <row r="21" spans="1:12" ht="34.15" customHeight="1" x14ac:dyDescent="0.25">
      <c r="A21" s="267">
        <v>3</v>
      </c>
      <c r="B21" s="268" t="s">
        <v>283</v>
      </c>
      <c r="C21" s="622" t="s">
        <v>343</v>
      </c>
      <c r="D21" s="623"/>
      <c r="E21" s="623"/>
      <c r="F21" s="623"/>
      <c r="G21" s="624"/>
      <c r="H21" s="622" t="s">
        <v>344</v>
      </c>
      <c r="I21" s="624"/>
      <c r="J21" s="640" t="s">
        <v>22</v>
      </c>
      <c r="K21" s="642"/>
      <c r="L21" s="268" t="s">
        <v>345</v>
      </c>
    </row>
    <row r="22" spans="1:12" ht="25.5" customHeight="1" x14ac:dyDescent="0.25">
      <c r="A22" s="272" t="s">
        <v>291</v>
      </c>
      <c r="B22" s="618" t="s">
        <v>301</v>
      </c>
      <c r="C22" s="619"/>
      <c r="D22" s="619"/>
      <c r="E22" s="619"/>
      <c r="F22" s="619"/>
      <c r="G22" s="619"/>
      <c r="H22" s="619"/>
      <c r="I22" s="619"/>
      <c r="J22" s="619"/>
      <c r="K22" s="621"/>
      <c r="L22" s="272" t="s">
        <v>302</v>
      </c>
    </row>
    <row r="23" spans="1:12" ht="28.15" customHeight="1" x14ac:dyDescent="0.25">
      <c r="A23" s="267">
        <v>1</v>
      </c>
      <c r="B23" s="622" t="s">
        <v>346</v>
      </c>
      <c r="C23" s="623"/>
      <c r="D23" s="623"/>
      <c r="E23" s="623"/>
      <c r="F23" s="623"/>
      <c r="G23" s="623"/>
      <c r="H23" s="623"/>
      <c r="I23" s="623"/>
      <c r="J23" s="623"/>
      <c r="K23" s="624"/>
      <c r="L23" s="268" t="s">
        <v>22</v>
      </c>
    </row>
    <row r="24" spans="1:12" ht="15.75" customHeight="1" x14ac:dyDescent="0.25">
      <c r="A24" s="618" t="s">
        <v>304</v>
      </c>
      <c r="B24" s="619"/>
      <c r="C24" s="619"/>
      <c r="D24" s="619"/>
      <c r="E24" s="619"/>
      <c r="F24" s="626"/>
      <c r="G24" s="626"/>
      <c r="H24" s="619"/>
      <c r="I24" s="626"/>
      <c r="J24" s="626"/>
      <c r="K24" s="619"/>
      <c r="L24" s="646"/>
    </row>
    <row r="25" spans="1:12" ht="26.25" customHeight="1" x14ac:dyDescent="0.25">
      <c r="A25" s="618" t="s">
        <v>305</v>
      </c>
      <c r="B25" s="619"/>
      <c r="C25" s="621"/>
      <c r="D25" s="675">
        <v>1</v>
      </c>
      <c r="E25" s="676"/>
      <c r="F25" s="677" t="s">
        <v>306</v>
      </c>
      <c r="G25" s="677"/>
      <c r="H25" s="405">
        <v>2024</v>
      </c>
      <c r="I25" s="677" t="s">
        <v>307</v>
      </c>
      <c r="J25" s="677"/>
      <c r="K25" s="678" t="s">
        <v>347</v>
      </c>
      <c r="L25" s="679"/>
    </row>
    <row r="26" spans="1:12" ht="26.25" customHeight="1" x14ac:dyDescent="0.25">
      <c r="A26" s="618" t="s">
        <v>309</v>
      </c>
      <c r="B26" s="619"/>
      <c r="C26" s="619"/>
      <c r="D26" s="674" t="s">
        <v>348</v>
      </c>
      <c r="E26" s="674"/>
      <c r="F26" s="674"/>
      <c r="G26" s="674"/>
      <c r="H26" s="674"/>
      <c r="I26" s="674"/>
      <c r="J26" s="674"/>
      <c r="K26" s="674"/>
      <c r="L26" s="674"/>
    </row>
    <row r="27" spans="1:12" ht="316.5" customHeight="1" x14ac:dyDescent="0.25">
      <c r="A27" s="618" t="s">
        <v>311</v>
      </c>
      <c r="B27" s="619"/>
      <c r="C27" s="621"/>
      <c r="D27" s="649" t="s">
        <v>349</v>
      </c>
      <c r="E27" s="650"/>
      <c r="F27" s="650"/>
      <c r="G27" s="650"/>
      <c r="H27" s="650"/>
      <c r="I27" s="650"/>
      <c r="J27" s="650"/>
      <c r="K27" s="650"/>
      <c r="L27" s="651"/>
    </row>
    <row r="28" spans="1:12" ht="17.649999999999999" customHeight="1" x14ac:dyDescent="0.25">
      <c r="A28" s="618" t="s">
        <v>313</v>
      </c>
      <c r="B28" s="619"/>
      <c r="C28" s="621"/>
      <c r="D28" s="622"/>
      <c r="E28" s="623"/>
      <c r="F28" s="623"/>
      <c r="G28" s="623"/>
      <c r="H28" s="623"/>
      <c r="I28" s="623"/>
      <c r="J28" s="623"/>
      <c r="K28" s="623"/>
      <c r="L28" s="624"/>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1" ma:contentTypeDescription="Crear nuevo documento." ma:contentTypeScope="" ma:versionID="488107cbb98b72bba25de7363afedc08">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cc55d0115634544180c12a44972026e7"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22405D91-96CC-4695-B808-09151BFA08E1}"/>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33</vt:i4>
      </vt:variant>
      <vt:variant>
        <vt:lpstr>Rangos con nombre</vt:lpstr>
      </vt:variant>
      <vt:variant>
        <vt:i4>32</vt:i4>
      </vt:variant>
    </vt:vector>
  </HeadingPairs>
  <TitlesOfParts>
    <vt:vector size="65" baseType="lpstr">
      <vt:lpstr>Datos</vt:lpstr>
      <vt:lpstr>Actividades_proyecto </vt:lpstr>
      <vt:lpstr>HV_BaseEstratificacion</vt:lpstr>
      <vt:lpstr>ACTIVIDAD_1</vt:lpstr>
      <vt:lpstr>Hoja de vida Actividad 1</vt:lpstr>
      <vt:lpstr>ACTIVIDAD_2</vt:lpstr>
      <vt:lpstr>Hoja de vida Actividad 2</vt:lpstr>
      <vt:lpstr>ACTIVIDAD_3</vt:lpstr>
      <vt:lpstr>Hoja de vida Actividad 3</vt:lpstr>
      <vt:lpstr>ACTIVIDAD_4</vt:lpstr>
      <vt:lpstr>Hoja de vida Actividad 4</vt:lpstr>
      <vt:lpstr>ACTIVIDAD_5</vt:lpstr>
      <vt:lpstr>Hoja de vida Actividad 5</vt:lpstr>
      <vt:lpstr>META_PDD</vt:lpstr>
      <vt:lpstr>Hoja de vida Meta PDD</vt:lpstr>
      <vt:lpstr>PRODUCTO_MGA</vt:lpstr>
      <vt:lpstr>TERRITORIALIZACIÓN</vt:lpstr>
      <vt:lpstr>PMR</vt:lpstr>
      <vt:lpstr>CONTROL DE CAMBIOS</vt:lpstr>
      <vt:lpstr>Listas</vt:lpstr>
      <vt:lpstr>HV_BaseGeografica</vt:lpstr>
      <vt:lpstr>HV_InstrumentosCaptura</vt:lpstr>
      <vt:lpstr>HV_SistemaInformacion</vt:lpstr>
      <vt:lpstr>HV_Predio360</vt:lpstr>
      <vt:lpstr>HV_PED</vt:lpstr>
      <vt:lpstr>HV_SPI_Producto1</vt:lpstr>
      <vt:lpstr>HV_SPI_Producto2</vt:lpstr>
      <vt:lpstr>HV_SPI_Producto3</vt:lpstr>
      <vt:lpstr>HV_SPI_Producto4</vt:lpstr>
      <vt:lpstr>HV_SPI_Producto5</vt:lpstr>
      <vt:lpstr>HV_SPI_Producto6</vt:lpstr>
      <vt:lpstr>HV_SPI_Gestión</vt:lpstr>
      <vt:lpstr>Hoja3</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TERRITORIALIZACIÓN!Área_de_impresión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2025-03-12T20:34:18Z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