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9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arcia\Downloads\Formulación pyto II 2024\"/>
    </mc:Choice>
  </mc:AlternateContent>
  <xr:revisionPtr revIDLastSave="0" documentId="13_ncr:1_{90767DBC-33E7-4C70-A6B8-7A03804DCFA7}" xr6:coauthVersionLast="47" xr6:coauthVersionMax="47" xr10:uidLastSave="{00000000-0000-0000-0000-000000000000}"/>
  <bookViews>
    <workbookView xWindow="-120" yWindow="-120" windowWidth="20730" windowHeight="11160" tabRatio="867" activeTab="8" xr2:uid="{00000000-000D-0000-FFFF-FFFF00000000}"/>
  </bookViews>
  <sheets>
    <sheet name="Instructivo" sheetId="44" r:id="rId1"/>
    <sheet name="Actividad 1" sheetId="40" r:id="rId2"/>
    <sheet name="Actividad 2" sheetId="45" r:id="rId3"/>
    <sheet name="Actividad 3" sheetId="46" r:id="rId4"/>
    <sheet name="Actividad 4" sheetId="47" r:id="rId5"/>
    <sheet name="Actividad 5" sheetId="48" r:id="rId6"/>
    <sheet name="Actividad 6" sheetId="49" r:id="rId7"/>
    <sheet name="Actividad 7" sheetId="50" r:id="rId8"/>
    <sheet name="Actividad 8" sheetId="51" r:id="rId9"/>
    <sheet name="Indicadores PA" sheetId="36" r:id="rId10"/>
    <sheet name="Hoja1" sheetId="42" state="hidden" r:id="rId11"/>
    <sheet name="Territorialización PA" sheetId="37" r:id="rId12"/>
    <sheet name="Control de Cambios" sheetId="41" r:id="rId13"/>
    <sheet name="listas" sheetId="43" state="hidden" r:id="rId14"/>
  </sheets>
  <definedNames>
    <definedName name="_xlnm._FilterDatabase" localSheetId="9" hidden="1">'Indicadores PA'!$A$12:$AV$12</definedName>
    <definedName name="_xlnm.Print_Area" localSheetId="1">'Actividad 1'!$A$1:$AD$42</definedName>
    <definedName name="_xlnm.Print_Area" localSheetId="2">'Actividad 2'!$A$1:$AD$44</definedName>
    <definedName name="_xlnm.Print_Area" localSheetId="3">'Actividad 3'!$A$1:$AD$46</definedName>
    <definedName name="_xlnm.Print_Area" localSheetId="4">'Actividad 4'!$A$1:$AD$42</definedName>
    <definedName name="_xlnm.Print_Area" localSheetId="5">'Actividad 5'!$A$1:$AD$42</definedName>
    <definedName name="_xlnm.Print_Area" localSheetId="6">'Actividad 6'!$A$1:$AD$42</definedName>
    <definedName name="_xlnm.Print_Area" localSheetId="7">'Actividad 7'!$A$1:$AD$42</definedName>
    <definedName name="_xlnm.Print_Area" localSheetId="8">'Actividad 8'!$A$1:$AD$42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51" l="1"/>
  <c r="B35" i="50"/>
  <c r="B35" i="49"/>
  <c r="B35" i="48"/>
  <c r="B35" i="47"/>
  <c r="B35" i="46"/>
  <c r="B35" i="45"/>
  <c r="B35" i="40"/>
  <c r="AD25" i="40" l="1"/>
  <c r="AD23" i="40"/>
  <c r="R67" i="37"/>
  <c r="R68" i="37"/>
  <c r="R69" i="37"/>
  <c r="R70" i="37"/>
  <c r="R71" i="37"/>
  <c r="R72" i="37"/>
  <c r="R73" i="37"/>
  <c r="R74" i="37"/>
  <c r="R75" i="37"/>
  <c r="R76" i="37"/>
  <c r="R77" i="37"/>
  <c r="R78" i="37"/>
  <c r="R79" i="37"/>
  <c r="R80" i="37"/>
  <c r="R81" i="37"/>
  <c r="R82" i="37"/>
  <c r="R83" i="37"/>
  <c r="R84" i="37"/>
  <c r="R85" i="37"/>
  <c r="R86" i="37"/>
  <c r="R66" i="37"/>
  <c r="J87" i="37"/>
  <c r="B63" i="37"/>
  <c r="B89" i="37"/>
  <c r="B115" i="37"/>
  <c r="BK139" i="37"/>
  <c r="BJ139" i="37"/>
  <c r="BI139" i="37"/>
  <c r="BH139" i="37"/>
  <c r="BG139" i="37"/>
  <c r="BF139" i="37"/>
  <c r="BE139" i="37"/>
  <c r="BD139" i="37"/>
  <c r="BC139" i="37"/>
  <c r="BB139" i="37"/>
  <c r="BA139" i="37"/>
  <c r="AZ139" i="37"/>
  <c r="AW139" i="37"/>
  <c r="AV139" i="37"/>
  <c r="AU139" i="37"/>
  <c r="AT139" i="37"/>
  <c r="AS139" i="37"/>
  <c r="AR139" i="37"/>
  <c r="AQ139" i="37"/>
  <c r="AP139" i="37"/>
  <c r="AO139" i="37"/>
  <c r="AN139" i="37"/>
  <c r="AM139" i="37"/>
  <c r="AL139" i="37"/>
  <c r="AK139" i="37"/>
  <c r="AJ139" i="37"/>
  <c r="AI139" i="37"/>
  <c r="AH139" i="37"/>
  <c r="AE139" i="37"/>
  <c r="AD139" i="37"/>
  <c r="AC139" i="37"/>
  <c r="AB139" i="37"/>
  <c r="AA139" i="37"/>
  <c r="Z139" i="37"/>
  <c r="Y139" i="37"/>
  <c r="X139" i="37"/>
  <c r="W139" i="37"/>
  <c r="V139" i="37"/>
  <c r="U139" i="37"/>
  <c r="T139" i="37"/>
  <c r="Q139" i="37"/>
  <c r="P139" i="37"/>
  <c r="O139" i="37"/>
  <c r="N139" i="37"/>
  <c r="M139" i="37"/>
  <c r="L139" i="37"/>
  <c r="K139" i="37"/>
  <c r="J139" i="37"/>
  <c r="I139" i="37"/>
  <c r="H139" i="37"/>
  <c r="G139" i="37"/>
  <c r="F139" i="37"/>
  <c r="E139" i="37"/>
  <c r="D139" i="37"/>
  <c r="C139" i="37"/>
  <c r="B139" i="37"/>
  <c r="AY138" i="37"/>
  <c r="AX138" i="37"/>
  <c r="S138" i="37"/>
  <c r="R138" i="37"/>
  <c r="AY137" i="37"/>
  <c r="AX137" i="37"/>
  <c r="S137" i="37"/>
  <c r="R137" i="37"/>
  <c r="AY136" i="37"/>
  <c r="AX136" i="37"/>
  <c r="S136" i="37"/>
  <c r="R136" i="37"/>
  <c r="AY135" i="37"/>
  <c r="AX135" i="37"/>
  <c r="S135" i="37"/>
  <c r="R135" i="37"/>
  <c r="AY134" i="37"/>
  <c r="AX134" i="37"/>
  <c r="S134" i="37"/>
  <c r="R134" i="37"/>
  <c r="AY133" i="37"/>
  <c r="AX133" i="37"/>
  <c r="S133" i="37"/>
  <c r="R133" i="37"/>
  <c r="AY132" i="37"/>
  <c r="AX132" i="37"/>
  <c r="S132" i="37"/>
  <c r="R132" i="37"/>
  <c r="AY131" i="37"/>
  <c r="AX131" i="37"/>
  <c r="S131" i="37"/>
  <c r="R131" i="37"/>
  <c r="AY130" i="37"/>
  <c r="AX130" i="37"/>
  <c r="S130" i="37"/>
  <c r="R130" i="37"/>
  <c r="AY129" i="37"/>
  <c r="AX129" i="37"/>
  <c r="S129" i="37"/>
  <c r="R129" i="37"/>
  <c r="AY128" i="37"/>
  <c r="AX128" i="37"/>
  <c r="S128" i="37"/>
  <c r="R128" i="37"/>
  <c r="AY127" i="37"/>
  <c r="AX127" i="37"/>
  <c r="S127" i="37"/>
  <c r="R127" i="37"/>
  <c r="AY126" i="37"/>
  <c r="AX126" i="37"/>
  <c r="S126" i="37"/>
  <c r="R126" i="37"/>
  <c r="AY125" i="37"/>
  <c r="AX125" i="37"/>
  <c r="S125" i="37"/>
  <c r="R125" i="37"/>
  <c r="AY124" i="37"/>
  <c r="AX124" i="37"/>
  <c r="S124" i="37"/>
  <c r="R124" i="37"/>
  <c r="AY123" i="37"/>
  <c r="AX123" i="37"/>
  <c r="S123" i="37"/>
  <c r="R123" i="37"/>
  <c r="AY122" i="37"/>
  <c r="AX122" i="37"/>
  <c r="S122" i="37"/>
  <c r="R122" i="37"/>
  <c r="AY121" i="37"/>
  <c r="AX121" i="37"/>
  <c r="S121" i="37"/>
  <c r="R121" i="37"/>
  <c r="AY120" i="37"/>
  <c r="AX120" i="37"/>
  <c r="S120" i="37"/>
  <c r="R120" i="37"/>
  <c r="AY119" i="37"/>
  <c r="AX119" i="37"/>
  <c r="S119" i="37"/>
  <c r="R119" i="37"/>
  <c r="AY118" i="37"/>
  <c r="AY139" i="37" s="1"/>
  <c r="AX118" i="37"/>
  <c r="AX139" i="37" s="1"/>
  <c r="S118" i="37"/>
  <c r="S139" i="37" s="1"/>
  <c r="R118" i="37"/>
  <c r="BK113" i="37"/>
  <c r="BJ113" i="37"/>
  <c r="BI113" i="37"/>
  <c r="BH113" i="37"/>
  <c r="BG113" i="37"/>
  <c r="BF113" i="37"/>
  <c r="BE113" i="37"/>
  <c r="BD113" i="37"/>
  <c r="BC113" i="37"/>
  <c r="BB113" i="37"/>
  <c r="BA113" i="37"/>
  <c r="AZ113" i="37"/>
  <c r="AW113" i="37"/>
  <c r="AV113" i="37"/>
  <c r="AU113" i="37"/>
  <c r="AT113" i="37"/>
  <c r="AS113" i="37"/>
  <c r="AR113" i="37"/>
  <c r="AQ113" i="37"/>
  <c r="AP113" i="37"/>
  <c r="AO113" i="37"/>
  <c r="AN113" i="37"/>
  <c r="AM113" i="37"/>
  <c r="AL113" i="37"/>
  <c r="AK113" i="37"/>
  <c r="AJ113" i="37"/>
  <c r="AI113" i="37"/>
  <c r="AH113" i="37"/>
  <c r="AE113" i="37"/>
  <c r="AD113" i="37"/>
  <c r="AC113" i="37"/>
  <c r="AB113" i="37"/>
  <c r="AA113" i="37"/>
  <c r="Z113" i="37"/>
  <c r="Y113" i="37"/>
  <c r="X113" i="37"/>
  <c r="W113" i="37"/>
  <c r="V113" i="37"/>
  <c r="U113" i="37"/>
  <c r="T113" i="37"/>
  <c r="Q113" i="37"/>
  <c r="P113" i="37"/>
  <c r="O113" i="37"/>
  <c r="N113" i="37"/>
  <c r="M113" i="37"/>
  <c r="L113" i="37"/>
  <c r="K113" i="37"/>
  <c r="J113" i="37"/>
  <c r="I113" i="37"/>
  <c r="H113" i="37"/>
  <c r="G113" i="37"/>
  <c r="F113" i="37"/>
  <c r="E113" i="37"/>
  <c r="D113" i="37"/>
  <c r="C113" i="37"/>
  <c r="B113" i="37"/>
  <c r="AY112" i="37"/>
  <c r="AX112" i="37"/>
  <c r="S112" i="37"/>
  <c r="R112" i="37"/>
  <c r="AY111" i="37"/>
  <c r="AX111" i="37"/>
  <c r="S111" i="37"/>
  <c r="R111" i="37"/>
  <c r="AY110" i="37"/>
  <c r="AX110" i="37"/>
  <c r="S110" i="37"/>
  <c r="R110" i="37"/>
  <c r="AY109" i="37"/>
  <c r="AX109" i="37"/>
  <c r="S109" i="37"/>
  <c r="R109" i="37"/>
  <c r="AY108" i="37"/>
  <c r="AX108" i="37"/>
  <c r="S108" i="37"/>
  <c r="R108" i="37"/>
  <c r="AY107" i="37"/>
  <c r="AX107" i="37"/>
  <c r="S107" i="37"/>
  <c r="R107" i="37"/>
  <c r="AY106" i="37"/>
  <c r="AX106" i="37"/>
  <c r="S106" i="37"/>
  <c r="R106" i="37"/>
  <c r="AY105" i="37"/>
  <c r="AX105" i="37"/>
  <c r="S105" i="37"/>
  <c r="R105" i="37"/>
  <c r="AY104" i="37"/>
  <c r="AX104" i="37"/>
  <c r="S104" i="37"/>
  <c r="R104" i="37"/>
  <c r="AY103" i="37"/>
  <c r="AX103" i="37"/>
  <c r="S103" i="37"/>
  <c r="R103" i="37"/>
  <c r="AY102" i="37"/>
  <c r="AX102" i="37"/>
  <c r="S102" i="37"/>
  <c r="R102" i="37"/>
  <c r="AY101" i="37"/>
  <c r="AX101" i="37"/>
  <c r="S101" i="37"/>
  <c r="R101" i="37"/>
  <c r="AY100" i="37"/>
  <c r="AX100" i="37"/>
  <c r="S100" i="37"/>
  <c r="R100" i="37"/>
  <c r="AY99" i="37"/>
  <c r="AX99" i="37"/>
  <c r="S99" i="37"/>
  <c r="R99" i="37"/>
  <c r="AY98" i="37"/>
  <c r="AX98" i="37"/>
  <c r="S98" i="37"/>
  <c r="R98" i="37"/>
  <c r="AY97" i="37"/>
  <c r="AX97" i="37"/>
  <c r="S97" i="37"/>
  <c r="R97" i="37"/>
  <c r="AY96" i="37"/>
  <c r="AX96" i="37"/>
  <c r="S96" i="37"/>
  <c r="R96" i="37"/>
  <c r="AY95" i="37"/>
  <c r="AX95" i="37"/>
  <c r="S95" i="37"/>
  <c r="R95" i="37"/>
  <c r="AY94" i="37"/>
  <c r="AX94" i="37"/>
  <c r="S94" i="37"/>
  <c r="R94" i="37"/>
  <c r="AY93" i="37"/>
  <c r="AX93" i="37"/>
  <c r="S93" i="37"/>
  <c r="R93" i="37"/>
  <c r="AY92" i="37"/>
  <c r="AY113" i="37" s="1"/>
  <c r="AX92" i="37"/>
  <c r="AX113" i="37" s="1"/>
  <c r="S92" i="37"/>
  <c r="S113" i="37" s="1"/>
  <c r="R92" i="37"/>
  <c r="R139" i="37" l="1"/>
  <c r="R113" i="37"/>
  <c r="BK87" i="37" l="1"/>
  <c r="BJ87" i="37"/>
  <c r="BI87" i="37"/>
  <c r="BH87" i="37"/>
  <c r="BG87" i="37"/>
  <c r="BF87" i="37"/>
  <c r="BE87" i="37"/>
  <c r="BD87" i="37"/>
  <c r="BC87" i="37"/>
  <c r="BB87" i="37"/>
  <c r="BA87" i="37"/>
  <c r="AZ87" i="37"/>
  <c r="AW87" i="37"/>
  <c r="AV87" i="37"/>
  <c r="AU87" i="37"/>
  <c r="AT87" i="37"/>
  <c r="AS87" i="37"/>
  <c r="AR87" i="37"/>
  <c r="AQ87" i="37"/>
  <c r="AP87" i="37"/>
  <c r="AO87" i="37"/>
  <c r="AN87" i="37"/>
  <c r="AM87" i="37"/>
  <c r="AL87" i="37"/>
  <c r="AK87" i="37"/>
  <c r="AJ87" i="37"/>
  <c r="AI87" i="37"/>
  <c r="AH87" i="37"/>
  <c r="AE87" i="37"/>
  <c r="AD87" i="37"/>
  <c r="AC87" i="37"/>
  <c r="AB87" i="37"/>
  <c r="AA87" i="37"/>
  <c r="Z87" i="37"/>
  <c r="Y87" i="37"/>
  <c r="X87" i="37"/>
  <c r="W87" i="37"/>
  <c r="V87" i="37"/>
  <c r="U87" i="37"/>
  <c r="T87" i="37"/>
  <c r="Q87" i="37"/>
  <c r="P87" i="37"/>
  <c r="O87" i="37"/>
  <c r="N87" i="37"/>
  <c r="M87" i="37"/>
  <c r="L87" i="37"/>
  <c r="K87" i="37"/>
  <c r="I87" i="37"/>
  <c r="G87" i="37"/>
  <c r="F87" i="37"/>
  <c r="E87" i="37"/>
  <c r="D87" i="37"/>
  <c r="C87" i="37"/>
  <c r="B87" i="37"/>
  <c r="AY86" i="37"/>
  <c r="AX86" i="37"/>
  <c r="S86" i="37"/>
  <c r="AY85" i="37"/>
  <c r="AX85" i="37"/>
  <c r="S85" i="37"/>
  <c r="AY84" i="37"/>
  <c r="AX84" i="37"/>
  <c r="S84" i="37"/>
  <c r="AY83" i="37"/>
  <c r="AX83" i="37"/>
  <c r="S83" i="37"/>
  <c r="AY82" i="37"/>
  <c r="AX82" i="37"/>
  <c r="S82" i="37"/>
  <c r="AY81" i="37"/>
  <c r="AX81" i="37"/>
  <c r="S81" i="37"/>
  <c r="AY80" i="37"/>
  <c r="AX80" i="37"/>
  <c r="S80" i="37"/>
  <c r="AY79" i="37"/>
  <c r="AX79" i="37"/>
  <c r="S79" i="37"/>
  <c r="AY78" i="37"/>
  <c r="AX78" i="37"/>
  <c r="S78" i="37"/>
  <c r="AY77" i="37"/>
  <c r="AX77" i="37"/>
  <c r="S77" i="37"/>
  <c r="AY76" i="37"/>
  <c r="AX76" i="37"/>
  <c r="S76" i="37"/>
  <c r="AY75" i="37"/>
  <c r="AX75" i="37"/>
  <c r="S75" i="37"/>
  <c r="AY74" i="37"/>
  <c r="AX74" i="37"/>
  <c r="S74" i="37"/>
  <c r="AY73" i="37"/>
  <c r="AX73" i="37"/>
  <c r="S73" i="37"/>
  <c r="AY72" i="37"/>
  <c r="AX72" i="37"/>
  <c r="S72" i="37"/>
  <c r="AY71" i="37"/>
  <c r="AX71" i="37"/>
  <c r="S71" i="37"/>
  <c r="AY70" i="37"/>
  <c r="AX70" i="37"/>
  <c r="S70" i="37"/>
  <c r="AY69" i="37"/>
  <c r="AX69" i="37"/>
  <c r="S69" i="37"/>
  <c r="AY68" i="37"/>
  <c r="AX68" i="37"/>
  <c r="S68" i="37"/>
  <c r="AY67" i="37"/>
  <c r="AX67" i="37"/>
  <c r="S67" i="37"/>
  <c r="AY66" i="37"/>
  <c r="AY87" i="37" s="1"/>
  <c r="AX66" i="37"/>
  <c r="AX87" i="37" s="1"/>
  <c r="S66" i="37"/>
  <c r="R87" i="37"/>
  <c r="AD25" i="51"/>
  <c r="AD23" i="51"/>
  <c r="AD25" i="48"/>
  <c r="AD23" i="48"/>
  <c r="AD25" i="47"/>
  <c r="AD23" i="47"/>
  <c r="AD25" i="46"/>
  <c r="AD23" i="46"/>
  <c r="AD25" i="45"/>
  <c r="AD23" i="45"/>
  <c r="AD25" i="50"/>
  <c r="AD23" i="50"/>
  <c r="AD25" i="49"/>
  <c r="AD23" i="49"/>
  <c r="I24" i="46"/>
  <c r="J24" i="46"/>
  <c r="K24" i="46"/>
  <c r="L24" i="46"/>
  <c r="M24" i="46"/>
  <c r="A35" i="49"/>
  <c r="P36" i="48"/>
  <c r="P35" i="48"/>
  <c r="P36" i="45"/>
  <c r="P35" i="45"/>
  <c r="P36" i="46"/>
  <c r="P35" i="46"/>
  <c r="P36" i="47"/>
  <c r="P35" i="47"/>
  <c r="P36" i="40"/>
  <c r="P35" i="40"/>
  <c r="H16" i="36"/>
  <c r="L18" i="36"/>
  <c r="H18" i="36" s="1"/>
  <c r="L19" i="36"/>
  <c r="H19" i="36" s="1"/>
  <c r="L17" i="36"/>
  <c r="H17" i="36" s="1"/>
  <c r="S87" i="37" l="1"/>
  <c r="L22" i="36"/>
  <c r="H22" i="36" s="1"/>
  <c r="A35" i="51" l="1"/>
  <c r="P42" i="51"/>
  <c r="P41" i="51"/>
  <c r="P36" i="51"/>
  <c r="P30" i="51"/>
  <c r="AC25" i="51"/>
  <c r="O25" i="51"/>
  <c r="N25" i="51"/>
  <c r="AC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N24" i="51" s="1"/>
  <c r="AC23" i="51"/>
  <c r="N23" i="51"/>
  <c r="O23" i="51" s="1"/>
  <c r="AC22" i="51"/>
  <c r="AE23" i="51" s="1"/>
  <c r="N22" i="51"/>
  <c r="A35" i="47"/>
  <c r="P42" i="47"/>
  <c r="P41" i="47"/>
  <c r="P44" i="46"/>
  <c r="P43" i="46"/>
  <c r="P42" i="46"/>
  <c r="P41" i="46"/>
  <c r="P42" i="45"/>
  <c r="P41" i="45"/>
  <c r="P42" i="50"/>
  <c r="P41" i="50"/>
  <c r="P36" i="50"/>
  <c r="A35" i="50"/>
  <c r="P30" i="50"/>
  <c r="AC25" i="50"/>
  <c r="N25" i="50"/>
  <c r="O25" i="50" s="1"/>
  <c r="AC24" i="50"/>
  <c r="M24" i="50"/>
  <c r="L24" i="50"/>
  <c r="K24" i="50"/>
  <c r="J24" i="50"/>
  <c r="I24" i="50"/>
  <c r="H24" i="50"/>
  <c r="G24" i="50"/>
  <c r="F24" i="50"/>
  <c r="E24" i="50"/>
  <c r="D24" i="50"/>
  <c r="C24" i="50"/>
  <c r="B24" i="50"/>
  <c r="N24" i="50" s="1"/>
  <c r="AC23" i="50"/>
  <c r="O23" i="50"/>
  <c r="N23" i="50"/>
  <c r="AC22" i="50"/>
  <c r="N22" i="50"/>
  <c r="P42" i="49"/>
  <c r="P41" i="49"/>
  <c r="P36" i="49"/>
  <c r="P30" i="49"/>
  <c r="AC25" i="49"/>
  <c r="O25" i="49"/>
  <c r="N25" i="49"/>
  <c r="AC24" i="49"/>
  <c r="M24" i="49"/>
  <c r="L24" i="49"/>
  <c r="K24" i="49"/>
  <c r="J24" i="49"/>
  <c r="I24" i="49"/>
  <c r="H24" i="49"/>
  <c r="G24" i="49"/>
  <c r="F24" i="49"/>
  <c r="E24" i="49"/>
  <c r="D24" i="49"/>
  <c r="C24" i="49"/>
  <c r="B24" i="49"/>
  <c r="N24" i="49" s="1"/>
  <c r="AC23" i="49"/>
  <c r="N23" i="49"/>
  <c r="O23" i="49" s="1"/>
  <c r="AC22" i="49"/>
  <c r="N22" i="49"/>
  <c r="P42" i="48"/>
  <c r="P41" i="48"/>
  <c r="A35" i="48"/>
  <c r="P30" i="48"/>
  <c r="AC25" i="48"/>
  <c r="N25" i="48"/>
  <c r="O25" i="48" s="1"/>
  <c r="AC24" i="48"/>
  <c r="M24" i="48"/>
  <c r="L24" i="48"/>
  <c r="K24" i="48"/>
  <c r="J24" i="48"/>
  <c r="I24" i="48"/>
  <c r="H24" i="48"/>
  <c r="G24" i="48"/>
  <c r="F24" i="48"/>
  <c r="E24" i="48"/>
  <c r="D24" i="48"/>
  <c r="C24" i="48"/>
  <c r="B24" i="48"/>
  <c r="N24" i="48" s="1"/>
  <c r="AC23" i="48"/>
  <c r="O23" i="48"/>
  <c r="N23" i="48"/>
  <c r="AC22" i="48"/>
  <c r="N22" i="48"/>
  <c r="P30" i="47"/>
  <c r="AC25" i="47"/>
  <c r="N25" i="47"/>
  <c r="O25" i="47" s="1"/>
  <c r="AC24" i="47"/>
  <c r="M24" i="47"/>
  <c r="L24" i="47"/>
  <c r="K24" i="47"/>
  <c r="J24" i="47"/>
  <c r="I24" i="47"/>
  <c r="H24" i="47"/>
  <c r="G24" i="47"/>
  <c r="F24" i="47"/>
  <c r="E24" i="47"/>
  <c r="D24" i="47"/>
  <c r="C24" i="47"/>
  <c r="B24" i="47"/>
  <c r="AC23" i="47"/>
  <c r="N23" i="47"/>
  <c r="O23" i="47" s="1"/>
  <c r="AC22" i="47"/>
  <c r="N22" i="47"/>
  <c r="P46" i="46"/>
  <c r="P45" i="46"/>
  <c r="A35" i="46"/>
  <c r="P30" i="46"/>
  <c r="AC25" i="46"/>
  <c r="N25" i="46"/>
  <c r="O25" i="46" s="1"/>
  <c r="AC24" i="46"/>
  <c r="H24" i="46"/>
  <c r="G24" i="46"/>
  <c r="F24" i="46"/>
  <c r="E24" i="46"/>
  <c r="D24" i="46"/>
  <c r="C24" i="46"/>
  <c r="B24" i="46"/>
  <c r="AC23" i="46"/>
  <c r="N23" i="46"/>
  <c r="O23" i="46" s="1"/>
  <c r="AC22" i="46"/>
  <c r="P44" i="45"/>
  <c r="P43" i="45"/>
  <c r="A35" i="45"/>
  <c r="P30" i="45"/>
  <c r="AC25" i="45"/>
  <c r="N25" i="45"/>
  <c r="O25" i="45" s="1"/>
  <c r="AC24" i="45"/>
  <c r="M24" i="45"/>
  <c r="L24" i="45"/>
  <c r="K24" i="45"/>
  <c r="J24" i="45"/>
  <c r="I24" i="45"/>
  <c r="H24" i="45"/>
  <c r="G24" i="45"/>
  <c r="F24" i="45"/>
  <c r="E24" i="45"/>
  <c r="D24" i="45"/>
  <c r="C24" i="45"/>
  <c r="B24" i="45"/>
  <c r="N24" i="45" s="1"/>
  <c r="AC23" i="45"/>
  <c r="N23" i="45"/>
  <c r="O23" i="45" s="1"/>
  <c r="AC22" i="45"/>
  <c r="N22" i="45"/>
  <c r="A35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AE25" i="48" l="1"/>
  <c r="AE25" i="51"/>
  <c r="AE25" i="49"/>
  <c r="AE25" i="50"/>
  <c r="AE23" i="50"/>
  <c r="AE23" i="49"/>
  <c r="AE23" i="48"/>
  <c r="AE23" i="47"/>
  <c r="AE25" i="47"/>
  <c r="N24" i="47"/>
  <c r="AE23" i="46"/>
  <c r="N24" i="46"/>
  <c r="AE25" i="45"/>
  <c r="AE23" i="45"/>
  <c r="AE25" i="46"/>
  <c r="AQ15" i="36"/>
  <c r="AQ14" i="36"/>
  <c r="AP22" i="36"/>
  <c r="AQ22" i="36" s="1"/>
  <c r="AP19" i="36"/>
  <c r="AQ19" i="36" s="1"/>
  <c r="AP18" i="36"/>
  <c r="AQ18" i="36" s="1"/>
  <c r="AP17" i="36"/>
  <c r="AQ17" i="36" s="1"/>
  <c r="AP16" i="36"/>
  <c r="AQ16" i="36" s="1"/>
  <c r="AP15" i="36"/>
  <c r="AP14" i="36"/>
  <c r="AP13" i="36"/>
  <c r="AQ13" i="36" s="1"/>
  <c r="N22" i="40"/>
  <c r="BK60" i="37"/>
  <c r="BJ60" i="37"/>
  <c r="BI60" i="37"/>
  <c r="BH60" i="37"/>
  <c r="BG60" i="37"/>
  <c r="BF60" i="37"/>
  <c r="BE60" i="37"/>
  <c r="BD60" i="37"/>
  <c r="BC60" i="37"/>
  <c r="BB60" i="37"/>
  <c r="BA60" i="37"/>
  <c r="AZ60" i="37"/>
  <c r="AW60" i="37"/>
  <c r="AV60" i="37"/>
  <c r="AU60" i="37"/>
  <c r="AT60" i="37"/>
  <c r="AS60" i="37"/>
  <c r="AR60" i="37"/>
  <c r="AQ60" i="37"/>
  <c r="AP60" i="37"/>
  <c r="AO60" i="37"/>
  <c r="AN60" i="37"/>
  <c r="AM60" i="37"/>
  <c r="AL60" i="37"/>
  <c r="AK60" i="37"/>
  <c r="AJ60" i="37"/>
  <c r="AI60" i="37"/>
  <c r="AH60" i="37"/>
  <c r="AE60" i="37"/>
  <c r="AD60" i="37"/>
  <c r="AC60" i="37"/>
  <c r="AB60" i="37"/>
  <c r="AA60" i="37"/>
  <c r="Z60" i="37"/>
  <c r="Y60" i="37"/>
  <c r="X60" i="37"/>
  <c r="W60" i="37"/>
  <c r="V60" i="37"/>
  <c r="U60" i="37"/>
  <c r="T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C60" i="37"/>
  <c r="B60" i="37"/>
  <c r="AY59" i="37"/>
  <c r="AX59" i="37"/>
  <c r="S59" i="37"/>
  <c r="AY58" i="37"/>
  <c r="AX58" i="37"/>
  <c r="S58" i="37"/>
  <c r="AY57" i="37"/>
  <c r="AX57" i="37"/>
  <c r="S57" i="37"/>
  <c r="AY56" i="37"/>
  <c r="AX56" i="37"/>
  <c r="S56" i="37"/>
  <c r="AY55" i="37"/>
  <c r="AX55" i="37"/>
  <c r="S55" i="37"/>
  <c r="AY54" i="37"/>
  <c r="AX54" i="37"/>
  <c r="S54" i="37"/>
  <c r="AY53" i="37"/>
  <c r="AX53" i="37"/>
  <c r="S53" i="37"/>
  <c r="AY52" i="37"/>
  <c r="AX52" i="37"/>
  <c r="S52" i="37"/>
  <c r="AY51" i="37"/>
  <c r="AX51" i="37"/>
  <c r="S51" i="37"/>
  <c r="AY50" i="37"/>
  <c r="AX50" i="37"/>
  <c r="S50" i="37"/>
  <c r="AY49" i="37"/>
  <c r="AX49" i="37"/>
  <c r="S49" i="37"/>
  <c r="AY48" i="37"/>
  <c r="AX48" i="37"/>
  <c r="S48" i="37"/>
  <c r="AY47" i="37"/>
  <c r="AX47" i="37"/>
  <c r="S47" i="37"/>
  <c r="AY46" i="37"/>
  <c r="AX46" i="37"/>
  <c r="S46" i="37"/>
  <c r="AY45" i="37"/>
  <c r="AX45" i="37"/>
  <c r="S45" i="37"/>
  <c r="AY44" i="37"/>
  <c r="AX44" i="37"/>
  <c r="S44" i="37"/>
  <c r="AY43" i="37"/>
  <c r="AX43" i="37"/>
  <c r="S43" i="37"/>
  <c r="AY42" i="37"/>
  <c r="AX42" i="37"/>
  <c r="S42" i="37"/>
  <c r="AY41" i="37"/>
  <c r="AX41" i="37"/>
  <c r="S41" i="37"/>
  <c r="AY40" i="37"/>
  <c r="AX40" i="37"/>
  <c r="S40" i="37"/>
  <c r="AY39" i="37"/>
  <c r="AY60" i="37" s="1"/>
  <c r="AX39" i="37"/>
  <c r="AX60" i="37" s="1"/>
  <c r="S39" i="37"/>
  <c r="R39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AY32" i="37" s="1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C24" i="40"/>
  <c r="AE25" i="40" s="1"/>
  <c r="AC23" i="40"/>
  <c r="AC22" i="40"/>
  <c r="N25" i="40"/>
  <c r="O25" i="40"/>
  <c r="N24" i="40"/>
  <c r="P42" i="40"/>
  <c r="P41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AX32" i="37" s="1"/>
  <c r="R11" i="37"/>
  <c r="R32" i="37" s="1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S32" i="37" l="1"/>
  <c r="S60" i="37"/>
  <c r="R60" i="37"/>
  <c r="AE23" i="40"/>
  <c r="N22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6977ED10-D018-4E14-9E93-A34290A59359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E1150F6-E938-42EC-A37B-5F5BA134E7C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0473B47-8CB6-4C4A-9B9C-59A117308422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A4A8A1E4-A145-411C-BD50-CC141AF22E6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000-000003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000-000004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000-000007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000-000008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68C09F82-A1FB-4BFE-B950-6F374FB908DA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65D46435-DB94-4A56-9FC3-A713136B986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F81769B4-4129-4985-A7EC-26F6C2FC42B6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4EE1C5EF-8F6A-409A-B4F6-E2C23857097D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B3862851-9615-46E0-BE47-FDA90E933FF7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AD6305BE-5DCE-4E4A-89AD-CE1C553B04E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136D15D0-7B75-41CA-8A25-8A360884821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López</author>
    <author>LEGION</author>
  </authors>
  <commentList>
    <comment ref="A5" authorId="0" shapeId="0" xr:uid="{BAB7E8BE-02BB-48A1-BEF5-57D68E9D6B8A}">
      <text>
        <r>
          <rPr>
            <sz val="10"/>
            <color rgb="FF000000"/>
            <rFont val="Tahoma"/>
            <family val="2"/>
          </rPr>
          <t>En esta sección se diligencia la programación de la territorialización</t>
        </r>
      </text>
    </comment>
    <comment ref="AG5" authorId="0" shapeId="0" xr:uid="{F368CECA-2473-4595-8074-3B5E621C5368}">
      <text>
        <r>
          <rPr>
            <sz val="10"/>
            <color indexed="81"/>
            <rFont val="Tahoma"/>
            <family val="2"/>
          </rPr>
          <t>En esta sección se diligencia el avance mensual a la territorialización programada</t>
        </r>
      </text>
    </comment>
    <comment ref="A7" authorId="0" shapeId="0" xr:uid="{FA5019E5-0BBC-4460-8DDB-13564DD09B86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  <comment ref="B10" authorId="1" shapeId="0" xr:uid="{3312EAE9-DC4A-406C-888B-A5359828D536}">
      <text>
        <r>
          <rPr>
            <sz val="9"/>
            <color indexed="81"/>
            <rFont val="Tahoma"/>
            <family val="2"/>
          </rPr>
          <t xml:space="preserve">En estos campos se debe relacionar la magnitud programada de manera mensual, para cada localidad.
</t>
        </r>
      </text>
    </comment>
    <comment ref="E10" authorId="1" shapeId="0" xr:uid="{3444D44E-9CBB-4081-8862-EEBB21ECE4B2}">
      <text>
        <r>
          <rPr>
            <sz val="9"/>
            <color indexed="81"/>
            <rFont val="Tahoma"/>
            <family val="2"/>
          </rPr>
          <t xml:space="preserve">En estos campo se debe relacionar el presupuesto programado de manera trimestral, para cada localidad, por temas de reporte en el sistema SEGPLAN.
</t>
        </r>
      </text>
    </comment>
    <comment ref="AH10" authorId="1" shapeId="0" xr:uid="{A7E3ADE6-37A1-4252-B0FD-11C173B55961}">
      <text>
        <r>
          <rPr>
            <sz val="9"/>
            <color indexed="81"/>
            <rFont val="Tahoma"/>
            <family val="2"/>
          </rPr>
          <t>En este campo se debe relacionar la magnitud  ejecutada de manera mensual, para cada localidad.</t>
        </r>
      </text>
    </comment>
    <comment ref="AK10" authorId="1" shapeId="0" xr:uid="{531B25E6-46A7-4AB9-81B5-E8C12BED7268}">
      <text>
        <r>
          <rPr>
            <sz val="9"/>
            <color indexed="81"/>
            <rFont val="Tahoma"/>
            <family val="2"/>
          </rPr>
          <t>En este campo se debe relacionar el presupuesto  ejecutado de manera trimestral, para cada localidad, por temas de reporte en el sistema SEGPLAN.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6" authorId="0" shapeId="0" xr:uid="{89595C2F-5C6A-3D48-A1BB-A067339B7A6A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  <comment ref="A63" authorId="0" shapeId="0" xr:uid="{25B8FE2B-DEEB-6044-9674-96B6DFBFF7EE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  <comment ref="A89" authorId="0" shapeId="0" xr:uid="{4677583D-6D6D-A347-B0DF-5F142B67A307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  <comment ref="A115" authorId="0" shapeId="0" xr:uid="{C654EF46-27B3-3E45-92F5-F5F825F519AC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sz val="9"/>
            <color indexed="81"/>
            <rFont val="Tahoma"/>
            <family val="2"/>
          </rPr>
          <t>Fecha en la que el cambio solicitado al plan de acción es aprobado</t>
        </r>
      </text>
    </comment>
    <comment ref="B7" authorId="0" shapeId="0" xr:uid="{00000000-0006-0000-0300-000002000000}">
      <text>
        <r>
          <rPr>
            <sz val="9"/>
            <color indexed="81"/>
            <rFont val="Tahoma"/>
            <family val="2"/>
          </rPr>
          <t>Descripción de los cambios realizados en la actialización que corresponda</t>
        </r>
      </text>
    </comment>
    <comment ref="C7" authorId="0" shapeId="0" xr:uid="{00000000-0006-0000-0300-000003000000}">
      <text>
        <r>
          <rPr>
            <sz val="9"/>
            <color indexed="81"/>
            <rFont val="Tahoma"/>
            <family val="2"/>
          </rPr>
          <t>Justificación del motivo que genera el cambio en el plan de acción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B74E3A11-7EAE-9C43-BFED-CFCA88BE1CB9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F952BAD9-C1C3-2F4C-84EB-A96767335CE6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D32D2FEC-FCE2-3D4F-AF5C-C333DCC0663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6402D639-6205-1C45-BF50-2F9368474F6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A15B0673-46B7-744A-A9EB-72DA095D6FCC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E6135C77-A335-BA44-96A8-FD6E665BB15E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474FF5E1-E8CE-B84A-9D08-CBBEB9CC8382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E6BC43D-9C05-964C-BE99-8F9E010116A8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DF1DE016-C1D1-3F40-88FE-283824C55671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F52BD9F9-F9E8-8E46-A4E8-CB5D23E814D8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74A5FAF7-904A-E14E-8C8C-60499546F9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7604DBF0-C7B1-8D47-BEA5-40E7848ADB5A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2101D06D-BA0D-2146-A627-68E16206AE71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5544428B-014F-B848-8B21-476761DF79DF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0A543DA1-CF86-B34F-8A73-1CCB835CD728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1458262A-3BA8-CC4D-91CA-D85FE84B8DE6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FE69A5FD-1540-0B4C-9EF6-F00333B4B55B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762E5654-C289-2147-9291-7658C82B58C6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FE517EB1-3319-034B-A8B4-F31E448EC744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78AC7C17-8228-044C-B9BF-6A29F56F5FFC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8F83AA40-1C6F-0144-B15D-AE78A3D6089E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A0D1156A-1974-3F4D-8B9E-8901352EF4E8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27E69AA4-2204-A146-83AD-5FC5D8FD51FC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C4757A64-020A-8F4D-9B4D-2E4FFD5630BA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9C9B07C7-F3A4-EB43-BFEC-B8F6C75F7977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CA58E66E-9C0C-744C-AFB8-519F15861BB1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101E4323-93D2-DE4C-AC71-C2F85D242941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DD10CBC7-FC5C-6748-B787-4F4F5461198B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EA96820E-2E82-DA48-9431-66E757812F9D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6780C768-60F7-6C48-8DA0-9A879A592587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2157294B-E1F5-7447-8549-695BABD10203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6D785007-96C6-3049-B182-6558B3B9A2CB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3DD7F7D3-8317-6749-AB47-31D36C9A3189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8A4757CD-9A82-8048-812E-E87C3113456D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733FF759-8FA0-2644-B6FE-22466F860DE3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01CBB382-A4F2-FC43-B793-0933BD30CBCC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BF495FA6-E578-2341-9667-0595B5501CD0}">
      <text>
        <r>
          <rPr>
            <sz val="9"/>
            <color rgb="FF000000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FA943AC5-8C4E-8E4F-9FEF-0CC77C05303C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B1533333-B574-B842-A117-255D7F13762B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C52E9072-B638-2540-BDDC-F6DC0E3418A3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C273880B-24D5-AC45-A7A7-B34BB213E7D9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4BB5468B-246B-A741-ABDB-0327E461BC34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E5CD697E-497A-3E4E-B674-4C3E2248817B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8684E873-AEAF-244D-97EC-73ECED838124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760E571C-1EFA-A94B-A72E-334B191BB047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12D8085B-79EA-6B44-A2E3-24EF1BAF1986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1704E6FE-4B74-C646-8677-91EED7E5C7E6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10171A9-FD72-284B-86BC-6801532C04DB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9E4050BD-A7CA-7540-9850-7EDD4FEE91BD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B106072-0F9C-C541-8F15-97125C092FE9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53DA2BC3-8D49-6C48-804A-75ADD68A3BE4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8921E86E-4629-1D41-935E-F78D7504C72B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84BE07A9-C519-3940-9838-6C17166B0C70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954121A8-1F70-9547-A155-C02E5DC58F55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362B0740-3DEF-E447-B064-43ACC6679DC1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E356188E-1851-B447-85C5-3D634338BA1E}">
      <text>
        <r>
          <rPr>
            <sz val="9"/>
            <color rgb="FF000000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35F72161-7898-CB4F-9B4E-A3FE955270E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64B88210-1D17-224B-99FF-3BCB8B352BF1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B3D75ACB-B69A-594B-BDD3-70743D5B4777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E5BDC420-7EDF-0742-9837-B9FE09799BB1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BC2C342C-20E8-DC4B-869F-0458BC1417CA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1BF0A42A-28EA-5241-B217-DFEA7A7861FC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19B148D8-52AF-2B49-89CB-4BECD145666D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1C840300-7477-2142-81B5-F9CE8AE544B7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D62E9FB8-54EA-5E43-8528-82127AEF26BA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712A1684-4B99-724F-B919-92691F5E1CE1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2CBF7F90-966A-EE43-A2AA-905A132474E9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D154A1D7-0285-B94B-8FDE-C94EEC25B043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2924E90D-A6F1-4E42-B70E-1D3F6D532D59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A420B4E2-2B9F-244D-96EF-F2868E368C91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2314495A-79B8-A749-998B-0031E4B34390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5AD58BED-E79A-8D49-825F-DDBD80FD70D0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0DE54B57-8E6F-1C4C-A54D-C21FD751002D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CA4501B7-0B32-E34C-B8C9-A7A12839777D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E763B127-8EDA-E34E-9BB3-3FFCC3EBD299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ADCC54E0-66FE-DF46-B085-1680D71C67A2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2E4D01F9-FCB2-714E-B83A-D5DC0CCC81FB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D88CFAEB-2EF5-7D47-8200-07A49B020B93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1D17B5C8-CD54-DA4E-8F43-73BFD9ADC3AD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A4DEEF07-57C2-3F45-9EB0-668495A667E5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E1F14CF-31F4-5F48-A1A1-EE413D045426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15EFADFE-DB2C-324E-8E73-FB4AEDC0D6A3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D71EFB5E-75EB-F142-A7B5-27EC40FE6B98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3308CE22-FC2B-1C47-9E21-29F704272F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41521C47-FA54-1147-AFF7-B4229E9CA3B5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35130D4C-18E6-B641-92A3-E8B4BDA1E31A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425E547F-C319-E442-AD86-3EBC3961EBE3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B6575008-D567-AC40-964F-106104D20A79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2F45BB7B-ED1C-9749-BDEA-DBEEFAB5C298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309955CB-7C0A-2C48-BEF1-20B2DF68645B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6BB610FD-C043-7349-BFE4-329495EBCEF1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E1155996-1ED6-604F-9C20-CBED672B85C1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DBF3C82C-9A6F-2A47-810B-340AD5A26D04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26C1E5D6-8752-7E4A-B9CF-BF4265A4245B}">
      <text>
        <r>
          <rPr>
            <sz val="9"/>
            <color rgb="FF000000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B311D867-D802-7740-9F92-A9A266F0298A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4687C2AB-36BD-5547-A3E7-7B5F53B78CA6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E8C90E2C-8D0E-5A4C-BC63-94ED94F8D65D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72503BC8-311A-0347-98F0-0D40F7DE3D7A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FC608ED2-EF3C-6043-8673-31408EB8D4AA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B7B251D8-CB1D-1D46-A6B7-FDF59E8A562C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368C3770-D335-1346-BFAD-FC260F2365B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1314F3F7-1218-BE4C-8E06-ED7D9612CB87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7A7F92F5-FC68-1048-B308-9991BE44CCB7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BFF0EF70-C8AC-734A-9BA7-C1BE4F45C988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3647B5D-960F-BA48-B78D-B0189DFDEECF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1506FC3-BA16-E240-BBA7-B9F99A3DB631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EB5C1A7E-34B3-5C4A-9C90-83D93CCCD11D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E7C5FEDF-CB65-C247-AD08-F3B9803D4021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F4CEA386-E3C3-CE41-9636-764042CEAAA7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EBE38B40-54A4-0447-A0A2-D5F4F4787144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921E08A6-E340-364F-B59A-F1BA3F70F34A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2A766724-3047-8E44-854D-12FC92EACFB1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A1D798FE-33BF-4A40-8992-BB489EA8D63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211AC81A-E40F-DE40-8A7F-01F01937184C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8D8EF5C1-6343-E543-8BF3-23DF718A928F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995B5E20-EA1B-E440-8391-B378D909F447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34452541-5A13-4A4B-9B39-D2F9FAA15C42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B57830EB-5044-DD45-BA33-70DEA98A762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B3A4F15-DE5A-CA47-B19D-BFCAEA5106E0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2F671382-AD32-5F47-BA76-206769A1409B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C2495393-D681-B64A-902D-DC3F4C016A27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8789219C-D734-E94C-8577-25CE4E0B68A6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6BFAE44C-D12A-A44C-826B-33353C7175B7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61EF3A7D-14A5-5B42-A00B-39E267A4395D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8C24BA61-0500-D443-A996-5E3BB54B9EAE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F71ADD87-561B-184D-8208-538A2EA63643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40BD5947-5800-A046-9555-EF168897FD5C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9920CF59-4D24-3D44-97E8-87D78D27F3F1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CC872222-1EF0-1E4A-B49D-B28680D950D3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D6739B29-8687-1845-B00A-5F05F7DD5C8B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81DB7EB0-89C6-8C4D-B151-3520771761A8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B53EC39E-C9EF-1442-B9FF-BFEE901C3C24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CBBD9E39-B847-8A4B-AC8B-74FD0C46169C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R5" authorId="0" shapeId="0" xr:uid="{00000000-0006-0000-0100-000001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S5" authorId="1" shapeId="0" xr:uid="{00000000-0006-0000-0100-000002000000}">
      <text>
        <r>
          <rPr>
            <sz val="10"/>
            <color indexed="81"/>
            <rFont val="Tahoma"/>
            <family val="2"/>
          </rPr>
          <t>En este campo se diligencia el link o la ruta donde se puede consultar las evidencias que soportan la ejecución reportada</t>
        </r>
      </text>
    </comment>
    <comment ref="AT5" authorId="0" shapeId="0" xr:uid="{00000000-0006-0000-0100-000003000000}">
      <text>
        <r>
          <rPr>
            <sz val="10"/>
            <color rgb="FF000000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rgb="FF000000"/>
            <rFont val="Tahoma"/>
            <family val="2"/>
          </rPr>
          <t>De presentarse el mismo reporte (meta 1..n) indicarlo. ejemplo: avance reportado en proyecto 7738, actividad 1.</t>
        </r>
      </text>
    </comment>
    <comment ref="AU5" authorId="0" shapeId="0" xr:uid="{00000000-0006-0000-0100-000004000000}">
      <text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V5" authorId="0" shapeId="0" xr:uid="{00000000-0006-0000-0100-000005000000}">
      <text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9" authorId="2" shapeId="0" xr:uid="{A690E77E-6303-44D2-BF46-F6F931C9C036}">
      <text>
        <r>
          <rPr>
            <sz val="10"/>
            <color indexed="81"/>
            <rFont val="Tahoma"/>
            <family val="2"/>
          </rPr>
          <t>Relacionar el producto PMR asociado</t>
        </r>
      </text>
    </comment>
    <comment ref="A10" authorId="2" shapeId="0" xr:uid="{DE10E8BE-208D-4D4C-83C9-3B9AEFB46C5E}">
      <text>
        <r>
          <rPr>
            <sz val="10"/>
            <color rgb="FF000000"/>
            <rFont val="Tahoma"/>
            <family val="2"/>
          </rPr>
          <t>Relacionar el objetivo estratégico asociado</t>
        </r>
      </text>
    </comment>
    <comment ref="A11" authorId="0" shapeId="0" xr:uid="{00000000-0006-0000-0100-000006000000}">
      <text>
        <r>
          <rPr>
            <sz val="10"/>
            <color rgb="FF000000"/>
            <rFont val="Tahoma"/>
            <family val="2"/>
          </rPr>
          <t xml:space="preserve">Seleccionar el nivel del indicador a reportar y relacionar el código asignado del indicador a medir segun: SEGPLAN, PMR, número de tarea, etc.
</t>
        </r>
      </text>
    </comment>
    <comment ref="D11" authorId="0" shapeId="0" xr:uid="{00000000-0006-0000-0100-000007000000}">
      <text>
        <r>
          <rPr>
            <sz val="10"/>
            <color indexed="8"/>
            <rFont val="Tahoma"/>
            <family val="2"/>
          </rPr>
          <t>Corresponde a la meta PDD o actividad del  proyecto articulada con el indicador de tarea a medir.
Así mismo, se podrá establecer la meta para los indicadores POA.</t>
        </r>
      </text>
    </comment>
    <comment ref="E11" authorId="0" shapeId="0" xr:uid="{00000000-0006-0000-0100-000008000000}">
      <text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F11" authorId="2" shapeId="0" xr:uid="{74EB28E2-4F7D-442C-9A94-219E77A54258}">
      <text>
        <r>
          <rPr>
            <sz val="10"/>
            <color rgb="FF000000"/>
            <rFont val="Tahoma"/>
            <family val="2"/>
          </rPr>
          <t>Define la representación matemática del cálculo del indicador.</t>
        </r>
      </text>
    </comment>
    <comment ref="G11" authorId="0" shapeId="0" xr:uid="{00000000-0006-0000-0100-000009000000}">
      <text>
        <r>
          <rPr>
            <sz val="10"/>
            <color rgb="FF000000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rgb="FF000000"/>
            <rFont val="Tahoma"/>
            <family val="2"/>
          </rPr>
          <t xml:space="preserve">Suma 
</t>
        </r>
        <r>
          <rPr>
            <sz val="10"/>
            <color rgb="FF000000"/>
            <rFont val="Tahoma"/>
            <family val="2"/>
          </rPr>
          <t xml:space="preserve">Creciente
</t>
        </r>
        <r>
          <rPr>
            <sz val="10"/>
            <color rgb="FF000000"/>
            <rFont val="Tahoma"/>
            <family val="2"/>
          </rPr>
          <t xml:space="preserve">Decreciente
</t>
        </r>
        <r>
          <rPr>
            <sz val="10"/>
            <color rgb="FF000000"/>
            <rFont val="Tahoma"/>
            <family val="2"/>
          </rPr>
          <t>Constante</t>
        </r>
      </text>
    </comment>
    <comment ref="H11" authorId="2" shapeId="0" xr:uid="{70B8F934-7A39-437F-A15F-9F543440E210}">
      <text>
        <r>
          <rPr>
            <sz val="10"/>
            <color rgb="FF000000"/>
            <rFont val="Tahoma"/>
            <family val="2"/>
          </rPr>
          <t>Valor de la meta programada de acuerdo con el indicador formulado y el parámetro de referencia para determinar la magnitud</t>
        </r>
      </text>
    </comment>
    <comment ref="I11" authorId="2" shapeId="0" xr:uid="{432DBF48-E39D-4BDB-9679-D9E5E2ACD65C}">
      <text>
        <r>
          <rPr>
            <sz val="10"/>
            <color indexed="81"/>
            <rFont val="Tahoma"/>
            <family val="2"/>
          </rPr>
          <t xml:space="preserve">Parámetro de referencia para determinar la magnitud y el tipo de unidad del indicador.  </t>
        </r>
      </text>
    </comment>
    <comment ref="J11" authorId="0" shapeId="0" xr:uid="{00000000-0006-0000-0100-00000A000000}">
      <text>
        <r>
          <rPr>
            <sz val="10"/>
            <color indexed="8"/>
            <rFont val="Tahoma"/>
            <family val="2"/>
          </rPr>
          <t>Describe los pasos o el proceso para calcular el indicador</t>
        </r>
      </text>
    </comment>
    <comment ref="K11" authorId="2" shapeId="0" xr:uid="{752CE2A7-7FC2-4A90-8604-18E755B674D2}">
      <text>
        <r>
          <rPr>
            <sz val="10"/>
            <color rgb="FF000000"/>
            <rFont val="Tahoma"/>
            <family val="2"/>
          </rPr>
          <t xml:space="preserve">Dependencia responsable de la medición y reporte del indicador. </t>
        </r>
      </text>
    </comment>
    <comment ref="L11" authorId="2" shapeId="0" xr:uid="{AFED9E2A-799F-4633-A8A2-D5580324066C}">
      <text>
        <r>
          <rPr>
            <sz val="10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B000000}">
      <text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Q11" authorId="2" shapeId="0" xr:uid="{988DC3A9-9715-48EF-9454-0DF17CAD22D4}">
      <text>
        <r>
          <rPr>
            <sz val="10"/>
            <color indexed="81"/>
            <rFont val="Tahoma"/>
            <family val="2"/>
          </rPr>
          <t>Se debe especificar cuáles serán los soportes que validan los resultados del indicador, así como la fuente o sistema de información del cual provienen los datos.</t>
        </r>
      </text>
    </comment>
  </commentList>
</comments>
</file>

<file path=xl/sharedStrings.xml><?xml version="1.0" encoding="utf-8"?>
<sst xmlns="http://schemas.openxmlformats.org/spreadsheetml/2006/main" count="2304" uniqueCount="453">
  <si>
    <t>SECRETARÍA DISTRITAL DE LA MUJER</t>
  </si>
  <si>
    <t>Código: DE-FO-5</t>
  </si>
  <si>
    <t xml:space="preserve">DIRECCIONAMIENTO ESTRATEGICO </t>
  </si>
  <si>
    <t xml:space="preserve">FORMULACIÓN Y SEGUIMIENTO  PLAN DE ACCIÓN </t>
  </si>
  <si>
    <t>PERIODO REPORTADO</t>
  </si>
  <si>
    <t>FECHA DE REPORTE</t>
  </si>
  <si>
    <t>TIPO DE REPORTE</t>
  </si>
  <si>
    <t>FORMULACION</t>
  </si>
  <si>
    <t>ACTUALIZACION</t>
  </si>
  <si>
    <t>SEGUIMIENTO</t>
  </si>
  <si>
    <t>NOMBRE DEL PROYECTO</t>
  </si>
  <si>
    <t>PROGRAMA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</si>
  <si>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</si>
  <si>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</si>
  <si>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</si>
  <si>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</si>
  <si>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</si>
  <si>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</si>
  <si>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</si>
  <si>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</si>
  <si>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</si>
  <si>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</si>
  <si>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</si>
  <si>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</si>
  <si>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</si>
  <si>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</si>
  <si>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</si>
  <si>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</si>
  <si>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</si>
  <si>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</si>
  <si>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</si>
  <si>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</si>
  <si>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</si>
  <si>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</si>
  <si>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</si>
  <si>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</si>
  <si>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</si>
  <si>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</si>
  <si>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>PROG.</t>
  </si>
  <si>
    <t>AVANCE MENSUAL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</si>
  <si>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</si>
  <si>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</si>
  <si>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</si>
  <si>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</si>
  <si>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</si>
  <si>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</si>
  <si>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</si>
  <si>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</si>
  <si>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</si>
  <si>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</si>
  <si>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</si>
  <si>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</si>
  <si>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</si>
  <si>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</si>
  <si>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</si>
  <si>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</si>
  <si>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</si>
  <si>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</si>
  <si>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</si>
  <si>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</si>
  <si>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</si>
  <si>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</si>
  <si>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</si>
  <si>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</si>
  <si>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</si>
  <si>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</si>
  <si>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</si>
  <si>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</si>
  <si>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</si>
  <si>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</si>
  <si>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</si>
  <si>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</si>
  <si>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</si>
  <si>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</si>
  <si>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</si>
  <si>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</si>
  <si>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</si>
  <si>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</si>
  <si>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</si>
  <si>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</si>
  <si>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</si>
  <si>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</si>
  <si>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</si>
  <si>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</si>
  <si>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</si>
  <si>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FORMULA DEL INDICADOR</t>
  </si>
  <si>
    <t>TIPO DE ANUALIZACIÓN  (Según aplique)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</si>
  <si>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</si>
  <si>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</si>
  <si>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</si>
  <si>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</si>
  <si>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</si>
  <si>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</si>
  <si>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>PMR</t>
  </si>
  <si>
    <t>MAGNITUD EJECUTADA</t>
  </si>
  <si>
    <t>AVANCE %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</si>
  <si>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</si>
  <si>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</si>
  <si>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</si>
  <si>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</si>
  <si>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</si>
  <si>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</si>
  <si>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</si>
  <si>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</si>
  <si>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</si>
  <si>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</si>
  <si>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</si>
  <si>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</si>
  <si>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</si>
  <si>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</si>
  <si>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</si>
  <si>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</si>
  <si>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</si>
  <si>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</si>
  <si>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</si>
  <si>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</si>
  <si>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</si>
  <si>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</si>
  <si>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</si>
  <si>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</si>
  <si>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</si>
  <si>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</si>
  <si>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</si>
  <si>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</si>
  <si>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</si>
  <si>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</si>
  <si>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</si>
  <si>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</si>
  <si>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</si>
  <si>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</si>
  <si>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</si>
  <si>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</si>
  <si>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</si>
  <si>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</si>
  <si>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</si>
  <si>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</si>
  <si>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</si>
  <si>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</si>
  <si>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</si>
  <si>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</si>
  <si>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</si>
  <si>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</si>
  <si>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</si>
  <si>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</si>
  <si>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</si>
  <si>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</si>
  <si>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</si>
  <si>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</si>
  <si>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CONTROL DE CAMBIOS EN EL PLAN DE ACCIÓN</t>
  </si>
  <si>
    <t>Fecha de aprobación</t>
  </si>
  <si>
    <t>Cambio</t>
  </si>
  <si>
    <t>Justificación del cambio</t>
  </si>
  <si>
    <t>UNIDAD DE MEDIDA</t>
  </si>
  <si>
    <t xml:space="preserve">TIPO DE ANUALIZACIÓN </t>
  </si>
  <si>
    <t>Infancia (Menor de 12 años)</t>
  </si>
  <si>
    <t xml:space="preserve">Discapacidad </t>
  </si>
  <si>
    <t>Juventud (Entre 12 y 14 años)</t>
  </si>
  <si>
    <t>Juventud (Entre 15 y 28 años)</t>
  </si>
  <si>
    <t>Adultez (Entre 29 y 59 años)</t>
  </si>
  <si>
    <t>Mayores (Igual o superior a 60 años)</t>
  </si>
  <si>
    <t>INDICADORES PDD</t>
  </si>
  <si>
    <t>9. Número de mujeres formadas en los Centros de Inclusión Digital</t>
  </si>
  <si>
    <t>10. Porcentaje de avance en el diseño y acompañamiento de la estrategia de emprendimiento y empleabilidad para la autonomía económica de las mujeres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</si>
  <si>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</si>
  <si>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</si>
  <si>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</si>
  <si>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</si>
  <si>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39. Número de sectores que implementan acciones afirmativas con enfoque diferencial para desarrollar capacidades y promover los derechos de las mujeres en todas sus diversidades</t>
  </si>
  <si>
    <t>40. Política Pública de Mujeres y Equidad de Género implementada en articulación con los sectores responsables en su Plan de Acción</t>
  </si>
  <si>
    <t>41. Estrategia de transversalización implementada en los 15 sectores de la Administración Distrital</t>
  </si>
  <si>
    <t>54. Estrategia pedagógica para la valoración, la resignificación, el reconocimiento y la redistribución del trabajo de cuidado no remunerado implementada</t>
  </si>
  <si>
    <t>55. Porcentaje de avance en la definición técnica y coordinación para la implementación del sistema distrital de cuidado</t>
  </si>
  <si>
    <t>58. Estrategias de manzanas del cuidado y unidades móviles de servicios del cuidado implementadas</t>
  </si>
  <si>
    <t>324. Efectividad en la atención de la Línea Púrpura</t>
  </si>
  <si>
    <t>325. Número de Casas Refugio en operación</t>
  </si>
  <si>
    <t>326. Número de estrategias de comunicación y divulgación con enfoque de género, diferencial e interseccional diseñadas e implementadas</t>
  </si>
  <si>
    <t>327. Número de mujeres atendidas con perspectiva de género y derechos de las mujeres a través de Casas de Justicia y espacios de atención integral de la Fiscalía (CAPIV, CAIVAS)</t>
  </si>
  <si>
    <t>328. Número de URIs con estrategia de atención semi permanente para la protección de las mujeres víctimas de violencia y acceso a la justicia implementada</t>
  </si>
  <si>
    <t>329. Acciones estratégicas realizadas en el marco de los componentes del Sistema SOFIA</t>
  </si>
  <si>
    <t>487. Porcentaje de avance en la creación y fortalecimiento de infraestructura tecnológica del OMEG para la articulación con los sectores distritales</t>
  </si>
  <si>
    <t>489. Investigaciones realizadas</t>
  </si>
  <si>
    <t>431. Porcentaje de instancias con participación paritaria en el Distrito</t>
  </si>
  <si>
    <t>459. Número de mujeres vinculadas a procesos de formación para el desarrollo de capacidades de incidencia, liderazgo, empoderamiento y participación política de las mujeres</t>
  </si>
  <si>
    <t>461. Documento de lineamiento de presupuesto participativo sensible al género, formulado y adoptado</t>
  </si>
  <si>
    <t>567. Número de buenas prácticas de gestión administrativa y organizacionales implementadas</t>
  </si>
  <si>
    <t>DESCRIPCIÓN DEL INDICADOR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</si>
  <si>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</si>
  <si>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</si>
  <si>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</si>
  <si>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</si>
  <si>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</si>
  <si>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</si>
  <si>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</si>
  <si>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</si>
  <si>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</si>
  <si>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</si>
  <si>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</si>
  <si>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</si>
  <si>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</si>
  <si>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</si>
  <si>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Número</t>
  </si>
  <si>
    <t>Procentaje</t>
  </si>
  <si>
    <t>suma</t>
  </si>
  <si>
    <t>creciente</t>
  </si>
  <si>
    <t>decreciente</t>
  </si>
  <si>
    <t>constante</t>
  </si>
  <si>
    <t>Página 4 de 4</t>
  </si>
  <si>
    <t>Versión: 13</t>
  </si>
  <si>
    <t>Página 1 de 4</t>
  </si>
  <si>
    <t>OBJETIVO ESTRATÉGICO</t>
  </si>
  <si>
    <t>META PDD</t>
  </si>
  <si>
    <t>ACTIVIDAD MGA</t>
  </si>
  <si>
    <t>PONDERACIÓN ACTIVIDAD</t>
  </si>
  <si>
    <t>REPORTE TAREAS VIGENCIA (Ejecución vigencia)</t>
  </si>
  <si>
    <t>DESCRIPCIÓN DE LA TAREA</t>
  </si>
  <si>
    <t>DESCRIPCIÓN CUALITATIVA DEL AVANCE POR TAREA</t>
  </si>
  <si>
    <t>Meta PDD</t>
  </si>
  <si>
    <t>Cargo: Jefe Oficina Asesora de Planeación</t>
  </si>
  <si>
    <t>Tarea</t>
  </si>
  <si>
    <t>INDICADOR / ACTIVIDAD:</t>
  </si>
  <si>
    <t>DESCRIPCIÓN DE LA ACTIVIDAD (Reserva)</t>
  </si>
  <si>
    <t xml:space="preserve">REPORTE ACTIVIDADES VIGENCIA ANTERIOR - Pendientes de cumplir por contratos sin ejecutar a 31.DIC (Reservas Presupuestales) </t>
  </si>
  <si>
    <t>DESCRIPCIÓN CUALITATIVA DEL AVANCE POR ACTIVIDAD
(Logros y beneficios, y retrasos y alternativas de solución (2.000 caracteres))</t>
  </si>
  <si>
    <t>AVANCE DE LA ACTIVIDAD</t>
  </si>
  <si>
    <t>En este campo se pone el link o la ruta donde se puede consultar las evidencias que soportan la ejecución de las tareas.</t>
  </si>
  <si>
    <t xml:space="preserve"> EXPLICACIÓN: 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</si>
  <si>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EXPLICACIÓN: En este campo se deberá diligenciar lo relacionando a los logros y avances del mes en coherencia con lo registrado en el avance cuantitativo de la actividad (Columnas D a la O)</t>
  </si>
  <si>
    <t>EXPLICACIÓN: En este campo se deberá diligenciar lo relacionando a los logros y avances acumulados a la fecha del reporte en coherencia con lo registrado en el avance cuantitativo de la actividad (Columnas P)</t>
  </si>
  <si>
    <t xml:space="preserve">MAGNITUD CUATRIENIO
(Únicamente para indicadores PDD y PMR. Se debe diligenciar "A demanda" cuando aplique en los indicadores de tareas) </t>
  </si>
  <si>
    <t>FECHA DE REPORTE:</t>
  </si>
  <si>
    <t>En este campo se debe relacionar el presupuesto programado y ejecutado de manera trimestral, para cada localidad, por temas de reporte en el sistema SEGPLAN.</t>
  </si>
  <si>
    <t>PRESUPUESTO</t>
  </si>
  <si>
    <t>En este campo se debe relacionar la magnitud programada y ejecutada de manera mensual, para cada localidad.</t>
  </si>
  <si>
    <t>MAGNITUD</t>
  </si>
  <si>
    <t>DESCRIPCIÓN</t>
  </si>
  <si>
    <t>PESTAÑA No. 3 TERRITORIALIZACIÓN</t>
  </si>
  <si>
    <t xml:space="preserve">Relacionar la descripción de las alternativas de solución </t>
  </si>
  <si>
    <t>SOLUCIONES PROPUESTAS PARA RESOLVER LOS RETRASOS Y 
FACTORES LIMITANTES PARA EL CUMPLIMIENTO</t>
  </si>
  <si>
    <t>Relacionar el detalle del retraso, en coherencia con la programación de cada periodo. De presentarse esta situación es obligatorio diligenciar este campo.</t>
  </si>
  <si>
    <t>En este campo se diligencia el link o la ruta donde se puede consultar las evidencias que soportan la ejecución reportada.</t>
  </si>
  <si>
    <t>Este campo contiene dos columnas:
- MAGNITUD EJECUTADA: Correspondiente al avance acumulado de la meta a la fecha del reporte.
- % AVANCE: Formula que calcula el avance de la magnitud ejecutada a la fecha del reporte sobre la meta de la vigencia.</t>
  </si>
  <si>
    <t>En este campo se debe relacionar la programación horizontal del desarrollo de las acciones de acuerdo a la medicición del indicador</t>
  </si>
  <si>
    <t>Se refiere a los soportes que validan los resultados del indicador, así como la fuente o sistema de información del cual provienen los datos</t>
  </si>
  <si>
    <t>Define la temporalidad con la cual se reporta la información (mensual, bimestral, trimestral, semestral o anual).</t>
  </si>
  <si>
    <t>Se diligencia según la magnitud del cuatrenio, la prgramación esperada por vigencia para cumplir con el total esperado.</t>
  </si>
  <si>
    <t xml:space="preserve">Dependencia responsable de la medición y reporte del indicador. </t>
  </si>
  <si>
    <t>Describe los pasos o el proceso para calcular el indicador. Esta descripción menciona los siguientes temas: • ¿Cómo es el procesamiento de los datos y cuál es la fuente de los mismos? • ¿En qué consiste el cálculo del indicador (si es una transformación de variables, cómo se debe realizar)? • De ser posible, una descripción de las variables utilizadas en el cálculo. or ejemplo: si el indicador es “Aulas con equipamientos para clases de TIC”, se debe definir qué se entiende por “equipamientos para clases de TIC”.</t>
  </si>
  <si>
    <t>Parámetro de referencia para determinar la magnitud y el tipo de unidad del indicador.  Ejemplo: Número de personas, Porcentaje de atenciones, etc.</t>
  </si>
  <si>
    <t>Valor de la meta programada de acuerdo con el indicador formulado y el parámetro de referencia para determinar la magnitud</t>
  </si>
  <si>
    <t xml:space="preserve">MAGNITUD CUATRIENIO
(Únicamente para indicadores PDD y PMR. 
Se debe diligenciar "A demanda" cuando aplique en los indicadores de tareas) </t>
  </si>
  <si>
    <t>En coherencia con los mediciones establecidas por la SDH, Corresponde a:
Suma 
Creciente
Decreciente
Constante</t>
  </si>
  <si>
    <t>Define la representación matemática del cálculo del indicador.</t>
  </si>
  <si>
    <t>Detallar la expresión cualitativa del indicador.
Objeto + condición deseada del objeto (verbo conjugado) + elementos adicionales de contexto descriptivo</t>
  </si>
  <si>
    <t>Corresponde a la meta PDD o actividad del  proyecto articulada con el indicador de tarea a medir.
Así mismo, se podrá establecer la meta para los indicadores POA.</t>
  </si>
  <si>
    <t xml:space="preserve">META </t>
  </si>
  <si>
    <t>Seleccionar el nivel del indicador a reportar y relacionar el código asignado del indicador a medir segun: SEGPLAN, PMR, número de tarea, etc.</t>
  </si>
  <si>
    <t xml:space="preserve">En estos campos se debe diligenciar el detalle de la estructura Plan de Desarrollo vigente, bajo la cual se encuentra articulado el proyecto de inversión </t>
  </si>
  <si>
    <t>OBJETIVO ESTRATEGICO</t>
  </si>
  <si>
    <t>Relacionar el producto PMR asociado</t>
  </si>
  <si>
    <t>PRODUCTO INSTITUCIONAL (PMR)</t>
  </si>
  <si>
    <t>En este campo se debe diligenciar la fecha en que es radicado ante la OAP el intrumento.</t>
  </si>
  <si>
    <t xml:space="preserve">DESCRIPCIÓN </t>
  </si>
  <si>
    <t>ITEM</t>
  </si>
  <si>
    <t>PESTAÑA - Indicadores PA</t>
  </si>
  <si>
    <t>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</si>
  <si>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Logros y beneficios y Retrasos y alternativas de solución (2.000 caracteres) (Tareas)</t>
  </si>
  <si>
    <t>Se diligencia la magnitud alcanzada durante el periodo reportado, a fin de cumplir la programación relizada para la tarea.</t>
  </si>
  <si>
    <t>Ejecución (Tareas)</t>
  </si>
  <si>
    <t>Corresponde a las magnitudes que se mediran para cuantificar la tarea, lo que se espera alcanzar en un periodo de tiempo a través de la ejecución o desempeño de las actividades.</t>
  </si>
  <si>
    <t>Programación (Tareas)</t>
  </si>
  <si>
    <t>En este campo se diligencia el nombre de la tarea definida para la gestión de cumplimiento de la actividad del proyecto de inversión. Las tareas deben ser coherentes con las actividades a las cuales están asociadas y son aquellas que las dependencias deben llevar a cabo para producir los resultados definidos en las mismas.</t>
  </si>
  <si>
    <t>En este campo se deberá diligenciar lo relacionando con los beneficio, de forma acumulada e integrada. IMPORTANTE: Se debe diligenciar la descripción cualitativa de manera acumulada de manera ejecutiva, sin replicar toda la información mes a mes de los seguimientos.</t>
  </si>
  <si>
    <t>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 IMPORTANTE: Se debe diligenciar la descripción cualitativa de manera acumulada de manera ejecutiva, sin replicar toda la información mes a mes de los seguimientos.</t>
  </si>
  <si>
    <t>En este campo se deberá diligenciar lo relacionando a los logros y avances acumulados a la fecha del reporte en coherencia con lo registrado en el avance cuantitativo de la actividad (Columnas P).  Se recomienda dejar la información que se considere estratégica y de mayor relevancia. IMPORTANTE: Se debe diligenciar la descripción cualitativa de manera acumulada de manera ejecutiva, sin replicar toda la información mes a mes de los seguimientos.</t>
  </si>
  <si>
    <t xml:space="preserve"> En este campo se deberá diligenciar lo relacionando a los logros y avances del mes en coherencia con lo registrado en el avance cuantitativo de la actividad (Columnas D a la O). Se recomienda dejar la información que se considere estratégica y de mayor relevancia.</t>
  </si>
  <si>
    <t>Se diligencia la magnitud alcanzada durante el periodo reportado, a fin de cumplir la programación relizada para la actividad</t>
  </si>
  <si>
    <t>Corresponde a las magnitudes que se mediran para cuantificar el bien o servicio, lo que se espera alcanzar en un periodo de tiempo a través de la ejecución o desempeño de las actividades.</t>
  </si>
  <si>
    <t>Valor porcentual asignado a la actividad dentro del plan de acción. Es necesario tener en cuenta que la sumatoria de las ponderaciones de las actividades de un plan de acción debe ser igual al 100%</t>
  </si>
  <si>
    <t>DESCRIPCIÓN CUALITATIVA  DE LA RESERVA PRESUPUESTAL (Reservas)</t>
  </si>
  <si>
    <t>DESCRIPCIÓN CUALITATIVA DEL AVANCE POR ACTIVIDAD (Reservas)</t>
  </si>
  <si>
    <t>Se diligencia la programación mensaul para el cumplimiento del rezago de la actividad.</t>
  </si>
  <si>
    <t>AVANCE MENSUAL (Reservas)</t>
  </si>
  <si>
    <t>Se diligencia el rezago reportado al corte de diciembre de la vigencia anterior.</t>
  </si>
  <si>
    <t>En este campo se diligencia el nombre de la actividad del proyecto que se reportó con rezago en su cumplimiento físico en la vigencia anterior.</t>
  </si>
  <si>
    <t>Se diligencia los giros efectivamente ejecutdos para cada actividad.  Este dato debe coincidir con las ejecuciones de CRP en BOGDATA.</t>
  </si>
  <si>
    <t>Se diligencia la programación de giros correspondiente a cada actividad. Para este campo, los insumos son la programación del proyecto coincidente con el PAC.</t>
  </si>
  <si>
    <t>Se diligencian los compromisos efectivamente ejecutados para cada atividad. Este dato debe coincidir con las ejecuciones de CRP en BOGDATA.</t>
  </si>
  <si>
    <t>Se diligencia la programación de compromisos correspondiente a cada actividad. Para este campo, los insumos son la programación del proyecto coincidente con la programación PAABS.</t>
  </si>
  <si>
    <t>Se diligencia la ejecución efectiva de los giros de la reserva para cada mes.</t>
  </si>
  <si>
    <t>Reserva definitiva despues de liberaciones. Valor btenido despues de restar las liberaciones a los giros programados. (Formulado)</t>
  </si>
  <si>
    <t>Liberaciones de reservas realizadas en cada mes de la vigencia.</t>
  </si>
  <si>
    <t>Valor de la reserva constituida al inicio de la vigencia.</t>
  </si>
  <si>
    <t>En este campo se diligencia el nombre de la actividad del proyecto de inversiónn</t>
  </si>
  <si>
    <t>En este campo se diligencia el nombre del proyecto asignado y cargado en la ficha EBI de MGA.</t>
  </si>
  <si>
    <t>En este campo se diligencia el mes al cual corresponde el reporte enviado.</t>
  </si>
  <si>
    <t>PESTAÑA - PA inversión</t>
  </si>
  <si>
    <t>OBJETIVOS PDD</t>
  </si>
  <si>
    <t>METAS PDD</t>
  </si>
  <si>
    <t>PROYECTO</t>
  </si>
  <si>
    <t>Cod Producto</t>
  </si>
  <si>
    <t>Producto PMR</t>
  </si>
  <si>
    <t>1. Bogotá avanza en seguridad</t>
  </si>
  <si>
    <t>1.02. Cero tolerancia a las violencias contra las mujeres y basadas en género</t>
  </si>
  <si>
    <t>37. Asegurar que el 100% de los casos de representación jurídica ejercida por la SDMujer que requieran servicios de psicología forense y acompañamiento psicosocial, accedan a los mismos.</t>
  </si>
  <si>
    <t>06</t>
  </si>
  <si>
    <t>Servicios de prevención, atención y acogida para el fortalecimiento del derecho de las mujeres a una vida libre de violencias</t>
  </si>
  <si>
    <t>2.12. Bogotá cuida a su gente</t>
  </si>
  <si>
    <t>38. Aumentar a (22) espacios interinstitucionales los servicios jurídicos y psicosociales dirigidos a mujeres víctimas de violencia, fortaleciendo el modelo de ruta integral y la oferta de acompañamiento psico jurídico en los Centros de Atención de Fiscalía y URIs.</t>
  </si>
  <si>
    <t>8222 - Fortalecimiento de los servicios y estrategias con enfoque diferencial en el sector público y privado que vinculen a la ciudadanía y a las mujeres en sus diferencias y diversidad en Bogotá D.C.</t>
  </si>
  <si>
    <t>07</t>
  </si>
  <si>
    <t>Servicio de información estadística en temas de género. Concertado SASP</t>
  </si>
  <si>
    <t>3. Bogotá confia en su potencial</t>
  </si>
  <si>
    <t>3.17. Formación para el trabajo y acceso a oportunidades educativas</t>
  </si>
  <si>
    <t>39. Implementar en 6 casas refugio, los servicios con enfoque diferencial, brindando atención a mujeres víctimas de violencia y sus sistemas familiares dependientes. Entre otras, incluyendo una casa para mujeres de la ruralidad y campesinas y, un modelo intermedio.</t>
  </si>
  <si>
    <t>8207 - Implementación de una estrategia de comunicación para la promoción de los derechos de las mujeres, la prevención y atención de las violencias de género en Bogotá D.C.</t>
  </si>
  <si>
    <t>08</t>
  </si>
  <si>
    <t>Servicio de promoción de la garantía de derechos</t>
  </si>
  <si>
    <t>5. Bogotá confía en su gobierno</t>
  </si>
  <si>
    <t>3.18. Ciencia, tecnología e innovación-CTel para desarrollar nuestro potencial y promover el de nuestros vecinos regionales</t>
  </si>
  <si>
    <t>41. Garantizar la prestación de servicios socio jurídicos y psicosociales especializados, de manera ágil, clara y oportuna, al 100% de las mujeres víctimas de violencia, remitidas a través de las estrategias línea púrpura, agencia mujer, sistema de alertas tempranas y hospitales, entre otros.</t>
  </si>
  <si>
    <t>8225 - Mejoramiento del modelo de operación por procesos de la Secretaría Distrital de la Mujer en Bogotá D.C.</t>
  </si>
  <si>
    <t>09</t>
  </si>
  <si>
    <t>Servicio de educación informal</t>
  </si>
  <si>
    <t>3.20. Promoción del emprendimiento formal, equitativo e incluyente</t>
  </si>
  <si>
    <t>42. Implementar un modelo integral de prevención y atención de violencias contra las mujeres en el transporte público y en el espacio público peatonal para el encuentro, construyendo entornos seguros e incluyentes.</t>
  </si>
  <si>
    <t>8181 - Producción de Información sobre los derechos de las mujeres para potenciar la toma de decisiones en Bogotá D.C.</t>
  </si>
  <si>
    <t>10</t>
  </si>
  <si>
    <t xml:space="preserve">	Servicio de formación para la participación ciudadana y liderazgo político.</t>
  </si>
  <si>
    <t>5.33. Fortalecimiento institucional para un gobierno confiable</t>
  </si>
  <si>
    <t>43. Aumentar a 2 unidades de operación la estrategia Casa de Todas, una sede física y una móvil.</t>
  </si>
  <si>
    <t>8232 - Implementación de estrategias para el empoderamiento económico de las mujeres en toda su diversidad en Bogotá D.C.</t>
  </si>
  <si>
    <t>11</t>
  </si>
  <si>
    <t>Servicio de coordinación del Sistema Distrital de Cuidado  y servicios complementarios.</t>
  </si>
  <si>
    <t>103. Implementar 1 estrategia de transformación cultural orientada al cambio comportamental, que posibilite la redistribución de los trabajos de cuidado, la prevención de las violencias contra las mujeres y la transformación de imaginarios discriminatorios, que limitan el ejercicio de sus derechos.</t>
  </si>
  <si>
    <t>8190 - Desarrollo de capacidades digitales para potenciar la inclusión social de las mujeres en zonas urbanas y rurales en Bogotá D.C.</t>
  </si>
  <si>
    <t>104. Desarrollar 1 estrategia de comunicaciones con énfasis en promoción de derechos de las mujeres, prevención de violencias en su contra y transformación cultural con enfoque de género, que permita impulsar y posicionar las acciones, actividades y programas de la SDMujer en los ámbitos internacional, nacional, distrital, local y barrial.</t>
  </si>
  <si>
    <t>8205 - Fortalecimiento de la estrategia de acogida, atención y prevención de violencias contra las mujeres en el espacio público y privado en Bogotá D.C.</t>
  </si>
  <si>
    <t>105. Alcanzar 31 manzanas de cuidado en operación fortaleciendo los servicios actuales e implementando nuevas estrategias lideradas por la SDMujer, en el marco del Sistema Distrital de Cuidado.</t>
  </si>
  <si>
    <t>8210 - Consolidación de la Estrategia de Justicia de Género como mecanismo para promover los derechos de las mujeres a una vida libre de violencias en Bogotá D.C.</t>
  </si>
  <si>
    <t>106. Mantener en funcionamiento el modelo de casas de igualdad de oportunidades para las mujeres en las 20 localidades, fortaleciendo la atención en los territorios urbanos y rurales.</t>
  </si>
  <si>
    <t>8200 - Implementación de las políticas públicas PPMYEG y PPASP para la garantía de los derechos de las mujeres, la transversalización del enfoque de género y la igualdad en Bogotá D.C.</t>
  </si>
  <si>
    <t>107. Desarrollar 4 estrategias de empoderamiento para promover capacidades, liderazgos, participación, incidencia política y transformación de imaginarios culturales, que reproducen los estereotipos de género, en los territorios urbanos y rurales.</t>
  </si>
  <si>
    <t>8219 - Fortalecimiento a la implementación, seguimiento y coordinación del Sistema Distrital de Cuidado en Bogotá D.C.</t>
  </si>
  <si>
    <t>108. Consolidar 1 estrategia de transversalización de la Política Pública de Mujeres y Equidad de Género (PPMYEG), en las 20 localidades, con actores territoriales para reducir las brechas de género.</t>
  </si>
  <si>
    <t>8223 - Implementación de estrategias de participación, territorialización y transversalización de la Política Pública de Mujeres y Equidad de Género a nivel local en Bogotá D.C</t>
  </si>
  <si>
    <t>192. Cualificar 9000 mujeres, en sus diferencias y diversidades, en herramientas para la autonomía económica.</t>
  </si>
  <si>
    <t>8198 - Implementación de la estrategia de transformación cultural de la Secretaría Distrital de la Mujer en Bogotá D.C.</t>
  </si>
  <si>
    <t>193. Articular con los 15 sectores de la administración distrital, programas y acciones orientadas a garantizar los derechos humanos de las mujeres y a mitigar la violencia económica, política, institucional y comunitaria contra las mujeres, aportando al fortalecimiento de su autonomía económica, física y social, así como, al ejercicio pleno de su ciudadanía.</t>
  </si>
  <si>
    <t>194. Desarrollar 16 estudios y/o investigaciones del Observatorio de Mujeres y Equidad de Género - OMEG- que den cuenta de la situación de derechos de las mujeres, con datos diversificados para la toma de decisiones.</t>
  </si>
  <si>
    <t>355. Lograr al menos 92 puntos del índice de Gestión Pública Distrital.</t>
  </si>
  <si>
    <t>400. Formar 27.000 mujeres en habilidades digitales a través de los Centros de Inclusión Digital – CID, en zonas rurales y urbanas.</t>
  </si>
  <si>
    <t>432. Vincular a 9000 mujeres en estrategias de empoderamiento social y político que aportan a la promoción y garantía de sus derechos.</t>
  </si>
  <si>
    <t>En este campo se debe reportar el avance del desarrollo de acciones de acuerdo a la medición del indicador.
El avance cuantitativo debe tener relación con la meta programada</t>
  </si>
  <si>
    <t>En este campo se diligencia la meta Plan de Desarrollo vigente, bajo la cual se encuentra articulado el proyecto de inversión</t>
  </si>
  <si>
    <t xml:space="preserve">Este anexo, responde a la necesidad de plasmar la información correspondiente que las acciones (derivadas de metas PDD, metas proyecto de inversión, indicadores PMR, actividades) que se territorializan incluyendo el enfoque diferencial y según grupo etario, así como las reportadas a nivel distrital.
De ser necesario las celdas correspondientes a enfoque diferencial, especificamente población con discapacidad (Sordociega, auditiva,, visual, multiple, mental, física, cognitiva, otro) y población LGBTI (Lesbianas, gays, bisexuales, hererosexuales, No responde...)  se puede establecer mayor desagregue de ser necesario en la misma celda. </t>
  </si>
  <si>
    <t>Los avances cualitativos no deben incluir siglas, deben ser claros, concisos y redactados en lenguaje claro, que permita la lectura de cualquier persona o grupo de valor.
Relacionar la descripción cualitativa del cumplimiento en coherencia con el avance del indicador.
De presentarse el mismo reporte (meta 1..n) indicarlo. ejemplo: avance reportado en proyecto XXX, actividad 1.</t>
  </si>
  <si>
    <t>En este campo se diligencia el nombre de la actividad del proyecto de inversión. (Igual Actividad MGA)</t>
  </si>
  <si>
    <t>Relacionar la descripción cualitativa del cumplimiento en coherencia con el avance del indicador.
De presentarse el mismo reporte (meta 1..n) indicarlo. ejemplo: avance reportado en proyecto XXX, actividad 1.
El avance cualitativo debe tener relación con el alcance de la actividad y las evidencias que soportan el cumplimiento
IMPORTANTE: Se debe diligenciar la descripción cualitativa de manera acumulada de manera ejecutiva, sin replicar toda la información mes a mes de los seguimientos.</t>
  </si>
  <si>
    <t>Fecha de Emisión: 28/06/2024</t>
  </si>
  <si>
    <t>Mujeres</t>
  </si>
  <si>
    <t>Mujeres, hijos e hijas</t>
  </si>
  <si>
    <t>Intervenciones</t>
  </si>
  <si>
    <t>Consultas</t>
  </si>
  <si>
    <t>Casas</t>
  </si>
  <si>
    <t>Personas</t>
  </si>
  <si>
    <t>Atenciones</t>
  </si>
  <si>
    <t>Orientaciones y asesorías</t>
  </si>
  <si>
    <t>Orientaciones</t>
  </si>
  <si>
    <t>Estudios y/o investigaciones</t>
  </si>
  <si>
    <t>Contenidos</t>
  </si>
  <si>
    <t>Casos nuevos</t>
  </si>
  <si>
    <t>Ciudadanos y ciudadanas</t>
  </si>
  <si>
    <t>Porcentaje</t>
  </si>
  <si>
    <t xml:space="preserve">Creciente </t>
  </si>
  <si>
    <t>Decreciente</t>
  </si>
  <si>
    <t xml:space="preserve">Constante </t>
  </si>
  <si>
    <t>Suma</t>
  </si>
  <si>
    <t>2. Bogotá confía en su bien-estar</t>
  </si>
  <si>
    <r>
      <t>8221</t>
    </r>
    <r>
      <rPr>
        <sz val="11"/>
        <color rgb="FF000000"/>
        <rFont val="Calibri"/>
        <family val="2"/>
        <scheme val="minor"/>
      </rPr>
      <t xml:space="preserve"> - Ampliación de los servicios con enfoque diferencial para la atención a mujeres que ejercen actividades sexuales pagadas (ASP) en Bogotá D.C.</t>
    </r>
  </si>
  <si>
    <t>Información correspondiente a reservas presupuestales.</t>
  </si>
  <si>
    <r>
      <rPr>
        <sz val="11"/>
        <color indexed="8"/>
        <rFont val="Arial"/>
        <family val="2"/>
      </rPr>
      <t>En este campo se selecciona según aplique.</t>
    </r>
    <r>
      <rPr>
        <b/>
        <sz val="11"/>
        <color indexed="8"/>
        <rFont val="Arial"/>
        <family val="2"/>
      </rPr>
      <t xml:space="preserve">
Programación: </t>
    </r>
    <r>
      <rPr>
        <sz val="11"/>
        <color indexed="8"/>
        <rFont val="Arial"/>
        <family val="2"/>
      </rPr>
      <t xml:space="preserve">Corresponde al proceso de formulación del plan de acción, el cual se realiza una vez por vigencia. </t>
    </r>
    <r>
      <rPr>
        <b/>
        <sz val="11"/>
        <color indexed="8"/>
        <rFont val="Arial"/>
        <family val="2"/>
      </rPr>
      <t xml:space="preserve">
Actualización: </t>
    </r>
    <r>
      <rPr>
        <sz val="11"/>
        <color indexed="8"/>
        <rFont val="Arial"/>
        <family val="2"/>
      </rPr>
      <t xml:space="preserve">Corresponde al proceso mediante el cual la gerencia del proyecto modifica o ajusta la información contenida en la formulación. 
</t>
    </r>
    <r>
      <rPr>
        <b/>
        <sz val="11"/>
        <color indexed="8"/>
        <rFont val="Arial"/>
        <family val="2"/>
      </rPr>
      <t xml:space="preserve">Seguimiento: </t>
    </r>
    <r>
      <rPr>
        <sz val="11"/>
        <color indexed="8"/>
        <rFont val="Arial"/>
        <family val="2"/>
      </rPr>
      <t xml:space="preserve">Corresponde al proceso de reporte de avance de las metas y actividades programadas. </t>
    </r>
  </si>
  <si>
    <t>Brindar el 100% de los tres servicios priorizados para la atención a través del modelo CIOM: primera atención profesional (trabajo social), orientación y seguimiento psicosocial y orientación, asesoría y seguimiento sociojurídico</t>
  </si>
  <si>
    <t>x</t>
  </si>
  <si>
    <t>Desarrollar 4 estrategias de empoderamiento para fomentar capacidades, liderazgos, participación, incidencia política y transformación de imaginarios culturales que reproducen los estereotipos de género, en los territorios urbanos y rurales</t>
  </si>
  <si>
    <t xml:space="preserve">Numero </t>
  </si>
  <si>
    <t>Estrategias de empoderamiento implementadas orientadas a fortalecer las capacidades de las mujeres</t>
  </si>
  <si>
    <t>informe de gestión</t>
  </si>
  <si>
    <t>Mantener en funcionamiento el modelo de casas de igualdad de oportunidades para las mujeres en las 20 localidades, fortaleciendo la atención en los territorios urbanos y rurales.</t>
  </si>
  <si>
    <t>El modelo de atención de las CIOM, se aplicará en las 20 localidades, asignando a un equipo por localidad que dinamice el modelo y atienda a las necesidades de las mujeres en cada una de ellas. En este sentido, la medición se realizará acorde a la  implementación  del modelo de atención en las  20 localidades.</t>
  </si>
  <si>
    <t>Dirreccion de Territorialización y Derechos de Participación</t>
  </si>
  <si>
    <t>anual</t>
  </si>
  <si>
    <t>Consolidar 1 estrategia de transversalización de la Política Pública de Mujeres y Equidad de Género (PPMYEG), en las 20 localidades, con actores territoriales para reducir las brechas de género.</t>
  </si>
  <si>
    <t xml:space="preserve">Estrategia de transversalización de la Política Pública de Mujeres y Equidad de Género (PPMYEG) a nivel local con asistencia ténica en instancias y fondos de desarrollo local para la implementación de los enfoques de la política pública </t>
  </si>
  <si>
    <t>Número de mujeres vinculadas a procesos de formación para el desarrollo de capacidades de incidencia, liderazgo, empoderamiento y participación política de las mujeres</t>
  </si>
  <si>
    <t>Informe mensual</t>
  </si>
  <si>
    <t xml:space="preserve">Vincular a mujeres a través de las CIOM a procesos de información, sensibilización y campañas de difusión </t>
  </si>
  <si>
    <t>Número de mujeres vinculadas a procesos de las Casas de Igualdad de Oportunidades para el reconocimiento y garantía de sus derechos</t>
  </si>
  <si>
    <t xml:space="preserve">No. de mujeres vinculadas </t>
  </si>
  <si>
    <t>Sumatoria de las mujeres participantes en los procesos de información, sensibilización y campañas de difusión de sus derechos</t>
  </si>
  <si>
    <t>Mensual</t>
  </si>
  <si>
    <t xml:space="preserve">mensual </t>
  </si>
  <si>
    <t xml:space="preserve">Simisional </t>
  </si>
  <si>
    <t xml:space="preserve">Simisional y base de datos </t>
  </si>
  <si>
    <t xml:space="preserve">Realizar orientaciones y acompañamientos psicosociales a través de la operación del modelo de atención CIOM </t>
  </si>
  <si>
    <t>Número de orientaciones psicosociales realizadas a mujeres para la mejora de su calidad</t>
  </si>
  <si>
    <t xml:space="preserve">No. de orientaciones y seguimientos psicosociales </t>
  </si>
  <si>
    <t>Sumatoria de orientaciones y acompañamientos Psicosociales a mujeres realizados en el marco del modelo de operación CIOM</t>
  </si>
  <si>
    <t>Numero de orientaciones y asesorías jurídicas a mujeres víctimas de violencias a través de las Casas de Igualdad de Oportunidades</t>
  </si>
  <si>
    <t xml:space="preserve">No. de orientaciones y asesorías socio jurídicas/ </t>
  </si>
  <si>
    <t xml:space="preserve">Realizar orientaciones y asesorías socio jurídicas a través de la operación del modelo de atención CIOM </t>
  </si>
  <si>
    <t>Número de mujeres vinculadas a procesos de formación</t>
  </si>
  <si>
    <t>Sumatoria de orientaciones y asesorías socio jurídicas a mujeres víctimas de violencias realizados en el marco del modelo de operación CIOM</t>
  </si>
  <si>
    <t>Realizar jornadas territoriales Mujer Contigo en tu Barrio/ Vereda a través del as CIOM</t>
  </si>
  <si>
    <t xml:space="preserve">No. de jornadas territoriales realizadas </t>
  </si>
  <si>
    <t xml:space="preserve">Implementar una estrategia para brindar asistencia técnica para la promover la conformación de veedurias cuidadanas </t>
  </si>
  <si>
    <t xml:space="preserve">No. de estrategias implementadas </t>
  </si>
  <si>
    <t xml:space="preserve">Sumatoria de estrategias implementadas para la promoción del control social y conformación de veedurias ciudadanas </t>
  </si>
  <si>
    <t xml:space="preserve">informe </t>
  </si>
  <si>
    <t xml:space="preserve">Implementar una estrategia para brindar asistencia técnica a las instancias distritales y locales de vícitmas del conflicto armado </t>
  </si>
  <si>
    <t xml:space="preserve">Sumatoria de estrategias implementadas para brindar la asistencia técnica a instancias distritales y locales de víctimas de conflicto armado </t>
  </si>
  <si>
    <t xml:space="preserve">Realizar el 100% de las actividades operativas y contractuales necesarias para brindar los servicios del Modelo Casa de Igualdad de Oportunidades (CIOM) en las 20 localidades de Bogotá.																												</t>
  </si>
  <si>
    <t xml:space="preserve">Brindar en las 20 localidades el servicio de asistencia técnica a las instancias de participación territorial y Fondos de Desarrollo Local en clave de transversalización de los enfoques.																												</t>
  </si>
  <si>
    <t xml:space="preserve">Vincular mujeres a los procesos formativos para el desarrollo de capacidades de incidencia, liderazgo, empoderamiento y participación política de las Mujeres </t>
  </si>
  <si>
    <t>1. Realizar atenciones y seguimientos a través de la CIOM</t>
  </si>
  <si>
    <t xml:space="preserve">4. Convocar y brindar asistencia técnica a la Mesa Multipartidaria de género en el Distrito Capital </t>
  </si>
  <si>
    <t xml:space="preserve">6. Ofrecer asistencia técnica a instancias de participación local </t>
  </si>
  <si>
    <t>Implementación de estrategias de participación, territorialización y transversalización de la Política Pública de Mujeres y Equidad de Género a nivel local en Bogotá D.C.</t>
  </si>
  <si>
    <t>5. Ofrecer asistencia técnica a las Juntas Administradoras Locales</t>
  </si>
  <si>
    <t>2. Desarrollar procesos formativos para fortalecer las capacidades y brindar herramientas a las mujeres en el ejercicio pleno del derecho a la participación y representación</t>
  </si>
  <si>
    <t>3. Vincular a mujeres a procesos formativos para fortalecer las capacidades y brindar herramientas a las mujeres en el ejercicio pleno del derecho a la participación y representación</t>
  </si>
  <si>
    <t>Brindar en las 20 localidades el servicio de asistencia técnica a las instancias de participación territorial y Fondos de Desarrollo Local en clave de transversalización de los enfoques</t>
  </si>
  <si>
    <t>Desarrollar 40 procesos formativos para fortalecer las capacidades y brindar herramientas a las mujeres en el ejercicio pleno del derecho a la participación y representación</t>
  </si>
  <si>
    <t>Desarrollar 1 metodología para caracterizar los liderazgos de las mujeres en los territorios</t>
  </si>
  <si>
    <t xml:space="preserve">7. Brindar asistencia técnica a las instancias de participación  territorial y Fondos de Desarrollo Local en clave de transversalización de los enfoques en las 20 localidades </t>
  </si>
  <si>
    <t>Implementar 1 estrategia denominada: Tejiendo Mundos de Igualdad para NNA en los territorios rurales y urbanos de Bogotá</t>
  </si>
  <si>
    <t>8. Implementar la estrategia tejiendo mundos de igualdad con niñas, niños y adolescentes.</t>
  </si>
  <si>
    <t>Realizar el 100% de las actividades operativas y contractuales necesarias para brindar los servicios del Modelo Casa de Igualdad de Oportunidades (CIOM) en las 20 localidades de Bogotá</t>
  </si>
  <si>
    <t>Consolidar 1 estrategia para realizar jornadas de difusión, información y sensibilización a mujeres en los territorios rurales y urbanos de Bogotá</t>
  </si>
  <si>
    <t>9. Desarrollar actividades de difusión, información y sensibilización a mujeres en los territorios rurales y urbanos de Bogotá.</t>
  </si>
  <si>
    <t>10. Realizar las acciones operativas, de seguimiento y contractuales necesarias para el funcionamiento de las CIOM</t>
  </si>
  <si>
    <t>Implementar 1 estrategia asociada al Modelo CIOM para la ruralidad Bogotana.</t>
  </si>
  <si>
    <t>Número Casas de Igualdad de Oportunidades para las Mujeres en los territorios urbanos y rurales en operación.</t>
  </si>
  <si>
    <t>Número de Casas de Igualdad de Oportunidades para las Mujeres en los territorios urbanos y rurales en operación.</t>
  </si>
  <si>
    <t>Número de estrategias que aporten a la garantía de los derechos de las mujeres desde los territorios urbanos y rurales en temáticas asociadas a la prevención de violencias capacidades y oportunidades diseñadas y desarrolladas</t>
  </si>
  <si>
    <t xml:space="preserve">Número de estrategias que aporten a la garantía de los derechos de las mujeres desde los territorios urbanos y rurales </t>
  </si>
  <si>
    <t>Consolidación de la estrategia de transversalización de la Política Pública de Mujeres y Equidad de Género (PPMYEG), en las 20 localidades, con actores territoriales para reducir las brechas de género</t>
  </si>
  <si>
    <t>Número de acciones consolidadas de la estrategia en cada localidad/Número de acciones programadas de la estrategia en cada localidad</t>
  </si>
  <si>
    <t>Nombre:María Fernanda Jaramillo Jiménez</t>
  </si>
  <si>
    <t>Cargo: Contratista</t>
  </si>
  <si>
    <t>11. Implementar  la  estrategia  del  Modelo de Atención Casas de Igualdad de Oportunidades para las mujeres rurales y campesinas de Bogotá.</t>
  </si>
  <si>
    <t xml:space="preserve">Dirreccion de Territorialización y Derechos de Participación </t>
  </si>
  <si>
    <t>8, Servicio de promoción de la garantía de derechos
10. Servicio de formación para la participación ciudadana y liderazgo político</t>
  </si>
  <si>
    <t>Nombre: Carlos Alfonso Gaitán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</si>
</sst>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_-&quot;$&quot;* #,##0.00_-;\-&quot;$&quot;* #,##0.00_-;_-&quot;$&quot;* &quot;-&quot;??_-;_-@_-"/>
    <numFmt numFmtId="165" formatCode="#,##0\ &quot;€&quot;;\-#,##0\ &quot;€&quot;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1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11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8" fillId="3" borderId="62" applyNumberFormat="0" applyAlignment="0" applyProtection="0"/>
    <xf numFmtId="49" fontId="10" fillId="0" borderId="0" applyFill="0" applyBorder="0" applyProtection="0">
      <alignment horizontal="left" vertical="center"/>
    </xf>
    <xf numFmtId="0" fontId="11" fillId="4" borderId="63" applyNumberFormat="0" applyFont="0" applyFill="0" applyAlignment="0"/>
    <xf numFmtId="0" fontId="11" fillId="4" borderId="64" applyNumberFormat="0" applyFont="0" applyFill="0" applyAlignment="0"/>
    <xf numFmtId="0" fontId="13" fillId="5" borderId="0" applyNumberFormat="0" applyProtection="0">
      <alignment horizontal="left" wrapText="1" indent="4"/>
    </xf>
    <xf numFmtId="0" fontId="14" fillId="5" borderId="0" applyNumberFormat="0" applyProtection="0">
      <alignment horizontal="left" wrapText="1" indent="4"/>
    </xf>
    <xf numFmtId="0" fontId="12" fillId="6" borderId="0" applyNumberFormat="0" applyBorder="0" applyAlignment="0" applyProtection="0"/>
    <xf numFmtId="16" fontId="15" fillId="0" borderId="0" applyFont="0" applyFill="0" applyBorder="0" applyAlignment="0">
      <alignment horizontal="left"/>
    </xf>
    <xf numFmtId="0" fontId="16" fillId="7" borderId="0" applyNumberFormat="0" applyBorder="0" applyProtection="0">
      <alignment horizontal="center" vertical="center"/>
    </xf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7" fillId="8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Fill="0" applyBorder="0">
      <alignment wrapText="1"/>
    </xf>
    <xf numFmtId="0" fontId="9" fillId="0" borderId="0"/>
    <xf numFmtId="0" fontId="18" fillId="5" borderId="0" applyNumberFormat="0" applyBorder="0" applyProtection="0">
      <alignment horizontal="left" indent="1"/>
    </xf>
  </cellStyleXfs>
  <cellXfs count="410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10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6" xfId="0" applyBorder="1"/>
    <xf numFmtId="0" fontId="23" fillId="18" borderId="58" xfId="0" applyFont="1" applyFill="1" applyBorder="1" applyAlignment="1">
      <alignment horizontal="center" vertical="center"/>
    </xf>
    <xf numFmtId="0" fontId="23" fillId="18" borderId="69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/>
    <xf numFmtId="0" fontId="0" fillId="0" borderId="12" xfId="0" applyBorder="1" applyAlignment="1">
      <alignment vertical="center"/>
    </xf>
    <xf numFmtId="0" fontId="29" fillId="0" borderId="0" xfId="0" applyFont="1" applyAlignment="1">
      <alignment vertical="center"/>
    </xf>
    <xf numFmtId="0" fontId="27" fillId="0" borderId="5" xfId="22" applyFont="1" applyBorder="1" applyAlignment="1">
      <alignment horizontal="center" vertical="center" wrapText="1"/>
    </xf>
    <xf numFmtId="0" fontId="27" fillId="9" borderId="65" xfId="22" applyFont="1" applyFill="1" applyBorder="1" applyAlignment="1">
      <alignment vertical="center" wrapText="1"/>
    </xf>
    <xf numFmtId="0" fontId="27" fillId="9" borderId="67" xfId="22" applyFont="1" applyFill="1" applyBorder="1" applyAlignment="1">
      <alignment vertical="center" wrapText="1"/>
    </xf>
    <xf numFmtId="0" fontId="27" fillId="9" borderId="68" xfId="22" applyFont="1" applyFill="1" applyBorder="1" applyAlignment="1">
      <alignment vertical="center" wrapText="1"/>
    </xf>
    <xf numFmtId="0" fontId="27" fillId="9" borderId="0" xfId="22" applyFont="1" applyFill="1" applyAlignment="1">
      <alignment vertical="center" wrapText="1"/>
    </xf>
    <xf numFmtId="0" fontId="31" fillId="9" borderId="0" xfId="22" applyFont="1" applyFill="1" applyAlignment="1">
      <alignment vertical="center" wrapText="1"/>
    </xf>
    <xf numFmtId="0" fontId="26" fillId="9" borderId="0" xfId="22" applyFont="1" applyFill="1" applyAlignment="1">
      <alignment vertical="center" wrapText="1"/>
    </xf>
    <xf numFmtId="0" fontId="26" fillId="9" borderId="2" xfId="22" applyFont="1" applyFill="1" applyBorder="1" applyAlignment="1">
      <alignment vertical="center" wrapText="1"/>
    </xf>
    <xf numFmtId="0" fontId="27" fillId="9" borderId="1" xfId="22" applyFont="1" applyFill="1" applyBorder="1" applyAlignment="1">
      <alignment vertical="center" wrapText="1"/>
    </xf>
    <xf numFmtId="0" fontId="27" fillId="0" borderId="1" xfId="22" applyFont="1" applyBorder="1" applyAlignment="1">
      <alignment vertical="center" wrapText="1"/>
    </xf>
    <xf numFmtId="0" fontId="27" fillId="0" borderId="0" xfId="22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0" xfId="22" applyFont="1" applyAlignment="1">
      <alignment vertical="center" wrapText="1"/>
    </xf>
    <xf numFmtId="0" fontId="26" fillId="0" borderId="0" xfId="22" applyFont="1" applyAlignment="1">
      <alignment vertical="center" wrapText="1"/>
    </xf>
    <xf numFmtId="0" fontId="26" fillId="0" borderId="2" xfId="22" applyFont="1" applyBorder="1" applyAlignment="1">
      <alignment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9" borderId="1" xfId="22" applyFont="1" applyFill="1" applyBorder="1" applyAlignment="1">
      <alignment horizontal="center" vertical="center" wrapText="1"/>
    </xf>
    <xf numFmtId="0" fontId="27" fillId="9" borderId="66" xfId="22" applyFont="1" applyFill="1" applyBorder="1" applyAlignment="1">
      <alignment horizontal="center" vertical="center" wrapText="1"/>
    </xf>
    <xf numFmtId="0" fontId="35" fillId="9" borderId="0" xfId="22" applyFont="1" applyFill="1" applyAlignment="1">
      <alignment horizontal="center" vertical="center" wrapText="1"/>
    </xf>
    <xf numFmtId="0" fontId="27" fillId="9" borderId="0" xfId="22" applyFont="1" applyFill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27" fillId="2" borderId="0" xfId="22" applyFont="1" applyFill="1" applyAlignment="1">
      <alignment vertical="center" wrapText="1"/>
    </xf>
    <xf numFmtId="0" fontId="29" fillId="9" borderId="1" xfId="0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0" fontId="29" fillId="9" borderId="2" xfId="0" applyFont="1" applyFill="1" applyBorder="1" applyAlignment="1">
      <alignment vertical="center"/>
    </xf>
    <xf numFmtId="174" fontId="29" fillId="0" borderId="0" xfId="0" applyNumberFormat="1" applyFont="1" applyAlignment="1">
      <alignment vertical="center"/>
    </xf>
    <xf numFmtId="0" fontId="27" fillId="13" borderId="18" xfId="22" applyFont="1" applyFill="1" applyBorder="1" applyAlignment="1">
      <alignment horizontal="center" vertical="center" wrapText="1"/>
    </xf>
    <xf numFmtId="0" fontId="27" fillId="13" borderId="24" xfId="22" applyFont="1" applyFill="1" applyBorder="1" applyAlignment="1">
      <alignment horizontal="center" vertical="center" wrapText="1"/>
    </xf>
    <xf numFmtId="0" fontId="27" fillId="13" borderId="25" xfId="22" applyFont="1" applyFill="1" applyBorder="1" applyAlignment="1">
      <alignment horizontal="center" vertical="center" wrapText="1"/>
    </xf>
    <xf numFmtId="0" fontId="27" fillId="13" borderId="26" xfId="22" applyFont="1" applyFill="1" applyBorder="1" applyAlignment="1">
      <alignment horizontal="center" vertical="center" wrapText="1"/>
    </xf>
    <xf numFmtId="0" fontId="27" fillId="12" borderId="0" xfId="22" applyFont="1" applyFill="1" applyAlignment="1">
      <alignment vertical="center" wrapText="1"/>
    </xf>
    <xf numFmtId="0" fontId="27" fillId="13" borderId="19" xfId="22" applyFont="1" applyFill="1" applyBorder="1" applyAlignment="1">
      <alignment horizontal="center" vertical="center" wrapText="1"/>
    </xf>
    <xf numFmtId="0" fontId="27" fillId="13" borderId="31" xfId="22" applyFont="1" applyFill="1" applyBorder="1" applyAlignment="1">
      <alignment horizontal="center" vertical="center" wrapText="1"/>
    </xf>
    <xf numFmtId="174" fontId="29" fillId="0" borderId="0" xfId="14" applyNumberFormat="1" applyFont="1" applyBorder="1" applyAlignment="1">
      <alignment vertical="center"/>
    </xf>
    <xf numFmtId="0" fontId="27" fillId="13" borderId="20" xfId="22" applyFont="1" applyFill="1" applyBorder="1" applyAlignment="1">
      <alignment vertical="center" wrapText="1"/>
    </xf>
    <xf numFmtId="172" fontId="29" fillId="0" borderId="14" xfId="10" applyNumberFormat="1" applyFont="1" applyBorder="1" applyAlignment="1">
      <alignment vertical="center"/>
    </xf>
    <xf numFmtId="172" fontId="29" fillId="0" borderId="4" xfId="10" applyNumberFormat="1" applyFont="1" applyBorder="1" applyAlignment="1">
      <alignment vertical="center"/>
    </xf>
    <xf numFmtId="172" fontId="29" fillId="0" borderId="15" xfId="10" applyNumberFormat="1" applyFont="1" applyBorder="1" applyAlignment="1">
      <alignment vertical="center"/>
    </xf>
    <xf numFmtId="172" fontId="29" fillId="0" borderId="20" xfId="10" applyNumberFormat="1" applyFont="1" applyBorder="1" applyAlignment="1">
      <alignment vertical="center"/>
    </xf>
    <xf numFmtId="172" fontId="29" fillId="0" borderId="21" xfId="10" applyNumberFormat="1" applyFont="1" applyBorder="1" applyAlignment="1">
      <alignment vertical="center"/>
    </xf>
    <xf numFmtId="172" fontId="29" fillId="0" borderId="22" xfId="10" applyNumberFormat="1" applyFont="1" applyBorder="1" applyAlignment="1">
      <alignment vertical="center"/>
    </xf>
    <xf numFmtId="0" fontId="27" fillId="13" borderId="13" xfId="22" applyFont="1" applyFill="1" applyBorder="1" applyAlignment="1">
      <alignment vertical="center" wrapText="1"/>
    </xf>
    <xf numFmtId="172" fontId="29" fillId="0" borderId="13" xfId="10" applyNumberFormat="1" applyFont="1" applyBorder="1" applyAlignment="1">
      <alignment vertical="center"/>
    </xf>
    <xf numFmtId="172" fontId="29" fillId="0" borderId="6" xfId="10" applyNumberFormat="1" applyFont="1" applyBorder="1" applyAlignment="1">
      <alignment vertical="center"/>
    </xf>
    <xf numFmtId="9" fontId="29" fillId="0" borderId="12" xfId="28" applyFont="1" applyBorder="1" applyAlignment="1">
      <alignment vertical="center"/>
    </xf>
    <xf numFmtId="9" fontId="29" fillId="0" borderId="16" xfId="28" applyFont="1" applyBorder="1" applyAlignment="1">
      <alignment vertical="center"/>
    </xf>
    <xf numFmtId="172" fontId="29" fillId="0" borderId="12" xfId="10" applyNumberFormat="1" applyFont="1" applyBorder="1" applyAlignment="1">
      <alignment vertical="center"/>
    </xf>
    <xf numFmtId="172" fontId="29" fillId="0" borderId="16" xfId="10" applyNumberFormat="1" applyFont="1" applyBorder="1" applyAlignment="1">
      <alignment vertical="center"/>
    </xf>
    <xf numFmtId="0" fontId="27" fillId="13" borderId="23" xfId="22" applyFont="1" applyFill="1" applyBorder="1" applyAlignment="1">
      <alignment vertical="center" wrapText="1"/>
    </xf>
    <xf numFmtId="172" fontId="29" fillId="0" borderId="23" xfId="10" applyNumberFormat="1" applyFont="1" applyBorder="1" applyAlignment="1">
      <alignment vertical="center"/>
    </xf>
    <xf numFmtId="172" fontId="29" fillId="0" borderId="5" xfId="10" applyNumberFormat="1" applyFont="1" applyBorder="1" applyAlignment="1">
      <alignment vertical="center"/>
    </xf>
    <xf numFmtId="172" fontId="29" fillId="0" borderId="27" xfId="10" applyNumberFormat="1" applyFont="1" applyBorder="1" applyAlignment="1">
      <alignment vertical="center"/>
    </xf>
    <xf numFmtId="9" fontId="29" fillId="0" borderId="28" xfId="28" applyFont="1" applyBorder="1" applyAlignment="1">
      <alignment vertical="center"/>
    </xf>
    <xf numFmtId="0" fontId="29" fillId="0" borderId="0" xfId="0" applyFont="1"/>
    <xf numFmtId="0" fontId="27" fillId="13" borderId="6" xfId="22" applyFont="1" applyFill="1" applyBorder="1" applyAlignment="1">
      <alignment horizontal="center" vertical="center" wrapText="1"/>
    </xf>
    <xf numFmtId="0" fontId="26" fillId="0" borderId="23" xfId="22" applyFont="1" applyBorder="1" applyAlignment="1">
      <alignment horizontal="left" vertical="center" wrapText="1"/>
    </xf>
    <xf numFmtId="168" fontId="27" fillId="0" borderId="5" xfId="11" applyFont="1" applyFill="1" applyBorder="1" applyAlignment="1" applyProtection="1">
      <alignment horizontal="center" vertical="center" wrapText="1"/>
    </xf>
    <xf numFmtId="0" fontId="26" fillId="0" borderId="1" xfId="22" applyFont="1" applyBorder="1" applyAlignment="1">
      <alignment horizontal="left" vertical="center" wrapText="1"/>
    </xf>
    <xf numFmtId="3" fontId="27" fillId="0" borderId="0" xfId="22" applyNumberFormat="1" applyFont="1" applyAlignment="1">
      <alignment horizontal="center" vertical="center" wrapText="1"/>
    </xf>
    <xf numFmtId="168" fontId="27" fillId="0" borderId="0" xfId="11" applyFont="1" applyFill="1" applyBorder="1" applyAlignment="1" applyProtection="1">
      <alignment horizontal="center" vertical="center" wrapText="1"/>
    </xf>
    <xf numFmtId="166" fontId="29" fillId="0" borderId="0" xfId="15" applyFont="1" applyAlignment="1">
      <alignment vertical="center"/>
    </xf>
    <xf numFmtId="0" fontId="27" fillId="0" borderId="3" xfId="22" applyFont="1" applyBorder="1" applyAlignment="1">
      <alignment horizontal="center" vertical="center" wrapText="1"/>
    </xf>
    <xf numFmtId="0" fontId="27" fillId="0" borderId="4" xfId="22" applyFont="1" applyBorder="1" applyAlignment="1">
      <alignment horizontal="left" vertical="center" wrapText="1"/>
    </xf>
    <xf numFmtId="0" fontId="27" fillId="10" borderId="5" xfId="22" applyFont="1" applyFill="1" applyBorder="1" applyAlignment="1">
      <alignment horizontal="left" vertical="center" wrapText="1"/>
    </xf>
    <xf numFmtId="173" fontId="27" fillId="10" borderId="5" xfId="28" applyNumberFormat="1" applyFont="1" applyFill="1" applyBorder="1" applyAlignment="1" applyProtection="1">
      <alignment vertical="center" wrapText="1"/>
    </xf>
    <xf numFmtId="9" fontId="27" fillId="10" borderId="5" xfId="28" applyFont="1" applyFill="1" applyBorder="1" applyAlignment="1" applyProtection="1">
      <alignment horizontal="center" vertical="center" wrapText="1"/>
    </xf>
    <xf numFmtId="166" fontId="34" fillId="0" borderId="0" xfId="15" applyFont="1" applyAlignment="1">
      <alignment vertical="center"/>
    </xf>
    <xf numFmtId="0" fontId="27" fillId="0" borderId="6" xfId="22" applyFont="1" applyBorder="1" applyAlignment="1">
      <alignment horizontal="left" vertical="center" wrapText="1"/>
    </xf>
    <xf numFmtId="9" fontId="26" fillId="0" borderId="6" xfId="29" applyFont="1" applyFill="1" applyBorder="1" applyAlignment="1" applyProtection="1">
      <alignment horizontal="center" vertical="center" wrapText="1"/>
      <protection locked="0"/>
    </xf>
    <xf numFmtId="9" fontId="27" fillId="0" borderId="6" xfId="22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7" fillId="10" borderId="6" xfId="22" applyFont="1" applyFill="1" applyBorder="1" applyAlignment="1">
      <alignment horizontal="left" vertical="center" wrapText="1"/>
    </xf>
    <xf numFmtId="9" fontId="26" fillId="10" borderId="6" xfId="28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16" borderId="6" xfId="0" applyFont="1" applyFill="1" applyBorder="1" applyAlignment="1">
      <alignment horizontal="left" vertical="center"/>
    </xf>
    <xf numFmtId="0" fontId="29" fillId="16" borderId="4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16" borderId="4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16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34" fillId="10" borderId="7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4" fillId="10" borderId="29" xfId="0" applyFont="1" applyFill="1" applyBorder="1" applyAlignment="1">
      <alignment vertical="center"/>
    </xf>
    <xf numFmtId="0" fontId="34" fillId="10" borderId="7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/>
    </xf>
    <xf numFmtId="0" fontId="34" fillId="10" borderId="0" xfId="0" applyFont="1" applyFill="1" applyAlignment="1">
      <alignment horizontal="center" vertical="center"/>
    </xf>
    <xf numFmtId="0" fontId="34" fillId="10" borderId="30" xfId="0" applyFont="1" applyFill="1" applyBorder="1" applyAlignment="1">
      <alignment vertical="center"/>
    </xf>
    <xf numFmtId="0" fontId="34" fillId="10" borderId="0" xfId="0" applyFont="1" applyFill="1" applyAlignment="1">
      <alignment vertical="center"/>
    </xf>
    <xf numFmtId="0" fontId="34" fillId="10" borderId="9" xfId="0" applyFont="1" applyFill="1" applyBorder="1" applyAlignment="1">
      <alignment vertical="center"/>
    </xf>
    <xf numFmtId="0" fontId="34" fillId="10" borderId="15" xfId="0" applyFont="1" applyFill="1" applyBorder="1" applyAlignment="1">
      <alignment vertical="center"/>
    </xf>
    <xf numFmtId="0" fontId="34" fillId="10" borderId="10" xfId="0" applyFont="1" applyFill="1" applyBorder="1" applyAlignment="1">
      <alignment vertical="center"/>
    </xf>
    <xf numFmtId="0" fontId="34" fillId="10" borderId="11" xfId="0" applyFont="1" applyFill="1" applyBorder="1" applyAlignment="1">
      <alignment vertical="center"/>
    </xf>
    <xf numFmtId="0" fontId="34" fillId="10" borderId="10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9" fontId="34" fillId="10" borderId="6" xfId="28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168" fontId="29" fillId="0" borderId="6" xfId="11" applyFont="1" applyBorder="1" applyAlignment="1">
      <alignment horizontal="center" vertical="center" wrapText="1"/>
    </xf>
    <xf numFmtId="0" fontId="29" fillId="0" borderId="6" xfId="0" applyFont="1" applyBorder="1" applyAlignment="1">
      <alignment vertical="center"/>
    </xf>
    <xf numFmtId="9" fontId="29" fillId="0" borderId="6" xfId="28" applyFont="1" applyBorder="1" applyAlignment="1">
      <alignment vertical="center"/>
    </xf>
    <xf numFmtId="0" fontId="29" fillId="0" borderId="6" xfId="28" applyNumberFormat="1" applyFont="1" applyBorder="1" applyAlignment="1">
      <alignment vertical="center"/>
    </xf>
    <xf numFmtId="0" fontId="40" fillId="0" borderId="6" xfId="28" applyNumberFormat="1" applyFont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9" fontId="29" fillId="0" borderId="0" xfId="28" applyFont="1" applyAlignment="1">
      <alignment vertical="center"/>
    </xf>
    <xf numFmtId="0" fontId="27" fillId="13" borderId="6" xfId="0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vertical="center" wrapText="1"/>
    </xf>
    <xf numFmtId="0" fontId="39" fillId="9" borderId="0" xfId="0" applyFont="1" applyFill="1" applyAlignment="1">
      <alignment vertical="center"/>
    </xf>
    <xf numFmtId="0" fontId="39" fillId="9" borderId="0" xfId="0" applyFont="1" applyFill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41" fillId="10" borderId="17" xfId="0" applyFont="1" applyFill="1" applyBorder="1" applyAlignment="1">
      <alignment horizontal="center" vertical="center" wrapText="1"/>
    </xf>
    <xf numFmtId="0" fontId="41" fillId="10" borderId="4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0" fontId="41" fillId="10" borderId="3" xfId="0" applyFont="1" applyFill="1" applyBorder="1" applyAlignment="1">
      <alignment horizontal="center" vertical="center" wrapText="1"/>
    </xf>
    <xf numFmtId="49" fontId="41" fillId="10" borderId="3" xfId="0" applyNumberFormat="1" applyFont="1" applyFill="1" applyBorder="1" applyAlignment="1">
      <alignment horizontal="center" vertical="center" wrapText="1"/>
    </xf>
    <xf numFmtId="0" fontId="39" fillId="0" borderId="6" xfId="0" applyFont="1" applyBorder="1" applyAlignment="1">
      <alignment vertical="center"/>
    </xf>
    <xf numFmtId="176" fontId="39" fillId="0" borderId="6" xfId="14" applyNumberFormat="1" applyFont="1" applyBorder="1" applyAlignment="1">
      <alignment vertical="center"/>
    </xf>
    <xf numFmtId="0" fontId="39" fillId="12" borderId="6" xfId="0" applyFont="1" applyFill="1" applyBorder="1" applyAlignment="1">
      <alignment horizontal="center" vertical="center"/>
    </xf>
    <xf numFmtId="175" fontId="38" fillId="11" borderId="6" xfId="15" applyNumberFormat="1" applyFont="1" applyFill="1" applyBorder="1" applyAlignment="1">
      <alignment horizontal="center" vertical="center"/>
    </xf>
    <xf numFmtId="175" fontId="38" fillId="0" borderId="6" xfId="15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 wrapText="1"/>
    </xf>
    <xf numFmtId="0" fontId="38" fillId="11" borderId="6" xfId="0" applyFont="1" applyFill="1" applyBorder="1" applyAlignment="1">
      <alignment horizontal="left" vertical="center"/>
    </xf>
    <xf numFmtId="0" fontId="38" fillId="11" borderId="6" xfId="0" applyFont="1" applyFill="1" applyBorder="1" applyAlignment="1">
      <alignment horizontal="center" vertical="center"/>
    </xf>
    <xf numFmtId="176" fontId="38" fillId="11" borderId="6" xfId="14" applyNumberFormat="1" applyFont="1" applyFill="1" applyBorder="1" applyAlignment="1">
      <alignment horizontal="center" vertical="center"/>
    </xf>
    <xf numFmtId="0" fontId="38" fillId="12" borderId="6" xfId="0" applyFont="1" applyFill="1" applyBorder="1" applyAlignment="1">
      <alignment horizontal="center" vertical="center"/>
    </xf>
    <xf numFmtId="175" fontId="38" fillId="11" borderId="6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7" fillId="13" borderId="23" xfId="22" applyFont="1" applyFill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9" fillId="0" borderId="14" xfId="0" applyFont="1" applyBorder="1"/>
    <xf numFmtId="0" fontId="29" fillId="0" borderId="4" xfId="0" applyFont="1" applyBorder="1"/>
    <xf numFmtId="0" fontId="29" fillId="0" borderId="13" xfId="0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5" xfId="0" applyFont="1" applyBorder="1"/>
    <xf numFmtId="0" fontId="26" fillId="0" borderId="0" xfId="0" applyFont="1" applyAlignment="1">
      <alignment vertical="center"/>
    </xf>
    <xf numFmtId="0" fontId="26" fillId="0" borderId="0" xfId="22" applyFont="1" applyAlignment="1">
      <alignment horizontal="center" vertical="center" wrapText="1"/>
    </xf>
    <xf numFmtId="0" fontId="26" fillId="0" borderId="2" xfId="22" applyFont="1" applyBorder="1" applyAlignment="1">
      <alignment horizontal="center" vertical="center" wrapText="1"/>
    </xf>
    <xf numFmtId="166" fontId="26" fillId="0" borderId="0" xfId="15" applyFont="1" applyAlignment="1">
      <alignment vertical="center"/>
    </xf>
    <xf numFmtId="9" fontId="26" fillId="10" borderId="5" xfId="30" applyFont="1" applyFill="1" applyBorder="1" applyAlignment="1" applyProtection="1">
      <alignment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9" fontId="27" fillId="0" borderId="3" xfId="28" applyFont="1" applyFill="1" applyBorder="1" applyAlignment="1" applyProtection="1">
      <alignment horizontal="center" vertical="center" wrapText="1"/>
    </xf>
    <xf numFmtId="1" fontId="27" fillId="0" borderId="3" xfId="22" applyNumberFormat="1" applyFont="1" applyBorder="1" applyAlignment="1">
      <alignment horizontal="center" vertical="center" wrapText="1"/>
    </xf>
    <xf numFmtId="1" fontId="27" fillId="0" borderId="3" xfId="28" applyNumberFormat="1" applyFont="1" applyFill="1" applyBorder="1" applyAlignment="1" applyProtection="1">
      <alignment horizontal="center" vertical="center" wrapText="1"/>
    </xf>
    <xf numFmtId="0" fontId="26" fillId="20" borderId="6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vertical="center" wrapText="1"/>
    </xf>
    <xf numFmtId="0" fontId="29" fillId="9" borderId="6" xfId="0" applyFont="1" applyFill="1" applyBorder="1" applyAlignment="1">
      <alignment vertical="center" wrapText="1"/>
    </xf>
    <xf numFmtId="1" fontId="29" fillId="0" borderId="6" xfId="0" applyNumberFormat="1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1" fontId="27" fillId="10" borderId="5" xfId="28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27" fillId="21" borderId="3" xfId="0" applyFont="1" applyFill="1" applyBorder="1" applyAlignment="1">
      <alignment horizontal="center" vertical="center" wrapText="1"/>
    </xf>
    <xf numFmtId="0" fontId="27" fillId="21" borderId="12" xfId="0" applyFont="1" applyFill="1" applyBorder="1" applyAlignment="1">
      <alignment horizontal="center" vertical="center" wrapText="1"/>
    </xf>
    <xf numFmtId="0" fontId="29" fillId="21" borderId="0" xfId="0" applyFont="1" applyFill="1" applyAlignment="1">
      <alignment vertical="center"/>
    </xf>
    <xf numFmtId="0" fontId="41" fillId="21" borderId="17" xfId="0" applyFont="1" applyFill="1" applyBorder="1" applyAlignment="1">
      <alignment horizontal="center" vertical="center" wrapText="1"/>
    </xf>
    <xf numFmtId="0" fontId="41" fillId="21" borderId="4" xfId="0" applyFont="1" applyFill="1" applyBorder="1" applyAlignment="1">
      <alignment horizontal="center" vertical="center" wrapText="1"/>
    </xf>
    <xf numFmtId="49" fontId="27" fillId="21" borderId="3" xfId="0" applyNumberFormat="1" applyFont="1" applyFill="1" applyBorder="1" applyAlignment="1">
      <alignment horizontal="center" vertical="center" wrapText="1"/>
    </xf>
    <xf numFmtId="0" fontId="41" fillId="21" borderId="3" xfId="0" applyFont="1" applyFill="1" applyBorder="1" applyAlignment="1">
      <alignment horizontal="center" vertical="center" wrapText="1"/>
    </xf>
    <xf numFmtId="49" fontId="41" fillId="21" borderId="3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left" vertical="center" wrapText="1"/>
    </xf>
    <xf numFmtId="0" fontId="37" fillId="17" borderId="12" xfId="0" applyFont="1" applyFill="1" applyBorder="1" applyAlignment="1">
      <alignment horizontal="center" vertical="center"/>
    </xf>
    <xf numFmtId="0" fontId="37" fillId="17" borderId="39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left" vertical="center" wrapText="1"/>
    </xf>
    <xf numFmtId="0" fontId="34" fillId="15" borderId="39" xfId="0" applyFont="1" applyFill="1" applyBorder="1" applyAlignment="1">
      <alignment horizontal="left" vertical="center" wrapText="1"/>
    </xf>
    <xf numFmtId="0" fontId="34" fillId="19" borderId="12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0" fontId="27" fillId="0" borderId="32" xfId="22" applyFont="1" applyBorder="1" applyAlignment="1">
      <alignment horizontal="center" vertical="center" wrapText="1"/>
    </xf>
    <xf numFmtId="0" fontId="27" fillId="0" borderId="33" xfId="22" applyFont="1" applyBorder="1" applyAlignment="1">
      <alignment horizontal="center" vertical="center" wrapText="1"/>
    </xf>
    <xf numFmtId="0" fontId="27" fillId="0" borderId="34" xfId="22" applyFont="1" applyBorder="1" applyAlignment="1">
      <alignment horizontal="center" vertical="center" wrapText="1"/>
    </xf>
    <xf numFmtId="0" fontId="27" fillId="13" borderId="6" xfId="22" applyFont="1" applyFill="1" applyBorder="1" applyAlignment="1">
      <alignment horizontal="center" vertical="center" wrapText="1"/>
    </xf>
    <xf numFmtId="0" fontId="27" fillId="13" borderId="16" xfId="22" applyFont="1" applyFill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0" fontId="26" fillId="0" borderId="28" xfId="22" applyFont="1" applyBorder="1" applyAlignment="1">
      <alignment horizontal="center" vertical="center" wrapText="1"/>
    </xf>
    <xf numFmtId="0" fontId="27" fillId="13" borderId="47" xfId="22" applyFont="1" applyFill="1" applyBorder="1" applyAlignment="1">
      <alignment horizontal="center" vertical="center" wrapText="1"/>
    </xf>
    <xf numFmtId="0" fontId="27" fillId="13" borderId="45" xfId="22" applyFont="1" applyFill="1" applyBorder="1" applyAlignment="1">
      <alignment horizontal="center" vertical="center" wrapText="1"/>
    </xf>
    <xf numFmtId="0" fontId="27" fillId="13" borderId="48" xfId="22" applyFont="1" applyFill="1" applyBorder="1" applyAlignment="1">
      <alignment horizontal="center" vertical="center" wrapText="1"/>
    </xf>
    <xf numFmtId="0" fontId="27" fillId="13" borderId="32" xfId="22" applyFont="1" applyFill="1" applyBorder="1" applyAlignment="1">
      <alignment horizontal="center" vertical="center" wrapText="1"/>
    </xf>
    <xf numFmtId="0" fontId="27" fillId="13" borderId="33" xfId="22" applyFont="1" applyFill="1" applyBorder="1" applyAlignment="1">
      <alignment horizontal="center" vertical="center" wrapText="1"/>
    </xf>
    <xf numFmtId="0" fontId="27" fillId="13" borderId="34" xfId="22" applyFont="1" applyFill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 wrapText="1"/>
    </xf>
    <xf numFmtId="0" fontId="27" fillId="0" borderId="25" xfId="22" applyFont="1" applyBorder="1" applyAlignment="1">
      <alignment horizontal="center" vertical="center" wrapText="1"/>
    </xf>
    <xf numFmtId="0" fontId="27" fillId="0" borderId="26" xfId="22" applyFont="1" applyBorder="1" applyAlignment="1">
      <alignment horizontal="center" vertical="center" wrapText="1"/>
    </xf>
    <xf numFmtId="3" fontId="27" fillId="0" borderId="5" xfId="22" applyNumberFormat="1" applyFont="1" applyBorder="1" applyAlignment="1">
      <alignment horizontal="center" vertical="center" wrapText="1"/>
    </xf>
    <xf numFmtId="0" fontId="27" fillId="9" borderId="45" xfId="22" applyFont="1" applyFill="1" applyBorder="1" applyAlignment="1">
      <alignment horizontal="left" vertical="center" wrapText="1"/>
    </xf>
    <xf numFmtId="0" fontId="27" fillId="13" borderId="13" xfId="22" applyFont="1" applyFill="1" applyBorder="1" applyAlignment="1">
      <alignment horizontal="center" vertical="center" wrapText="1"/>
    </xf>
    <xf numFmtId="0" fontId="27" fillId="13" borderId="32" xfId="22" applyFont="1" applyFill="1" applyBorder="1" applyAlignment="1">
      <alignment horizontal="left" vertical="center" wrapText="1"/>
    </xf>
    <xf numFmtId="0" fontId="27" fillId="13" borderId="34" xfId="22" applyFont="1" applyFill="1" applyBorder="1" applyAlignment="1">
      <alignment horizontal="left" vertical="center" wrapText="1"/>
    </xf>
    <xf numFmtId="0" fontId="26" fillId="0" borderId="35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 wrapText="1"/>
    </xf>
    <xf numFmtId="0" fontId="26" fillId="0" borderId="47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/>
    </xf>
    <xf numFmtId="0" fontId="27" fillId="0" borderId="25" xfId="22" applyFont="1" applyBorder="1" applyAlignment="1">
      <alignment horizontal="center" vertical="center"/>
    </xf>
    <xf numFmtId="0" fontId="27" fillId="0" borderId="26" xfId="22" applyFont="1" applyBorder="1" applyAlignment="1">
      <alignment horizontal="center" vertical="center"/>
    </xf>
    <xf numFmtId="0" fontId="27" fillId="0" borderId="20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 wrapText="1"/>
    </xf>
    <xf numFmtId="0" fontId="27" fillId="0" borderId="22" xfId="22" applyFont="1" applyBorder="1" applyAlignment="1">
      <alignment horizontal="center" vertical="center" wrapText="1"/>
    </xf>
    <xf numFmtId="0" fontId="27" fillId="0" borderId="23" xfId="22" applyFont="1" applyBorder="1" applyAlignment="1">
      <alignment horizontal="center" vertical="center" wrapText="1"/>
    </xf>
    <xf numFmtId="0" fontId="27" fillId="0" borderId="5" xfId="22" applyFont="1" applyBorder="1" applyAlignment="1">
      <alignment horizontal="center" vertical="center" wrapText="1"/>
    </xf>
    <xf numFmtId="0" fontId="27" fillId="0" borderId="28" xfId="22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7" fillId="13" borderId="35" xfId="22" applyFont="1" applyFill="1" applyBorder="1" applyAlignment="1">
      <alignment horizontal="left" vertical="center" wrapText="1"/>
    </xf>
    <xf numFmtId="0" fontId="27" fillId="13" borderId="37" xfId="22" applyFont="1" applyFill="1" applyBorder="1" applyAlignment="1">
      <alignment horizontal="left" vertical="center" wrapText="1"/>
    </xf>
    <xf numFmtId="0" fontId="27" fillId="13" borderId="1" xfId="22" applyFont="1" applyFill="1" applyBorder="1" applyAlignment="1">
      <alignment horizontal="left" vertical="center" wrapText="1"/>
    </xf>
    <xf numFmtId="0" fontId="27" fillId="13" borderId="2" xfId="22" applyFont="1" applyFill="1" applyBorder="1" applyAlignment="1">
      <alignment horizontal="left" vertical="center" wrapText="1"/>
    </xf>
    <xf numFmtId="0" fontId="27" fillId="13" borderId="47" xfId="22" applyFont="1" applyFill="1" applyBorder="1" applyAlignment="1">
      <alignment horizontal="left" vertical="center" wrapText="1"/>
    </xf>
    <xf numFmtId="0" fontId="27" fillId="13" borderId="48" xfId="22" applyFont="1" applyFill="1" applyBorder="1" applyAlignment="1">
      <alignment horizontal="left" vertical="center" wrapText="1"/>
    </xf>
    <xf numFmtId="0" fontId="27" fillId="13" borderId="36" xfId="22" applyFont="1" applyFill="1" applyBorder="1" applyAlignment="1">
      <alignment horizontal="left" vertical="center" wrapText="1"/>
    </xf>
    <xf numFmtId="0" fontId="27" fillId="13" borderId="0" xfId="22" applyFont="1" applyFill="1" applyAlignment="1">
      <alignment horizontal="left" vertical="center" wrapText="1"/>
    </xf>
    <xf numFmtId="0" fontId="27" fillId="13" borderId="45" xfId="22" applyFont="1" applyFill="1" applyBorder="1" applyAlignment="1">
      <alignment horizontal="left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7" fillId="0" borderId="35" xfId="22" applyFont="1" applyBorder="1" applyAlignment="1">
      <alignment horizontal="center" vertical="center" wrapText="1"/>
    </xf>
    <xf numFmtId="0" fontId="27" fillId="0" borderId="36" xfId="22" applyFont="1" applyBorder="1" applyAlignment="1">
      <alignment horizontal="center" vertical="center" wrapText="1"/>
    </xf>
    <xf numFmtId="0" fontId="27" fillId="0" borderId="37" xfId="22" applyFont="1" applyBorder="1" applyAlignment="1">
      <alignment horizontal="center" vertical="center" wrapText="1"/>
    </xf>
    <xf numFmtId="0" fontId="27" fillId="0" borderId="1" xfId="22" applyFont="1" applyBorder="1" applyAlignment="1">
      <alignment horizontal="center" vertical="center" wrapText="1"/>
    </xf>
    <xf numFmtId="0" fontId="27" fillId="0" borderId="0" xfId="22" applyFont="1" applyAlignment="1">
      <alignment horizontal="center"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0" borderId="47" xfId="22" applyFont="1" applyBorder="1" applyAlignment="1">
      <alignment horizontal="center" vertical="center" wrapText="1"/>
    </xf>
    <xf numFmtId="0" fontId="27" fillId="0" borderId="45" xfId="22" applyFont="1" applyBorder="1" applyAlignment="1">
      <alignment horizontal="center" vertical="center" wrapText="1"/>
    </xf>
    <xf numFmtId="0" fontId="27" fillId="0" borderId="48" xfId="22" applyFont="1" applyBorder="1" applyAlignment="1">
      <alignment horizontal="center" vertical="center" wrapText="1"/>
    </xf>
    <xf numFmtId="0" fontId="35" fillId="0" borderId="32" xfId="22" applyFont="1" applyBorder="1" applyAlignment="1">
      <alignment horizontal="center" vertical="center" wrapText="1"/>
    </xf>
    <xf numFmtId="0" fontId="35" fillId="0" borderId="33" xfId="22" applyFont="1" applyBorder="1" applyAlignment="1">
      <alignment horizontal="center" vertical="center" wrapText="1"/>
    </xf>
    <xf numFmtId="0" fontId="35" fillId="0" borderId="34" xfId="22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4" fontId="27" fillId="0" borderId="35" xfId="0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7" fillId="13" borderId="21" xfId="22" applyFont="1" applyFill="1" applyBorder="1" applyAlignment="1">
      <alignment horizontal="center" vertical="center" wrapText="1"/>
    </xf>
    <xf numFmtId="0" fontId="27" fillId="13" borderId="22" xfId="22" applyFont="1" applyFill="1" applyBorder="1" applyAlignment="1">
      <alignment horizontal="center" vertical="center" wrapText="1"/>
    </xf>
    <xf numFmtId="0" fontId="27" fillId="13" borderId="12" xfId="22" applyFont="1" applyFill="1" applyBorder="1" applyAlignment="1">
      <alignment horizontal="center" vertical="center" wrapText="1"/>
    </xf>
    <xf numFmtId="0" fontId="27" fillId="13" borderId="38" xfId="22" applyFont="1" applyFill="1" applyBorder="1" applyAlignment="1">
      <alignment horizontal="center" vertical="center" wrapText="1"/>
    </xf>
    <xf numFmtId="0" fontId="27" fillId="13" borderId="52" xfId="22" applyFont="1" applyFill="1" applyBorder="1" applyAlignment="1">
      <alignment horizontal="center" vertical="center" wrapText="1"/>
    </xf>
    <xf numFmtId="0" fontId="27" fillId="9" borderId="20" xfId="22" applyFont="1" applyFill="1" applyBorder="1" applyAlignment="1">
      <alignment horizontal="center" vertical="center" wrapText="1"/>
    </xf>
    <xf numFmtId="0" fontId="27" fillId="9" borderId="21" xfId="22" applyFont="1" applyFill="1" applyBorder="1" applyAlignment="1">
      <alignment horizontal="center" vertical="center" wrapText="1"/>
    </xf>
    <xf numFmtId="0" fontId="27" fillId="9" borderId="22" xfId="22" applyFont="1" applyFill="1" applyBorder="1" applyAlignment="1">
      <alignment horizontal="center" vertical="center" wrapText="1"/>
    </xf>
    <xf numFmtId="0" fontId="27" fillId="13" borderId="39" xfId="22" applyFont="1" applyFill="1" applyBorder="1" applyAlignment="1">
      <alignment horizontal="center" vertical="center" wrapText="1"/>
    </xf>
    <xf numFmtId="0" fontId="26" fillId="13" borderId="6" xfId="22" applyFont="1" applyFill="1" applyBorder="1" applyAlignment="1">
      <alignment horizontal="center" vertical="center" wrapText="1"/>
    </xf>
    <xf numFmtId="9" fontId="26" fillId="0" borderId="29" xfId="22" applyNumberFormat="1" applyFont="1" applyBorder="1" applyAlignment="1">
      <alignment horizontal="center" vertical="center" wrapText="1"/>
    </xf>
    <xf numFmtId="9" fontId="26" fillId="0" borderId="7" xfId="22" applyNumberFormat="1" applyFont="1" applyBorder="1" applyAlignment="1">
      <alignment horizontal="center" vertical="center" wrapText="1"/>
    </xf>
    <xf numFmtId="9" fontId="26" fillId="0" borderId="59" xfId="22" applyNumberFormat="1" applyFont="1" applyBorder="1" applyAlignment="1">
      <alignment horizontal="center" vertical="center" wrapText="1"/>
    </xf>
    <xf numFmtId="9" fontId="26" fillId="0" borderId="15" xfId="22" applyNumberFormat="1" applyFont="1" applyBorder="1" applyAlignment="1">
      <alignment horizontal="center" vertical="center" wrapText="1"/>
    </xf>
    <xf numFmtId="9" fontId="26" fillId="0" borderId="10" xfId="22" applyNumberFormat="1" applyFont="1" applyBorder="1" applyAlignment="1">
      <alignment horizontal="center" vertical="center" wrapText="1"/>
    </xf>
    <xf numFmtId="9" fontId="26" fillId="0" borderId="60" xfId="22" applyNumberFormat="1" applyFont="1" applyBorder="1" applyAlignment="1">
      <alignment horizontal="center" vertical="center" wrapText="1"/>
    </xf>
    <xf numFmtId="9" fontId="26" fillId="0" borderId="8" xfId="22" applyNumberFormat="1" applyFont="1" applyBorder="1" applyAlignment="1">
      <alignment horizontal="center" vertical="center" wrapText="1"/>
    </xf>
    <xf numFmtId="9" fontId="26" fillId="0" borderId="11" xfId="22" applyNumberFormat="1" applyFont="1" applyBorder="1" applyAlignment="1">
      <alignment horizontal="center" vertical="center" wrapText="1"/>
    </xf>
    <xf numFmtId="0" fontId="27" fillId="0" borderId="58" xfId="22" applyFont="1" applyBorder="1" applyAlignment="1">
      <alignment horizontal="center" vertical="center" wrapText="1"/>
    </xf>
    <xf numFmtId="0" fontId="27" fillId="0" borderId="18" xfId="22" applyFont="1" applyBorder="1" applyAlignment="1">
      <alignment horizontal="center" vertical="center" wrapText="1"/>
    </xf>
    <xf numFmtId="9" fontId="27" fillId="0" borderId="3" xfId="28" applyFont="1" applyBorder="1" applyAlignment="1">
      <alignment horizontal="center" vertical="center" wrapText="1"/>
    </xf>
    <xf numFmtId="9" fontId="27" fillId="0" borderId="19" xfId="28" applyFont="1" applyBorder="1" applyAlignment="1">
      <alignment horizontal="center" vertical="center" wrapText="1"/>
    </xf>
    <xf numFmtId="0" fontId="27" fillId="13" borderId="20" xfId="22" applyFont="1" applyFill="1" applyBorder="1" applyAlignment="1">
      <alignment horizontal="center" vertical="center" wrapText="1"/>
    </xf>
    <xf numFmtId="2" fontId="26" fillId="0" borderId="13" xfId="22" applyNumberFormat="1" applyFont="1" applyBorder="1" applyAlignment="1">
      <alignment vertical="center" wrapText="1"/>
    </xf>
    <xf numFmtId="9" fontId="26" fillId="0" borderId="6" xfId="28" applyFont="1" applyBorder="1" applyAlignment="1">
      <alignment horizontal="center" vertical="center" wrapText="1"/>
    </xf>
    <xf numFmtId="0" fontId="27" fillId="13" borderId="40" xfId="22" applyFont="1" applyFill="1" applyBorder="1" applyAlignment="1">
      <alignment horizontal="center" vertical="center" wrapText="1"/>
    </xf>
    <xf numFmtId="0" fontId="27" fillId="13" borderId="4" xfId="22" applyFont="1" applyFill="1" applyBorder="1" applyAlignment="1">
      <alignment horizontal="center" vertical="center" wrapText="1"/>
    </xf>
    <xf numFmtId="0" fontId="27" fillId="13" borderId="41" xfId="22" applyFont="1" applyFill="1" applyBorder="1" applyAlignment="1">
      <alignment horizontal="center" vertical="center" wrapText="1"/>
    </xf>
    <xf numFmtId="0" fontId="27" fillId="13" borderId="42" xfId="22" applyFont="1" applyFill="1" applyBorder="1" applyAlignment="1">
      <alignment horizontal="center" vertical="center" wrapText="1"/>
    </xf>
    <xf numFmtId="0" fontId="27" fillId="13" borderId="43" xfId="22" applyFont="1" applyFill="1" applyBorder="1" applyAlignment="1">
      <alignment horizontal="center" vertical="center" wrapText="1"/>
    </xf>
    <xf numFmtId="9" fontId="26" fillId="0" borderId="29" xfId="30" applyFont="1" applyFill="1" applyBorder="1" applyAlignment="1" applyProtection="1">
      <alignment horizontal="center" vertical="center" wrapText="1"/>
    </xf>
    <xf numFmtId="9" fontId="26" fillId="0" borderId="7" xfId="30" applyFont="1" applyFill="1" applyBorder="1" applyAlignment="1" applyProtection="1">
      <alignment horizontal="center" vertical="center" wrapText="1"/>
    </xf>
    <xf numFmtId="9" fontId="26" fillId="0" borderId="8" xfId="30" applyFont="1" applyFill="1" applyBorder="1" applyAlignment="1" applyProtection="1">
      <alignment horizontal="center" vertical="center" wrapText="1"/>
    </xf>
    <xf numFmtId="9" fontId="26" fillId="0" borderId="44" xfId="30" applyFont="1" applyFill="1" applyBorder="1" applyAlignment="1" applyProtection="1">
      <alignment horizontal="center" vertical="center" wrapText="1"/>
    </xf>
    <xf numFmtId="9" fontId="26" fillId="0" borderId="45" xfId="30" applyFont="1" applyFill="1" applyBorder="1" applyAlignment="1" applyProtection="1">
      <alignment horizontal="center" vertical="center" wrapText="1"/>
    </xf>
    <xf numFmtId="9" fontId="26" fillId="0" borderId="46" xfId="30" applyFont="1" applyFill="1" applyBorder="1" applyAlignment="1" applyProtection="1">
      <alignment horizontal="center" vertical="center" wrapText="1"/>
    </xf>
    <xf numFmtId="9" fontId="26" fillId="0" borderId="6" xfId="30" applyFont="1" applyFill="1" applyBorder="1" applyAlignment="1" applyProtection="1">
      <alignment horizontal="center" vertical="center" wrapText="1"/>
    </xf>
    <xf numFmtId="9" fontId="26" fillId="0" borderId="5" xfId="30" applyFont="1" applyFill="1" applyBorder="1" applyAlignment="1" applyProtection="1">
      <alignment horizontal="center" vertical="center" wrapText="1"/>
    </xf>
    <xf numFmtId="9" fontId="26" fillId="0" borderId="16" xfId="30" applyFont="1" applyFill="1" applyBorder="1" applyAlignment="1" applyProtection="1">
      <alignment horizontal="center" vertical="center" wrapText="1"/>
    </xf>
    <xf numFmtId="9" fontId="26" fillId="0" borderId="28" xfId="30" applyFont="1" applyFill="1" applyBorder="1" applyAlignment="1" applyProtection="1">
      <alignment horizontal="center" vertical="center" wrapText="1"/>
    </xf>
    <xf numFmtId="14" fontId="27" fillId="0" borderId="37" xfId="0" applyNumberFormat="1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7" fillId="0" borderId="47" xfId="0" applyNumberFormat="1" applyFont="1" applyBorder="1" applyAlignment="1">
      <alignment horizontal="center" vertical="center"/>
    </xf>
    <xf numFmtId="14" fontId="27" fillId="0" borderId="48" xfId="0" applyNumberFormat="1" applyFont="1" applyBorder="1" applyAlignment="1">
      <alignment horizontal="center" vertical="center"/>
    </xf>
    <xf numFmtId="9" fontId="27" fillId="0" borderId="3" xfId="22" applyNumberFormat="1" applyFont="1" applyBorder="1" applyAlignment="1">
      <alignment horizontal="center" vertical="center" wrapText="1"/>
    </xf>
    <xf numFmtId="0" fontId="27" fillId="0" borderId="19" xfId="22" applyFont="1" applyBorder="1" applyAlignment="1">
      <alignment horizontal="center" vertical="center" wrapText="1"/>
    </xf>
    <xf numFmtId="0" fontId="27" fillId="9" borderId="6" xfId="22" applyFont="1" applyFill="1" applyBorder="1" applyAlignment="1">
      <alignment horizontal="left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0" fontId="29" fillId="0" borderId="6" xfId="0" quotePrefix="1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38" xfId="0" applyFont="1" applyFill="1" applyBorder="1" applyAlignment="1">
      <alignment horizontal="center" vertical="center" wrapText="1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34" fillId="10" borderId="39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10" borderId="39" xfId="0" applyFont="1" applyFill="1" applyBorder="1" applyAlignment="1">
      <alignment horizontal="center" vertical="center"/>
    </xf>
    <xf numFmtId="0" fontId="34" fillId="10" borderId="29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0" fontId="34" fillId="12" borderId="6" xfId="22" applyFont="1" applyFill="1" applyBorder="1" applyAlignment="1">
      <alignment horizontal="center" vertical="center" wrapText="1"/>
    </xf>
    <xf numFmtId="0" fontId="27" fillId="12" borderId="6" xfId="22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7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3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38" fillId="13" borderId="4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4" fillId="0" borderId="29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27" fillId="21" borderId="3" xfId="0" applyFont="1" applyFill="1" applyBorder="1" applyAlignment="1">
      <alignment horizontal="center" vertical="center" wrapText="1"/>
    </xf>
    <xf numFmtId="0" fontId="27" fillId="21" borderId="4" xfId="0" applyFont="1" applyFill="1" applyBorder="1" applyAlignment="1">
      <alignment horizontal="center" vertical="center" wrapText="1"/>
    </xf>
    <xf numFmtId="0" fontId="27" fillId="21" borderId="12" xfId="0" applyFont="1" applyFill="1" applyBorder="1" applyAlignment="1">
      <alignment horizontal="center" vertical="center" wrapText="1"/>
    </xf>
    <xf numFmtId="0" fontId="27" fillId="21" borderId="39" xfId="0" applyFont="1" applyFill="1" applyBorder="1" applyAlignment="1">
      <alignment horizontal="center" vertical="center" wrapText="1"/>
    </xf>
    <xf numFmtId="0" fontId="27" fillId="21" borderId="38" xfId="0" applyFont="1" applyFill="1" applyBorder="1" applyAlignment="1">
      <alignment horizontal="center" vertical="center" wrapText="1"/>
    </xf>
    <xf numFmtId="0" fontId="26" fillId="0" borderId="20" xfId="22" applyFont="1" applyBorder="1" applyAlignment="1">
      <alignment horizontal="center" vertical="center" wrapText="1"/>
    </xf>
    <xf numFmtId="0" fontId="26" fillId="0" borderId="13" xfId="22" applyFont="1" applyBorder="1" applyAlignment="1">
      <alignment horizontal="center" vertical="center" wrapText="1"/>
    </xf>
    <xf numFmtId="0" fontId="26" fillId="0" borderId="23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7" fillId="13" borderId="28" xfId="22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7" fillId="13" borderId="49" xfId="22" applyFont="1" applyFill="1" applyBorder="1" applyAlignment="1">
      <alignment horizontal="center" vertical="center" wrapText="1"/>
    </xf>
    <xf numFmtId="0" fontId="27" fillId="13" borderId="50" xfId="22" applyFont="1" applyFill="1" applyBorder="1" applyAlignment="1">
      <alignment horizontal="center"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DBD96B7F-D0EC-0B48-8109-D01FBB0D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57B9F294-1636-184D-9B23-4A054348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B3CB5A2D-D096-DA4D-A86B-6CD67A96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B34620BE-A93E-0344-A7E3-CABFCBB6C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8BF8B95D-EEC1-924C-A3F9-CA6F4F62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78560190-032F-CB4D-A17F-C9FEFFDB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7B44BC7C-7851-5846-9719-185903EF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ECCC-0ACC-4588-AF1B-99A6C3684DA3}">
  <sheetPr codeName="Hoja10">
    <tabColor theme="6" tint="0.39997558519241921"/>
    <pageSetUpPr fitToPage="1"/>
  </sheetPr>
  <dimension ref="A1:B74"/>
  <sheetViews>
    <sheetView topLeftCell="A40" zoomScale="90" zoomScaleNormal="90" workbookViewId="0">
      <selection activeCell="A54" sqref="A1:XFD1048576"/>
    </sheetView>
  </sheetViews>
  <sheetFormatPr baseColWidth="10" defaultColWidth="10.85546875" defaultRowHeight="14.25" x14ac:dyDescent="0.25"/>
  <cols>
    <col min="1" max="1" width="72" style="92" bestFit="1" customWidth="1"/>
    <col min="2" max="2" width="78.42578125" style="92" customWidth="1"/>
    <col min="3" max="3" width="10.85546875" style="92"/>
    <col min="4" max="4" width="31.140625" style="92" customWidth="1"/>
    <col min="5" max="5" width="70.140625" style="92" customWidth="1"/>
    <col min="6" max="6" width="17.42578125" style="92" customWidth="1"/>
    <col min="7" max="8" width="21.85546875" style="92" customWidth="1"/>
    <col min="9" max="9" width="19.42578125" style="92" customWidth="1"/>
    <col min="10" max="10" width="42" style="92" customWidth="1"/>
    <col min="11" max="256" width="10.85546875" style="92"/>
    <col min="257" max="257" width="72" style="92" bestFit="1" customWidth="1"/>
    <col min="258" max="258" width="78.42578125" style="92" customWidth="1"/>
    <col min="259" max="259" width="10.85546875" style="92"/>
    <col min="260" max="260" width="31.140625" style="92" customWidth="1"/>
    <col min="261" max="261" width="70.140625" style="92" customWidth="1"/>
    <col min="262" max="262" width="17.42578125" style="92" customWidth="1"/>
    <col min="263" max="264" width="21.85546875" style="92" customWidth="1"/>
    <col min="265" max="265" width="19.42578125" style="92" customWidth="1"/>
    <col min="266" max="266" width="42" style="92" customWidth="1"/>
    <col min="267" max="512" width="10.85546875" style="92"/>
    <col min="513" max="513" width="72" style="92" bestFit="1" customWidth="1"/>
    <col min="514" max="514" width="78.42578125" style="92" customWidth="1"/>
    <col min="515" max="515" width="10.85546875" style="92"/>
    <col min="516" max="516" width="31.140625" style="92" customWidth="1"/>
    <col min="517" max="517" width="70.140625" style="92" customWidth="1"/>
    <col min="518" max="518" width="17.42578125" style="92" customWidth="1"/>
    <col min="519" max="520" width="21.85546875" style="92" customWidth="1"/>
    <col min="521" max="521" width="19.42578125" style="92" customWidth="1"/>
    <col min="522" max="522" width="42" style="92" customWidth="1"/>
    <col min="523" max="768" width="10.85546875" style="92"/>
    <col min="769" max="769" width="72" style="92" bestFit="1" customWidth="1"/>
    <col min="770" max="770" width="78.42578125" style="92" customWidth="1"/>
    <col min="771" max="771" width="10.85546875" style="92"/>
    <col min="772" max="772" width="31.140625" style="92" customWidth="1"/>
    <col min="773" max="773" width="70.140625" style="92" customWidth="1"/>
    <col min="774" max="774" width="17.42578125" style="92" customWidth="1"/>
    <col min="775" max="776" width="21.85546875" style="92" customWidth="1"/>
    <col min="777" max="777" width="19.42578125" style="92" customWidth="1"/>
    <col min="778" max="778" width="42" style="92" customWidth="1"/>
    <col min="779" max="1024" width="10.85546875" style="92"/>
    <col min="1025" max="1025" width="72" style="92" bestFit="1" customWidth="1"/>
    <col min="1026" max="1026" width="78.42578125" style="92" customWidth="1"/>
    <col min="1027" max="1027" width="10.85546875" style="92"/>
    <col min="1028" max="1028" width="31.140625" style="92" customWidth="1"/>
    <col min="1029" max="1029" width="70.140625" style="92" customWidth="1"/>
    <col min="1030" max="1030" width="17.42578125" style="92" customWidth="1"/>
    <col min="1031" max="1032" width="21.85546875" style="92" customWidth="1"/>
    <col min="1033" max="1033" width="19.42578125" style="92" customWidth="1"/>
    <col min="1034" max="1034" width="42" style="92" customWidth="1"/>
    <col min="1035" max="1280" width="10.85546875" style="92"/>
    <col min="1281" max="1281" width="72" style="92" bestFit="1" customWidth="1"/>
    <col min="1282" max="1282" width="78.42578125" style="92" customWidth="1"/>
    <col min="1283" max="1283" width="10.85546875" style="92"/>
    <col min="1284" max="1284" width="31.140625" style="92" customWidth="1"/>
    <col min="1285" max="1285" width="70.140625" style="92" customWidth="1"/>
    <col min="1286" max="1286" width="17.42578125" style="92" customWidth="1"/>
    <col min="1287" max="1288" width="21.85546875" style="92" customWidth="1"/>
    <col min="1289" max="1289" width="19.42578125" style="92" customWidth="1"/>
    <col min="1290" max="1290" width="42" style="92" customWidth="1"/>
    <col min="1291" max="1536" width="10.85546875" style="92"/>
    <col min="1537" max="1537" width="72" style="92" bestFit="1" customWidth="1"/>
    <col min="1538" max="1538" width="78.42578125" style="92" customWidth="1"/>
    <col min="1539" max="1539" width="10.85546875" style="92"/>
    <col min="1540" max="1540" width="31.140625" style="92" customWidth="1"/>
    <col min="1541" max="1541" width="70.140625" style="92" customWidth="1"/>
    <col min="1542" max="1542" width="17.42578125" style="92" customWidth="1"/>
    <col min="1543" max="1544" width="21.85546875" style="92" customWidth="1"/>
    <col min="1545" max="1545" width="19.42578125" style="92" customWidth="1"/>
    <col min="1546" max="1546" width="42" style="92" customWidth="1"/>
    <col min="1547" max="1792" width="10.85546875" style="92"/>
    <col min="1793" max="1793" width="72" style="92" bestFit="1" customWidth="1"/>
    <col min="1794" max="1794" width="78.42578125" style="92" customWidth="1"/>
    <col min="1795" max="1795" width="10.85546875" style="92"/>
    <col min="1796" max="1796" width="31.140625" style="92" customWidth="1"/>
    <col min="1797" max="1797" width="70.140625" style="92" customWidth="1"/>
    <col min="1798" max="1798" width="17.42578125" style="92" customWidth="1"/>
    <col min="1799" max="1800" width="21.85546875" style="92" customWidth="1"/>
    <col min="1801" max="1801" width="19.42578125" style="92" customWidth="1"/>
    <col min="1802" max="1802" width="42" style="92" customWidth="1"/>
    <col min="1803" max="2048" width="10.85546875" style="92"/>
    <col min="2049" max="2049" width="72" style="92" bestFit="1" customWidth="1"/>
    <col min="2050" max="2050" width="78.42578125" style="92" customWidth="1"/>
    <col min="2051" max="2051" width="10.85546875" style="92"/>
    <col min="2052" max="2052" width="31.140625" style="92" customWidth="1"/>
    <col min="2053" max="2053" width="70.140625" style="92" customWidth="1"/>
    <col min="2054" max="2054" width="17.42578125" style="92" customWidth="1"/>
    <col min="2055" max="2056" width="21.85546875" style="92" customWidth="1"/>
    <col min="2057" max="2057" width="19.42578125" style="92" customWidth="1"/>
    <col min="2058" max="2058" width="42" style="92" customWidth="1"/>
    <col min="2059" max="2304" width="10.85546875" style="92"/>
    <col min="2305" max="2305" width="72" style="92" bestFit="1" customWidth="1"/>
    <col min="2306" max="2306" width="78.42578125" style="92" customWidth="1"/>
    <col min="2307" max="2307" width="10.85546875" style="92"/>
    <col min="2308" max="2308" width="31.140625" style="92" customWidth="1"/>
    <col min="2309" max="2309" width="70.140625" style="92" customWidth="1"/>
    <col min="2310" max="2310" width="17.42578125" style="92" customWidth="1"/>
    <col min="2311" max="2312" width="21.85546875" style="92" customWidth="1"/>
    <col min="2313" max="2313" width="19.42578125" style="92" customWidth="1"/>
    <col min="2314" max="2314" width="42" style="92" customWidth="1"/>
    <col min="2315" max="2560" width="10.85546875" style="92"/>
    <col min="2561" max="2561" width="72" style="92" bestFit="1" customWidth="1"/>
    <col min="2562" max="2562" width="78.42578125" style="92" customWidth="1"/>
    <col min="2563" max="2563" width="10.85546875" style="92"/>
    <col min="2564" max="2564" width="31.140625" style="92" customWidth="1"/>
    <col min="2565" max="2565" width="70.140625" style="92" customWidth="1"/>
    <col min="2566" max="2566" width="17.42578125" style="92" customWidth="1"/>
    <col min="2567" max="2568" width="21.85546875" style="92" customWidth="1"/>
    <col min="2569" max="2569" width="19.42578125" style="92" customWidth="1"/>
    <col min="2570" max="2570" width="42" style="92" customWidth="1"/>
    <col min="2571" max="2816" width="10.85546875" style="92"/>
    <col min="2817" max="2817" width="72" style="92" bestFit="1" customWidth="1"/>
    <col min="2818" max="2818" width="78.42578125" style="92" customWidth="1"/>
    <col min="2819" max="2819" width="10.85546875" style="92"/>
    <col min="2820" max="2820" width="31.140625" style="92" customWidth="1"/>
    <col min="2821" max="2821" width="70.140625" style="92" customWidth="1"/>
    <col min="2822" max="2822" width="17.42578125" style="92" customWidth="1"/>
    <col min="2823" max="2824" width="21.85546875" style="92" customWidth="1"/>
    <col min="2825" max="2825" width="19.42578125" style="92" customWidth="1"/>
    <col min="2826" max="2826" width="42" style="92" customWidth="1"/>
    <col min="2827" max="3072" width="10.85546875" style="92"/>
    <col min="3073" max="3073" width="72" style="92" bestFit="1" customWidth="1"/>
    <col min="3074" max="3074" width="78.42578125" style="92" customWidth="1"/>
    <col min="3075" max="3075" width="10.85546875" style="92"/>
    <col min="3076" max="3076" width="31.140625" style="92" customWidth="1"/>
    <col min="3077" max="3077" width="70.140625" style="92" customWidth="1"/>
    <col min="3078" max="3078" width="17.42578125" style="92" customWidth="1"/>
    <col min="3079" max="3080" width="21.85546875" style="92" customWidth="1"/>
    <col min="3081" max="3081" width="19.42578125" style="92" customWidth="1"/>
    <col min="3082" max="3082" width="42" style="92" customWidth="1"/>
    <col min="3083" max="3328" width="10.85546875" style="92"/>
    <col min="3329" max="3329" width="72" style="92" bestFit="1" customWidth="1"/>
    <col min="3330" max="3330" width="78.42578125" style="92" customWidth="1"/>
    <col min="3331" max="3331" width="10.85546875" style="92"/>
    <col min="3332" max="3332" width="31.140625" style="92" customWidth="1"/>
    <col min="3333" max="3333" width="70.140625" style="92" customWidth="1"/>
    <col min="3334" max="3334" width="17.42578125" style="92" customWidth="1"/>
    <col min="3335" max="3336" width="21.85546875" style="92" customWidth="1"/>
    <col min="3337" max="3337" width="19.42578125" style="92" customWidth="1"/>
    <col min="3338" max="3338" width="42" style="92" customWidth="1"/>
    <col min="3339" max="3584" width="10.85546875" style="92"/>
    <col min="3585" max="3585" width="72" style="92" bestFit="1" customWidth="1"/>
    <col min="3586" max="3586" width="78.42578125" style="92" customWidth="1"/>
    <col min="3587" max="3587" width="10.85546875" style="92"/>
    <col min="3588" max="3588" width="31.140625" style="92" customWidth="1"/>
    <col min="3589" max="3589" width="70.140625" style="92" customWidth="1"/>
    <col min="3590" max="3590" width="17.42578125" style="92" customWidth="1"/>
    <col min="3591" max="3592" width="21.85546875" style="92" customWidth="1"/>
    <col min="3593" max="3593" width="19.42578125" style="92" customWidth="1"/>
    <col min="3594" max="3594" width="42" style="92" customWidth="1"/>
    <col min="3595" max="3840" width="10.85546875" style="92"/>
    <col min="3841" max="3841" width="72" style="92" bestFit="1" customWidth="1"/>
    <col min="3842" max="3842" width="78.42578125" style="92" customWidth="1"/>
    <col min="3843" max="3843" width="10.85546875" style="92"/>
    <col min="3844" max="3844" width="31.140625" style="92" customWidth="1"/>
    <col min="3845" max="3845" width="70.140625" style="92" customWidth="1"/>
    <col min="3846" max="3846" width="17.42578125" style="92" customWidth="1"/>
    <col min="3847" max="3848" width="21.85546875" style="92" customWidth="1"/>
    <col min="3849" max="3849" width="19.42578125" style="92" customWidth="1"/>
    <col min="3850" max="3850" width="42" style="92" customWidth="1"/>
    <col min="3851" max="4096" width="10.85546875" style="92"/>
    <col min="4097" max="4097" width="72" style="92" bestFit="1" customWidth="1"/>
    <col min="4098" max="4098" width="78.42578125" style="92" customWidth="1"/>
    <col min="4099" max="4099" width="10.85546875" style="92"/>
    <col min="4100" max="4100" width="31.140625" style="92" customWidth="1"/>
    <col min="4101" max="4101" width="70.140625" style="92" customWidth="1"/>
    <col min="4102" max="4102" width="17.42578125" style="92" customWidth="1"/>
    <col min="4103" max="4104" width="21.85546875" style="92" customWidth="1"/>
    <col min="4105" max="4105" width="19.42578125" style="92" customWidth="1"/>
    <col min="4106" max="4106" width="42" style="92" customWidth="1"/>
    <col min="4107" max="4352" width="10.85546875" style="92"/>
    <col min="4353" max="4353" width="72" style="92" bestFit="1" customWidth="1"/>
    <col min="4354" max="4354" width="78.42578125" style="92" customWidth="1"/>
    <col min="4355" max="4355" width="10.85546875" style="92"/>
    <col min="4356" max="4356" width="31.140625" style="92" customWidth="1"/>
    <col min="4357" max="4357" width="70.140625" style="92" customWidth="1"/>
    <col min="4358" max="4358" width="17.42578125" style="92" customWidth="1"/>
    <col min="4359" max="4360" width="21.85546875" style="92" customWidth="1"/>
    <col min="4361" max="4361" width="19.42578125" style="92" customWidth="1"/>
    <col min="4362" max="4362" width="42" style="92" customWidth="1"/>
    <col min="4363" max="4608" width="10.85546875" style="92"/>
    <col min="4609" max="4609" width="72" style="92" bestFit="1" customWidth="1"/>
    <col min="4610" max="4610" width="78.42578125" style="92" customWidth="1"/>
    <col min="4611" max="4611" width="10.85546875" style="92"/>
    <col min="4612" max="4612" width="31.140625" style="92" customWidth="1"/>
    <col min="4613" max="4613" width="70.140625" style="92" customWidth="1"/>
    <col min="4614" max="4614" width="17.42578125" style="92" customWidth="1"/>
    <col min="4615" max="4616" width="21.85546875" style="92" customWidth="1"/>
    <col min="4617" max="4617" width="19.42578125" style="92" customWidth="1"/>
    <col min="4618" max="4618" width="42" style="92" customWidth="1"/>
    <col min="4619" max="4864" width="10.85546875" style="92"/>
    <col min="4865" max="4865" width="72" style="92" bestFit="1" customWidth="1"/>
    <col min="4866" max="4866" width="78.42578125" style="92" customWidth="1"/>
    <col min="4867" max="4867" width="10.85546875" style="92"/>
    <col min="4868" max="4868" width="31.140625" style="92" customWidth="1"/>
    <col min="4869" max="4869" width="70.140625" style="92" customWidth="1"/>
    <col min="4870" max="4870" width="17.42578125" style="92" customWidth="1"/>
    <col min="4871" max="4872" width="21.85546875" style="92" customWidth="1"/>
    <col min="4873" max="4873" width="19.42578125" style="92" customWidth="1"/>
    <col min="4874" max="4874" width="42" style="92" customWidth="1"/>
    <col min="4875" max="5120" width="10.85546875" style="92"/>
    <col min="5121" max="5121" width="72" style="92" bestFit="1" customWidth="1"/>
    <col min="5122" max="5122" width="78.42578125" style="92" customWidth="1"/>
    <col min="5123" max="5123" width="10.85546875" style="92"/>
    <col min="5124" max="5124" width="31.140625" style="92" customWidth="1"/>
    <col min="5125" max="5125" width="70.140625" style="92" customWidth="1"/>
    <col min="5126" max="5126" width="17.42578125" style="92" customWidth="1"/>
    <col min="5127" max="5128" width="21.85546875" style="92" customWidth="1"/>
    <col min="5129" max="5129" width="19.42578125" style="92" customWidth="1"/>
    <col min="5130" max="5130" width="42" style="92" customWidth="1"/>
    <col min="5131" max="5376" width="10.85546875" style="92"/>
    <col min="5377" max="5377" width="72" style="92" bestFit="1" customWidth="1"/>
    <col min="5378" max="5378" width="78.42578125" style="92" customWidth="1"/>
    <col min="5379" max="5379" width="10.85546875" style="92"/>
    <col min="5380" max="5380" width="31.140625" style="92" customWidth="1"/>
    <col min="5381" max="5381" width="70.140625" style="92" customWidth="1"/>
    <col min="5382" max="5382" width="17.42578125" style="92" customWidth="1"/>
    <col min="5383" max="5384" width="21.85546875" style="92" customWidth="1"/>
    <col min="5385" max="5385" width="19.42578125" style="92" customWidth="1"/>
    <col min="5386" max="5386" width="42" style="92" customWidth="1"/>
    <col min="5387" max="5632" width="10.85546875" style="92"/>
    <col min="5633" max="5633" width="72" style="92" bestFit="1" customWidth="1"/>
    <col min="5634" max="5634" width="78.42578125" style="92" customWidth="1"/>
    <col min="5635" max="5635" width="10.85546875" style="92"/>
    <col min="5636" max="5636" width="31.140625" style="92" customWidth="1"/>
    <col min="5637" max="5637" width="70.140625" style="92" customWidth="1"/>
    <col min="5638" max="5638" width="17.42578125" style="92" customWidth="1"/>
    <col min="5639" max="5640" width="21.85546875" style="92" customWidth="1"/>
    <col min="5641" max="5641" width="19.42578125" style="92" customWidth="1"/>
    <col min="5642" max="5642" width="42" style="92" customWidth="1"/>
    <col min="5643" max="5888" width="10.85546875" style="92"/>
    <col min="5889" max="5889" width="72" style="92" bestFit="1" customWidth="1"/>
    <col min="5890" max="5890" width="78.42578125" style="92" customWidth="1"/>
    <col min="5891" max="5891" width="10.85546875" style="92"/>
    <col min="5892" max="5892" width="31.140625" style="92" customWidth="1"/>
    <col min="5893" max="5893" width="70.140625" style="92" customWidth="1"/>
    <col min="5894" max="5894" width="17.42578125" style="92" customWidth="1"/>
    <col min="5895" max="5896" width="21.85546875" style="92" customWidth="1"/>
    <col min="5897" max="5897" width="19.42578125" style="92" customWidth="1"/>
    <col min="5898" max="5898" width="42" style="92" customWidth="1"/>
    <col min="5899" max="6144" width="10.85546875" style="92"/>
    <col min="6145" max="6145" width="72" style="92" bestFit="1" customWidth="1"/>
    <col min="6146" max="6146" width="78.42578125" style="92" customWidth="1"/>
    <col min="6147" max="6147" width="10.85546875" style="92"/>
    <col min="6148" max="6148" width="31.140625" style="92" customWidth="1"/>
    <col min="6149" max="6149" width="70.140625" style="92" customWidth="1"/>
    <col min="6150" max="6150" width="17.42578125" style="92" customWidth="1"/>
    <col min="6151" max="6152" width="21.85546875" style="92" customWidth="1"/>
    <col min="6153" max="6153" width="19.42578125" style="92" customWidth="1"/>
    <col min="6154" max="6154" width="42" style="92" customWidth="1"/>
    <col min="6155" max="6400" width="10.85546875" style="92"/>
    <col min="6401" max="6401" width="72" style="92" bestFit="1" customWidth="1"/>
    <col min="6402" max="6402" width="78.42578125" style="92" customWidth="1"/>
    <col min="6403" max="6403" width="10.85546875" style="92"/>
    <col min="6404" max="6404" width="31.140625" style="92" customWidth="1"/>
    <col min="6405" max="6405" width="70.140625" style="92" customWidth="1"/>
    <col min="6406" max="6406" width="17.42578125" style="92" customWidth="1"/>
    <col min="6407" max="6408" width="21.85546875" style="92" customWidth="1"/>
    <col min="6409" max="6409" width="19.42578125" style="92" customWidth="1"/>
    <col min="6410" max="6410" width="42" style="92" customWidth="1"/>
    <col min="6411" max="6656" width="10.85546875" style="92"/>
    <col min="6657" max="6657" width="72" style="92" bestFit="1" customWidth="1"/>
    <col min="6658" max="6658" width="78.42578125" style="92" customWidth="1"/>
    <col min="6659" max="6659" width="10.85546875" style="92"/>
    <col min="6660" max="6660" width="31.140625" style="92" customWidth="1"/>
    <col min="6661" max="6661" width="70.140625" style="92" customWidth="1"/>
    <col min="6662" max="6662" width="17.42578125" style="92" customWidth="1"/>
    <col min="6663" max="6664" width="21.85546875" style="92" customWidth="1"/>
    <col min="6665" max="6665" width="19.42578125" style="92" customWidth="1"/>
    <col min="6666" max="6666" width="42" style="92" customWidth="1"/>
    <col min="6667" max="6912" width="10.85546875" style="92"/>
    <col min="6913" max="6913" width="72" style="92" bestFit="1" customWidth="1"/>
    <col min="6914" max="6914" width="78.42578125" style="92" customWidth="1"/>
    <col min="6915" max="6915" width="10.85546875" style="92"/>
    <col min="6916" max="6916" width="31.140625" style="92" customWidth="1"/>
    <col min="6917" max="6917" width="70.140625" style="92" customWidth="1"/>
    <col min="6918" max="6918" width="17.42578125" style="92" customWidth="1"/>
    <col min="6919" max="6920" width="21.85546875" style="92" customWidth="1"/>
    <col min="6921" max="6921" width="19.42578125" style="92" customWidth="1"/>
    <col min="6922" max="6922" width="42" style="92" customWidth="1"/>
    <col min="6923" max="7168" width="10.85546875" style="92"/>
    <col min="7169" max="7169" width="72" style="92" bestFit="1" customWidth="1"/>
    <col min="7170" max="7170" width="78.42578125" style="92" customWidth="1"/>
    <col min="7171" max="7171" width="10.85546875" style="92"/>
    <col min="7172" max="7172" width="31.140625" style="92" customWidth="1"/>
    <col min="7173" max="7173" width="70.140625" style="92" customWidth="1"/>
    <col min="7174" max="7174" width="17.42578125" style="92" customWidth="1"/>
    <col min="7175" max="7176" width="21.85546875" style="92" customWidth="1"/>
    <col min="7177" max="7177" width="19.42578125" style="92" customWidth="1"/>
    <col min="7178" max="7178" width="42" style="92" customWidth="1"/>
    <col min="7179" max="7424" width="10.85546875" style="92"/>
    <col min="7425" max="7425" width="72" style="92" bestFit="1" customWidth="1"/>
    <col min="7426" max="7426" width="78.42578125" style="92" customWidth="1"/>
    <col min="7427" max="7427" width="10.85546875" style="92"/>
    <col min="7428" max="7428" width="31.140625" style="92" customWidth="1"/>
    <col min="7429" max="7429" width="70.140625" style="92" customWidth="1"/>
    <col min="7430" max="7430" width="17.42578125" style="92" customWidth="1"/>
    <col min="7431" max="7432" width="21.85546875" style="92" customWidth="1"/>
    <col min="7433" max="7433" width="19.42578125" style="92" customWidth="1"/>
    <col min="7434" max="7434" width="42" style="92" customWidth="1"/>
    <col min="7435" max="7680" width="10.85546875" style="92"/>
    <col min="7681" max="7681" width="72" style="92" bestFit="1" customWidth="1"/>
    <col min="7682" max="7682" width="78.42578125" style="92" customWidth="1"/>
    <col min="7683" max="7683" width="10.85546875" style="92"/>
    <col min="7684" max="7684" width="31.140625" style="92" customWidth="1"/>
    <col min="7685" max="7685" width="70.140625" style="92" customWidth="1"/>
    <col min="7686" max="7686" width="17.42578125" style="92" customWidth="1"/>
    <col min="7687" max="7688" width="21.85546875" style="92" customWidth="1"/>
    <col min="7689" max="7689" width="19.42578125" style="92" customWidth="1"/>
    <col min="7690" max="7690" width="42" style="92" customWidth="1"/>
    <col min="7691" max="7936" width="10.85546875" style="92"/>
    <col min="7937" max="7937" width="72" style="92" bestFit="1" customWidth="1"/>
    <col min="7938" max="7938" width="78.42578125" style="92" customWidth="1"/>
    <col min="7939" max="7939" width="10.85546875" style="92"/>
    <col min="7940" max="7940" width="31.140625" style="92" customWidth="1"/>
    <col min="7941" max="7941" width="70.140625" style="92" customWidth="1"/>
    <col min="7942" max="7942" width="17.42578125" style="92" customWidth="1"/>
    <col min="7943" max="7944" width="21.85546875" style="92" customWidth="1"/>
    <col min="7945" max="7945" width="19.42578125" style="92" customWidth="1"/>
    <col min="7946" max="7946" width="42" style="92" customWidth="1"/>
    <col min="7947" max="8192" width="10.85546875" style="92"/>
    <col min="8193" max="8193" width="72" style="92" bestFit="1" customWidth="1"/>
    <col min="8194" max="8194" width="78.42578125" style="92" customWidth="1"/>
    <col min="8195" max="8195" width="10.85546875" style="92"/>
    <col min="8196" max="8196" width="31.140625" style="92" customWidth="1"/>
    <col min="8197" max="8197" width="70.140625" style="92" customWidth="1"/>
    <col min="8198" max="8198" width="17.42578125" style="92" customWidth="1"/>
    <col min="8199" max="8200" width="21.85546875" style="92" customWidth="1"/>
    <col min="8201" max="8201" width="19.42578125" style="92" customWidth="1"/>
    <col min="8202" max="8202" width="42" style="92" customWidth="1"/>
    <col min="8203" max="8448" width="10.85546875" style="92"/>
    <col min="8449" max="8449" width="72" style="92" bestFit="1" customWidth="1"/>
    <col min="8450" max="8450" width="78.42578125" style="92" customWidth="1"/>
    <col min="8451" max="8451" width="10.85546875" style="92"/>
    <col min="8452" max="8452" width="31.140625" style="92" customWidth="1"/>
    <col min="8453" max="8453" width="70.140625" style="92" customWidth="1"/>
    <col min="8454" max="8454" width="17.42578125" style="92" customWidth="1"/>
    <col min="8455" max="8456" width="21.85546875" style="92" customWidth="1"/>
    <col min="8457" max="8457" width="19.42578125" style="92" customWidth="1"/>
    <col min="8458" max="8458" width="42" style="92" customWidth="1"/>
    <col min="8459" max="8704" width="10.85546875" style="92"/>
    <col min="8705" max="8705" width="72" style="92" bestFit="1" customWidth="1"/>
    <col min="8706" max="8706" width="78.42578125" style="92" customWidth="1"/>
    <col min="8707" max="8707" width="10.85546875" style="92"/>
    <col min="8708" max="8708" width="31.140625" style="92" customWidth="1"/>
    <col min="8709" max="8709" width="70.140625" style="92" customWidth="1"/>
    <col min="8710" max="8710" width="17.42578125" style="92" customWidth="1"/>
    <col min="8711" max="8712" width="21.85546875" style="92" customWidth="1"/>
    <col min="8713" max="8713" width="19.42578125" style="92" customWidth="1"/>
    <col min="8714" max="8714" width="42" style="92" customWidth="1"/>
    <col min="8715" max="8960" width="10.85546875" style="92"/>
    <col min="8961" max="8961" width="72" style="92" bestFit="1" customWidth="1"/>
    <col min="8962" max="8962" width="78.42578125" style="92" customWidth="1"/>
    <col min="8963" max="8963" width="10.85546875" style="92"/>
    <col min="8964" max="8964" width="31.140625" style="92" customWidth="1"/>
    <col min="8965" max="8965" width="70.140625" style="92" customWidth="1"/>
    <col min="8966" max="8966" width="17.42578125" style="92" customWidth="1"/>
    <col min="8967" max="8968" width="21.85546875" style="92" customWidth="1"/>
    <col min="8969" max="8969" width="19.42578125" style="92" customWidth="1"/>
    <col min="8970" max="8970" width="42" style="92" customWidth="1"/>
    <col min="8971" max="9216" width="10.85546875" style="92"/>
    <col min="9217" max="9217" width="72" style="92" bestFit="1" customWidth="1"/>
    <col min="9218" max="9218" width="78.42578125" style="92" customWidth="1"/>
    <col min="9219" max="9219" width="10.85546875" style="92"/>
    <col min="9220" max="9220" width="31.140625" style="92" customWidth="1"/>
    <col min="9221" max="9221" width="70.140625" style="92" customWidth="1"/>
    <col min="9222" max="9222" width="17.42578125" style="92" customWidth="1"/>
    <col min="9223" max="9224" width="21.85546875" style="92" customWidth="1"/>
    <col min="9225" max="9225" width="19.42578125" style="92" customWidth="1"/>
    <col min="9226" max="9226" width="42" style="92" customWidth="1"/>
    <col min="9227" max="9472" width="10.85546875" style="92"/>
    <col min="9473" max="9473" width="72" style="92" bestFit="1" customWidth="1"/>
    <col min="9474" max="9474" width="78.42578125" style="92" customWidth="1"/>
    <col min="9475" max="9475" width="10.85546875" style="92"/>
    <col min="9476" max="9476" width="31.140625" style="92" customWidth="1"/>
    <col min="9477" max="9477" width="70.140625" style="92" customWidth="1"/>
    <col min="9478" max="9478" width="17.42578125" style="92" customWidth="1"/>
    <col min="9479" max="9480" width="21.85546875" style="92" customWidth="1"/>
    <col min="9481" max="9481" width="19.42578125" style="92" customWidth="1"/>
    <col min="9482" max="9482" width="42" style="92" customWidth="1"/>
    <col min="9483" max="9728" width="10.85546875" style="92"/>
    <col min="9729" max="9729" width="72" style="92" bestFit="1" customWidth="1"/>
    <col min="9730" max="9730" width="78.42578125" style="92" customWidth="1"/>
    <col min="9731" max="9731" width="10.85546875" style="92"/>
    <col min="9732" max="9732" width="31.140625" style="92" customWidth="1"/>
    <col min="9733" max="9733" width="70.140625" style="92" customWidth="1"/>
    <col min="9734" max="9734" width="17.42578125" style="92" customWidth="1"/>
    <col min="9735" max="9736" width="21.85546875" style="92" customWidth="1"/>
    <col min="9737" max="9737" width="19.42578125" style="92" customWidth="1"/>
    <col min="9738" max="9738" width="42" style="92" customWidth="1"/>
    <col min="9739" max="9984" width="10.85546875" style="92"/>
    <col min="9985" max="9985" width="72" style="92" bestFit="1" customWidth="1"/>
    <col min="9986" max="9986" width="78.42578125" style="92" customWidth="1"/>
    <col min="9987" max="9987" width="10.85546875" style="92"/>
    <col min="9988" max="9988" width="31.140625" style="92" customWidth="1"/>
    <col min="9989" max="9989" width="70.140625" style="92" customWidth="1"/>
    <col min="9990" max="9990" width="17.42578125" style="92" customWidth="1"/>
    <col min="9991" max="9992" width="21.85546875" style="92" customWidth="1"/>
    <col min="9993" max="9993" width="19.42578125" style="92" customWidth="1"/>
    <col min="9994" max="9994" width="42" style="92" customWidth="1"/>
    <col min="9995" max="10240" width="10.85546875" style="92"/>
    <col min="10241" max="10241" width="72" style="92" bestFit="1" customWidth="1"/>
    <col min="10242" max="10242" width="78.42578125" style="92" customWidth="1"/>
    <col min="10243" max="10243" width="10.85546875" style="92"/>
    <col min="10244" max="10244" width="31.140625" style="92" customWidth="1"/>
    <col min="10245" max="10245" width="70.140625" style="92" customWidth="1"/>
    <col min="10246" max="10246" width="17.42578125" style="92" customWidth="1"/>
    <col min="10247" max="10248" width="21.85546875" style="92" customWidth="1"/>
    <col min="10249" max="10249" width="19.42578125" style="92" customWidth="1"/>
    <col min="10250" max="10250" width="42" style="92" customWidth="1"/>
    <col min="10251" max="10496" width="10.85546875" style="92"/>
    <col min="10497" max="10497" width="72" style="92" bestFit="1" customWidth="1"/>
    <col min="10498" max="10498" width="78.42578125" style="92" customWidth="1"/>
    <col min="10499" max="10499" width="10.85546875" style="92"/>
    <col min="10500" max="10500" width="31.140625" style="92" customWidth="1"/>
    <col min="10501" max="10501" width="70.140625" style="92" customWidth="1"/>
    <col min="10502" max="10502" width="17.42578125" style="92" customWidth="1"/>
    <col min="10503" max="10504" width="21.85546875" style="92" customWidth="1"/>
    <col min="10505" max="10505" width="19.42578125" style="92" customWidth="1"/>
    <col min="10506" max="10506" width="42" style="92" customWidth="1"/>
    <col min="10507" max="10752" width="10.85546875" style="92"/>
    <col min="10753" max="10753" width="72" style="92" bestFit="1" customWidth="1"/>
    <col min="10754" max="10754" width="78.42578125" style="92" customWidth="1"/>
    <col min="10755" max="10755" width="10.85546875" style="92"/>
    <col min="10756" max="10756" width="31.140625" style="92" customWidth="1"/>
    <col min="10757" max="10757" width="70.140625" style="92" customWidth="1"/>
    <col min="10758" max="10758" width="17.42578125" style="92" customWidth="1"/>
    <col min="10759" max="10760" width="21.85546875" style="92" customWidth="1"/>
    <col min="10761" max="10761" width="19.42578125" style="92" customWidth="1"/>
    <col min="10762" max="10762" width="42" style="92" customWidth="1"/>
    <col min="10763" max="11008" width="10.85546875" style="92"/>
    <col min="11009" max="11009" width="72" style="92" bestFit="1" customWidth="1"/>
    <col min="11010" max="11010" width="78.42578125" style="92" customWidth="1"/>
    <col min="11011" max="11011" width="10.85546875" style="92"/>
    <col min="11012" max="11012" width="31.140625" style="92" customWidth="1"/>
    <col min="11013" max="11013" width="70.140625" style="92" customWidth="1"/>
    <col min="11014" max="11014" width="17.42578125" style="92" customWidth="1"/>
    <col min="11015" max="11016" width="21.85546875" style="92" customWidth="1"/>
    <col min="11017" max="11017" width="19.42578125" style="92" customWidth="1"/>
    <col min="11018" max="11018" width="42" style="92" customWidth="1"/>
    <col min="11019" max="11264" width="10.85546875" style="92"/>
    <col min="11265" max="11265" width="72" style="92" bestFit="1" customWidth="1"/>
    <col min="11266" max="11266" width="78.42578125" style="92" customWidth="1"/>
    <col min="11267" max="11267" width="10.85546875" style="92"/>
    <col min="11268" max="11268" width="31.140625" style="92" customWidth="1"/>
    <col min="11269" max="11269" width="70.140625" style="92" customWidth="1"/>
    <col min="11270" max="11270" width="17.42578125" style="92" customWidth="1"/>
    <col min="11271" max="11272" width="21.85546875" style="92" customWidth="1"/>
    <col min="11273" max="11273" width="19.42578125" style="92" customWidth="1"/>
    <col min="11274" max="11274" width="42" style="92" customWidth="1"/>
    <col min="11275" max="11520" width="10.85546875" style="92"/>
    <col min="11521" max="11521" width="72" style="92" bestFit="1" customWidth="1"/>
    <col min="11522" max="11522" width="78.42578125" style="92" customWidth="1"/>
    <col min="11523" max="11523" width="10.85546875" style="92"/>
    <col min="11524" max="11524" width="31.140625" style="92" customWidth="1"/>
    <col min="11525" max="11525" width="70.140625" style="92" customWidth="1"/>
    <col min="11526" max="11526" width="17.42578125" style="92" customWidth="1"/>
    <col min="11527" max="11528" width="21.85546875" style="92" customWidth="1"/>
    <col min="11529" max="11529" width="19.42578125" style="92" customWidth="1"/>
    <col min="11530" max="11530" width="42" style="92" customWidth="1"/>
    <col min="11531" max="11776" width="10.85546875" style="92"/>
    <col min="11777" max="11777" width="72" style="92" bestFit="1" customWidth="1"/>
    <col min="11778" max="11778" width="78.42578125" style="92" customWidth="1"/>
    <col min="11779" max="11779" width="10.85546875" style="92"/>
    <col min="11780" max="11780" width="31.140625" style="92" customWidth="1"/>
    <col min="11781" max="11781" width="70.140625" style="92" customWidth="1"/>
    <col min="11782" max="11782" width="17.42578125" style="92" customWidth="1"/>
    <col min="11783" max="11784" width="21.85546875" style="92" customWidth="1"/>
    <col min="11785" max="11785" width="19.42578125" style="92" customWidth="1"/>
    <col min="11786" max="11786" width="42" style="92" customWidth="1"/>
    <col min="11787" max="12032" width="10.85546875" style="92"/>
    <col min="12033" max="12033" width="72" style="92" bestFit="1" customWidth="1"/>
    <col min="12034" max="12034" width="78.42578125" style="92" customWidth="1"/>
    <col min="12035" max="12035" width="10.85546875" style="92"/>
    <col min="12036" max="12036" width="31.140625" style="92" customWidth="1"/>
    <col min="12037" max="12037" width="70.140625" style="92" customWidth="1"/>
    <col min="12038" max="12038" width="17.42578125" style="92" customWidth="1"/>
    <col min="12039" max="12040" width="21.85546875" style="92" customWidth="1"/>
    <col min="12041" max="12041" width="19.42578125" style="92" customWidth="1"/>
    <col min="12042" max="12042" width="42" style="92" customWidth="1"/>
    <col min="12043" max="12288" width="10.85546875" style="92"/>
    <col min="12289" max="12289" width="72" style="92" bestFit="1" customWidth="1"/>
    <col min="12290" max="12290" width="78.42578125" style="92" customWidth="1"/>
    <col min="12291" max="12291" width="10.85546875" style="92"/>
    <col min="12292" max="12292" width="31.140625" style="92" customWidth="1"/>
    <col min="12293" max="12293" width="70.140625" style="92" customWidth="1"/>
    <col min="12294" max="12294" width="17.42578125" style="92" customWidth="1"/>
    <col min="12295" max="12296" width="21.85546875" style="92" customWidth="1"/>
    <col min="12297" max="12297" width="19.42578125" style="92" customWidth="1"/>
    <col min="12298" max="12298" width="42" style="92" customWidth="1"/>
    <col min="12299" max="12544" width="10.85546875" style="92"/>
    <col min="12545" max="12545" width="72" style="92" bestFit="1" customWidth="1"/>
    <col min="12546" max="12546" width="78.42578125" style="92" customWidth="1"/>
    <col min="12547" max="12547" width="10.85546875" style="92"/>
    <col min="12548" max="12548" width="31.140625" style="92" customWidth="1"/>
    <col min="12549" max="12549" width="70.140625" style="92" customWidth="1"/>
    <col min="12550" max="12550" width="17.42578125" style="92" customWidth="1"/>
    <col min="12551" max="12552" width="21.85546875" style="92" customWidth="1"/>
    <col min="12553" max="12553" width="19.42578125" style="92" customWidth="1"/>
    <col min="12554" max="12554" width="42" style="92" customWidth="1"/>
    <col min="12555" max="12800" width="10.85546875" style="92"/>
    <col min="12801" max="12801" width="72" style="92" bestFit="1" customWidth="1"/>
    <col min="12802" max="12802" width="78.42578125" style="92" customWidth="1"/>
    <col min="12803" max="12803" width="10.85546875" style="92"/>
    <col min="12804" max="12804" width="31.140625" style="92" customWidth="1"/>
    <col min="12805" max="12805" width="70.140625" style="92" customWidth="1"/>
    <col min="12806" max="12806" width="17.42578125" style="92" customWidth="1"/>
    <col min="12807" max="12808" width="21.85546875" style="92" customWidth="1"/>
    <col min="12809" max="12809" width="19.42578125" style="92" customWidth="1"/>
    <col min="12810" max="12810" width="42" style="92" customWidth="1"/>
    <col min="12811" max="13056" width="10.85546875" style="92"/>
    <col min="13057" max="13057" width="72" style="92" bestFit="1" customWidth="1"/>
    <col min="13058" max="13058" width="78.42578125" style="92" customWidth="1"/>
    <col min="13059" max="13059" width="10.85546875" style="92"/>
    <col min="13060" max="13060" width="31.140625" style="92" customWidth="1"/>
    <col min="13061" max="13061" width="70.140625" style="92" customWidth="1"/>
    <col min="13062" max="13062" width="17.42578125" style="92" customWidth="1"/>
    <col min="13063" max="13064" width="21.85546875" style="92" customWidth="1"/>
    <col min="13065" max="13065" width="19.42578125" style="92" customWidth="1"/>
    <col min="13066" max="13066" width="42" style="92" customWidth="1"/>
    <col min="13067" max="13312" width="10.85546875" style="92"/>
    <col min="13313" max="13313" width="72" style="92" bestFit="1" customWidth="1"/>
    <col min="13314" max="13314" width="78.42578125" style="92" customWidth="1"/>
    <col min="13315" max="13315" width="10.85546875" style="92"/>
    <col min="13316" max="13316" width="31.140625" style="92" customWidth="1"/>
    <col min="13317" max="13317" width="70.140625" style="92" customWidth="1"/>
    <col min="13318" max="13318" width="17.42578125" style="92" customWidth="1"/>
    <col min="13319" max="13320" width="21.85546875" style="92" customWidth="1"/>
    <col min="13321" max="13321" width="19.42578125" style="92" customWidth="1"/>
    <col min="13322" max="13322" width="42" style="92" customWidth="1"/>
    <col min="13323" max="13568" width="10.85546875" style="92"/>
    <col min="13569" max="13569" width="72" style="92" bestFit="1" customWidth="1"/>
    <col min="13570" max="13570" width="78.42578125" style="92" customWidth="1"/>
    <col min="13571" max="13571" width="10.85546875" style="92"/>
    <col min="13572" max="13572" width="31.140625" style="92" customWidth="1"/>
    <col min="13573" max="13573" width="70.140625" style="92" customWidth="1"/>
    <col min="13574" max="13574" width="17.42578125" style="92" customWidth="1"/>
    <col min="13575" max="13576" width="21.85546875" style="92" customWidth="1"/>
    <col min="13577" max="13577" width="19.42578125" style="92" customWidth="1"/>
    <col min="13578" max="13578" width="42" style="92" customWidth="1"/>
    <col min="13579" max="13824" width="10.85546875" style="92"/>
    <col min="13825" max="13825" width="72" style="92" bestFit="1" customWidth="1"/>
    <col min="13826" max="13826" width="78.42578125" style="92" customWidth="1"/>
    <col min="13827" max="13827" width="10.85546875" style="92"/>
    <col min="13828" max="13828" width="31.140625" style="92" customWidth="1"/>
    <col min="13829" max="13829" width="70.140625" style="92" customWidth="1"/>
    <col min="13830" max="13830" width="17.42578125" style="92" customWidth="1"/>
    <col min="13831" max="13832" width="21.85546875" style="92" customWidth="1"/>
    <col min="13833" max="13833" width="19.42578125" style="92" customWidth="1"/>
    <col min="13834" max="13834" width="42" style="92" customWidth="1"/>
    <col min="13835" max="14080" width="10.85546875" style="92"/>
    <col min="14081" max="14081" width="72" style="92" bestFit="1" customWidth="1"/>
    <col min="14082" max="14082" width="78.42578125" style="92" customWidth="1"/>
    <col min="14083" max="14083" width="10.85546875" style="92"/>
    <col min="14084" max="14084" width="31.140625" style="92" customWidth="1"/>
    <col min="14085" max="14085" width="70.140625" style="92" customWidth="1"/>
    <col min="14086" max="14086" width="17.42578125" style="92" customWidth="1"/>
    <col min="14087" max="14088" width="21.85546875" style="92" customWidth="1"/>
    <col min="14089" max="14089" width="19.42578125" style="92" customWidth="1"/>
    <col min="14090" max="14090" width="42" style="92" customWidth="1"/>
    <col min="14091" max="14336" width="10.85546875" style="92"/>
    <col min="14337" max="14337" width="72" style="92" bestFit="1" customWidth="1"/>
    <col min="14338" max="14338" width="78.42578125" style="92" customWidth="1"/>
    <col min="14339" max="14339" width="10.85546875" style="92"/>
    <col min="14340" max="14340" width="31.140625" style="92" customWidth="1"/>
    <col min="14341" max="14341" width="70.140625" style="92" customWidth="1"/>
    <col min="14342" max="14342" width="17.42578125" style="92" customWidth="1"/>
    <col min="14343" max="14344" width="21.85546875" style="92" customWidth="1"/>
    <col min="14345" max="14345" width="19.42578125" style="92" customWidth="1"/>
    <col min="14346" max="14346" width="42" style="92" customWidth="1"/>
    <col min="14347" max="14592" width="10.85546875" style="92"/>
    <col min="14593" max="14593" width="72" style="92" bestFit="1" customWidth="1"/>
    <col min="14594" max="14594" width="78.42578125" style="92" customWidth="1"/>
    <col min="14595" max="14595" width="10.85546875" style="92"/>
    <col min="14596" max="14596" width="31.140625" style="92" customWidth="1"/>
    <col min="14597" max="14597" width="70.140625" style="92" customWidth="1"/>
    <col min="14598" max="14598" width="17.42578125" style="92" customWidth="1"/>
    <col min="14599" max="14600" width="21.85546875" style="92" customWidth="1"/>
    <col min="14601" max="14601" width="19.42578125" style="92" customWidth="1"/>
    <col min="14602" max="14602" width="42" style="92" customWidth="1"/>
    <col min="14603" max="14848" width="10.85546875" style="92"/>
    <col min="14849" max="14849" width="72" style="92" bestFit="1" customWidth="1"/>
    <col min="14850" max="14850" width="78.42578125" style="92" customWidth="1"/>
    <col min="14851" max="14851" width="10.85546875" style="92"/>
    <col min="14852" max="14852" width="31.140625" style="92" customWidth="1"/>
    <col min="14853" max="14853" width="70.140625" style="92" customWidth="1"/>
    <col min="14854" max="14854" width="17.42578125" style="92" customWidth="1"/>
    <col min="14855" max="14856" width="21.85546875" style="92" customWidth="1"/>
    <col min="14857" max="14857" width="19.42578125" style="92" customWidth="1"/>
    <col min="14858" max="14858" width="42" style="92" customWidth="1"/>
    <col min="14859" max="15104" width="10.85546875" style="92"/>
    <col min="15105" max="15105" width="72" style="92" bestFit="1" customWidth="1"/>
    <col min="15106" max="15106" width="78.42578125" style="92" customWidth="1"/>
    <col min="15107" max="15107" width="10.85546875" style="92"/>
    <col min="15108" max="15108" width="31.140625" style="92" customWidth="1"/>
    <col min="15109" max="15109" width="70.140625" style="92" customWidth="1"/>
    <col min="15110" max="15110" width="17.42578125" style="92" customWidth="1"/>
    <col min="15111" max="15112" width="21.85546875" style="92" customWidth="1"/>
    <col min="15113" max="15113" width="19.42578125" style="92" customWidth="1"/>
    <col min="15114" max="15114" width="42" style="92" customWidth="1"/>
    <col min="15115" max="15360" width="10.85546875" style="92"/>
    <col min="15361" max="15361" width="72" style="92" bestFit="1" customWidth="1"/>
    <col min="15362" max="15362" width="78.42578125" style="92" customWidth="1"/>
    <col min="15363" max="15363" width="10.85546875" style="92"/>
    <col min="15364" max="15364" width="31.140625" style="92" customWidth="1"/>
    <col min="15365" max="15365" width="70.140625" style="92" customWidth="1"/>
    <col min="15366" max="15366" width="17.42578125" style="92" customWidth="1"/>
    <col min="15367" max="15368" width="21.85546875" style="92" customWidth="1"/>
    <col min="15369" max="15369" width="19.42578125" style="92" customWidth="1"/>
    <col min="15370" max="15370" width="42" style="92" customWidth="1"/>
    <col min="15371" max="15616" width="10.85546875" style="92"/>
    <col min="15617" max="15617" width="72" style="92" bestFit="1" customWidth="1"/>
    <col min="15618" max="15618" width="78.42578125" style="92" customWidth="1"/>
    <col min="15619" max="15619" width="10.85546875" style="92"/>
    <col min="15620" max="15620" width="31.140625" style="92" customWidth="1"/>
    <col min="15621" max="15621" width="70.140625" style="92" customWidth="1"/>
    <col min="15622" max="15622" width="17.42578125" style="92" customWidth="1"/>
    <col min="15623" max="15624" width="21.85546875" style="92" customWidth="1"/>
    <col min="15625" max="15625" width="19.42578125" style="92" customWidth="1"/>
    <col min="15626" max="15626" width="42" style="92" customWidth="1"/>
    <col min="15627" max="15872" width="10.85546875" style="92"/>
    <col min="15873" max="15873" width="72" style="92" bestFit="1" customWidth="1"/>
    <col min="15874" max="15874" width="78.42578125" style="92" customWidth="1"/>
    <col min="15875" max="15875" width="10.85546875" style="92"/>
    <col min="15876" max="15876" width="31.140625" style="92" customWidth="1"/>
    <col min="15877" max="15877" width="70.140625" style="92" customWidth="1"/>
    <col min="15878" max="15878" width="17.42578125" style="92" customWidth="1"/>
    <col min="15879" max="15880" width="21.85546875" style="92" customWidth="1"/>
    <col min="15881" max="15881" width="19.42578125" style="92" customWidth="1"/>
    <col min="15882" max="15882" width="42" style="92" customWidth="1"/>
    <col min="15883" max="16128" width="10.85546875" style="92"/>
    <col min="16129" max="16129" width="72" style="92" bestFit="1" customWidth="1"/>
    <col min="16130" max="16130" width="78.42578125" style="92" customWidth="1"/>
    <col min="16131" max="16131" width="10.85546875" style="92"/>
    <col min="16132" max="16132" width="31.140625" style="92" customWidth="1"/>
    <col min="16133" max="16133" width="70.140625" style="92" customWidth="1"/>
    <col min="16134" max="16134" width="17.42578125" style="92" customWidth="1"/>
    <col min="16135" max="16136" width="21.85546875" style="92" customWidth="1"/>
    <col min="16137" max="16137" width="19.42578125" style="92" customWidth="1"/>
    <col min="16138" max="16138" width="42" style="92" customWidth="1"/>
    <col min="16139" max="16384" width="10.85546875" style="92"/>
  </cols>
  <sheetData>
    <row r="1" spans="1:2" ht="25.5" customHeight="1" x14ac:dyDescent="0.25">
      <c r="A1" s="195" t="s">
        <v>73</v>
      </c>
      <c r="B1" s="196"/>
    </row>
    <row r="2" spans="1:2" ht="25.5" customHeight="1" x14ac:dyDescent="0.25">
      <c r="A2" s="197" t="s">
        <v>295</v>
      </c>
      <c r="B2" s="198"/>
    </row>
    <row r="3" spans="1:2" ht="15" x14ac:dyDescent="0.25">
      <c r="A3" s="93" t="s">
        <v>262</v>
      </c>
      <c r="B3" s="94" t="s">
        <v>261</v>
      </c>
    </row>
    <row r="4" spans="1:2" ht="15" x14ac:dyDescent="0.25">
      <c r="A4" s="95" t="s">
        <v>4</v>
      </c>
      <c r="B4" s="96" t="s">
        <v>294</v>
      </c>
    </row>
    <row r="5" spans="1:2" ht="15" x14ac:dyDescent="0.25">
      <c r="A5" s="95" t="s">
        <v>5</v>
      </c>
      <c r="B5" s="96" t="s">
        <v>260</v>
      </c>
    </row>
    <row r="6" spans="1:2" ht="103.5" x14ac:dyDescent="0.25">
      <c r="A6" s="95" t="s">
        <v>6</v>
      </c>
      <c r="B6" s="97" t="s">
        <v>380</v>
      </c>
    </row>
    <row r="7" spans="1:2" ht="40.5" customHeight="1" x14ac:dyDescent="0.25">
      <c r="A7" s="95" t="s">
        <v>10</v>
      </c>
      <c r="B7" s="98" t="s">
        <v>293</v>
      </c>
    </row>
    <row r="8" spans="1:2" ht="29.25" customHeight="1" x14ac:dyDescent="0.25">
      <c r="A8" s="95" t="s">
        <v>209</v>
      </c>
      <c r="B8" s="98" t="s">
        <v>256</v>
      </c>
    </row>
    <row r="9" spans="1:2" ht="38.25" customHeight="1" x14ac:dyDescent="0.25">
      <c r="A9" s="95" t="s">
        <v>11</v>
      </c>
      <c r="B9" s="98" t="s">
        <v>256</v>
      </c>
    </row>
    <row r="10" spans="1:2" ht="28.5" x14ac:dyDescent="0.25">
      <c r="A10" s="95" t="s">
        <v>210</v>
      </c>
      <c r="B10" s="99" t="s">
        <v>353</v>
      </c>
    </row>
    <row r="11" spans="1:2" ht="15" x14ac:dyDescent="0.25">
      <c r="A11" s="95" t="s">
        <v>211</v>
      </c>
      <c r="B11" s="99" t="s">
        <v>292</v>
      </c>
    </row>
    <row r="12" spans="1:2" ht="8.25" customHeight="1" x14ac:dyDescent="0.25">
      <c r="A12" s="100"/>
      <c r="B12" s="101"/>
    </row>
    <row r="13" spans="1:2" ht="15" x14ac:dyDescent="0.25">
      <c r="A13" s="95" t="s">
        <v>13</v>
      </c>
      <c r="B13" s="102" t="s">
        <v>291</v>
      </c>
    </row>
    <row r="14" spans="1:2" ht="15" x14ac:dyDescent="0.25">
      <c r="A14" s="95" t="s">
        <v>34</v>
      </c>
      <c r="B14" s="102" t="s">
        <v>290</v>
      </c>
    </row>
    <row r="15" spans="1:2" ht="28.5" x14ac:dyDescent="0.25">
      <c r="A15" s="95" t="s">
        <v>36</v>
      </c>
      <c r="B15" s="102" t="s">
        <v>289</v>
      </c>
    </row>
    <row r="16" spans="1:2" ht="15" x14ac:dyDescent="0.25">
      <c r="A16" s="95" t="s">
        <v>37</v>
      </c>
      <c r="B16" s="102" t="s">
        <v>288</v>
      </c>
    </row>
    <row r="17" spans="1:2" ht="8.25" customHeight="1" x14ac:dyDescent="0.25">
      <c r="A17" s="100"/>
      <c r="B17" s="103"/>
    </row>
    <row r="18" spans="1:2" ht="42.75" x14ac:dyDescent="0.25">
      <c r="A18" s="95" t="s">
        <v>33</v>
      </c>
      <c r="B18" s="102" t="s">
        <v>287</v>
      </c>
    </row>
    <row r="19" spans="1:2" ht="28.5" x14ac:dyDescent="0.25">
      <c r="A19" s="95" t="s">
        <v>35</v>
      </c>
      <c r="B19" s="102" t="s">
        <v>286</v>
      </c>
    </row>
    <row r="20" spans="1:2" ht="42.75" x14ac:dyDescent="0.25">
      <c r="A20" s="95" t="s">
        <v>32</v>
      </c>
      <c r="B20" s="102" t="s">
        <v>285</v>
      </c>
    </row>
    <row r="21" spans="1:2" ht="28.5" x14ac:dyDescent="0.25">
      <c r="A21" s="95" t="s">
        <v>37</v>
      </c>
      <c r="B21" s="102" t="s">
        <v>284</v>
      </c>
    </row>
    <row r="22" spans="1:2" ht="8.25" customHeight="1" x14ac:dyDescent="0.25">
      <c r="A22" s="100"/>
      <c r="B22" s="103"/>
    </row>
    <row r="23" spans="1:2" ht="31.5" customHeight="1" x14ac:dyDescent="0.25">
      <c r="A23" s="95" t="s">
        <v>220</v>
      </c>
      <c r="B23" s="102" t="s">
        <v>283</v>
      </c>
    </row>
    <row r="24" spans="1:2" ht="15" x14ac:dyDescent="0.25">
      <c r="A24" s="95" t="s">
        <v>38</v>
      </c>
      <c r="B24" s="102" t="s">
        <v>282</v>
      </c>
    </row>
    <row r="25" spans="1:2" ht="19.7" customHeight="1" x14ac:dyDescent="0.25">
      <c r="A25" s="95" t="s">
        <v>281</v>
      </c>
      <c r="B25" s="102" t="s">
        <v>280</v>
      </c>
    </row>
    <row r="26" spans="1:2" ht="28.7" customHeight="1" x14ac:dyDescent="0.25">
      <c r="A26" s="95" t="s">
        <v>279</v>
      </c>
      <c r="B26" s="102" t="s">
        <v>379</v>
      </c>
    </row>
    <row r="27" spans="1:2" ht="20.45" customHeight="1" x14ac:dyDescent="0.25">
      <c r="A27" s="95" t="s">
        <v>278</v>
      </c>
      <c r="B27" s="102" t="s">
        <v>42</v>
      </c>
    </row>
    <row r="28" spans="1:2" ht="8.25" customHeight="1" x14ac:dyDescent="0.25">
      <c r="A28" s="100"/>
      <c r="B28" s="103"/>
    </row>
    <row r="29" spans="1:2" ht="28.5" x14ac:dyDescent="0.25">
      <c r="A29" s="95" t="s">
        <v>52</v>
      </c>
      <c r="B29" s="102" t="s">
        <v>356</v>
      </c>
    </row>
    <row r="30" spans="1:2" ht="42.75" x14ac:dyDescent="0.25">
      <c r="A30" s="95" t="s">
        <v>212</v>
      </c>
      <c r="B30" s="102" t="s">
        <v>277</v>
      </c>
    </row>
    <row r="31" spans="1:2" ht="42.75" x14ac:dyDescent="0.25">
      <c r="A31" s="95" t="s">
        <v>47</v>
      </c>
      <c r="B31" s="102" t="s">
        <v>276</v>
      </c>
    </row>
    <row r="32" spans="1:2" ht="28.5" x14ac:dyDescent="0.25">
      <c r="A32" s="95" t="s">
        <v>50</v>
      </c>
      <c r="B32" s="102" t="s">
        <v>275</v>
      </c>
    </row>
    <row r="33" spans="1:2" ht="57" x14ac:dyDescent="0.25">
      <c r="A33" s="95" t="s">
        <v>43</v>
      </c>
      <c r="B33" s="102" t="s">
        <v>274</v>
      </c>
    </row>
    <row r="34" spans="1:2" ht="85.35" customHeight="1" x14ac:dyDescent="0.25">
      <c r="A34" s="104" t="s">
        <v>44</v>
      </c>
      <c r="B34" s="102" t="s">
        <v>273</v>
      </c>
    </row>
    <row r="35" spans="1:2" ht="81.599999999999994" customHeight="1" x14ac:dyDescent="0.25">
      <c r="A35" s="104" t="s">
        <v>45</v>
      </c>
      <c r="B35" s="102" t="s">
        <v>272</v>
      </c>
    </row>
    <row r="36" spans="1:2" ht="54" customHeight="1" x14ac:dyDescent="0.25">
      <c r="A36" s="104" t="s">
        <v>46</v>
      </c>
      <c r="B36" s="102" t="s">
        <v>271</v>
      </c>
    </row>
    <row r="37" spans="1:2" ht="8.25" customHeight="1" x14ac:dyDescent="0.25">
      <c r="A37" s="105"/>
      <c r="B37" s="103"/>
    </row>
    <row r="38" spans="1:2" ht="71.25" x14ac:dyDescent="0.25">
      <c r="A38" s="104" t="s">
        <v>214</v>
      </c>
      <c r="B38" s="102" t="s">
        <v>270</v>
      </c>
    </row>
    <row r="39" spans="1:2" ht="42.75" x14ac:dyDescent="0.25">
      <c r="A39" s="104" t="s">
        <v>269</v>
      </c>
      <c r="B39" s="102" t="s">
        <v>268</v>
      </c>
    </row>
    <row r="40" spans="1:2" ht="28.5" x14ac:dyDescent="0.25">
      <c r="A40" s="104" t="s">
        <v>267</v>
      </c>
      <c r="B40" s="102" t="s">
        <v>266</v>
      </c>
    </row>
    <row r="41" spans="1:2" ht="71.25" x14ac:dyDescent="0.25">
      <c r="A41" s="104" t="s">
        <v>265</v>
      </c>
      <c r="B41" s="102" t="s">
        <v>264</v>
      </c>
    </row>
    <row r="42" spans="1:2" ht="28.5" x14ac:dyDescent="0.25">
      <c r="A42" s="95" t="s">
        <v>71</v>
      </c>
      <c r="B42" s="102" t="s">
        <v>224</v>
      </c>
    </row>
    <row r="43" spans="1:2" ht="15" x14ac:dyDescent="0.25">
      <c r="A43" s="104"/>
      <c r="B43" s="106"/>
    </row>
    <row r="44" spans="1:2" ht="25.5" customHeight="1" x14ac:dyDescent="0.25">
      <c r="A44" s="197" t="s">
        <v>263</v>
      </c>
      <c r="B44" s="198"/>
    </row>
    <row r="45" spans="1:2" ht="15" x14ac:dyDescent="0.25">
      <c r="A45" s="93" t="s">
        <v>262</v>
      </c>
      <c r="B45" s="94" t="s">
        <v>261</v>
      </c>
    </row>
    <row r="46" spans="1:2" ht="15" x14ac:dyDescent="0.25">
      <c r="A46" s="95" t="s">
        <v>5</v>
      </c>
      <c r="B46" s="96" t="s">
        <v>260</v>
      </c>
    </row>
    <row r="47" spans="1:2" ht="103.5" x14ac:dyDescent="0.25">
      <c r="A47" s="95" t="s">
        <v>6</v>
      </c>
      <c r="B47" s="97" t="s">
        <v>380</v>
      </c>
    </row>
    <row r="48" spans="1:2" ht="15" x14ac:dyDescent="0.25">
      <c r="A48" s="95" t="s">
        <v>259</v>
      </c>
      <c r="B48" s="107" t="s">
        <v>258</v>
      </c>
    </row>
    <row r="49" spans="1:2" ht="37.5" customHeight="1" x14ac:dyDescent="0.25">
      <c r="A49" s="95" t="s">
        <v>257</v>
      </c>
      <c r="B49" s="107" t="s">
        <v>256</v>
      </c>
    </row>
    <row r="50" spans="1:2" ht="28.5" x14ac:dyDescent="0.25">
      <c r="A50" s="95" t="s">
        <v>83</v>
      </c>
      <c r="B50" s="107" t="s">
        <v>255</v>
      </c>
    </row>
    <row r="51" spans="1:2" ht="42.75" x14ac:dyDescent="0.25">
      <c r="A51" s="95" t="s">
        <v>254</v>
      </c>
      <c r="B51" s="108" t="s">
        <v>253</v>
      </c>
    </row>
    <row r="52" spans="1:2" ht="42.75" x14ac:dyDescent="0.25">
      <c r="A52" s="95" t="s">
        <v>185</v>
      </c>
      <c r="B52" s="108" t="s">
        <v>252</v>
      </c>
    </row>
    <row r="53" spans="1:2" ht="15" x14ac:dyDescent="0.25">
      <c r="A53" s="95" t="s">
        <v>85</v>
      </c>
      <c r="B53" s="108" t="s">
        <v>251</v>
      </c>
    </row>
    <row r="54" spans="1:2" ht="71.25" x14ac:dyDescent="0.25">
      <c r="A54" s="95" t="s">
        <v>86</v>
      </c>
      <c r="B54" s="108" t="s">
        <v>250</v>
      </c>
    </row>
    <row r="55" spans="1:2" ht="60" x14ac:dyDescent="0.25">
      <c r="A55" s="104" t="s">
        <v>249</v>
      </c>
      <c r="B55" s="108" t="s">
        <v>248</v>
      </c>
    </row>
    <row r="56" spans="1:2" ht="28.5" x14ac:dyDescent="0.25">
      <c r="A56" s="95" t="s">
        <v>152</v>
      </c>
      <c r="B56" s="108" t="s">
        <v>247</v>
      </c>
    </row>
    <row r="57" spans="1:2" ht="99.75" x14ac:dyDescent="0.25">
      <c r="A57" s="95" t="s">
        <v>87</v>
      </c>
      <c r="B57" s="108" t="s">
        <v>246</v>
      </c>
    </row>
    <row r="58" spans="1:2" ht="15" x14ac:dyDescent="0.25">
      <c r="A58" s="95" t="s">
        <v>88</v>
      </c>
      <c r="B58" s="108" t="s">
        <v>245</v>
      </c>
    </row>
    <row r="59" spans="1:2" ht="28.5" x14ac:dyDescent="0.25">
      <c r="A59" s="95" t="s">
        <v>89</v>
      </c>
      <c r="B59" s="108" t="s">
        <v>244</v>
      </c>
    </row>
    <row r="60" spans="1:2" ht="28.5" x14ac:dyDescent="0.25">
      <c r="A60" s="95" t="s">
        <v>90</v>
      </c>
      <c r="B60" s="108" t="s">
        <v>243</v>
      </c>
    </row>
    <row r="61" spans="1:2" ht="28.5" x14ac:dyDescent="0.25">
      <c r="A61" s="95" t="s">
        <v>91</v>
      </c>
      <c r="B61" s="108" t="s">
        <v>242</v>
      </c>
    </row>
    <row r="62" spans="1:2" ht="28.5" x14ac:dyDescent="0.25">
      <c r="A62" s="95" t="s">
        <v>92</v>
      </c>
      <c r="B62" s="108" t="s">
        <v>241</v>
      </c>
    </row>
    <row r="63" spans="1:2" ht="42.75" x14ac:dyDescent="0.25">
      <c r="A63" s="95" t="s">
        <v>29</v>
      </c>
      <c r="B63" s="108" t="s">
        <v>352</v>
      </c>
    </row>
    <row r="64" spans="1:2" ht="79.5" customHeight="1" x14ac:dyDescent="0.25">
      <c r="A64" s="95" t="s">
        <v>28</v>
      </c>
      <c r="B64" s="108" t="s">
        <v>240</v>
      </c>
    </row>
    <row r="65" spans="1:2" ht="114" x14ac:dyDescent="0.25">
      <c r="A65" s="95" t="s">
        <v>76</v>
      </c>
      <c r="B65" s="108" t="s">
        <v>355</v>
      </c>
    </row>
    <row r="66" spans="1:2" ht="28.5" x14ac:dyDescent="0.25">
      <c r="A66" s="95" t="s">
        <v>77</v>
      </c>
      <c r="B66" s="108" t="s">
        <v>239</v>
      </c>
    </row>
    <row r="67" spans="1:2" ht="171" x14ac:dyDescent="0.25">
      <c r="A67" s="95" t="s">
        <v>78</v>
      </c>
      <c r="B67" s="108" t="s">
        <v>357</v>
      </c>
    </row>
    <row r="68" spans="1:2" ht="28.5" x14ac:dyDescent="0.25">
      <c r="A68" s="95" t="s">
        <v>79</v>
      </c>
      <c r="B68" s="108" t="s">
        <v>238</v>
      </c>
    </row>
    <row r="69" spans="1:2" ht="30" x14ac:dyDescent="0.25">
      <c r="A69" s="104" t="s">
        <v>237</v>
      </c>
      <c r="B69" s="108" t="s">
        <v>236</v>
      </c>
    </row>
    <row r="70" spans="1:2" ht="25.5" customHeight="1" x14ac:dyDescent="0.25">
      <c r="A70" s="197" t="s">
        <v>235</v>
      </c>
      <c r="B70" s="198"/>
    </row>
    <row r="71" spans="1:2" ht="15" x14ac:dyDescent="0.25">
      <c r="A71" s="199" t="s">
        <v>234</v>
      </c>
      <c r="B71" s="200"/>
    </row>
    <row r="72" spans="1:2" ht="72" customHeight="1" x14ac:dyDescent="0.25">
      <c r="A72" s="193" t="s">
        <v>354</v>
      </c>
      <c r="B72" s="194"/>
    </row>
    <row r="73" spans="1:2" ht="28.5" x14ac:dyDescent="0.25">
      <c r="A73" s="95" t="s">
        <v>233</v>
      </c>
      <c r="B73" s="108" t="s">
        <v>232</v>
      </c>
    </row>
    <row r="74" spans="1:2" ht="42.75" x14ac:dyDescent="0.25">
      <c r="A74" s="104" t="s">
        <v>231</v>
      </c>
      <c r="B74" s="108" t="s">
        <v>230</v>
      </c>
    </row>
  </sheetData>
  <mergeCells count="6">
    <mergeCell ref="A72:B72"/>
    <mergeCell ref="A1:B1"/>
    <mergeCell ref="A2:B2"/>
    <mergeCell ref="A44:B44"/>
    <mergeCell ref="A70:B70"/>
    <mergeCell ref="A71:B71"/>
  </mergeCells>
  <pageMargins left="0.25" right="0.25" top="0.75" bottom="0.75" header="0.3" footer="0.3"/>
  <pageSetup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39997558519241921"/>
    <pageSetUpPr fitToPage="1"/>
  </sheetPr>
  <dimension ref="A1:XFA26"/>
  <sheetViews>
    <sheetView topLeftCell="G13" zoomScale="60" zoomScaleNormal="60" workbookViewId="0">
      <selection activeCell="AR27" sqref="AR27"/>
    </sheetView>
  </sheetViews>
  <sheetFormatPr baseColWidth="10" defaultColWidth="10.85546875" defaultRowHeight="90" customHeight="1" x14ac:dyDescent="0.25"/>
  <cols>
    <col min="1" max="1" width="15" style="15" customWidth="1"/>
    <col min="2" max="2" width="8.28515625" style="15" customWidth="1"/>
    <col min="3" max="3" width="11.42578125" style="15" customWidth="1"/>
    <col min="4" max="6" width="29.28515625" style="15" customWidth="1"/>
    <col min="7" max="7" width="20.42578125" style="15" customWidth="1"/>
    <col min="8" max="8" width="18.85546875" style="30" customWidth="1"/>
    <col min="9" max="9" width="15.28515625" style="15" customWidth="1"/>
    <col min="10" max="11" width="21.140625" style="15" customWidth="1"/>
    <col min="12" max="12" width="9.7109375" style="15" customWidth="1"/>
    <col min="13" max="15" width="8.7109375" style="15" customWidth="1"/>
    <col min="16" max="16" width="22.28515625" style="15" customWidth="1"/>
    <col min="17" max="17" width="22.42578125" style="15" customWidth="1"/>
    <col min="18" max="28" width="7.42578125" style="15" customWidth="1"/>
    <col min="29" max="29" width="5.85546875" style="15" customWidth="1"/>
    <col min="30" max="40" width="8.140625" style="15" customWidth="1"/>
    <col min="41" max="41" width="5.85546875" style="15" customWidth="1"/>
    <col min="42" max="42" width="17.140625" style="15" customWidth="1"/>
    <col min="43" max="43" width="15.85546875" style="133" customWidth="1"/>
    <col min="44" max="46" width="20.28515625" style="15" customWidth="1"/>
    <col min="47" max="48" width="24.42578125" style="15" customWidth="1"/>
    <col min="49" max="16379" width="10.85546875" style="15"/>
    <col min="16380" max="16380" width="9" style="15" customWidth="1"/>
    <col min="16381" max="16384" width="10.85546875" style="15"/>
  </cols>
  <sheetData>
    <row r="1" spans="1:48 16381:16381" ht="28.5" customHeight="1" thickBot="1" x14ac:dyDescent="0.3">
      <c r="A1" s="361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3"/>
      <c r="AU1" s="356" t="s">
        <v>1</v>
      </c>
      <c r="AV1" s="357"/>
    </row>
    <row r="2" spans="1:48 16381:16381" ht="28.5" customHeight="1" thickBot="1" x14ac:dyDescent="0.3">
      <c r="A2" s="364" t="s">
        <v>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6"/>
      <c r="AU2" s="358" t="s">
        <v>207</v>
      </c>
      <c r="AV2" s="359"/>
    </row>
    <row r="3" spans="1:48 16381:16381" ht="28.5" customHeight="1" thickBot="1" x14ac:dyDescent="0.3">
      <c r="A3" s="367" t="s">
        <v>73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9"/>
      <c r="AU3" s="358" t="s">
        <v>358</v>
      </c>
      <c r="AV3" s="359"/>
    </row>
    <row r="4" spans="1:48 16381:16381" ht="28.5" customHeight="1" x14ac:dyDescent="0.25">
      <c r="A4" s="361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3"/>
      <c r="AU4" s="360" t="s">
        <v>74</v>
      </c>
      <c r="AV4" s="360"/>
    </row>
    <row r="5" spans="1:48 16381:16381" ht="90" customHeight="1" thickBot="1" x14ac:dyDescent="0.3">
      <c r="A5" s="330" t="s">
        <v>75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43"/>
      <c r="AD5" s="344" t="s">
        <v>9</v>
      </c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6"/>
      <c r="AR5" s="336" t="s">
        <v>76</v>
      </c>
      <c r="AS5" s="336" t="s">
        <v>77</v>
      </c>
      <c r="AT5" s="336" t="s">
        <v>78</v>
      </c>
      <c r="AU5" s="336" t="s">
        <v>79</v>
      </c>
      <c r="AV5" s="336" t="s">
        <v>80</v>
      </c>
    </row>
    <row r="6" spans="1:48 16381:16381" ht="15" x14ac:dyDescent="0.25">
      <c r="A6" s="353" t="s">
        <v>5</v>
      </c>
      <c r="B6" s="271">
        <v>45491</v>
      </c>
      <c r="C6" s="272"/>
      <c r="D6" s="111" t="s">
        <v>7</v>
      </c>
      <c r="E6" s="112"/>
      <c r="F6" s="112" t="s">
        <v>382</v>
      </c>
      <c r="G6" s="113"/>
      <c r="H6" s="109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5"/>
      <c r="AD6" s="347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9"/>
      <c r="AR6" s="342"/>
      <c r="AS6" s="342"/>
      <c r="AT6" s="342"/>
      <c r="AU6" s="342"/>
      <c r="AV6" s="342"/>
    </row>
    <row r="7" spans="1:48 16381:16381" ht="15" x14ac:dyDescent="0.25">
      <c r="A7" s="353"/>
      <c r="B7" s="273"/>
      <c r="C7" s="274"/>
      <c r="D7" s="111" t="s">
        <v>8</v>
      </c>
      <c r="E7" s="112"/>
      <c r="F7" s="112"/>
      <c r="G7" s="117"/>
      <c r="H7" s="116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9"/>
      <c r="AD7" s="347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9"/>
      <c r="AR7" s="342"/>
      <c r="AS7" s="342"/>
      <c r="AT7" s="342"/>
      <c r="AU7" s="342"/>
      <c r="AV7" s="342"/>
    </row>
    <row r="8" spans="1:48 16381:16381" ht="15.75" thickBot="1" x14ac:dyDescent="0.3">
      <c r="A8" s="353"/>
      <c r="B8" s="275"/>
      <c r="C8" s="276"/>
      <c r="D8" s="111" t="s">
        <v>9</v>
      </c>
      <c r="E8" s="112"/>
      <c r="F8" s="112"/>
      <c r="G8" s="120"/>
      <c r="H8" s="123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2"/>
      <c r="AD8" s="347"/>
      <c r="AE8" s="348"/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348"/>
      <c r="AQ8" s="349"/>
      <c r="AR8" s="342"/>
      <c r="AS8" s="342"/>
      <c r="AT8" s="342"/>
      <c r="AU8" s="342"/>
      <c r="AV8" s="342"/>
    </row>
    <row r="9" spans="1:48 16381:16381" ht="52.5" customHeight="1" x14ac:dyDescent="0.25">
      <c r="A9" s="330" t="s">
        <v>81</v>
      </c>
      <c r="B9" s="331"/>
      <c r="C9" s="331"/>
      <c r="D9" s="332" t="s">
        <v>451</v>
      </c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47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9"/>
      <c r="AR9" s="342"/>
      <c r="AS9" s="342"/>
      <c r="AT9" s="342"/>
      <c r="AU9" s="342"/>
      <c r="AV9" s="342"/>
    </row>
    <row r="10" spans="1:48 16381:16381" ht="33" customHeight="1" x14ac:dyDescent="0.25">
      <c r="A10" s="330" t="s">
        <v>82</v>
      </c>
      <c r="B10" s="331"/>
      <c r="C10" s="331"/>
      <c r="D10" s="333" t="s">
        <v>377</v>
      </c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50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2"/>
      <c r="AR10" s="342"/>
      <c r="AS10" s="342"/>
      <c r="AT10" s="342"/>
      <c r="AU10" s="342"/>
      <c r="AV10" s="342"/>
    </row>
    <row r="11" spans="1:48 16381:16381" ht="90" customHeight="1" x14ac:dyDescent="0.25">
      <c r="A11" s="334" t="s">
        <v>83</v>
      </c>
      <c r="B11" s="335"/>
      <c r="C11" s="335"/>
      <c r="D11" s="336" t="s">
        <v>84</v>
      </c>
      <c r="E11" s="336" t="s">
        <v>185</v>
      </c>
      <c r="F11" s="336" t="s">
        <v>85</v>
      </c>
      <c r="G11" s="336" t="s">
        <v>86</v>
      </c>
      <c r="H11" s="336" t="s">
        <v>228</v>
      </c>
      <c r="I11" s="336" t="s">
        <v>152</v>
      </c>
      <c r="J11" s="336" t="s">
        <v>87</v>
      </c>
      <c r="K11" s="336" t="s">
        <v>88</v>
      </c>
      <c r="L11" s="334" t="s">
        <v>89</v>
      </c>
      <c r="M11" s="335"/>
      <c r="N11" s="335"/>
      <c r="O11" s="335"/>
      <c r="P11" s="336" t="s">
        <v>90</v>
      </c>
      <c r="Q11" s="336" t="s">
        <v>91</v>
      </c>
      <c r="R11" s="330" t="s">
        <v>92</v>
      </c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43"/>
      <c r="AD11" s="330" t="s">
        <v>29</v>
      </c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43"/>
      <c r="AP11" s="334" t="s">
        <v>28</v>
      </c>
      <c r="AQ11" s="341"/>
      <c r="AR11" s="342"/>
      <c r="AS11" s="342"/>
      <c r="AT11" s="342"/>
      <c r="AU11" s="342"/>
      <c r="AV11" s="342"/>
    </row>
    <row r="12" spans="1:48 16381:16381" ht="90" customHeight="1" x14ac:dyDescent="0.25">
      <c r="A12" s="110" t="s">
        <v>216</v>
      </c>
      <c r="B12" s="110" t="s">
        <v>93</v>
      </c>
      <c r="C12" s="110" t="s">
        <v>218</v>
      </c>
      <c r="D12" s="337"/>
      <c r="E12" s="337"/>
      <c r="F12" s="337"/>
      <c r="G12" s="337"/>
      <c r="H12" s="337"/>
      <c r="I12" s="337"/>
      <c r="J12" s="337"/>
      <c r="K12" s="337"/>
      <c r="L12" s="110">
        <v>2024</v>
      </c>
      <c r="M12" s="110">
        <v>2025</v>
      </c>
      <c r="N12" s="110">
        <v>2026</v>
      </c>
      <c r="O12" s="110">
        <v>2027</v>
      </c>
      <c r="P12" s="337"/>
      <c r="Q12" s="337"/>
      <c r="R12" s="124" t="s">
        <v>16</v>
      </c>
      <c r="S12" s="124" t="s">
        <v>17</v>
      </c>
      <c r="T12" s="124" t="s">
        <v>18</v>
      </c>
      <c r="U12" s="124" t="s">
        <v>19</v>
      </c>
      <c r="V12" s="124" t="s">
        <v>20</v>
      </c>
      <c r="W12" s="124" t="s">
        <v>21</v>
      </c>
      <c r="X12" s="124" t="s">
        <v>22</v>
      </c>
      <c r="Y12" s="124" t="s">
        <v>23</v>
      </c>
      <c r="Z12" s="124" t="s">
        <v>24</v>
      </c>
      <c r="AA12" s="124" t="s">
        <v>25</v>
      </c>
      <c r="AB12" s="124" t="s">
        <v>26</v>
      </c>
      <c r="AC12" s="124" t="s">
        <v>27</v>
      </c>
      <c r="AD12" s="124" t="s">
        <v>16</v>
      </c>
      <c r="AE12" s="124" t="s">
        <v>17</v>
      </c>
      <c r="AF12" s="124" t="s">
        <v>18</v>
      </c>
      <c r="AG12" s="124" t="s">
        <v>19</v>
      </c>
      <c r="AH12" s="124" t="s">
        <v>20</v>
      </c>
      <c r="AI12" s="124" t="s">
        <v>21</v>
      </c>
      <c r="AJ12" s="124" t="s">
        <v>22</v>
      </c>
      <c r="AK12" s="124" t="s">
        <v>23</v>
      </c>
      <c r="AL12" s="124" t="s">
        <v>24</v>
      </c>
      <c r="AM12" s="124" t="s">
        <v>25</v>
      </c>
      <c r="AN12" s="124" t="s">
        <v>26</v>
      </c>
      <c r="AO12" s="124" t="s">
        <v>27</v>
      </c>
      <c r="AP12" s="110" t="s">
        <v>94</v>
      </c>
      <c r="AQ12" s="125" t="s">
        <v>95</v>
      </c>
      <c r="AR12" s="337"/>
      <c r="AS12" s="337"/>
      <c r="AT12" s="337"/>
      <c r="AU12" s="337"/>
      <c r="AV12" s="337"/>
    </row>
    <row r="13" spans="1:48 16381:16381" ht="163.5" customHeight="1" x14ac:dyDescent="0.25">
      <c r="A13" s="112">
        <v>107</v>
      </c>
      <c r="B13" s="112"/>
      <c r="C13" s="112"/>
      <c r="D13" s="126" t="s">
        <v>383</v>
      </c>
      <c r="E13" s="183" t="s">
        <v>443</v>
      </c>
      <c r="F13" s="183" t="s">
        <v>444</v>
      </c>
      <c r="G13" s="126" t="s">
        <v>375</v>
      </c>
      <c r="H13" s="126">
        <v>3</v>
      </c>
      <c r="I13" s="126" t="s">
        <v>384</v>
      </c>
      <c r="J13" s="126" t="s">
        <v>385</v>
      </c>
      <c r="K13" s="107" t="s">
        <v>450</v>
      </c>
      <c r="L13" s="127">
        <v>3</v>
      </c>
      <c r="M13" s="127">
        <v>3</v>
      </c>
      <c r="N13" s="127">
        <v>3</v>
      </c>
      <c r="O13" s="127">
        <v>3</v>
      </c>
      <c r="P13" s="127" t="s">
        <v>390</v>
      </c>
      <c r="Q13" s="127" t="s">
        <v>386</v>
      </c>
      <c r="R13" s="128"/>
      <c r="S13" s="128"/>
      <c r="T13" s="128"/>
      <c r="U13" s="128"/>
      <c r="V13" s="128"/>
      <c r="W13" s="128"/>
      <c r="X13" s="128">
        <v>3</v>
      </c>
      <c r="Y13" s="128">
        <v>3</v>
      </c>
      <c r="Z13" s="128">
        <v>3</v>
      </c>
      <c r="AA13" s="128">
        <v>3</v>
      </c>
      <c r="AB13" s="128">
        <v>3</v>
      </c>
      <c r="AC13" s="128">
        <v>3</v>
      </c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 t="str">
        <f t="shared" ref="AP13:AP22" si="0">IF(G13="suma",SUM(AD13:AO13),IF(G13="creciente",MAX(AD13:AO13),IF(G13="DECRECIENTE",O13-MIN(AD13:AO13),IF(G13="CONSTANTE",AVERAGE(AD13:AO13)," "))))</f>
        <v xml:space="preserve"> </v>
      </c>
      <c r="AQ13" s="129" t="str">
        <f>IF(G13="suma",AP13/#REF!,IF(G13="creciente",AP13/(MAX(R13:AC13)),IF(G13="DECRECIENTE",AP13/(O13-(MIN(R13:AC13))),IF(G13="CONSTANTE",AP13/AVERAGE(R13:AC13)," "))))</f>
        <v xml:space="preserve"> </v>
      </c>
      <c r="AR13" s="130"/>
      <c r="AS13" s="130"/>
      <c r="AT13" s="131"/>
      <c r="AU13" s="130"/>
      <c r="AV13" s="132"/>
      <c r="XFA13" s="15" t="s">
        <v>202</v>
      </c>
    </row>
    <row r="14" spans="1:48 16381:16381" ht="90" customHeight="1" x14ac:dyDescent="0.25">
      <c r="A14" s="112">
        <v>106</v>
      </c>
      <c r="B14" s="112"/>
      <c r="C14" s="112"/>
      <c r="D14" s="98" t="s">
        <v>387</v>
      </c>
      <c r="E14" s="98" t="s">
        <v>441</v>
      </c>
      <c r="F14" s="98" t="s">
        <v>442</v>
      </c>
      <c r="G14" s="126" t="s">
        <v>375</v>
      </c>
      <c r="H14" s="112">
        <v>20</v>
      </c>
      <c r="I14" s="126" t="s">
        <v>384</v>
      </c>
      <c r="J14" s="98" t="s">
        <v>388</v>
      </c>
      <c r="K14" s="98" t="s">
        <v>389</v>
      </c>
      <c r="L14" s="128">
        <v>20</v>
      </c>
      <c r="M14" s="128">
        <v>20</v>
      </c>
      <c r="N14" s="128">
        <v>20</v>
      </c>
      <c r="O14" s="128">
        <v>20</v>
      </c>
      <c r="P14" s="127" t="s">
        <v>390</v>
      </c>
      <c r="Q14" s="127" t="s">
        <v>386</v>
      </c>
      <c r="R14" s="128"/>
      <c r="S14" s="128"/>
      <c r="T14" s="128"/>
      <c r="U14" s="128"/>
      <c r="V14" s="128"/>
      <c r="W14" s="128"/>
      <c r="X14" s="128">
        <v>20</v>
      </c>
      <c r="Y14" s="128">
        <v>20</v>
      </c>
      <c r="Z14" s="128">
        <v>20</v>
      </c>
      <c r="AA14" s="128">
        <v>20</v>
      </c>
      <c r="AB14" s="128">
        <v>20</v>
      </c>
      <c r="AC14" s="128">
        <v>20</v>
      </c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 t="str">
        <f t="shared" si="0"/>
        <v xml:space="preserve"> </v>
      </c>
      <c r="AQ14" s="129" t="str">
        <f>IF(G14="suma",AP14/#REF!,IF(G14="creciente",AP14/(MAX(R14:AC14)),IF(G14="DECRECIENTE",AP14/(O14-(MIN(R14:AC14))),IF(G14="CONSTANTE",AP14/AVERAGE(R14:AC14)," "))))</f>
        <v xml:space="preserve"> </v>
      </c>
      <c r="AR14" s="129"/>
      <c r="AS14" s="129"/>
      <c r="AT14" s="129"/>
      <c r="AU14" s="129"/>
      <c r="AV14" s="128"/>
      <c r="XFA14" s="15" t="s">
        <v>203</v>
      </c>
    </row>
    <row r="15" spans="1:48 16381:16381" ht="162" customHeight="1" x14ac:dyDescent="0.25">
      <c r="A15" s="112">
        <v>108</v>
      </c>
      <c r="B15" s="112"/>
      <c r="C15" s="112"/>
      <c r="D15" s="98" t="s">
        <v>391</v>
      </c>
      <c r="E15" s="183" t="s">
        <v>445</v>
      </c>
      <c r="F15" s="183" t="s">
        <v>446</v>
      </c>
      <c r="G15" s="126" t="s">
        <v>375</v>
      </c>
      <c r="H15" s="112">
        <v>1</v>
      </c>
      <c r="I15" s="126" t="s">
        <v>384</v>
      </c>
      <c r="J15" s="98" t="s">
        <v>392</v>
      </c>
      <c r="K15" s="98" t="s">
        <v>389</v>
      </c>
      <c r="L15" s="128">
        <v>1</v>
      </c>
      <c r="M15" s="128">
        <v>1</v>
      </c>
      <c r="N15" s="128">
        <v>1</v>
      </c>
      <c r="O15" s="128">
        <v>1</v>
      </c>
      <c r="P15" s="127" t="s">
        <v>390</v>
      </c>
      <c r="Q15" s="127" t="s">
        <v>386</v>
      </c>
      <c r="R15" s="128"/>
      <c r="S15" s="128"/>
      <c r="T15" s="128"/>
      <c r="U15" s="128"/>
      <c r="V15" s="128"/>
      <c r="W15" s="128"/>
      <c r="X15" s="128">
        <v>1</v>
      </c>
      <c r="Y15" s="128">
        <v>1</v>
      </c>
      <c r="Z15" s="128">
        <v>1</v>
      </c>
      <c r="AA15" s="128">
        <v>1</v>
      </c>
      <c r="AB15" s="128">
        <v>1</v>
      </c>
      <c r="AC15" s="128">
        <v>1</v>
      </c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 t="str">
        <f t="shared" si="0"/>
        <v xml:space="preserve"> </v>
      </c>
      <c r="AQ15" s="129" t="str">
        <f>IF(G15="suma",AP15/#REF!,IF(G15="creciente",AP15/(MAX(R15:AC15)),IF(G15="DECRECIENTE",AP15/(O15-(MIN(R15:AC15))),IF(G15="CONSTANTE",AP15/AVERAGE(R15:AC15)," "))))</f>
        <v xml:space="preserve"> </v>
      </c>
      <c r="AR15" s="129"/>
      <c r="AS15" s="129"/>
      <c r="AT15" s="129"/>
      <c r="AU15" s="129"/>
      <c r="AV15" s="128"/>
      <c r="XFA15" s="15" t="s">
        <v>204</v>
      </c>
    </row>
    <row r="16" spans="1:48 16381:16381" ht="129" customHeight="1" x14ac:dyDescent="0.25">
      <c r="A16" s="112"/>
      <c r="B16" s="112">
        <v>20</v>
      </c>
      <c r="C16" s="112"/>
      <c r="D16" s="176" t="s">
        <v>422</v>
      </c>
      <c r="E16" s="177" t="s">
        <v>393</v>
      </c>
      <c r="F16" s="98" t="s">
        <v>410</v>
      </c>
      <c r="G16" s="126" t="s">
        <v>376</v>
      </c>
      <c r="H16" s="112">
        <f>SUM(L16:O16)</f>
        <v>5300</v>
      </c>
      <c r="I16" s="126" t="s">
        <v>384</v>
      </c>
      <c r="J16" s="98" t="s">
        <v>393</v>
      </c>
      <c r="K16" s="98" t="s">
        <v>389</v>
      </c>
      <c r="L16" s="128">
        <v>400</v>
      </c>
      <c r="M16" s="128">
        <v>1800</v>
      </c>
      <c r="N16" s="128">
        <v>1300</v>
      </c>
      <c r="O16" s="128">
        <v>1800</v>
      </c>
      <c r="P16" s="127" t="s">
        <v>399</v>
      </c>
      <c r="Q16" s="112" t="s">
        <v>394</v>
      </c>
      <c r="R16" s="128"/>
      <c r="S16" s="128"/>
      <c r="T16" s="128"/>
      <c r="U16" s="128"/>
      <c r="V16" s="128"/>
      <c r="W16" s="128"/>
      <c r="X16" s="128">
        <v>100</v>
      </c>
      <c r="Y16" s="128">
        <v>0</v>
      </c>
      <c r="Z16" s="128">
        <v>100</v>
      </c>
      <c r="AA16" s="128">
        <v>100</v>
      </c>
      <c r="AB16" s="128">
        <v>100</v>
      </c>
      <c r="AC16" s="128">
        <v>0</v>
      </c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>
        <f t="shared" si="0"/>
        <v>0</v>
      </c>
      <c r="AQ16" s="129" t="e">
        <f>IF(G16="suma",AP16/#REF!,IF(G16="creciente",AP16/(MAX(R16:AC16)),IF(G16="DECRECIENTE",AP16/(O16-(MIN(R16:AC16))),IF(G16="CONSTANTE",AP16/AVERAGE(R16:AC16)," "))))</f>
        <v>#REF!</v>
      </c>
      <c r="AR16" s="129"/>
      <c r="AS16" s="129"/>
      <c r="AT16" s="129"/>
      <c r="AU16" s="129"/>
      <c r="AV16" s="128"/>
      <c r="XFA16" s="15" t="s">
        <v>205</v>
      </c>
    </row>
    <row r="17" spans="1:48" ht="137.1" customHeight="1" x14ac:dyDescent="0.25">
      <c r="A17" s="112"/>
      <c r="B17" s="112">
        <v>11</v>
      </c>
      <c r="C17" s="112"/>
      <c r="D17" s="98" t="s">
        <v>395</v>
      </c>
      <c r="E17" s="98" t="s">
        <v>396</v>
      </c>
      <c r="F17" s="178" t="s">
        <v>397</v>
      </c>
      <c r="G17" s="126" t="s">
        <v>376</v>
      </c>
      <c r="H17" s="112">
        <f>SUM(L17:O17)</f>
        <v>135590</v>
      </c>
      <c r="I17" s="128" t="s">
        <v>200</v>
      </c>
      <c r="J17" s="98" t="s">
        <v>398</v>
      </c>
      <c r="K17" s="98" t="s">
        <v>389</v>
      </c>
      <c r="L17" s="98">
        <f>SUM(R17:AC17)</f>
        <v>19090</v>
      </c>
      <c r="M17" s="179">
        <v>41500</v>
      </c>
      <c r="N17" s="179">
        <v>39000</v>
      </c>
      <c r="O17" s="179">
        <v>36000</v>
      </c>
      <c r="P17" s="112" t="s">
        <v>400</v>
      </c>
      <c r="Q17" s="192" t="s">
        <v>402</v>
      </c>
      <c r="R17" s="128"/>
      <c r="S17" s="128"/>
      <c r="T17" s="128"/>
      <c r="U17" s="128"/>
      <c r="V17" s="128"/>
      <c r="W17" s="179"/>
      <c r="X17" s="179">
        <v>2800</v>
      </c>
      <c r="Y17" s="179">
        <v>2800</v>
      </c>
      <c r="Z17" s="179">
        <v>3250</v>
      </c>
      <c r="AA17" s="179">
        <v>3550</v>
      </c>
      <c r="AB17" s="179">
        <v>3900</v>
      </c>
      <c r="AC17" s="179">
        <v>2790</v>
      </c>
      <c r="AD17" s="180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>
        <f t="shared" si="0"/>
        <v>0</v>
      </c>
      <c r="AQ17" s="129" t="e">
        <f>IF(G17="suma",AP17/#REF!,IF(G17="creciente",AP17/(MAX(R17:AC17)),IF(G17="DECRECIENTE",AP17/(O17-(MIN(R17:AC17))),IF(G17="CONSTANTE",AP17/AVERAGE(R17:AC17)," "))))</f>
        <v>#REF!</v>
      </c>
      <c r="AR17" s="129"/>
      <c r="AS17" s="129"/>
      <c r="AT17" s="129"/>
      <c r="AU17" s="129"/>
      <c r="AV17" s="128"/>
    </row>
    <row r="18" spans="1:48" ht="90" customHeight="1" x14ac:dyDescent="0.25">
      <c r="A18" s="112"/>
      <c r="B18" s="112">
        <v>10</v>
      </c>
      <c r="C18" s="112"/>
      <c r="D18" s="98" t="s">
        <v>403</v>
      </c>
      <c r="E18" s="98" t="s">
        <v>404</v>
      </c>
      <c r="F18" s="98" t="s">
        <v>405</v>
      </c>
      <c r="G18" s="126" t="s">
        <v>376</v>
      </c>
      <c r="H18" s="112">
        <f t="shared" ref="H18:H19" si="1">SUM(L18:O18)</f>
        <v>42640</v>
      </c>
      <c r="I18" s="128" t="s">
        <v>200</v>
      </c>
      <c r="J18" s="98" t="s">
        <v>406</v>
      </c>
      <c r="K18" s="98" t="s">
        <v>389</v>
      </c>
      <c r="L18" s="98">
        <f t="shared" ref="L18:L19" si="2">SUM(R18:AC18)</f>
        <v>5840</v>
      </c>
      <c r="M18" s="128">
        <v>12500</v>
      </c>
      <c r="N18" s="128">
        <v>12300</v>
      </c>
      <c r="O18" s="128">
        <v>12000</v>
      </c>
      <c r="P18" s="112" t="s">
        <v>400</v>
      </c>
      <c r="Q18" s="112" t="s">
        <v>401</v>
      </c>
      <c r="R18" s="181"/>
      <c r="S18" s="128"/>
      <c r="T18" s="128"/>
      <c r="U18" s="128"/>
      <c r="V18" s="128"/>
      <c r="W18" s="112"/>
      <c r="X18" s="112">
        <v>880</v>
      </c>
      <c r="Y18" s="112">
        <v>890</v>
      </c>
      <c r="Z18" s="112">
        <v>980</v>
      </c>
      <c r="AA18" s="112">
        <v>1050</v>
      </c>
      <c r="AB18" s="112">
        <v>1150</v>
      </c>
      <c r="AC18" s="112">
        <v>890</v>
      </c>
      <c r="AD18" s="181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>
        <f t="shared" si="0"/>
        <v>0</v>
      </c>
      <c r="AQ18" s="129" t="e">
        <f>IF(G18="suma",AP18/#REF!,IF(G18="creciente",AP18/(MAX(R18:AC18)),IF(G18="DECRECIENTE",AP18/(O18-(MIN(R18:AC18))),IF(G18="CONSTANTE",AP18/AVERAGE(R18:AC18)," "))))</f>
        <v>#REF!</v>
      </c>
      <c r="AR18" s="129"/>
      <c r="AS18" s="129"/>
      <c r="AT18" s="129"/>
      <c r="AU18" s="129"/>
      <c r="AV18" s="128"/>
    </row>
    <row r="19" spans="1:48" ht="132" customHeight="1" x14ac:dyDescent="0.25">
      <c r="A19" s="112"/>
      <c r="B19" s="112">
        <v>13</v>
      </c>
      <c r="C19" s="112"/>
      <c r="D19" s="98" t="s">
        <v>409</v>
      </c>
      <c r="E19" s="98" t="s">
        <v>407</v>
      </c>
      <c r="F19" s="98" t="s">
        <v>408</v>
      </c>
      <c r="G19" s="126" t="s">
        <v>376</v>
      </c>
      <c r="H19" s="112">
        <f t="shared" si="1"/>
        <v>42900</v>
      </c>
      <c r="I19" s="128" t="s">
        <v>200</v>
      </c>
      <c r="J19" s="98" t="s">
        <v>411</v>
      </c>
      <c r="K19" s="98" t="s">
        <v>389</v>
      </c>
      <c r="L19" s="98">
        <f t="shared" si="2"/>
        <v>5600</v>
      </c>
      <c r="M19" s="128">
        <v>12800</v>
      </c>
      <c r="N19" s="128">
        <v>12500</v>
      </c>
      <c r="O19" s="128">
        <v>12000</v>
      </c>
      <c r="P19" s="112" t="s">
        <v>400</v>
      </c>
      <c r="Q19" s="112" t="s">
        <v>401</v>
      </c>
      <c r="R19" s="181"/>
      <c r="S19" s="128"/>
      <c r="T19" s="128"/>
      <c r="U19" s="128"/>
      <c r="V19" s="128"/>
      <c r="W19" s="128"/>
      <c r="X19" s="128">
        <v>880</v>
      </c>
      <c r="Y19" s="128">
        <v>880</v>
      </c>
      <c r="Z19" s="128">
        <v>950</v>
      </c>
      <c r="AA19" s="128">
        <v>1000</v>
      </c>
      <c r="AB19" s="128">
        <v>1040</v>
      </c>
      <c r="AC19" s="128">
        <v>850</v>
      </c>
      <c r="AD19" s="181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>
        <f>IF(G19="suma",SUM(AD19:AO19),IF(G19="creciente",MAX(AD19:AO19),IF(G19="DECRECIENTE",O19-MIN(AD19:AO19),IF(G19="CONSTANTE",AVERAGE(AD19:AO19)," "))))</f>
        <v>0</v>
      </c>
      <c r="AQ19" s="129" t="e">
        <f>IF(G19="suma",AP19/#REF!,IF(G19="creciente",AP19/(MAX(R19:AC19)),IF(G19="DECRECIENTE",AP19/(O19-(MIN(R19:AC19))),IF(G19="CONSTANTE",AP19/AVERAGE(R19:AC19)," "))))</f>
        <v>#REF!</v>
      </c>
      <c r="AR19" s="129"/>
      <c r="AS19" s="129"/>
      <c r="AT19" s="129"/>
      <c r="AU19" s="129"/>
      <c r="AV19" s="128"/>
    </row>
    <row r="20" spans="1:48" ht="132" customHeight="1" x14ac:dyDescent="0.25">
      <c r="A20" s="112"/>
      <c r="B20" s="112"/>
      <c r="C20" s="112">
        <v>7</v>
      </c>
      <c r="D20" s="98" t="s">
        <v>418</v>
      </c>
      <c r="E20" s="98" t="s">
        <v>415</v>
      </c>
      <c r="F20" s="98" t="s">
        <v>415</v>
      </c>
      <c r="G20" s="126" t="s">
        <v>375</v>
      </c>
      <c r="H20" s="112">
        <v>1</v>
      </c>
      <c r="I20" s="128" t="s">
        <v>200</v>
      </c>
      <c r="J20" s="98" t="s">
        <v>419</v>
      </c>
      <c r="K20" s="98" t="s">
        <v>389</v>
      </c>
      <c r="L20" s="98">
        <v>1</v>
      </c>
      <c r="M20" s="128">
        <v>1</v>
      </c>
      <c r="N20" s="128">
        <v>1</v>
      </c>
      <c r="O20" s="128">
        <v>1</v>
      </c>
      <c r="P20" s="112" t="s">
        <v>390</v>
      </c>
      <c r="Q20" s="112" t="s">
        <v>417</v>
      </c>
      <c r="R20" s="128"/>
      <c r="S20" s="128"/>
      <c r="T20" s="128"/>
      <c r="U20" s="128"/>
      <c r="V20" s="128"/>
      <c r="W20" s="128"/>
      <c r="X20" s="128">
        <v>1</v>
      </c>
      <c r="Y20" s="128">
        <v>1</v>
      </c>
      <c r="Z20" s="128">
        <v>1</v>
      </c>
      <c r="AA20" s="128">
        <v>1</v>
      </c>
      <c r="AB20" s="128">
        <v>1</v>
      </c>
      <c r="AC20" s="128">
        <v>1</v>
      </c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9"/>
      <c r="AR20" s="129"/>
      <c r="AS20" s="129"/>
      <c r="AT20" s="129"/>
      <c r="AU20" s="129"/>
      <c r="AV20" s="128"/>
    </row>
    <row r="21" spans="1:48" ht="132" customHeight="1" x14ac:dyDescent="0.25">
      <c r="A21" s="112"/>
      <c r="B21" s="112"/>
      <c r="C21" s="112">
        <v>7</v>
      </c>
      <c r="D21" s="98" t="s">
        <v>414</v>
      </c>
      <c r="E21" s="98" t="s">
        <v>415</v>
      </c>
      <c r="F21" s="98" t="s">
        <v>415</v>
      </c>
      <c r="G21" s="126" t="s">
        <v>375</v>
      </c>
      <c r="H21" s="112">
        <v>1</v>
      </c>
      <c r="I21" s="128" t="s">
        <v>200</v>
      </c>
      <c r="J21" s="98" t="s">
        <v>416</v>
      </c>
      <c r="K21" s="98" t="s">
        <v>389</v>
      </c>
      <c r="L21" s="98">
        <v>1</v>
      </c>
      <c r="M21" s="128">
        <v>1</v>
      </c>
      <c r="N21" s="128">
        <v>1</v>
      </c>
      <c r="O21" s="128">
        <v>1</v>
      </c>
      <c r="P21" s="112" t="s">
        <v>390</v>
      </c>
      <c r="Q21" s="112" t="s">
        <v>417</v>
      </c>
      <c r="R21" s="128"/>
      <c r="S21" s="128"/>
      <c r="T21" s="128"/>
      <c r="U21" s="128"/>
      <c r="V21" s="128"/>
      <c r="W21" s="128"/>
      <c r="X21" s="128">
        <v>1</v>
      </c>
      <c r="Y21" s="128">
        <v>1</v>
      </c>
      <c r="Z21" s="128">
        <v>1</v>
      </c>
      <c r="AA21" s="128">
        <v>1</v>
      </c>
      <c r="AB21" s="128">
        <v>1</v>
      </c>
      <c r="AC21" s="128">
        <v>1</v>
      </c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9"/>
      <c r="AR21" s="129"/>
      <c r="AS21" s="129"/>
      <c r="AT21" s="129"/>
      <c r="AU21" s="129"/>
      <c r="AV21" s="128"/>
    </row>
    <row r="22" spans="1:48" ht="123.95" customHeight="1" x14ac:dyDescent="0.25">
      <c r="A22" s="112"/>
      <c r="B22" s="112"/>
      <c r="C22" s="112">
        <v>9</v>
      </c>
      <c r="D22" s="98" t="s">
        <v>412</v>
      </c>
      <c r="E22" s="98" t="s">
        <v>413</v>
      </c>
      <c r="F22" s="98" t="s">
        <v>413</v>
      </c>
      <c r="G22" s="126" t="s">
        <v>376</v>
      </c>
      <c r="H22" s="112">
        <f>SUM(L22:O22)</f>
        <v>1540</v>
      </c>
      <c r="I22" s="128" t="s">
        <v>200</v>
      </c>
      <c r="J22" s="98" t="s">
        <v>411</v>
      </c>
      <c r="K22" s="98" t="s">
        <v>389</v>
      </c>
      <c r="L22" s="128">
        <f>SUM(W22:AC22)</f>
        <v>220</v>
      </c>
      <c r="M22" s="128">
        <v>440</v>
      </c>
      <c r="N22" s="128">
        <v>440</v>
      </c>
      <c r="O22" s="128">
        <v>440</v>
      </c>
      <c r="P22" s="112" t="s">
        <v>400</v>
      </c>
      <c r="Q22" s="112" t="s">
        <v>401</v>
      </c>
      <c r="R22" s="128"/>
      <c r="S22" s="128"/>
      <c r="T22" s="128"/>
      <c r="U22" s="128"/>
      <c r="V22" s="128"/>
      <c r="W22" s="128"/>
      <c r="X22" s="128">
        <v>40</v>
      </c>
      <c r="Y22" s="128">
        <v>40</v>
      </c>
      <c r="Z22" s="128">
        <v>40</v>
      </c>
      <c r="AA22" s="128">
        <v>40</v>
      </c>
      <c r="AB22" s="128">
        <v>40</v>
      </c>
      <c r="AC22" s="128">
        <v>20</v>
      </c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>
        <f t="shared" si="0"/>
        <v>0</v>
      </c>
      <c r="AQ22" s="129" t="e">
        <f>IF(G22="suma",AP22/#REF!,IF(G22="creciente",AP22/(MAX(R22:AC22)),IF(G22="DECRECIENTE",AP22/(O22-(MIN(R22:AC22))),IF(G22="CONSTANTE",AP22/AVERAGE(R22:AC22)," "))))</f>
        <v>#REF!</v>
      </c>
      <c r="AR22" s="129"/>
      <c r="AS22" s="129"/>
      <c r="AT22" s="129"/>
      <c r="AU22" s="129"/>
      <c r="AV22" s="128"/>
    </row>
    <row r="23" spans="1:48" ht="14.25" x14ac:dyDescent="0.25">
      <c r="A23" s="338" t="s">
        <v>72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  <c r="AT23" s="339"/>
      <c r="AU23" s="339"/>
      <c r="AV23" s="340"/>
    </row>
    <row r="24" spans="1:48" ht="15" x14ac:dyDescent="0.25">
      <c r="A24" s="354" t="s">
        <v>96</v>
      </c>
      <c r="B24" s="329" t="s">
        <v>97</v>
      </c>
      <c r="C24" s="329"/>
      <c r="D24" s="329"/>
      <c r="E24" s="355" t="s">
        <v>98</v>
      </c>
      <c r="F24" s="355"/>
      <c r="G24" s="355"/>
      <c r="H24" s="355"/>
      <c r="I24" s="355"/>
      <c r="J24" s="355"/>
      <c r="K24" s="355"/>
      <c r="L24" s="355"/>
      <c r="M24" s="329" t="s">
        <v>97</v>
      </c>
      <c r="N24" s="329"/>
      <c r="O24" s="329"/>
      <c r="P24" s="329"/>
      <c r="Q24" s="329"/>
      <c r="R24" s="329" t="s">
        <v>97</v>
      </c>
      <c r="S24" s="329"/>
      <c r="T24" s="329"/>
      <c r="U24" s="329"/>
      <c r="V24" s="329"/>
      <c r="W24" s="329"/>
      <c r="X24" s="329"/>
      <c r="Y24" s="329"/>
      <c r="Z24" s="329" t="s">
        <v>97</v>
      </c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55" t="s">
        <v>99</v>
      </c>
      <c r="AM24" s="355"/>
      <c r="AN24" s="355"/>
      <c r="AO24" s="355"/>
      <c r="AP24" s="329" t="s">
        <v>100</v>
      </c>
      <c r="AQ24" s="329"/>
      <c r="AR24" s="329"/>
      <c r="AS24" s="329"/>
      <c r="AT24" s="329"/>
      <c r="AU24" s="329"/>
      <c r="AV24" s="329"/>
    </row>
    <row r="25" spans="1:48" ht="15" x14ac:dyDescent="0.25">
      <c r="A25" s="354"/>
      <c r="B25" s="329" t="s">
        <v>447</v>
      </c>
      <c r="C25" s="329"/>
      <c r="D25" s="329"/>
      <c r="E25" s="355"/>
      <c r="F25" s="355"/>
      <c r="G25" s="355"/>
      <c r="H25" s="355"/>
      <c r="I25" s="355"/>
      <c r="J25" s="355"/>
      <c r="K25" s="355"/>
      <c r="L25" s="355"/>
      <c r="M25" s="329" t="s">
        <v>101</v>
      </c>
      <c r="N25" s="329"/>
      <c r="O25" s="329"/>
      <c r="P25" s="329"/>
      <c r="Q25" s="329"/>
      <c r="R25" s="329" t="s">
        <v>101</v>
      </c>
      <c r="S25" s="329"/>
      <c r="T25" s="329"/>
      <c r="U25" s="329"/>
      <c r="V25" s="329"/>
      <c r="W25" s="329"/>
      <c r="X25" s="329"/>
      <c r="Y25" s="329"/>
      <c r="Z25" s="329" t="s">
        <v>101</v>
      </c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55"/>
      <c r="AM25" s="355"/>
      <c r="AN25" s="355"/>
      <c r="AO25" s="355"/>
      <c r="AP25" s="329" t="s">
        <v>452</v>
      </c>
      <c r="AQ25" s="329"/>
      <c r="AR25" s="329"/>
      <c r="AS25" s="329"/>
      <c r="AT25" s="329"/>
      <c r="AU25" s="329"/>
      <c r="AV25" s="329"/>
    </row>
    <row r="26" spans="1:48" ht="15" x14ac:dyDescent="0.25">
      <c r="A26" s="354"/>
      <c r="B26" s="329" t="s">
        <v>448</v>
      </c>
      <c r="C26" s="329"/>
      <c r="D26" s="329"/>
      <c r="E26" s="355"/>
      <c r="F26" s="355"/>
      <c r="G26" s="355"/>
      <c r="H26" s="355"/>
      <c r="I26" s="355"/>
      <c r="J26" s="355"/>
      <c r="K26" s="355"/>
      <c r="L26" s="355"/>
      <c r="M26" s="329" t="s">
        <v>102</v>
      </c>
      <c r="N26" s="329"/>
      <c r="O26" s="329"/>
      <c r="P26" s="329"/>
      <c r="Q26" s="329"/>
      <c r="R26" s="329" t="s">
        <v>102</v>
      </c>
      <c r="S26" s="329"/>
      <c r="T26" s="329"/>
      <c r="U26" s="329"/>
      <c r="V26" s="329"/>
      <c r="W26" s="329"/>
      <c r="X26" s="329"/>
      <c r="Y26" s="329"/>
      <c r="Z26" s="329" t="s">
        <v>102</v>
      </c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55"/>
      <c r="AM26" s="355"/>
      <c r="AN26" s="355"/>
      <c r="AO26" s="355"/>
      <c r="AP26" s="329" t="s">
        <v>217</v>
      </c>
      <c r="AQ26" s="329"/>
      <c r="AR26" s="329"/>
      <c r="AS26" s="329"/>
      <c r="AT26" s="329"/>
      <c r="AU26" s="329"/>
      <c r="AV26" s="329"/>
    </row>
  </sheetData>
  <mergeCells count="54">
    <mergeCell ref="AU1:AV1"/>
    <mergeCell ref="AU2:AV2"/>
    <mergeCell ref="AU3:AV3"/>
    <mergeCell ref="AU4:AV4"/>
    <mergeCell ref="A1:AT1"/>
    <mergeCell ref="A2:AT2"/>
    <mergeCell ref="A3:AT4"/>
    <mergeCell ref="AP25:AV25"/>
    <mergeCell ref="AP24:AV24"/>
    <mergeCell ref="B25:D25"/>
    <mergeCell ref="A24:A26"/>
    <mergeCell ref="E24:L26"/>
    <mergeCell ref="Z24:AK24"/>
    <mergeCell ref="Z25:AK25"/>
    <mergeCell ref="Z26:AK26"/>
    <mergeCell ref="AP26:AV26"/>
    <mergeCell ref="AL24:AO26"/>
    <mergeCell ref="M24:Q24"/>
    <mergeCell ref="M25:Q25"/>
    <mergeCell ref="M26:Q26"/>
    <mergeCell ref="R24:Y24"/>
    <mergeCell ref="B24:D24"/>
    <mergeCell ref="B26:D26"/>
    <mergeCell ref="AD5:AQ10"/>
    <mergeCell ref="AR5:AR12"/>
    <mergeCell ref="A5:AC5"/>
    <mergeCell ref="A6:A8"/>
    <mergeCell ref="B6:C8"/>
    <mergeCell ref="G11:G12"/>
    <mergeCell ref="Q11:Q12"/>
    <mergeCell ref="L11:O11"/>
    <mergeCell ref="F11:F12"/>
    <mergeCell ref="K11:K12"/>
    <mergeCell ref="R11:AC11"/>
    <mergeCell ref="P11:P12"/>
    <mergeCell ref="J11:J12"/>
    <mergeCell ref="I11:I12"/>
    <mergeCell ref="A9:C9"/>
    <mergeCell ref="R25:Y25"/>
    <mergeCell ref="R26:Y26"/>
    <mergeCell ref="A10:C10"/>
    <mergeCell ref="D9:AC9"/>
    <mergeCell ref="D10:AC10"/>
    <mergeCell ref="A11:C11"/>
    <mergeCell ref="H11:H12"/>
    <mergeCell ref="A23:AV23"/>
    <mergeCell ref="AP11:AQ11"/>
    <mergeCell ref="AS5:AS12"/>
    <mergeCell ref="AU5:AU12"/>
    <mergeCell ref="AV5:AV12"/>
    <mergeCell ref="AD11:AO11"/>
    <mergeCell ref="D11:D12"/>
    <mergeCell ref="E11:E12"/>
    <mergeCell ref="AT5:AT12"/>
  </mergeCells>
  <pageMargins left="0.7" right="0.7" top="0.75" bottom="0.75" header="0.3" footer="0.3"/>
  <pageSetup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B5F1B6-729C-44FA-A4F3-34AD2BA71C5F}">
          <x14:formula1>
            <xm:f>listas!$A$3:$A$6</xm:f>
          </x14:formula1>
          <xm:sqref>D10:AC10</xm:sqref>
        </x14:dataValidation>
        <x14:dataValidation type="list" allowBlank="1" showInputMessage="1" showErrorMessage="1" xr:uid="{BB947DFD-876D-4CBA-B4F9-43960E36A95A}">
          <x14:formula1>
            <xm:f>listas!$H$2:$H$5</xm:f>
          </x14:formula1>
          <xm:sqref>G13:G22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 codeName="Hoja3">
    <tabColor theme="7" tint="0.39997558519241921"/>
  </sheetPr>
  <dimension ref="A1:B13"/>
  <sheetViews>
    <sheetView workbookViewId="0">
      <selection activeCell="B3" sqref="B3"/>
    </sheetView>
  </sheetViews>
  <sheetFormatPr baseColWidth="10" defaultRowHeight="15" x14ac:dyDescent="0.25"/>
  <sheetData>
    <row r="1" spans="1:2" x14ac:dyDescent="0.25">
      <c r="A1" t="s">
        <v>186</v>
      </c>
      <c r="B1" t="s">
        <v>187</v>
      </c>
    </row>
    <row r="2" spans="1:2" x14ac:dyDescent="0.25">
      <c r="A2" t="s">
        <v>188</v>
      </c>
      <c r="B2" t="s">
        <v>200</v>
      </c>
    </row>
    <row r="3" spans="1:2" x14ac:dyDescent="0.25">
      <c r="A3" t="s">
        <v>189</v>
      </c>
      <c r="B3" t="s">
        <v>201</v>
      </c>
    </row>
    <row r="4" spans="1:2" x14ac:dyDescent="0.25">
      <c r="A4" t="s">
        <v>190</v>
      </c>
    </row>
    <row r="5" spans="1:2" x14ac:dyDescent="0.25">
      <c r="A5" t="s">
        <v>191</v>
      </c>
    </row>
    <row r="6" spans="1:2" x14ac:dyDescent="0.25">
      <c r="A6" t="s">
        <v>192</v>
      </c>
    </row>
    <row r="7" spans="1:2" x14ac:dyDescent="0.25">
      <c r="A7" t="s">
        <v>193</v>
      </c>
    </row>
    <row r="8" spans="1:2" x14ac:dyDescent="0.25">
      <c r="A8" t="s">
        <v>194</v>
      </c>
    </row>
    <row r="9" spans="1:2" x14ac:dyDescent="0.25">
      <c r="A9" t="s">
        <v>195</v>
      </c>
    </row>
    <row r="10" spans="1:2" x14ac:dyDescent="0.25">
      <c r="A10" t="s">
        <v>196</v>
      </c>
    </row>
    <row r="11" spans="1:2" x14ac:dyDescent="0.25">
      <c r="A11" t="s">
        <v>197</v>
      </c>
    </row>
    <row r="12" spans="1:2" x14ac:dyDescent="0.25">
      <c r="A12" t="s">
        <v>198</v>
      </c>
    </row>
    <row r="13" spans="1:2" x14ac:dyDescent="0.25">
      <c r="A13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7" tint="0.39997558519241921"/>
    <pageSetUpPr fitToPage="1"/>
  </sheetPr>
  <dimension ref="A1:BK139"/>
  <sheetViews>
    <sheetView zoomScale="55" zoomScaleNormal="55" workbookViewId="0">
      <selection activeCell="B6" sqref="B6:BK6"/>
    </sheetView>
  </sheetViews>
  <sheetFormatPr baseColWidth="10" defaultColWidth="19.42578125" defaultRowHeight="14.25" x14ac:dyDescent="0.25"/>
  <cols>
    <col min="1" max="1" width="29.42578125" style="15" bestFit="1" customWidth="1"/>
    <col min="2" max="12" width="11" style="15" customWidth="1"/>
    <col min="13" max="13" width="27.85546875" style="15" customWidth="1"/>
    <col min="14" max="16" width="11" style="15" customWidth="1"/>
    <col min="17" max="17" width="26.7109375" style="15" customWidth="1"/>
    <col min="18" max="18" width="12.140625" style="15" customWidth="1"/>
    <col min="19" max="19" width="28.42578125" style="15" customWidth="1"/>
    <col min="20" max="23" width="8.140625" style="15" customWidth="1"/>
    <col min="24" max="24" width="9.42578125" style="15" customWidth="1"/>
    <col min="25" max="25" width="8.140625" style="15" customWidth="1"/>
    <col min="26" max="30" width="7.85546875" style="15" customWidth="1"/>
    <col min="31" max="31" width="11.28515625" style="15" customWidth="1"/>
    <col min="32" max="32" width="2.28515625" style="15" customWidth="1"/>
    <col min="33" max="33" width="19.42578125" style="15" customWidth="1"/>
    <col min="34" max="34" width="11.140625" style="15" customWidth="1"/>
    <col min="35" max="51" width="11.28515625" style="15" customWidth="1"/>
    <col min="52" max="63" width="8.85546875" style="15" customWidth="1"/>
    <col min="64" max="16384" width="19.42578125" style="15"/>
  </cols>
  <sheetData>
    <row r="1" spans="1:63" ht="15.95" customHeight="1" x14ac:dyDescent="0.25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5" t="s">
        <v>103</v>
      </c>
      <c r="BJ1" s="385"/>
      <c r="BK1" s="385"/>
    </row>
    <row r="2" spans="1:63" ht="15.95" customHeight="1" x14ac:dyDescent="0.25">
      <c r="A2" s="384" t="s">
        <v>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5" t="s">
        <v>207</v>
      </c>
      <c r="BJ2" s="385"/>
      <c r="BK2" s="385"/>
    </row>
    <row r="3" spans="1:63" ht="26.1" customHeight="1" x14ac:dyDescent="0.25">
      <c r="A3" s="384" t="s">
        <v>104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4"/>
      <c r="AX3" s="384"/>
      <c r="AY3" s="384"/>
      <c r="AZ3" s="384"/>
      <c r="BA3" s="384"/>
      <c r="BB3" s="384"/>
      <c r="BC3" s="384"/>
      <c r="BD3" s="384"/>
      <c r="BE3" s="384"/>
      <c r="BF3" s="384"/>
      <c r="BG3" s="384"/>
      <c r="BH3" s="384"/>
      <c r="BI3" s="385" t="s">
        <v>358</v>
      </c>
      <c r="BJ3" s="385"/>
      <c r="BK3" s="385"/>
    </row>
    <row r="4" spans="1:63" ht="15.95" customHeight="1" x14ac:dyDescent="0.25">
      <c r="A4" s="384" t="s">
        <v>105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4"/>
      <c r="AX4" s="384"/>
      <c r="AY4" s="384"/>
      <c r="AZ4" s="384"/>
      <c r="BA4" s="384"/>
      <c r="BB4" s="384"/>
      <c r="BC4" s="384"/>
      <c r="BD4" s="384"/>
      <c r="BE4" s="384"/>
      <c r="BF4" s="384"/>
      <c r="BG4" s="384"/>
      <c r="BH4" s="384"/>
      <c r="BI4" s="381" t="s">
        <v>106</v>
      </c>
      <c r="BJ4" s="382"/>
      <c r="BK4" s="383"/>
    </row>
    <row r="5" spans="1:63" ht="26.1" customHeight="1" x14ac:dyDescent="0.25">
      <c r="A5" s="378" t="s">
        <v>75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G5" s="378" t="s">
        <v>107</v>
      </c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9"/>
      <c r="BJ5" s="379"/>
      <c r="BK5" s="379"/>
    </row>
    <row r="6" spans="1:63" ht="31.5" customHeight="1" x14ac:dyDescent="0.25">
      <c r="A6" s="134" t="s">
        <v>229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380"/>
      <c r="BB6" s="380"/>
      <c r="BC6" s="380"/>
      <c r="BD6" s="380"/>
      <c r="BE6" s="380"/>
      <c r="BF6" s="380"/>
      <c r="BG6" s="380"/>
      <c r="BH6" s="380"/>
      <c r="BI6" s="380"/>
      <c r="BJ6" s="380"/>
      <c r="BK6" s="380"/>
    </row>
    <row r="7" spans="1:63" ht="31.5" customHeight="1" x14ac:dyDescent="0.25">
      <c r="A7" s="135" t="s">
        <v>219</v>
      </c>
      <c r="B7" s="375" t="s">
        <v>420</v>
      </c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  <c r="BB7" s="376"/>
      <c r="BC7" s="376"/>
      <c r="BD7" s="376"/>
      <c r="BE7" s="376"/>
      <c r="BF7" s="376"/>
      <c r="BG7" s="376"/>
      <c r="BH7" s="376"/>
      <c r="BI7" s="376"/>
      <c r="BJ7" s="376"/>
      <c r="BK7" s="377"/>
    </row>
    <row r="8" spans="1:63" ht="18.7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G8" s="136"/>
      <c r="AH8" s="137"/>
      <c r="AI8" s="137"/>
      <c r="AJ8" s="137"/>
      <c r="AK8" s="137"/>
      <c r="AL8" s="137"/>
      <c r="AM8" s="137"/>
      <c r="AN8" s="137"/>
      <c r="AO8" s="137"/>
    </row>
    <row r="9" spans="1:63" ht="30" customHeight="1" x14ac:dyDescent="0.25">
      <c r="A9" s="372" t="s">
        <v>108</v>
      </c>
      <c r="B9" s="138" t="s">
        <v>16</v>
      </c>
      <c r="C9" s="138" t="s">
        <v>17</v>
      </c>
      <c r="D9" s="370" t="s">
        <v>18</v>
      </c>
      <c r="E9" s="371"/>
      <c r="F9" s="138" t="s">
        <v>19</v>
      </c>
      <c r="G9" s="138" t="s">
        <v>20</v>
      </c>
      <c r="H9" s="370" t="s">
        <v>21</v>
      </c>
      <c r="I9" s="371"/>
      <c r="J9" s="138" t="s">
        <v>22</v>
      </c>
      <c r="K9" s="138" t="s">
        <v>23</v>
      </c>
      <c r="L9" s="370" t="s">
        <v>24</v>
      </c>
      <c r="M9" s="371"/>
      <c r="N9" s="138" t="s">
        <v>25</v>
      </c>
      <c r="O9" s="138" t="s">
        <v>26</v>
      </c>
      <c r="P9" s="370" t="s">
        <v>27</v>
      </c>
      <c r="Q9" s="371"/>
      <c r="R9" s="370" t="s">
        <v>109</v>
      </c>
      <c r="S9" s="371"/>
      <c r="T9" s="370" t="s">
        <v>110</v>
      </c>
      <c r="U9" s="374"/>
      <c r="V9" s="374"/>
      <c r="W9" s="374"/>
      <c r="X9" s="374"/>
      <c r="Y9" s="371"/>
      <c r="Z9" s="370" t="s">
        <v>111</v>
      </c>
      <c r="AA9" s="374"/>
      <c r="AB9" s="374"/>
      <c r="AC9" s="374"/>
      <c r="AD9" s="374"/>
      <c r="AE9" s="371"/>
      <c r="AG9" s="372" t="s">
        <v>108</v>
      </c>
      <c r="AH9" s="138" t="s">
        <v>16</v>
      </c>
      <c r="AI9" s="138" t="s">
        <v>17</v>
      </c>
      <c r="AJ9" s="370" t="s">
        <v>18</v>
      </c>
      <c r="AK9" s="371"/>
      <c r="AL9" s="138" t="s">
        <v>19</v>
      </c>
      <c r="AM9" s="138" t="s">
        <v>20</v>
      </c>
      <c r="AN9" s="370" t="s">
        <v>21</v>
      </c>
      <c r="AO9" s="371"/>
      <c r="AP9" s="138" t="s">
        <v>22</v>
      </c>
      <c r="AQ9" s="138" t="s">
        <v>23</v>
      </c>
      <c r="AR9" s="370" t="s">
        <v>24</v>
      </c>
      <c r="AS9" s="371"/>
      <c r="AT9" s="138" t="s">
        <v>25</v>
      </c>
      <c r="AU9" s="138" t="s">
        <v>26</v>
      </c>
      <c r="AV9" s="370" t="s">
        <v>27</v>
      </c>
      <c r="AW9" s="371"/>
      <c r="AX9" s="370" t="s">
        <v>109</v>
      </c>
      <c r="AY9" s="371"/>
      <c r="AZ9" s="370" t="s">
        <v>110</v>
      </c>
      <c r="BA9" s="374"/>
      <c r="BB9" s="374"/>
      <c r="BC9" s="374"/>
      <c r="BD9" s="374"/>
      <c r="BE9" s="371"/>
      <c r="BF9" s="370" t="s">
        <v>111</v>
      </c>
      <c r="BG9" s="374"/>
      <c r="BH9" s="374"/>
      <c r="BI9" s="374"/>
      <c r="BJ9" s="374"/>
      <c r="BK9" s="371"/>
    </row>
    <row r="10" spans="1:63" ht="36" customHeight="1" x14ac:dyDescent="0.25">
      <c r="A10" s="373"/>
      <c r="B10" s="124" t="s">
        <v>112</v>
      </c>
      <c r="C10" s="124" t="s">
        <v>112</v>
      </c>
      <c r="D10" s="124" t="s">
        <v>112</v>
      </c>
      <c r="E10" s="124" t="s">
        <v>113</v>
      </c>
      <c r="F10" s="124" t="s">
        <v>112</v>
      </c>
      <c r="G10" s="124" t="s">
        <v>112</v>
      </c>
      <c r="H10" s="124" t="s">
        <v>112</v>
      </c>
      <c r="I10" s="124" t="s">
        <v>113</v>
      </c>
      <c r="J10" s="124" t="s">
        <v>112</v>
      </c>
      <c r="K10" s="124" t="s">
        <v>112</v>
      </c>
      <c r="L10" s="124" t="s">
        <v>112</v>
      </c>
      <c r="M10" s="124" t="s">
        <v>113</v>
      </c>
      <c r="N10" s="124" t="s">
        <v>112</v>
      </c>
      <c r="O10" s="124" t="s">
        <v>112</v>
      </c>
      <c r="P10" s="124" t="s">
        <v>112</v>
      </c>
      <c r="Q10" s="124" t="s">
        <v>113</v>
      </c>
      <c r="R10" s="124" t="s">
        <v>112</v>
      </c>
      <c r="S10" s="124" t="s">
        <v>113</v>
      </c>
      <c r="T10" s="139" t="s">
        <v>114</v>
      </c>
      <c r="U10" s="139" t="s">
        <v>115</v>
      </c>
      <c r="V10" s="139" t="s">
        <v>116</v>
      </c>
      <c r="W10" s="139" t="s">
        <v>117</v>
      </c>
      <c r="X10" s="140" t="s">
        <v>118</v>
      </c>
      <c r="Y10" s="139" t="s">
        <v>119</v>
      </c>
      <c r="Z10" s="124" t="s">
        <v>120</v>
      </c>
      <c r="AA10" s="141" t="s">
        <v>121</v>
      </c>
      <c r="AB10" s="124" t="s">
        <v>122</v>
      </c>
      <c r="AC10" s="124" t="s">
        <v>123</v>
      </c>
      <c r="AD10" s="124" t="s">
        <v>124</v>
      </c>
      <c r="AE10" s="124" t="s">
        <v>125</v>
      </c>
      <c r="AG10" s="373"/>
      <c r="AH10" s="124" t="s">
        <v>112</v>
      </c>
      <c r="AI10" s="124" t="s">
        <v>112</v>
      </c>
      <c r="AJ10" s="124" t="s">
        <v>112</v>
      </c>
      <c r="AK10" s="124" t="s">
        <v>113</v>
      </c>
      <c r="AL10" s="124" t="s">
        <v>112</v>
      </c>
      <c r="AM10" s="124" t="s">
        <v>112</v>
      </c>
      <c r="AN10" s="124" t="s">
        <v>112</v>
      </c>
      <c r="AO10" s="124" t="s">
        <v>113</v>
      </c>
      <c r="AP10" s="124" t="s">
        <v>112</v>
      </c>
      <c r="AQ10" s="124" t="s">
        <v>112</v>
      </c>
      <c r="AR10" s="124" t="s">
        <v>112</v>
      </c>
      <c r="AS10" s="124" t="s">
        <v>113</v>
      </c>
      <c r="AT10" s="124" t="s">
        <v>112</v>
      </c>
      <c r="AU10" s="124" t="s">
        <v>112</v>
      </c>
      <c r="AV10" s="124" t="s">
        <v>112</v>
      </c>
      <c r="AW10" s="124" t="s">
        <v>113</v>
      </c>
      <c r="AX10" s="124" t="s">
        <v>112</v>
      </c>
      <c r="AY10" s="124" t="s">
        <v>113</v>
      </c>
      <c r="AZ10" s="139" t="s">
        <v>114</v>
      </c>
      <c r="BA10" s="139" t="s">
        <v>115</v>
      </c>
      <c r="BB10" s="139" t="s">
        <v>116</v>
      </c>
      <c r="BC10" s="139" t="s">
        <v>117</v>
      </c>
      <c r="BD10" s="140" t="s">
        <v>118</v>
      </c>
      <c r="BE10" s="139" t="s">
        <v>119</v>
      </c>
      <c r="BF10" s="142" t="s">
        <v>120</v>
      </c>
      <c r="BG10" s="143" t="s">
        <v>121</v>
      </c>
      <c r="BH10" s="142" t="s">
        <v>122</v>
      </c>
      <c r="BI10" s="142" t="s">
        <v>123</v>
      </c>
      <c r="BJ10" s="142" t="s">
        <v>124</v>
      </c>
      <c r="BK10" s="142" t="s">
        <v>125</v>
      </c>
    </row>
    <row r="11" spans="1:63" ht="15" x14ac:dyDescent="0.25">
      <c r="A11" s="144" t="s">
        <v>126</v>
      </c>
      <c r="B11" s="144"/>
      <c r="C11" s="144"/>
      <c r="D11" s="144"/>
      <c r="E11" s="145"/>
      <c r="F11" s="144"/>
      <c r="G11" s="144"/>
      <c r="H11" s="144"/>
      <c r="I11" s="145"/>
      <c r="J11" s="144"/>
      <c r="K11" s="144"/>
      <c r="L11" s="144"/>
      <c r="M11" s="145"/>
      <c r="N11" s="144"/>
      <c r="O11" s="144"/>
      <c r="P11" s="144"/>
      <c r="Q11" s="145">
        <v>350660572</v>
      </c>
      <c r="R11" s="146">
        <f t="shared" ref="R11" si="0">B11+C11+D11+F11+G11+H11+J11+K11+L11+N11+O11+P11</f>
        <v>0</v>
      </c>
      <c r="S11" s="147">
        <f>+E11+I11+M11+Q11</f>
        <v>350660572</v>
      </c>
      <c r="T11" s="148"/>
      <c r="U11" s="148"/>
      <c r="V11" s="148"/>
      <c r="W11" s="148"/>
      <c r="X11" s="148"/>
      <c r="Y11" s="149"/>
      <c r="Z11" s="149"/>
      <c r="AA11" s="149"/>
      <c r="AB11" s="149"/>
      <c r="AC11" s="149"/>
      <c r="AD11" s="149"/>
      <c r="AE11" s="150"/>
      <c r="AG11" s="144" t="s">
        <v>126</v>
      </c>
      <c r="AH11" s="144"/>
      <c r="AI11" s="144"/>
      <c r="AJ11" s="144"/>
      <c r="AK11" s="145"/>
      <c r="AL11" s="144"/>
      <c r="AM11" s="144"/>
      <c r="AN11" s="144"/>
      <c r="AO11" s="145"/>
      <c r="AP11" s="144"/>
      <c r="AQ11" s="144"/>
      <c r="AR11" s="144"/>
      <c r="AS11" s="145"/>
      <c r="AT11" s="144"/>
      <c r="AU11" s="144"/>
      <c r="AV11" s="144"/>
      <c r="AW11" s="145"/>
      <c r="AX11" s="146">
        <f t="shared" ref="AX11:AX31" si="1">AH11+AI11+AJ11+AL11+AM11+AN11+AP11+AQ11+AR11+AT11+AU11+AV11</f>
        <v>0</v>
      </c>
      <c r="AY11" s="147">
        <f>+AK11+AO11+AS11+AW11</f>
        <v>0</v>
      </c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50"/>
    </row>
    <row r="12" spans="1:63" ht="15" x14ac:dyDescent="0.25">
      <c r="A12" s="144" t="s">
        <v>127</v>
      </c>
      <c r="C12" s="144"/>
      <c r="D12" s="144"/>
      <c r="E12" s="145"/>
      <c r="F12" s="144"/>
      <c r="G12" s="144"/>
      <c r="H12" s="144">
        <v>1</v>
      </c>
      <c r="I12" s="145"/>
      <c r="J12" s="144">
        <v>1</v>
      </c>
      <c r="K12" s="144">
        <v>1</v>
      </c>
      <c r="L12" s="144">
        <v>1</v>
      </c>
      <c r="M12" s="145">
        <v>114566152.5</v>
      </c>
      <c r="N12" s="144">
        <v>1</v>
      </c>
      <c r="O12" s="144">
        <v>1</v>
      </c>
      <c r="P12" s="144">
        <v>1</v>
      </c>
      <c r="Q12" s="145">
        <v>19924275.263157897</v>
      </c>
      <c r="R12" s="144">
        <v>1</v>
      </c>
      <c r="S12" s="147">
        <f t="shared" ref="S12:S31" si="2">+E12+I12+M12+Q12</f>
        <v>134490427.7631579</v>
      </c>
      <c r="T12" s="148"/>
      <c r="U12" s="148"/>
      <c r="V12" s="148"/>
      <c r="W12" s="148"/>
      <c r="X12" s="148"/>
      <c r="Y12" s="149"/>
      <c r="Z12" s="149"/>
      <c r="AA12" s="149"/>
      <c r="AB12" s="149"/>
      <c r="AC12" s="149"/>
      <c r="AD12" s="149"/>
      <c r="AE12" s="149"/>
      <c r="AG12" s="144" t="s">
        <v>127</v>
      </c>
      <c r="AH12" s="144"/>
      <c r="AI12" s="144"/>
      <c r="AJ12" s="144"/>
      <c r="AK12" s="145"/>
      <c r="AL12" s="144"/>
      <c r="AM12" s="144"/>
      <c r="AN12" s="144"/>
      <c r="AO12" s="145"/>
      <c r="AP12" s="144"/>
      <c r="AQ12" s="144"/>
      <c r="AR12" s="144"/>
      <c r="AS12" s="145"/>
      <c r="AT12" s="144"/>
      <c r="AU12" s="144"/>
      <c r="AV12" s="144"/>
      <c r="AW12" s="145"/>
      <c r="AX12" s="146">
        <f t="shared" si="1"/>
        <v>0</v>
      </c>
      <c r="AY12" s="147">
        <f t="shared" ref="AY12:AY31" si="3">+AK12+AO12+AS12+AW12</f>
        <v>0</v>
      </c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</row>
    <row r="13" spans="1:63" ht="15" x14ac:dyDescent="0.25">
      <c r="A13" s="144" t="s">
        <v>128</v>
      </c>
      <c r="C13" s="144"/>
      <c r="D13" s="144"/>
      <c r="E13" s="145"/>
      <c r="F13" s="144"/>
      <c r="G13" s="144"/>
      <c r="H13" s="144">
        <v>1</v>
      </c>
      <c r="I13" s="145"/>
      <c r="J13" s="144">
        <v>1</v>
      </c>
      <c r="K13" s="144">
        <v>1</v>
      </c>
      <c r="L13" s="144">
        <v>1</v>
      </c>
      <c r="M13" s="145">
        <v>114566152.5</v>
      </c>
      <c r="N13" s="144">
        <v>1</v>
      </c>
      <c r="O13" s="144">
        <v>1</v>
      </c>
      <c r="P13" s="144">
        <v>1</v>
      </c>
      <c r="Q13" s="145">
        <v>19924275.263157897</v>
      </c>
      <c r="R13" s="144">
        <v>1</v>
      </c>
      <c r="S13" s="147">
        <f t="shared" si="2"/>
        <v>134490427.7631579</v>
      </c>
      <c r="T13" s="148"/>
      <c r="U13" s="148"/>
      <c r="V13" s="148"/>
      <c r="W13" s="148"/>
      <c r="X13" s="148"/>
      <c r="Y13" s="149"/>
      <c r="Z13" s="149"/>
      <c r="AA13" s="149"/>
      <c r="AB13" s="149"/>
      <c r="AC13" s="149"/>
      <c r="AD13" s="149"/>
      <c r="AE13" s="149"/>
      <c r="AG13" s="144" t="s">
        <v>128</v>
      </c>
      <c r="AH13" s="144"/>
      <c r="AI13" s="144"/>
      <c r="AJ13" s="144"/>
      <c r="AK13" s="145"/>
      <c r="AL13" s="144"/>
      <c r="AM13" s="144"/>
      <c r="AN13" s="144"/>
      <c r="AO13" s="145"/>
      <c r="AP13" s="144"/>
      <c r="AQ13" s="144"/>
      <c r="AR13" s="144"/>
      <c r="AS13" s="145"/>
      <c r="AT13" s="144"/>
      <c r="AU13" s="144"/>
      <c r="AV13" s="144"/>
      <c r="AW13" s="145"/>
      <c r="AX13" s="146">
        <f t="shared" si="1"/>
        <v>0</v>
      </c>
      <c r="AY13" s="147">
        <f t="shared" si="3"/>
        <v>0</v>
      </c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</row>
    <row r="14" spans="1:63" ht="15" x14ac:dyDescent="0.25">
      <c r="A14" s="144" t="s">
        <v>129</v>
      </c>
      <c r="C14" s="144"/>
      <c r="D14" s="144"/>
      <c r="E14" s="145"/>
      <c r="F14" s="144"/>
      <c r="G14" s="144"/>
      <c r="H14" s="144">
        <v>1</v>
      </c>
      <c r="I14" s="145"/>
      <c r="J14" s="144">
        <v>1</v>
      </c>
      <c r="K14" s="144">
        <v>1</v>
      </c>
      <c r="L14" s="144">
        <v>1</v>
      </c>
      <c r="M14" s="145">
        <v>114566152.5</v>
      </c>
      <c r="N14" s="144">
        <v>1</v>
      </c>
      <c r="O14" s="144">
        <v>1</v>
      </c>
      <c r="P14" s="144">
        <v>1</v>
      </c>
      <c r="Q14" s="145">
        <v>19924275.263157897</v>
      </c>
      <c r="R14" s="144">
        <v>1</v>
      </c>
      <c r="S14" s="147">
        <f t="shared" si="2"/>
        <v>134490427.7631579</v>
      </c>
      <c r="T14" s="148"/>
      <c r="U14" s="148"/>
      <c r="V14" s="148"/>
      <c r="W14" s="148"/>
      <c r="X14" s="148"/>
      <c r="Y14" s="149"/>
      <c r="Z14" s="149"/>
      <c r="AA14" s="149"/>
      <c r="AB14" s="149"/>
      <c r="AC14" s="149"/>
      <c r="AD14" s="149"/>
      <c r="AE14" s="149"/>
      <c r="AG14" s="144" t="s">
        <v>129</v>
      </c>
      <c r="AH14" s="144"/>
      <c r="AI14" s="144"/>
      <c r="AJ14" s="144"/>
      <c r="AK14" s="145"/>
      <c r="AL14" s="144"/>
      <c r="AM14" s="144"/>
      <c r="AN14" s="144"/>
      <c r="AO14" s="145"/>
      <c r="AP14" s="144"/>
      <c r="AQ14" s="144"/>
      <c r="AR14" s="144"/>
      <c r="AS14" s="145"/>
      <c r="AT14" s="144"/>
      <c r="AU14" s="144"/>
      <c r="AV14" s="144"/>
      <c r="AW14" s="145"/>
      <c r="AX14" s="146">
        <f t="shared" si="1"/>
        <v>0</v>
      </c>
      <c r="AY14" s="147">
        <f t="shared" si="3"/>
        <v>0</v>
      </c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</row>
    <row r="15" spans="1:63" ht="15" x14ac:dyDescent="0.25">
      <c r="A15" s="144" t="s">
        <v>130</v>
      </c>
      <c r="C15" s="144"/>
      <c r="D15" s="144"/>
      <c r="E15" s="145"/>
      <c r="F15" s="144"/>
      <c r="G15" s="144"/>
      <c r="H15" s="144">
        <v>1</v>
      </c>
      <c r="I15" s="145"/>
      <c r="J15" s="144">
        <v>1</v>
      </c>
      <c r="K15" s="144">
        <v>1</v>
      </c>
      <c r="L15" s="144">
        <v>1</v>
      </c>
      <c r="M15" s="145">
        <v>114566152.5</v>
      </c>
      <c r="N15" s="144">
        <v>1</v>
      </c>
      <c r="O15" s="144">
        <v>1</v>
      </c>
      <c r="P15" s="144">
        <v>1</v>
      </c>
      <c r="Q15" s="145">
        <v>19924275.263157897</v>
      </c>
      <c r="R15" s="144">
        <v>1</v>
      </c>
      <c r="S15" s="147">
        <f t="shared" si="2"/>
        <v>134490427.7631579</v>
      </c>
      <c r="T15" s="148"/>
      <c r="U15" s="148"/>
      <c r="V15" s="148"/>
      <c r="W15" s="148"/>
      <c r="X15" s="148"/>
      <c r="Y15" s="149"/>
      <c r="Z15" s="149"/>
      <c r="AA15" s="149"/>
      <c r="AB15" s="149"/>
      <c r="AC15" s="149"/>
      <c r="AD15" s="149"/>
      <c r="AE15" s="149"/>
      <c r="AG15" s="144" t="s">
        <v>130</v>
      </c>
      <c r="AH15" s="144"/>
      <c r="AI15" s="144"/>
      <c r="AJ15" s="144"/>
      <c r="AK15" s="145"/>
      <c r="AL15" s="144"/>
      <c r="AM15" s="144"/>
      <c r="AN15" s="144"/>
      <c r="AO15" s="145"/>
      <c r="AP15" s="144"/>
      <c r="AQ15" s="144"/>
      <c r="AR15" s="144"/>
      <c r="AS15" s="145"/>
      <c r="AT15" s="144"/>
      <c r="AU15" s="144"/>
      <c r="AV15" s="144"/>
      <c r="AW15" s="145"/>
      <c r="AX15" s="146">
        <f t="shared" si="1"/>
        <v>0</v>
      </c>
      <c r="AY15" s="147">
        <f t="shared" si="3"/>
        <v>0</v>
      </c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</row>
    <row r="16" spans="1:63" ht="15" x14ac:dyDescent="0.25">
      <c r="A16" s="144" t="s">
        <v>131</v>
      </c>
      <c r="C16" s="144"/>
      <c r="D16" s="144"/>
      <c r="E16" s="145"/>
      <c r="F16" s="144"/>
      <c r="G16" s="144"/>
      <c r="H16" s="144">
        <v>1</v>
      </c>
      <c r="I16" s="145"/>
      <c r="J16" s="144">
        <v>1</v>
      </c>
      <c r="K16" s="144">
        <v>1</v>
      </c>
      <c r="L16" s="144">
        <v>1</v>
      </c>
      <c r="M16" s="145">
        <v>114566152.5</v>
      </c>
      <c r="N16" s="144">
        <v>1</v>
      </c>
      <c r="O16" s="144">
        <v>1</v>
      </c>
      <c r="P16" s="144">
        <v>1</v>
      </c>
      <c r="Q16" s="145">
        <v>19924275.263157897</v>
      </c>
      <c r="R16" s="144">
        <v>1</v>
      </c>
      <c r="S16" s="147">
        <f t="shared" si="2"/>
        <v>134490427.7631579</v>
      </c>
      <c r="T16" s="148"/>
      <c r="U16" s="148"/>
      <c r="V16" s="148"/>
      <c r="W16" s="148"/>
      <c r="X16" s="148"/>
      <c r="Y16" s="149"/>
      <c r="Z16" s="149"/>
      <c r="AA16" s="149"/>
      <c r="AB16" s="149"/>
      <c r="AC16" s="149"/>
      <c r="AD16" s="149"/>
      <c r="AE16" s="149"/>
      <c r="AG16" s="144" t="s">
        <v>131</v>
      </c>
      <c r="AH16" s="144"/>
      <c r="AI16" s="144"/>
      <c r="AJ16" s="144"/>
      <c r="AK16" s="145"/>
      <c r="AL16" s="144"/>
      <c r="AM16" s="144"/>
      <c r="AN16" s="144"/>
      <c r="AO16" s="145"/>
      <c r="AP16" s="144"/>
      <c r="AQ16" s="144"/>
      <c r="AR16" s="144"/>
      <c r="AS16" s="145"/>
      <c r="AT16" s="144"/>
      <c r="AU16" s="144"/>
      <c r="AV16" s="144"/>
      <c r="AW16" s="145"/>
      <c r="AX16" s="146">
        <f t="shared" si="1"/>
        <v>0</v>
      </c>
      <c r="AY16" s="147">
        <f t="shared" si="3"/>
        <v>0</v>
      </c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</row>
    <row r="17" spans="1:63" ht="15" x14ac:dyDescent="0.25">
      <c r="A17" s="144" t="s">
        <v>132</v>
      </c>
      <c r="C17" s="144"/>
      <c r="D17" s="144"/>
      <c r="E17" s="145"/>
      <c r="F17" s="144"/>
      <c r="G17" s="144"/>
      <c r="H17" s="144">
        <v>1</v>
      </c>
      <c r="I17" s="145"/>
      <c r="J17" s="144">
        <v>1</v>
      </c>
      <c r="K17" s="144">
        <v>1</v>
      </c>
      <c r="L17" s="144">
        <v>1</v>
      </c>
      <c r="M17" s="145">
        <v>114566152.5</v>
      </c>
      <c r="N17" s="144">
        <v>1</v>
      </c>
      <c r="O17" s="144">
        <v>1</v>
      </c>
      <c r="P17" s="144">
        <v>1</v>
      </c>
      <c r="Q17" s="145">
        <v>19924275.263157897</v>
      </c>
      <c r="R17" s="144">
        <v>1</v>
      </c>
      <c r="S17" s="147">
        <f t="shared" si="2"/>
        <v>134490427.7631579</v>
      </c>
      <c r="T17" s="148"/>
      <c r="U17" s="148"/>
      <c r="V17" s="148"/>
      <c r="W17" s="148"/>
      <c r="X17" s="148"/>
      <c r="Y17" s="149"/>
      <c r="Z17" s="149"/>
      <c r="AA17" s="149"/>
      <c r="AB17" s="149"/>
      <c r="AC17" s="149"/>
      <c r="AD17" s="149"/>
      <c r="AE17" s="149"/>
      <c r="AG17" s="144" t="s">
        <v>132</v>
      </c>
      <c r="AH17" s="144"/>
      <c r="AI17" s="144"/>
      <c r="AJ17" s="144"/>
      <c r="AK17" s="145"/>
      <c r="AL17" s="144"/>
      <c r="AM17" s="144"/>
      <c r="AN17" s="144"/>
      <c r="AO17" s="145"/>
      <c r="AP17" s="144"/>
      <c r="AQ17" s="144"/>
      <c r="AR17" s="144"/>
      <c r="AS17" s="145"/>
      <c r="AT17" s="144"/>
      <c r="AU17" s="144"/>
      <c r="AV17" s="144"/>
      <c r="AW17" s="145"/>
      <c r="AX17" s="146">
        <f t="shared" si="1"/>
        <v>0</v>
      </c>
      <c r="AY17" s="147">
        <f t="shared" si="3"/>
        <v>0</v>
      </c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</row>
    <row r="18" spans="1:63" ht="15" x14ac:dyDescent="0.25">
      <c r="A18" s="144" t="s">
        <v>133</v>
      </c>
      <c r="C18" s="144"/>
      <c r="D18" s="144"/>
      <c r="E18" s="145"/>
      <c r="F18" s="144"/>
      <c r="G18" s="144"/>
      <c r="H18" s="144">
        <v>1</v>
      </c>
      <c r="I18" s="145"/>
      <c r="J18" s="144">
        <v>1</v>
      </c>
      <c r="K18" s="144">
        <v>1</v>
      </c>
      <c r="L18" s="144">
        <v>1</v>
      </c>
      <c r="M18" s="145">
        <v>114566152.5</v>
      </c>
      <c r="N18" s="144">
        <v>1</v>
      </c>
      <c r="O18" s="144">
        <v>1</v>
      </c>
      <c r="P18" s="144">
        <v>1</v>
      </c>
      <c r="Q18" s="145">
        <v>19924275.263157897</v>
      </c>
      <c r="R18" s="144">
        <v>1</v>
      </c>
      <c r="S18" s="147">
        <f t="shared" si="2"/>
        <v>134490427.7631579</v>
      </c>
      <c r="T18" s="148"/>
      <c r="U18" s="148"/>
      <c r="V18" s="148"/>
      <c r="W18" s="148"/>
      <c r="X18" s="148"/>
      <c r="Y18" s="149"/>
      <c r="Z18" s="149"/>
      <c r="AA18" s="149"/>
      <c r="AB18" s="149"/>
      <c r="AC18" s="149"/>
      <c r="AD18" s="149"/>
      <c r="AE18" s="149"/>
      <c r="AG18" s="144" t="s">
        <v>133</v>
      </c>
      <c r="AH18" s="144"/>
      <c r="AI18" s="144"/>
      <c r="AJ18" s="144"/>
      <c r="AK18" s="145"/>
      <c r="AL18" s="144"/>
      <c r="AM18" s="144"/>
      <c r="AN18" s="144"/>
      <c r="AO18" s="145"/>
      <c r="AP18" s="144"/>
      <c r="AQ18" s="144"/>
      <c r="AR18" s="144"/>
      <c r="AS18" s="145"/>
      <c r="AT18" s="144"/>
      <c r="AU18" s="144"/>
      <c r="AV18" s="144"/>
      <c r="AW18" s="145"/>
      <c r="AX18" s="146">
        <f t="shared" si="1"/>
        <v>0</v>
      </c>
      <c r="AY18" s="147">
        <f t="shared" si="3"/>
        <v>0</v>
      </c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</row>
    <row r="19" spans="1:63" ht="15" x14ac:dyDescent="0.25">
      <c r="A19" s="144" t="s">
        <v>134</v>
      </c>
      <c r="C19" s="144"/>
      <c r="D19" s="144"/>
      <c r="E19" s="145"/>
      <c r="F19" s="144"/>
      <c r="G19" s="144"/>
      <c r="H19" s="144">
        <v>1</v>
      </c>
      <c r="I19" s="145"/>
      <c r="J19" s="144">
        <v>1</v>
      </c>
      <c r="K19" s="144">
        <v>1</v>
      </c>
      <c r="L19" s="144">
        <v>1</v>
      </c>
      <c r="M19" s="145">
        <v>114566152.5</v>
      </c>
      <c r="N19" s="144">
        <v>1</v>
      </c>
      <c r="O19" s="144">
        <v>1</v>
      </c>
      <c r="P19" s="144">
        <v>1</v>
      </c>
      <c r="Q19" s="145">
        <v>19924275.263157897</v>
      </c>
      <c r="R19" s="144">
        <v>1</v>
      </c>
      <c r="S19" s="147">
        <f t="shared" si="2"/>
        <v>134490427.7631579</v>
      </c>
      <c r="T19" s="148"/>
      <c r="U19" s="148"/>
      <c r="V19" s="148"/>
      <c r="W19" s="148"/>
      <c r="X19" s="148"/>
      <c r="Y19" s="149"/>
      <c r="Z19" s="149"/>
      <c r="AA19" s="149"/>
      <c r="AB19" s="149"/>
      <c r="AC19" s="149"/>
      <c r="AD19" s="149"/>
      <c r="AE19" s="149"/>
      <c r="AG19" s="144" t="s">
        <v>134</v>
      </c>
      <c r="AH19" s="144"/>
      <c r="AI19" s="144"/>
      <c r="AJ19" s="144"/>
      <c r="AK19" s="145"/>
      <c r="AL19" s="144"/>
      <c r="AM19" s="144"/>
      <c r="AN19" s="144"/>
      <c r="AO19" s="145"/>
      <c r="AP19" s="144"/>
      <c r="AQ19" s="144"/>
      <c r="AR19" s="144"/>
      <c r="AS19" s="145"/>
      <c r="AT19" s="144"/>
      <c r="AU19" s="144"/>
      <c r="AV19" s="144"/>
      <c r="AW19" s="145"/>
      <c r="AX19" s="146">
        <f t="shared" si="1"/>
        <v>0</v>
      </c>
      <c r="AY19" s="147">
        <f t="shared" si="3"/>
        <v>0</v>
      </c>
      <c r="AZ19" s="149"/>
      <c r="BA19" s="149"/>
      <c r="BB19" s="149"/>
      <c r="BC19" s="149"/>
      <c r="BD19" s="149"/>
      <c r="BE19" s="149"/>
      <c r="BF19" s="149"/>
      <c r="BG19" s="149"/>
      <c r="BH19" s="149"/>
      <c r="BI19" s="144"/>
      <c r="BJ19" s="144"/>
      <c r="BK19" s="144"/>
    </row>
    <row r="20" spans="1:63" ht="15" x14ac:dyDescent="0.25">
      <c r="A20" s="144" t="s">
        <v>135</v>
      </c>
      <c r="C20" s="144"/>
      <c r="D20" s="144"/>
      <c r="E20" s="145"/>
      <c r="F20" s="144"/>
      <c r="G20" s="144"/>
      <c r="H20" s="144">
        <v>1</v>
      </c>
      <c r="I20" s="145"/>
      <c r="J20" s="144">
        <v>1</v>
      </c>
      <c r="K20" s="144">
        <v>1</v>
      </c>
      <c r="L20" s="144">
        <v>1</v>
      </c>
      <c r="M20" s="145">
        <v>114566152.5</v>
      </c>
      <c r="N20" s="144">
        <v>1</v>
      </c>
      <c r="O20" s="144">
        <v>1</v>
      </c>
      <c r="P20" s="144">
        <v>1</v>
      </c>
      <c r="Q20" s="145">
        <v>19924275.263157897</v>
      </c>
      <c r="R20" s="144">
        <v>1</v>
      </c>
      <c r="S20" s="147">
        <f t="shared" si="2"/>
        <v>134490427.7631579</v>
      </c>
      <c r="T20" s="148"/>
      <c r="U20" s="148"/>
      <c r="V20" s="148"/>
      <c r="W20" s="148"/>
      <c r="X20" s="148"/>
      <c r="Y20" s="149"/>
      <c r="Z20" s="149"/>
      <c r="AA20" s="149"/>
      <c r="AB20" s="149"/>
      <c r="AC20" s="149"/>
      <c r="AD20" s="149"/>
      <c r="AE20" s="149"/>
      <c r="AG20" s="144" t="s">
        <v>135</v>
      </c>
      <c r="AH20" s="144"/>
      <c r="AI20" s="144"/>
      <c r="AJ20" s="144"/>
      <c r="AK20" s="145"/>
      <c r="AL20" s="144"/>
      <c r="AM20" s="144"/>
      <c r="AN20" s="144"/>
      <c r="AO20" s="145"/>
      <c r="AP20" s="144"/>
      <c r="AQ20" s="144"/>
      <c r="AR20" s="144"/>
      <c r="AS20" s="145"/>
      <c r="AT20" s="144"/>
      <c r="AU20" s="144"/>
      <c r="AV20" s="144"/>
      <c r="AW20" s="145"/>
      <c r="AX20" s="146">
        <f t="shared" si="1"/>
        <v>0</v>
      </c>
      <c r="AY20" s="147">
        <f t="shared" si="3"/>
        <v>0</v>
      </c>
      <c r="AZ20" s="149"/>
      <c r="BA20" s="149"/>
      <c r="BB20" s="149"/>
      <c r="BC20" s="149"/>
      <c r="BD20" s="149"/>
      <c r="BE20" s="149"/>
      <c r="BF20" s="149"/>
      <c r="BG20" s="149"/>
      <c r="BH20" s="149"/>
      <c r="BI20" s="144"/>
      <c r="BJ20" s="144"/>
      <c r="BK20" s="144"/>
    </row>
    <row r="21" spans="1:63" ht="15" x14ac:dyDescent="0.25">
      <c r="A21" s="144" t="s">
        <v>136</v>
      </c>
      <c r="C21" s="144"/>
      <c r="D21" s="144"/>
      <c r="E21" s="145"/>
      <c r="F21" s="144"/>
      <c r="G21" s="144"/>
      <c r="H21" s="144">
        <v>1</v>
      </c>
      <c r="I21" s="145"/>
      <c r="J21" s="144">
        <v>1</v>
      </c>
      <c r="K21" s="144">
        <v>1</v>
      </c>
      <c r="L21" s="144">
        <v>1</v>
      </c>
      <c r="M21" s="145">
        <v>114566152.5</v>
      </c>
      <c r="N21" s="144">
        <v>1</v>
      </c>
      <c r="O21" s="144">
        <v>1</v>
      </c>
      <c r="P21" s="144">
        <v>1</v>
      </c>
      <c r="Q21" s="145">
        <v>19924275.263157897</v>
      </c>
      <c r="R21" s="144">
        <v>1</v>
      </c>
      <c r="S21" s="147">
        <f t="shared" si="2"/>
        <v>134490427.7631579</v>
      </c>
      <c r="T21" s="148"/>
      <c r="U21" s="148"/>
      <c r="V21" s="148"/>
      <c r="W21" s="148"/>
      <c r="X21" s="148"/>
      <c r="Y21" s="149"/>
      <c r="Z21" s="149"/>
      <c r="AA21" s="149"/>
      <c r="AB21" s="149"/>
      <c r="AC21" s="149"/>
      <c r="AD21" s="149"/>
      <c r="AE21" s="149"/>
      <c r="AG21" s="144" t="s">
        <v>136</v>
      </c>
      <c r="AH21" s="144"/>
      <c r="AI21" s="144"/>
      <c r="AJ21" s="144"/>
      <c r="AK21" s="145"/>
      <c r="AL21" s="144"/>
      <c r="AM21" s="144"/>
      <c r="AN21" s="144"/>
      <c r="AO21" s="145"/>
      <c r="AP21" s="144"/>
      <c r="AQ21" s="144"/>
      <c r="AR21" s="144"/>
      <c r="AS21" s="145"/>
      <c r="AT21" s="144"/>
      <c r="AU21" s="144"/>
      <c r="AV21" s="144"/>
      <c r="AW21" s="145"/>
      <c r="AX21" s="146">
        <f t="shared" si="1"/>
        <v>0</v>
      </c>
      <c r="AY21" s="147">
        <f t="shared" si="3"/>
        <v>0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4"/>
      <c r="BJ21" s="144"/>
      <c r="BK21" s="144"/>
    </row>
    <row r="22" spans="1:63" ht="15" x14ac:dyDescent="0.25">
      <c r="A22" s="144" t="s">
        <v>137</v>
      </c>
      <c r="C22" s="144"/>
      <c r="D22" s="144"/>
      <c r="E22" s="145"/>
      <c r="F22" s="144"/>
      <c r="G22" s="144"/>
      <c r="H22" s="144">
        <v>1</v>
      </c>
      <c r="I22" s="145"/>
      <c r="J22" s="144">
        <v>1</v>
      </c>
      <c r="K22" s="144">
        <v>1</v>
      </c>
      <c r="L22" s="144">
        <v>1</v>
      </c>
      <c r="M22" s="145">
        <v>204832176.5</v>
      </c>
      <c r="N22" s="144">
        <v>1</v>
      </c>
      <c r="O22" s="144">
        <v>1</v>
      </c>
      <c r="P22" s="144">
        <v>1</v>
      </c>
      <c r="Q22" s="145">
        <v>19924275.263157897</v>
      </c>
      <c r="R22" s="144">
        <v>1</v>
      </c>
      <c r="S22" s="147">
        <f t="shared" si="2"/>
        <v>224756451.7631579</v>
      </c>
      <c r="T22" s="148"/>
      <c r="U22" s="148"/>
      <c r="V22" s="148"/>
      <c r="W22" s="148"/>
      <c r="X22" s="148"/>
      <c r="Y22" s="149"/>
      <c r="Z22" s="149"/>
      <c r="AA22" s="149"/>
      <c r="AB22" s="149"/>
      <c r="AC22" s="149"/>
      <c r="AD22" s="149"/>
      <c r="AE22" s="149"/>
      <c r="AG22" s="144" t="s">
        <v>137</v>
      </c>
      <c r="AH22" s="144"/>
      <c r="AI22" s="144"/>
      <c r="AJ22" s="144"/>
      <c r="AK22" s="145"/>
      <c r="AL22" s="144"/>
      <c r="AM22" s="144"/>
      <c r="AN22" s="144"/>
      <c r="AO22" s="145"/>
      <c r="AP22" s="144"/>
      <c r="AQ22" s="144"/>
      <c r="AR22" s="144"/>
      <c r="AS22" s="145"/>
      <c r="AT22" s="144"/>
      <c r="AU22" s="144"/>
      <c r="AV22" s="144"/>
      <c r="AW22" s="145"/>
      <c r="AX22" s="146">
        <f t="shared" si="1"/>
        <v>0</v>
      </c>
      <c r="AY22" s="147">
        <f t="shared" si="3"/>
        <v>0</v>
      </c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</row>
    <row r="23" spans="1:63" ht="15" x14ac:dyDescent="0.25">
      <c r="A23" s="144" t="s">
        <v>138</v>
      </c>
      <c r="C23" s="144"/>
      <c r="D23" s="144"/>
      <c r="E23" s="145"/>
      <c r="F23" s="144"/>
      <c r="G23" s="144"/>
      <c r="H23" s="144">
        <v>1</v>
      </c>
      <c r="I23" s="145"/>
      <c r="J23" s="144">
        <v>1</v>
      </c>
      <c r="K23" s="144">
        <v>1</v>
      </c>
      <c r="L23" s="144">
        <v>1</v>
      </c>
      <c r="M23" s="145">
        <v>114566152.5</v>
      </c>
      <c r="N23" s="144">
        <v>1</v>
      </c>
      <c r="O23" s="144">
        <v>1</v>
      </c>
      <c r="P23" s="144">
        <v>1</v>
      </c>
      <c r="Q23" s="145">
        <v>19924275.263157897</v>
      </c>
      <c r="R23" s="144">
        <v>1</v>
      </c>
      <c r="S23" s="147">
        <f t="shared" si="2"/>
        <v>134490427.7631579</v>
      </c>
      <c r="T23" s="148"/>
      <c r="U23" s="148"/>
      <c r="V23" s="148"/>
      <c r="W23" s="148"/>
      <c r="X23" s="148"/>
      <c r="Y23" s="149"/>
      <c r="Z23" s="149"/>
      <c r="AA23" s="149"/>
      <c r="AB23" s="149"/>
      <c r="AC23" s="149"/>
      <c r="AD23" s="149"/>
      <c r="AE23" s="149"/>
      <c r="AG23" s="144" t="s">
        <v>138</v>
      </c>
      <c r="AH23" s="144"/>
      <c r="AI23" s="144"/>
      <c r="AJ23" s="144"/>
      <c r="AK23" s="145"/>
      <c r="AL23" s="144"/>
      <c r="AM23" s="144"/>
      <c r="AN23" s="144"/>
      <c r="AO23" s="145"/>
      <c r="AP23" s="144"/>
      <c r="AQ23" s="144"/>
      <c r="AR23" s="144"/>
      <c r="AS23" s="145"/>
      <c r="AT23" s="144"/>
      <c r="AU23" s="144"/>
      <c r="AV23" s="144"/>
      <c r="AW23" s="145"/>
      <c r="AX23" s="146">
        <f t="shared" si="1"/>
        <v>0</v>
      </c>
      <c r="AY23" s="147">
        <f t="shared" si="3"/>
        <v>0</v>
      </c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</row>
    <row r="24" spans="1:63" ht="15" x14ac:dyDescent="0.25">
      <c r="A24" s="144" t="s">
        <v>139</v>
      </c>
      <c r="C24" s="144"/>
      <c r="D24" s="144"/>
      <c r="E24" s="145"/>
      <c r="F24" s="144"/>
      <c r="G24" s="144"/>
      <c r="H24" s="144">
        <v>1</v>
      </c>
      <c r="I24" s="145"/>
      <c r="J24" s="144">
        <v>1</v>
      </c>
      <c r="K24" s="144">
        <v>1</v>
      </c>
      <c r="L24" s="144">
        <v>1</v>
      </c>
      <c r="M24" s="145">
        <v>114566152.5</v>
      </c>
      <c r="N24" s="144">
        <v>1</v>
      </c>
      <c r="O24" s="144">
        <v>1</v>
      </c>
      <c r="P24" s="144">
        <v>1</v>
      </c>
      <c r="Q24" s="145">
        <v>19924275.263157897</v>
      </c>
      <c r="R24" s="144">
        <v>1</v>
      </c>
      <c r="S24" s="147">
        <f t="shared" si="2"/>
        <v>134490427.7631579</v>
      </c>
      <c r="T24" s="148"/>
      <c r="U24" s="148"/>
      <c r="V24" s="148"/>
      <c r="W24" s="148"/>
      <c r="X24" s="148"/>
      <c r="Y24" s="149"/>
      <c r="Z24" s="149"/>
      <c r="AA24" s="149"/>
      <c r="AB24" s="149"/>
      <c r="AC24" s="149"/>
      <c r="AD24" s="149"/>
      <c r="AE24" s="149"/>
      <c r="AG24" s="144" t="s">
        <v>139</v>
      </c>
      <c r="AH24" s="144"/>
      <c r="AI24" s="144"/>
      <c r="AJ24" s="144"/>
      <c r="AK24" s="145"/>
      <c r="AL24" s="144"/>
      <c r="AM24" s="144"/>
      <c r="AN24" s="144"/>
      <c r="AO24" s="145"/>
      <c r="AP24" s="144"/>
      <c r="AQ24" s="144"/>
      <c r="AR24" s="144"/>
      <c r="AS24" s="145"/>
      <c r="AT24" s="144"/>
      <c r="AU24" s="144"/>
      <c r="AV24" s="144"/>
      <c r="AW24" s="145"/>
      <c r="AX24" s="146">
        <f t="shared" si="1"/>
        <v>0</v>
      </c>
      <c r="AY24" s="147">
        <f t="shared" si="3"/>
        <v>0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</row>
    <row r="25" spans="1:63" ht="15" x14ac:dyDescent="0.25">
      <c r="A25" s="144" t="s">
        <v>140</v>
      </c>
      <c r="C25" s="144"/>
      <c r="D25" s="144"/>
      <c r="E25" s="145"/>
      <c r="F25" s="144"/>
      <c r="G25" s="144"/>
      <c r="H25" s="144">
        <v>1</v>
      </c>
      <c r="I25" s="145"/>
      <c r="J25" s="144">
        <v>1</v>
      </c>
      <c r="K25" s="144">
        <v>1</v>
      </c>
      <c r="L25" s="144">
        <v>1</v>
      </c>
      <c r="M25" s="145">
        <v>114566152.5</v>
      </c>
      <c r="N25" s="144">
        <v>1</v>
      </c>
      <c r="O25" s="144">
        <v>1</v>
      </c>
      <c r="P25" s="144">
        <v>1</v>
      </c>
      <c r="Q25" s="145">
        <v>19924275.263157897</v>
      </c>
      <c r="R25" s="144">
        <v>1</v>
      </c>
      <c r="S25" s="147">
        <f t="shared" si="2"/>
        <v>134490427.7631579</v>
      </c>
      <c r="T25" s="148"/>
      <c r="U25" s="148"/>
      <c r="V25" s="148"/>
      <c r="W25" s="148"/>
      <c r="X25" s="148"/>
      <c r="Y25" s="149"/>
      <c r="Z25" s="149"/>
      <c r="AA25" s="149"/>
      <c r="AB25" s="149"/>
      <c r="AC25" s="149"/>
      <c r="AD25" s="149"/>
      <c r="AE25" s="149"/>
      <c r="AG25" s="144" t="s">
        <v>140</v>
      </c>
      <c r="AH25" s="144"/>
      <c r="AI25" s="144"/>
      <c r="AJ25" s="144"/>
      <c r="AK25" s="145"/>
      <c r="AL25" s="144"/>
      <c r="AM25" s="144"/>
      <c r="AN25" s="144"/>
      <c r="AO25" s="145"/>
      <c r="AP25" s="144"/>
      <c r="AQ25" s="144"/>
      <c r="AR25" s="144"/>
      <c r="AS25" s="145"/>
      <c r="AT25" s="144"/>
      <c r="AU25" s="144"/>
      <c r="AV25" s="144"/>
      <c r="AW25" s="145"/>
      <c r="AX25" s="146">
        <f t="shared" si="1"/>
        <v>0</v>
      </c>
      <c r="AY25" s="147">
        <f t="shared" si="3"/>
        <v>0</v>
      </c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</row>
    <row r="26" spans="1:63" ht="15" x14ac:dyDescent="0.25">
      <c r="A26" s="144" t="s">
        <v>141</v>
      </c>
      <c r="C26" s="144"/>
      <c r="D26" s="144"/>
      <c r="E26" s="145"/>
      <c r="F26" s="144"/>
      <c r="G26" s="144"/>
      <c r="H26" s="144">
        <v>1</v>
      </c>
      <c r="I26" s="145"/>
      <c r="J26" s="144">
        <v>1</v>
      </c>
      <c r="K26" s="144">
        <v>1</v>
      </c>
      <c r="L26" s="144">
        <v>1</v>
      </c>
      <c r="M26" s="145">
        <v>114566152.5</v>
      </c>
      <c r="N26" s="144">
        <v>1</v>
      </c>
      <c r="O26" s="144">
        <v>1</v>
      </c>
      <c r="P26" s="144">
        <v>1</v>
      </c>
      <c r="Q26" s="145">
        <v>19924275.263157897</v>
      </c>
      <c r="R26" s="144">
        <v>1</v>
      </c>
      <c r="S26" s="147">
        <f t="shared" si="2"/>
        <v>134490427.7631579</v>
      </c>
      <c r="T26" s="148"/>
      <c r="U26" s="148"/>
      <c r="V26" s="148"/>
      <c r="W26" s="148"/>
      <c r="X26" s="148"/>
      <c r="Y26" s="149"/>
      <c r="Z26" s="149"/>
      <c r="AA26" s="149"/>
      <c r="AB26" s="149"/>
      <c r="AC26" s="149"/>
      <c r="AD26" s="149"/>
      <c r="AE26" s="149"/>
      <c r="AG26" s="144" t="s">
        <v>141</v>
      </c>
      <c r="AH26" s="144"/>
      <c r="AI26" s="144"/>
      <c r="AJ26" s="144"/>
      <c r="AK26" s="145"/>
      <c r="AL26" s="144"/>
      <c r="AM26" s="144"/>
      <c r="AN26" s="144"/>
      <c r="AO26" s="145"/>
      <c r="AP26" s="144"/>
      <c r="AQ26" s="144"/>
      <c r="AR26" s="144"/>
      <c r="AS26" s="145"/>
      <c r="AT26" s="144"/>
      <c r="AU26" s="144"/>
      <c r="AV26" s="144"/>
      <c r="AW26" s="145"/>
      <c r="AX26" s="146">
        <f t="shared" si="1"/>
        <v>0</v>
      </c>
      <c r="AY26" s="147">
        <f t="shared" si="3"/>
        <v>0</v>
      </c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</row>
    <row r="27" spans="1:63" ht="15" x14ac:dyDescent="0.25">
      <c r="A27" s="144" t="s">
        <v>142</v>
      </c>
      <c r="C27" s="144"/>
      <c r="D27" s="144"/>
      <c r="E27" s="145"/>
      <c r="F27" s="144"/>
      <c r="G27" s="144"/>
      <c r="H27" s="144">
        <v>1</v>
      </c>
      <c r="I27" s="145"/>
      <c r="J27" s="144">
        <v>1</v>
      </c>
      <c r="K27" s="144">
        <v>1</v>
      </c>
      <c r="L27" s="144">
        <v>1</v>
      </c>
      <c r="M27" s="145">
        <v>114566152.5</v>
      </c>
      <c r="N27" s="144">
        <v>1</v>
      </c>
      <c r="O27" s="144">
        <v>1</v>
      </c>
      <c r="P27" s="144">
        <v>1</v>
      </c>
      <c r="Q27" s="145">
        <v>19924275.263157897</v>
      </c>
      <c r="R27" s="144">
        <v>1</v>
      </c>
      <c r="S27" s="147">
        <f t="shared" si="2"/>
        <v>134490427.7631579</v>
      </c>
      <c r="T27" s="148"/>
      <c r="U27" s="148"/>
      <c r="V27" s="148"/>
      <c r="W27" s="148"/>
      <c r="X27" s="148"/>
      <c r="Y27" s="149"/>
      <c r="Z27" s="149"/>
      <c r="AA27" s="149"/>
      <c r="AB27" s="149"/>
      <c r="AC27" s="149"/>
      <c r="AD27" s="149"/>
      <c r="AE27" s="149"/>
      <c r="AG27" s="144" t="s">
        <v>142</v>
      </c>
      <c r="AH27" s="144"/>
      <c r="AI27" s="144"/>
      <c r="AJ27" s="144"/>
      <c r="AK27" s="145"/>
      <c r="AL27" s="144"/>
      <c r="AM27" s="144"/>
      <c r="AN27" s="144"/>
      <c r="AO27" s="145"/>
      <c r="AP27" s="144"/>
      <c r="AQ27" s="144"/>
      <c r="AR27" s="144"/>
      <c r="AS27" s="145"/>
      <c r="AT27" s="144"/>
      <c r="AU27" s="144"/>
      <c r="AV27" s="144"/>
      <c r="AW27" s="145"/>
      <c r="AX27" s="146">
        <f t="shared" si="1"/>
        <v>0</v>
      </c>
      <c r="AY27" s="147">
        <f t="shared" si="3"/>
        <v>0</v>
      </c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</row>
    <row r="28" spans="1:63" ht="15" x14ac:dyDescent="0.25">
      <c r="A28" s="144" t="s">
        <v>143</v>
      </c>
      <c r="C28" s="144"/>
      <c r="D28" s="144"/>
      <c r="E28" s="145"/>
      <c r="F28" s="144"/>
      <c r="G28" s="144"/>
      <c r="H28" s="144">
        <v>1</v>
      </c>
      <c r="I28" s="145"/>
      <c r="J28" s="144">
        <v>1</v>
      </c>
      <c r="K28" s="144">
        <v>1</v>
      </c>
      <c r="L28" s="144">
        <v>1</v>
      </c>
      <c r="M28" s="145">
        <v>114566152.5</v>
      </c>
      <c r="N28" s="144">
        <v>1</v>
      </c>
      <c r="O28" s="144">
        <v>1</v>
      </c>
      <c r="P28" s="144">
        <v>1</v>
      </c>
      <c r="Q28" s="145">
        <v>19924275.263157897</v>
      </c>
      <c r="R28" s="144">
        <v>1</v>
      </c>
      <c r="S28" s="147">
        <f t="shared" si="2"/>
        <v>134490427.7631579</v>
      </c>
      <c r="T28" s="148"/>
      <c r="U28" s="148"/>
      <c r="V28" s="148"/>
      <c r="W28" s="148"/>
      <c r="X28" s="148"/>
      <c r="Y28" s="149"/>
      <c r="Z28" s="149"/>
      <c r="AA28" s="149"/>
      <c r="AB28" s="149"/>
      <c r="AC28" s="149"/>
      <c r="AD28" s="149"/>
      <c r="AE28" s="149"/>
      <c r="AG28" s="144" t="s">
        <v>143</v>
      </c>
      <c r="AH28" s="144"/>
      <c r="AI28" s="144"/>
      <c r="AJ28" s="144"/>
      <c r="AK28" s="145"/>
      <c r="AL28" s="144"/>
      <c r="AM28" s="144"/>
      <c r="AN28" s="144"/>
      <c r="AO28" s="145"/>
      <c r="AP28" s="144"/>
      <c r="AQ28" s="144"/>
      <c r="AR28" s="144"/>
      <c r="AS28" s="145"/>
      <c r="AT28" s="144"/>
      <c r="AU28" s="144"/>
      <c r="AV28" s="144"/>
      <c r="AW28" s="145"/>
      <c r="AX28" s="146">
        <f t="shared" si="1"/>
        <v>0</v>
      </c>
      <c r="AY28" s="147">
        <f t="shared" si="3"/>
        <v>0</v>
      </c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</row>
    <row r="29" spans="1:63" ht="15" x14ac:dyDescent="0.25">
      <c r="A29" s="144" t="s">
        <v>144</v>
      </c>
      <c r="C29" s="144"/>
      <c r="D29" s="144"/>
      <c r="E29" s="145"/>
      <c r="F29" s="144"/>
      <c r="G29" s="144"/>
      <c r="H29" s="144">
        <v>1</v>
      </c>
      <c r="I29" s="145"/>
      <c r="J29" s="144">
        <v>1</v>
      </c>
      <c r="K29" s="144">
        <v>1</v>
      </c>
      <c r="L29" s="144">
        <v>1</v>
      </c>
      <c r="M29" s="145">
        <v>114566152.5</v>
      </c>
      <c r="N29" s="144">
        <v>1</v>
      </c>
      <c r="O29" s="144">
        <v>1</v>
      </c>
      <c r="P29" s="144">
        <v>1</v>
      </c>
      <c r="Q29" s="145">
        <v>19924275.263157897</v>
      </c>
      <c r="R29" s="144">
        <v>1</v>
      </c>
      <c r="S29" s="147">
        <f t="shared" si="2"/>
        <v>134490427.7631579</v>
      </c>
      <c r="T29" s="148"/>
      <c r="U29" s="148"/>
      <c r="V29" s="148"/>
      <c r="W29" s="148"/>
      <c r="X29" s="148"/>
      <c r="Y29" s="149"/>
      <c r="Z29" s="149"/>
      <c r="AA29" s="149"/>
      <c r="AB29" s="149"/>
      <c r="AC29" s="149"/>
      <c r="AD29" s="149"/>
      <c r="AE29" s="149"/>
      <c r="AG29" s="144" t="s">
        <v>144</v>
      </c>
      <c r="AH29" s="144"/>
      <c r="AI29" s="144"/>
      <c r="AJ29" s="144"/>
      <c r="AK29" s="145"/>
      <c r="AL29" s="144"/>
      <c r="AM29" s="144"/>
      <c r="AN29" s="144"/>
      <c r="AO29" s="145"/>
      <c r="AP29" s="144"/>
      <c r="AQ29" s="144"/>
      <c r="AR29" s="144"/>
      <c r="AS29" s="145"/>
      <c r="AT29" s="144"/>
      <c r="AU29" s="144"/>
      <c r="AV29" s="144"/>
      <c r="AW29" s="145"/>
      <c r="AX29" s="146">
        <f t="shared" si="1"/>
        <v>0</v>
      </c>
      <c r="AY29" s="147">
        <f t="shared" si="3"/>
        <v>0</v>
      </c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</row>
    <row r="30" spans="1:63" ht="15" x14ac:dyDescent="0.25">
      <c r="A30" s="144" t="s">
        <v>145</v>
      </c>
      <c r="C30" s="144"/>
      <c r="D30" s="144"/>
      <c r="E30" s="145"/>
      <c r="F30" s="144"/>
      <c r="G30" s="144"/>
      <c r="H30" s="144">
        <v>1</v>
      </c>
      <c r="I30" s="145"/>
      <c r="J30" s="144">
        <v>1</v>
      </c>
      <c r="K30" s="144">
        <v>1</v>
      </c>
      <c r="L30" s="144">
        <v>1</v>
      </c>
      <c r="M30" s="145">
        <v>224566152.5</v>
      </c>
      <c r="N30" s="144">
        <v>1</v>
      </c>
      <c r="O30" s="144">
        <v>1</v>
      </c>
      <c r="P30" s="144">
        <v>1</v>
      </c>
      <c r="Q30" s="145">
        <v>19924275.263157897</v>
      </c>
      <c r="R30" s="144">
        <v>1</v>
      </c>
      <c r="S30" s="147">
        <f t="shared" si="2"/>
        <v>244490427.7631579</v>
      </c>
      <c r="T30" s="148"/>
      <c r="U30" s="148"/>
      <c r="V30" s="148"/>
      <c r="W30" s="148"/>
      <c r="X30" s="148"/>
      <c r="Y30" s="149"/>
      <c r="Z30" s="149"/>
      <c r="AA30" s="149"/>
      <c r="AB30" s="149"/>
      <c r="AC30" s="149"/>
      <c r="AD30" s="149"/>
      <c r="AE30" s="149"/>
      <c r="AG30" s="144" t="s">
        <v>145</v>
      </c>
      <c r="AH30" s="144"/>
      <c r="AI30" s="144"/>
      <c r="AJ30" s="144"/>
      <c r="AK30" s="145"/>
      <c r="AL30" s="144"/>
      <c r="AM30" s="144"/>
      <c r="AN30" s="144"/>
      <c r="AO30" s="145"/>
      <c r="AP30" s="144"/>
      <c r="AQ30" s="144"/>
      <c r="AR30" s="144"/>
      <c r="AS30" s="145"/>
      <c r="AT30" s="144"/>
      <c r="AU30" s="144"/>
      <c r="AV30" s="144"/>
      <c r="AW30" s="145"/>
      <c r="AX30" s="146">
        <f t="shared" si="1"/>
        <v>0</v>
      </c>
      <c r="AY30" s="147">
        <f t="shared" si="3"/>
        <v>0</v>
      </c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</row>
    <row r="31" spans="1:63" ht="15" x14ac:dyDescent="0.25">
      <c r="A31" s="144" t="s">
        <v>146</v>
      </c>
      <c r="C31" s="144"/>
      <c r="D31" s="144"/>
      <c r="E31" s="145"/>
      <c r="F31" s="144"/>
      <c r="G31" s="144"/>
      <c r="H31" s="144">
        <v>1</v>
      </c>
      <c r="I31" s="145"/>
      <c r="J31" s="144">
        <v>1</v>
      </c>
      <c r="K31" s="144">
        <v>1</v>
      </c>
      <c r="L31" s="144">
        <v>1</v>
      </c>
      <c r="M31" s="145">
        <v>36345582.5</v>
      </c>
      <c r="N31" s="144">
        <v>1</v>
      </c>
      <c r="O31" s="144">
        <v>1</v>
      </c>
      <c r="P31" s="144">
        <v>1</v>
      </c>
      <c r="Q31" s="145"/>
      <c r="R31" s="144">
        <v>1</v>
      </c>
      <c r="S31" s="147">
        <f t="shared" si="2"/>
        <v>36345582.5</v>
      </c>
      <c r="T31" s="148"/>
      <c r="U31" s="148"/>
      <c r="V31" s="148"/>
      <c r="W31" s="148"/>
      <c r="X31" s="148"/>
      <c r="Y31" s="149"/>
      <c r="Z31" s="149"/>
      <c r="AA31" s="149"/>
      <c r="AB31" s="149"/>
      <c r="AC31" s="149"/>
      <c r="AD31" s="149"/>
      <c r="AE31" s="149"/>
      <c r="AG31" s="144" t="s">
        <v>146</v>
      </c>
      <c r="AH31" s="144"/>
      <c r="AI31" s="144"/>
      <c r="AJ31" s="144"/>
      <c r="AK31" s="145"/>
      <c r="AL31" s="144"/>
      <c r="AM31" s="144"/>
      <c r="AN31" s="144"/>
      <c r="AO31" s="145"/>
      <c r="AP31" s="144"/>
      <c r="AQ31" s="144"/>
      <c r="AR31" s="144"/>
      <c r="AS31" s="145"/>
      <c r="AT31" s="144"/>
      <c r="AU31" s="144"/>
      <c r="AV31" s="144"/>
      <c r="AW31" s="145"/>
      <c r="AX31" s="146">
        <f t="shared" si="1"/>
        <v>0</v>
      </c>
      <c r="AY31" s="147">
        <f t="shared" si="3"/>
        <v>0</v>
      </c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</row>
    <row r="32" spans="1:63" ht="15" x14ac:dyDescent="0.25">
      <c r="A32" s="151" t="s">
        <v>147</v>
      </c>
      <c r="B32" s="152">
        <f>SUM(B11:B31)</f>
        <v>0</v>
      </c>
      <c r="C32" s="152">
        <f t="shared" ref="C32:AE32" si="4">SUM(C11:C31)</f>
        <v>0</v>
      </c>
      <c r="D32" s="152">
        <f t="shared" si="4"/>
        <v>0</v>
      </c>
      <c r="E32" s="153">
        <f>SUM(E11:E31)</f>
        <v>0</v>
      </c>
      <c r="F32" s="152">
        <f t="shared" si="4"/>
        <v>0</v>
      </c>
      <c r="G32" s="152">
        <f t="shared" si="4"/>
        <v>0</v>
      </c>
      <c r="H32" s="152">
        <f>SUM(H11:H31)</f>
        <v>20</v>
      </c>
      <c r="I32" s="153">
        <f>SUM(I11:I31)</f>
        <v>0</v>
      </c>
      <c r="J32" s="152">
        <f t="shared" si="4"/>
        <v>20</v>
      </c>
      <c r="K32" s="152">
        <f t="shared" si="4"/>
        <v>20</v>
      </c>
      <c r="L32" s="152">
        <f t="shared" si="4"/>
        <v>20</v>
      </c>
      <c r="M32" s="153">
        <f>SUM(M11:M31)</f>
        <v>2413368504</v>
      </c>
      <c r="N32" s="152">
        <f t="shared" si="4"/>
        <v>20</v>
      </c>
      <c r="O32" s="152">
        <f t="shared" si="4"/>
        <v>20</v>
      </c>
      <c r="P32" s="152">
        <f t="shared" si="4"/>
        <v>20</v>
      </c>
      <c r="Q32" s="153">
        <f>SUM(Q11:Q31)</f>
        <v>729221801.99999964</v>
      </c>
      <c r="R32" s="152">
        <f t="shared" si="4"/>
        <v>20</v>
      </c>
      <c r="S32" s="147">
        <f t="shared" si="4"/>
        <v>3142590305.9999995</v>
      </c>
      <c r="T32" s="152">
        <f t="shared" si="4"/>
        <v>0</v>
      </c>
      <c r="U32" s="152">
        <f t="shared" si="4"/>
        <v>0</v>
      </c>
      <c r="V32" s="152">
        <f t="shared" si="4"/>
        <v>0</v>
      </c>
      <c r="W32" s="152">
        <f t="shared" si="4"/>
        <v>0</v>
      </c>
      <c r="X32" s="152">
        <f t="shared" si="4"/>
        <v>0</v>
      </c>
      <c r="Y32" s="152">
        <f t="shared" si="4"/>
        <v>0</v>
      </c>
      <c r="Z32" s="152">
        <f t="shared" si="4"/>
        <v>0</v>
      </c>
      <c r="AA32" s="152">
        <f t="shared" si="4"/>
        <v>0</v>
      </c>
      <c r="AB32" s="152">
        <f t="shared" si="4"/>
        <v>0</v>
      </c>
      <c r="AC32" s="152">
        <f t="shared" si="4"/>
        <v>0</v>
      </c>
      <c r="AD32" s="152">
        <f t="shared" si="4"/>
        <v>0</v>
      </c>
      <c r="AE32" s="152">
        <f t="shared" si="4"/>
        <v>0</v>
      </c>
      <c r="AG32" s="151" t="s">
        <v>147</v>
      </c>
      <c r="AH32" s="152">
        <f t="shared" ref="AH32:AW32" si="5">SUM(AH11:AH31)</f>
        <v>0</v>
      </c>
      <c r="AI32" s="152">
        <f t="shared" si="5"/>
        <v>0</v>
      </c>
      <c r="AJ32" s="152">
        <f t="shared" si="5"/>
        <v>0</v>
      </c>
      <c r="AK32" s="153">
        <f t="shared" si="5"/>
        <v>0</v>
      </c>
      <c r="AL32" s="152">
        <f t="shared" si="5"/>
        <v>0</v>
      </c>
      <c r="AM32" s="152">
        <f t="shared" si="5"/>
        <v>0</v>
      </c>
      <c r="AN32" s="152">
        <f t="shared" si="5"/>
        <v>0</v>
      </c>
      <c r="AO32" s="153">
        <f t="shared" si="5"/>
        <v>0</v>
      </c>
      <c r="AP32" s="152">
        <f t="shared" si="5"/>
        <v>0</v>
      </c>
      <c r="AQ32" s="152">
        <f t="shared" si="5"/>
        <v>0</v>
      </c>
      <c r="AR32" s="152">
        <f t="shared" si="5"/>
        <v>0</v>
      </c>
      <c r="AS32" s="153">
        <f t="shared" si="5"/>
        <v>0</v>
      </c>
      <c r="AT32" s="152">
        <f t="shared" si="5"/>
        <v>0</v>
      </c>
      <c r="AU32" s="152">
        <f t="shared" si="5"/>
        <v>0</v>
      </c>
      <c r="AV32" s="152">
        <f t="shared" si="5"/>
        <v>0</v>
      </c>
      <c r="AW32" s="153">
        <f t="shared" si="5"/>
        <v>0</v>
      </c>
      <c r="AX32" s="154">
        <f t="shared" ref="AX32:BK32" si="6">SUM(AX11:AX31)</f>
        <v>0</v>
      </c>
      <c r="AY32" s="155">
        <f t="shared" si="6"/>
        <v>0</v>
      </c>
      <c r="AZ32" s="152">
        <f t="shared" si="6"/>
        <v>0</v>
      </c>
      <c r="BA32" s="152">
        <f t="shared" si="6"/>
        <v>0</v>
      </c>
      <c r="BB32" s="152">
        <f t="shared" si="6"/>
        <v>0</v>
      </c>
      <c r="BC32" s="152">
        <f t="shared" si="6"/>
        <v>0</v>
      </c>
      <c r="BD32" s="152">
        <f t="shared" si="6"/>
        <v>0</v>
      </c>
      <c r="BE32" s="152">
        <f t="shared" si="6"/>
        <v>0</v>
      </c>
      <c r="BF32" s="152">
        <f t="shared" si="6"/>
        <v>0</v>
      </c>
      <c r="BG32" s="152">
        <f t="shared" si="6"/>
        <v>0</v>
      </c>
      <c r="BH32" s="152">
        <f t="shared" si="6"/>
        <v>0</v>
      </c>
      <c r="BI32" s="152">
        <f t="shared" si="6"/>
        <v>0</v>
      </c>
      <c r="BJ32" s="152">
        <f t="shared" si="6"/>
        <v>0</v>
      </c>
      <c r="BK32" s="152">
        <f t="shared" si="6"/>
        <v>0</v>
      </c>
    </row>
    <row r="36" spans="1:63" ht="31.5" customHeight="1" x14ac:dyDescent="0.25">
      <c r="A36" s="135" t="s">
        <v>219</v>
      </c>
      <c r="B36" s="375" t="s">
        <v>421</v>
      </c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6"/>
      <c r="BF36" s="376"/>
      <c r="BG36" s="376"/>
      <c r="BH36" s="376"/>
      <c r="BI36" s="376"/>
      <c r="BJ36" s="376"/>
      <c r="BK36" s="377"/>
    </row>
    <row r="37" spans="1:63" ht="30" customHeight="1" x14ac:dyDescent="0.25">
      <c r="A37" s="372" t="s">
        <v>108</v>
      </c>
      <c r="B37" s="138" t="s">
        <v>16</v>
      </c>
      <c r="C37" s="138" t="s">
        <v>17</v>
      </c>
      <c r="D37" s="370" t="s">
        <v>18</v>
      </c>
      <c r="E37" s="371"/>
      <c r="F37" s="138" t="s">
        <v>19</v>
      </c>
      <c r="G37" s="138" t="s">
        <v>20</v>
      </c>
      <c r="H37" s="370" t="s">
        <v>21</v>
      </c>
      <c r="I37" s="371"/>
      <c r="J37" s="138" t="s">
        <v>22</v>
      </c>
      <c r="K37" s="138" t="s">
        <v>23</v>
      </c>
      <c r="L37" s="370" t="s">
        <v>24</v>
      </c>
      <c r="M37" s="371"/>
      <c r="N37" s="138" t="s">
        <v>25</v>
      </c>
      <c r="O37" s="138" t="s">
        <v>26</v>
      </c>
      <c r="P37" s="370" t="s">
        <v>27</v>
      </c>
      <c r="Q37" s="371"/>
      <c r="R37" s="370" t="s">
        <v>109</v>
      </c>
      <c r="S37" s="371"/>
      <c r="T37" s="370" t="s">
        <v>110</v>
      </c>
      <c r="U37" s="374"/>
      <c r="V37" s="374"/>
      <c r="W37" s="374"/>
      <c r="X37" s="374"/>
      <c r="Y37" s="371"/>
      <c r="Z37" s="370" t="s">
        <v>111</v>
      </c>
      <c r="AA37" s="374"/>
      <c r="AB37" s="374"/>
      <c r="AC37" s="374"/>
      <c r="AD37" s="374"/>
      <c r="AE37" s="371"/>
      <c r="AG37" s="372" t="s">
        <v>108</v>
      </c>
      <c r="AH37" s="138" t="s">
        <v>16</v>
      </c>
      <c r="AI37" s="138" t="s">
        <v>17</v>
      </c>
      <c r="AJ37" s="370" t="s">
        <v>18</v>
      </c>
      <c r="AK37" s="371"/>
      <c r="AL37" s="138" t="s">
        <v>19</v>
      </c>
      <c r="AM37" s="138" t="s">
        <v>20</v>
      </c>
      <c r="AN37" s="370" t="s">
        <v>21</v>
      </c>
      <c r="AO37" s="371"/>
      <c r="AP37" s="138" t="s">
        <v>22</v>
      </c>
      <c r="AQ37" s="138" t="s">
        <v>23</v>
      </c>
      <c r="AR37" s="370" t="s">
        <v>24</v>
      </c>
      <c r="AS37" s="371"/>
      <c r="AT37" s="138" t="s">
        <v>25</v>
      </c>
      <c r="AU37" s="138" t="s">
        <v>26</v>
      </c>
      <c r="AV37" s="370" t="s">
        <v>27</v>
      </c>
      <c r="AW37" s="371"/>
      <c r="AX37" s="370" t="s">
        <v>109</v>
      </c>
      <c r="AY37" s="371"/>
      <c r="AZ37" s="370" t="s">
        <v>110</v>
      </c>
      <c r="BA37" s="374"/>
      <c r="BB37" s="374"/>
      <c r="BC37" s="374"/>
      <c r="BD37" s="374"/>
      <c r="BE37" s="371"/>
      <c r="BF37" s="370" t="s">
        <v>111</v>
      </c>
      <c r="BG37" s="374"/>
      <c r="BH37" s="374"/>
      <c r="BI37" s="374"/>
      <c r="BJ37" s="374"/>
      <c r="BK37" s="371"/>
    </row>
    <row r="38" spans="1:63" ht="36" customHeight="1" x14ac:dyDescent="0.25">
      <c r="A38" s="373"/>
      <c r="B38" s="124" t="s">
        <v>112</v>
      </c>
      <c r="C38" s="124" t="s">
        <v>112</v>
      </c>
      <c r="D38" s="124" t="s">
        <v>112</v>
      </c>
      <c r="E38" s="124" t="s">
        <v>113</v>
      </c>
      <c r="F38" s="124" t="s">
        <v>112</v>
      </c>
      <c r="G38" s="124" t="s">
        <v>112</v>
      </c>
      <c r="H38" s="124" t="s">
        <v>112</v>
      </c>
      <c r="I38" s="124" t="s">
        <v>113</v>
      </c>
      <c r="J38" s="124" t="s">
        <v>112</v>
      </c>
      <c r="K38" s="124" t="s">
        <v>112</v>
      </c>
      <c r="L38" s="124" t="s">
        <v>112</v>
      </c>
      <c r="M38" s="124" t="s">
        <v>113</v>
      </c>
      <c r="N38" s="124" t="s">
        <v>112</v>
      </c>
      <c r="O38" s="124" t="s">
        <v>112</v>
      </c>
      <c r="P38" s="124" t="s">
        <v>112</v>
      </c>
      <c r="Q38" s="124" t="s">
        <v>113</v>
      </c>
      <c r="R38" s="124" t="s">
        <v>112</v>
      </c>
      <c r="S38" s="124" t="s">
        <v>113</v>
      </c>
      <c r="T38" s="139" t="s">
        <v>114</v>
      </c>
      <c r="U38" s="139" t="s">
        <v>115</v>
      </c>
      <c r="V38" s="139" t="s">
        <v>116</v>
      </c>
      <c r="W38" s="139" t="s">
        <v>117</v>
      </c>
      <c r="X38" s="140" t="s">
        <v>118</v>
      </c>
      <c r="Y38" s="139" t="s">
        <v>119</v>
      </c>
      <c r="Z38" s="124" t="s">
        <v>120</v>
      </c>
      <c r="AA38" s="141" t="s">
        <v>121</v>
      </c>
      <c r="AB38" s="124" t="s">
        <v>122</v>
      </c>
      <c r="AC38" s="124" t="s">
        <v>123</v>
      </c>
      <c r="AD38" s="124" t="s">
        <v>124</v>
      </c>
      <c r="AE38" s="124" t="s">
        <v>125</v>
      </c>
      <c r="AG38" s="373"/>
      <c r="AH38" s="124" t="s">
        <v>112</v>
      </c>
      <c r="AI38" s="124" t="s">
        <v>112</v>
      </c>
      <c r="AJ38" s="124" t="s">
        <v>112</v>
      </c>
      <c r="AK38" s="124" t="s">
        <v>113</v>
      </c>
      <c r="AL38" s="124" t="s">
        <v>112</v>
      </c>
      <c r="AM38" s="124" t="s">
        <v>112</v>
      </c>
      <c r="AN38" s="124" t="s">
        <v>112</v>
      </c>
      <c r="AO38" s="124" t="s">
        <v>113</v>
      </c>
      <c r="AP38" s="124" t="s">
        <v>112</v>
      </c>
      <c r="AQ38" s="124" t="s">
        <v>112</v>
      </c>
      <c r="AR38" s="124" t="s">
        <v>112</v>
      </c>
      <c r="AS38" s="124" t="s">
        <v>113</v>
      </c>
      <c r="AT38" s="124" t="s">
        <v>112</v>
      </c>
      <c r="AU38" s="124" t="s">
        <v>112</v>
      </c>
      <c r="AV38" s="124" t="s">
        <v>112</v>
      </c>
      <c r="AW38" s="124" t="s">
        <v>113</v>
      </c>
      <c r="AX38" s="124" t="s">
        <v>112</v>
      </c>
      <c r="AY38" s="124" t="s">
        <v>113</v>
      </c>
      <c r="AZ38" s="139" t="s">
        <v>114</v>
      </c>
      <c r="BA38" s="139" t="s">
        <v>115</v>
      </c>
      <c r="BB38" s="139" t="s">
        <v>116</v>
      </c>
      <c r="BC38" s="139" t="s">
        <v>117</v>
      </c>
      <c r="BD38" s="140" t="s">
        <v>118</v>
      </c>
      <c r="BE38" s="139" t="s">
        <v>119</v>
      </c>
      <c r="BF38" s="142" t="s">
        <v>120</v>
      </c>
      <c r="BG38" s="143" t="s">
        <v>121</v>
      </c>
      <c r="BH38" s="142" t="s">
        <v>122</v>
      </c>
      <c r="BI38" s="142" t="s">
        <v>123</v>
      </c>
      <c r="BJ38" s="142" t="s">
        <v>124</v>
      </c>
      <c r="BK38" s="142" t="s">
        <v>125</v>
      </c>
    </row>
    <row r="39" spans="1:63" ht="15" x14ac:dyDescent="0.25">
      <c r="A39" s="144" t="s">
        <v>126</v>
      </c>
      <c r="B39" s="144"/>
      <c r="C39" s="144"/>
      <c r="D39" s="144"/>
      <c r="E39" s="145"/>
      <c r="F39" s="144"/>
      <c r="G39" s="144"/>
      <c r="H39" s="144"/>
      <c r="I39" s="145"/>
      <c r="J39" s="144"/>
      <c r="K39" s="144"/>
      <c r="L39" s="144"/>
      <c r="M39" s="145"/>
      <c r="N39" s="144"/>
      <c r="O39" s="144"/>
      <c r="P39" s="144"/>
      <c r="Q39" s="145">
        <v>51625700</v>
      </c>
      <c r="R39" s="146">
        <f t="shared" ref="R39" si="7">B39+C39+D39+F39+G39+H39+J39+K39+L39+N39+O39+P39</f>
        <v>0</v>
      </c>
      <c r="S39" s="147">
        <f>+E39+I39+M39+Q39</f>
        <v>51625700</v>
      </c>
      <c r="T39" s="148"/>
      <c r="U39" s="148"/>
      <c r="V39" s="148"/>
      <c r="W39" s="148"/>
      <c r="X39" s="148"/>
      <c r="Y39" s="149"/>
      <c r="Z39" s="149"/>
      <c r="AA39" s="149"/>
      <c r="AB39" s="149"/>
      <c r="AC39" s="149"/>
      <c r="AD39" s="149"/>
      <c r="AE39" s="150"/>
      <c r="AG39" s="144" t="s">
        <v>126</v>
      </c>
      <c r="AH39" s="144"/>
      <c r="AI39" s="144"/>
      <c r="AJ39" s="144"/>
      <c r="AK39" s="145"/>
      <c r="AL39" s="144"/>
      <c r="AM39" s="144"/>
      <c r="AN39" s="144"/>
      <c r="AO39" s="145"/>
      <c r="AP39" s="144"/>
      <c r="AQ39" s="144"/>
      <c r="AR39" s="144"/>
      <c r="AS39" s="145"/>
      <c r="AT39" s="144"/>
      <c r="AU39" s="144"/>
      <c r="AV39" s="144"/>
      <c r="AW39" s="145"/>
      <c r="AX39" s="146">
        <f t="shared" ref="AX39:AX59" si="8">AH39+AI39+AJ39+AL39+AM39+AN39+AP39+AQ39+AR39+AT39+AU39+AV39</f>
        <v>0</v>
      </c>
      <c r="AY39" s="147">
        <f>+AK39+AO39+AS39+AW39</f>
        <v>0</v>
      </c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50"/>
    </row>
    <row r="40" spans="1:63" ht="15" x14ac:dyDescent="0.25">
      <c r="A40" s="144" t="s">
        <v>127</v>
      </c>
      <c r="B40" s="144"/>
      <c r="C40" s="144"/>
      <c r="D40" s="144"/>
      <c r="E40" s="145"/>
      <c r="F40" s="144"/>
      <c r="G40" s="144"/>
      <c r="H40" s="144">
        <v>1</v>
      </c>
      <c r="I40" s="145"/>
      <c r="J40" s="144">
        <v>1</v>
      </c>
      <c r="K40" s="144">
        <v>1</v>
      </c>
      <c r="L40" s="144">
        <v>1</v>
      </c>
      <c r="M40" s="145">
        <v>23231565</v>
      </c>
      <c r="N40" s="144">
        <v>1</v>
      </c>
      <c r="O40" s="144">
        <v>1</v>
      </c>
      <c r="P40" s="144">
        <v>1</v>
      </c>
      <c r="Q40" s="145"/>
      <c r="R40" s="144">
        <v>1</v>
      </c>
      <c r="S40" s="147">
        <f t="shared" ref="S40:S59" si="9">+E40+I40+M40+Q40</f>
        <v>23231565</v>
      </c>
      <c r="T40" s="148"/>
      <c r="U40" s="148"/>
      <c r="V40" s="148"/>
      <c r="W40" s="148"/>
      <c r="X40" s="148"/>
      <c r="Y40" s="149"/>
      <c r="Z40" s="149"/>
      <c r="AA40" s="149"/>
      <c r="AB40" s="149"/>
      <c r="AC40" s="149"/>
      <c r="AD40" s="149"/>
      <c r="AE40" s="149"/>
      <c r="AG40" s="144" t="s">
        <v>127</v>
      </c>
      <c r="AH40" s="144"/>
      <c r="AI40" s="144"/>
      <c r="AJ40" s="144"/>
      <c r="AK40" s="145"/>
      <c r="AL40" s="144"/>
      <c r="AM40" s="144"/>
      <c r="AN40" s="144"/>
      <c r="AO40" s="145"/>
      <c r="AP40" s="144"/>
      <c r="AQ40" s="144"/>
      <c r="AR40" s="144"/>
      <c r="AS40" s="145"/>
      <c r="AT40" s="144"/>
      <c r="AU40" s="144"/>
      <c r="AV40" s="144"/>
      <c r="AW40" s="145"/>
      <c r="AX40" s="146">
        <f t="shared" si="8"/>
        <v>0</v>
      </c>
      <c r="AY40" s="147">
        <f t="shared" ref="AY40:AY59" si="10">+AK40+AO40+AS40+AW40</f>
        <v>0</v>
      </c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</row>
    <row r="41" spans="1:63" ht="15" x14ac:dyDescent="0.25">
      <c r="A41" s="144" t="s">
        <v>128</v>
      </c>
      <c r="B41" s="144"/>
      <c r="C41" s="144"/>
      <c r="D41" s="144"/>
      <c r="E41" s="145"/>
      <c r="F41" s="144"/>
      <c r="G41" s="144"/>
      <c r="H41" s="144">
        <v>1</v>
      </c>
      <c r="I41" s="145"/>
      <c r="J41" s="144">
        <v>1</v>
      </c>
      <c r="K41" s="144">
        <v>1</v>
      </c>
      <c r="L41" s="144">
        <v>1</v>
      </c>
      <c r="M41" s="145">
        <v>23231565</v>
      </c>
      <c r="N41" s="144">
        <v>1</v>
      </c>
      <c r="O41" s="144">
        <v>1</v>
      </c>
      <c r="P41" s="144">
        <v>1</v>
      </c>
      <c r="Q41" s="145"/>
      <c r="R41" s="144">
        <v>1</v>
      </c>
      <c r="S41" s="147">
        <f t="shared" si="9"/>
        <v>23231565</v>
      </c>
      <c r="T41" s="148"/>
      <c r="U41" s="148"/>
      <c r="V41" s="148"/>
      <c r="W41" s="148"/>
      <c r="X41" s="148"/>
      <c r="Y41" s="149"/>
      <c r="Z41" s="149"/>
      <c r="AA41" s="149"/>
      <c r="AB41" s="149"/>
      <c r="AC41" s="149"/>
      <c r="AD41" s="149"/>
      <c r="AE41" s="149"/>
      <c r="AG41" s="144" t="s">
        <v>128</v>
      </c>
      <c r="AH41" s="144"/>
      <c r="AI41" s="144"/>
      <c r="AJ41" s="144"/>
      <c r="AK41" s="145"/>
      <c r="AL41" s="144"/>
      <c r="AM41" s="144"/>
      <c r="AN41" s="144"/>
      <c r="AO41" s="145"/>
      <c r="AP41" s="144"/>
      <c r="AQ41" s="144"/>
      <c r="AR41" s="144"/>
      <c r="AS41" s="145"/>
      <c r="AT41" s="144"/>
      <c r="AU41" s="144"/>
      <c r="AV41" s="144"/>
      <c r="AW41" s="145"/>
      <c r="AX41" s="146">
        <f t="shared" si="8"/>
        <v>0</v>
      </c>
      <c r="AY41" s="147">
        <f t="shared" si="10"/>
        <v>0</v>
      </c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</row>
    <row r="42" spans="1:63" ht="15" x14ac:dyDescent="0.25">
      <c r="A42" s="144" t="s">
        <v>129</v>
      </c>
      <c r="B42" s="144"/>
      <c r="C42" s="144"/>
      <c r="D42" s="144"/>
      <c r="E42" s="145"/>
      <c r="F42" s="144"/>
      <c r="G42" s="144"/>
      <c r="H42" s="144">
        <v>1</v>
      </c>
      <c r="I42" s="145"/>
      <c r="J42" s="144">
        <v>1</v>
      </c>
      <c r="K42" s="144">
        <v>1</v>
      </c>
      <c r="L42" s="144">
        <v>1</v>
      </c>
      <c r="M42" s="145">
        <v>23231565</v>
      </c>
      <c r="N42" s="144">
        <v>1</v>
      </c>
      <c r="O42" s="144">
        <v>1</v>
      </c>
      <c r="P42" s="144">
        <v>1</v>
      </c>
      <c r="Q42" s="145"/>
      <c r="R42" s="144">
        <v>1</v>
      </c>
      <c r="S42" s="147">
        <f t="shared" si="9"/>
        <v>23231565</v>
      </c>
      <c r="T42" s="148"/>
      <c r="U42" s="148"/>
      <c r="V42" s="148"/>
      <c r="W42" s="148"/>
      <c r="X42" s="148"/>
      <c r="Y42" s="149"/>
      <c r="Z42" s="149"/>
      <c r="AA42" s="149"/>
      <c r="AB42" s="149"/>
      <c r="AC42" s="149"/>
      <c r="AD42" s="149"/>
      <c r="AE42" s="149"/>
      <c r="AG42" s="144" t="s">
        <v>129</v>
      </c>
      <c r="AH42" s="144"/>
      <c r="AI42" s="144"/>
      <c r="AJ42" s="144"/>
      <c r="AK42" s="145"/>
      <c r="AL42" s="144"/>
      <c r="AM42" s="144"/>
      <c r="AN42" s="144"/>
      <c r="AO42" s="145"/>
      <c r="AP42" s="144"/>
      <c r="AQ42" s="144"/>
      <c r="AR42" s="144"/>
      <c r="AS42" s="145"/>
      <c r="AT42" s="144"/>
      <c r="AU42" s="144"/>
      <c r="AV42" s="144"/>
      <c r="AW42" s="145"/>
      <c r="AX42" s="146">
        <f t="shared" si="8"/>
        <v>0</v>
      </c>
      <c r="AY42" s="147">
        <f t="shared" si="10"/>
        <v>0</v>
      </c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</row>
    <row r="43" spans="1:63" ht="15" x14ac:dyDescent="0.25">
      <c r="A43" s="144" t="s">
        <v>130</v>
      </c>
      <c r="B43" s="144"/>
      <c r="C43" s="144"/>
      <c r="D43" s="144"/>
      <c r="E43" s="145"/>
      <c r="F43" s="144"/>
      <c r="G43" s="144"/>
      <c r="H43" s="144">
        <v>1</v>
      </c>
      <c r="I43" s="145"/>
      <c r="J43" s="144">
        <v>1</v>
      </c>
      <c r="K43" s="144">
        <v>1</v>
      </c>
      <c r="L43" s="144">
        <v>1</v>
      </c>
      <c r="M43" s="145">
        <v>23231565</v>
      </c>
      <c r="N43" s="144">
        <v>1</v>
      </c>
      <c r="O43" s="144">
        <v>1</v>
      </c>
      <c r="P43" s="144">
        <v>1</v>
      </c>
      <c r="Q43" s="145"/>
      <c r="R43" s="144">
        <v>1</v>
      </c>
      <c r="S43" s="147">
        <f t="shared" si="9"/>
        <v>23231565</v>
      </c>
      <c r="T43" s="148"/>
      <c r="U43" s="148"/>
      <c r="V43" s="148"/>
      <c r="W43" s="148"/>
      <c r="X43" s="148"/>
      <c r="Y43" s="149"/>
      <c r="Z43" s="149"/>
      <c r="AA43" s="149"/>
      <c r="AB43" s="149"/>
      <c r="AC43" s="149"/>
      <c r="AD43" s="149"/>
      <c r="AE43" s="149"/>
      <c r="AG43" s="144" t="s">
        <v>130</v>
      </c>
      <c r="AH43" s="144"/>
      <c r="AI43" s="144"/>
      <c r="AJ43" s="144"/>
      <c r="AK43" s="145"/>
      <c r="AL43" s="144"/>
      <c r="AM43" s="144"/>
      <c r="AN43" s="144"/>
      <c r="AO43" s="145"/>
      <c r="AP43" s="144"/>
      <c r="AQ43" s="144"/>
      <c r="AR43" s="144"/>
      <c r="AS43" s="145"/>
      <c r="AT43" s="144"/>
      <c r="AU43" s="144"/>
      <c r="AV43" s="144"/>
      <c r="AW43" s="145"/>
      <c r="AX43" s="146">
        <f t="shared" si="8"/>
        <v>0</v>
      </c>
      <c r="AY43" s="147">
        <f t="shared" si="10"/>
        <v>0</v>
      </c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</row>
    <row r="44" spans="1:63" ht="15" x14ac:dyDescent="0.25">
      <c r="A44" s="144" t="s">
        <v>131</v>
      </c>
      <c r="B44" s="144"/>
      <c r="C44" s="144"/>
      <c r="D44" s="144"/>
      <c r="E44" s="145"/>
      <c r="F44" s="144"/>
      <c r="G44" s="144"/>
      <c r="H44" s="144">
        <v>1</v>
      </c>
      <c r="I44" s="145"/>
      <c r="J44" s="144">
        <v>1</v>
      </c>
      <c r="K44" s="144">
        <v>1</v>
      </c>
      <c r="L44" s="144">
        <v>1</v>
      </c>
      <c r="M44" s="145">
        <v>23231565</v>
      </c>
      <c r="N44" s="144">
        <v>1</v>
      </c>
      <c r="O44" s="144">
        <v>1</v>
      </c>
      <c r="P44" s="144">
        <v>1</v>
      </c>
      <c r="Q44" s="145"/>
      <c r="R44" s="144">
        <v>1</v>
      </c>
      <c r="S44" s="147">
        <f t="shared" si="9"/>
        <v>23231565</v>
      </c>
      <c r="T44" s="148"/>
      <c r="U44" s="148"/>
      <c r="V44" s="148"/>
      <c r="W44" s="148"/>
      <c r="X44" s="148"/>
      <c r="Y44" s="149"/>
      <c r="Z44" s="149"/>
      <c r="AA44" s="149"/>
      <c r="AB44" s="149"/>
      <c r="AC44" s="149"/>
      <c r="AD44" s="149"/>
      <c r="AE44" s="149"/>
      <c r="AG44" s="144" t="s">
        <v>131</v>
      </c>
      <c r="AH44" s="144"/>
      <c r="AI44" s="144"/>
      <c r="AJ44" s="144"/>
      <c r="AK44" s="145"/>
      <c r="AL44" s="144"/>
      <c r="AM44" s="144"/>
      <c r="AN44" s="144"/>
      <c r="AO44" s="145"/>
      <c r="AP44" s="144"/>
      <c r="AQ44" s="144"/>
      <c r="AR44" s="144"/>
      <c r="AS44" s="145"/>
      <c r="AT44" s="144"/>
      <c r="AU44" s="144"/>
      <c r="AV44" s="144"/>
      <c r="AW44" s="145"/>
      <c r="AX44" s="146">
        <f t="shared" si="8"/>
        <v>0</v>
      </c>
      <c r="AY44" s="147">
        <f t="shared" si="10"/>
        <v>0</v>
      </c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</row>
    <row r="45" spans="1:63" ht="15" x14ac:dyDescent="0.25">
      <c r="A45" s="144" t="s">
        <v>132</v>
      </c>
      <c r="B45" s="144"/>
      <c r="C45" s="144"/>
      <c r="D45" s="144"/>
      <c r="E45" s="145"/>
      <c r="F45" s="144"/>
      <c r="G45" s="144"/>
      <c r="H45" s="144">
        <v>1</v>
      </c>
      <c r="I45" s="145"/>
      <c r="J45" s="144">
        <v>1</v>
      </c>
      <c r="K45" s="144">
        <v>1</v>
      </c>
      <c r="L45" s="144">
        <v>1</v>
      </c>
      <c r="M45" s="145">
        <v>23231565</v>
      </c>
      <c r="N45" s="144">
        <v>1</v>
      </c>
      <c r="O45" s="144">
        <v>1</v>
      </c>
      <c r="P45" s="144">
        <v>1</v>
      </c>
      <c r="Q45" s="145"/>
      <c r="R45" s="144">
        <v>1</v>
      </c>
      <c r="S45" s="147">
        <f t="shared" si="9"/>
        <v>23231565</v>
      </c>
      <c r="T45" s="148"/>
      <c r="U45" s="148"/>
      <c r="V45" s="148"/>
      <c r="W45" s="148"/>
      <c r="X45" s="148"/>
      <c r="Y45" s="149"/>
      <c r="Z45" s="149"/>
      <c r="AA45" s="149"/>
      <c r="AB45" s="149"/>
      <c r="AC45" s="149"/>
      <c r="AD45" s="149"/>
      <c r="AE45" s="149"/>
      <c r="AG45" s="144" t="s">
        <v>132</v>
      </c>
      <c r="AH45" s="144"/>
      <c r="AI45" s="144"/>
      <c r="AJ45" s="144"/>
      <c r="AK45" s="145"/>
      <c r="AL45" s="144"/>
      <c r="AM45" s="144"/>
      <c r="AN45" s="144"/>
      <c r="AO45" s="145"/>
      <c r="AP45" s="144"/>
      <c r="AQ45" s="144"/>
      <c r="AR45" s="144"/>
      <c r="AS45" s="145"/>
      <c r="AT45" s="144"/>
      <c r="AU45" s="144"/>
      <c r="AV45" s="144"/>
      <c r="AW45" s="145"/>
      <c r="AX45" s="146">
        <f t="shared" si="8"/>
        <v>0</v>
      </c>
      <c r="AY45" s="147">
        <f t="shared" si="10"/>
        <v>0</v>
      </c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</row>
    <row r="46" spans="1:63" ht="15" x14ac:dyDescent="0.25">
      <c r="A46" s="144" t="s">
        <v>133</v>
      </c>
      <c r="B46" s="144"/>
      <c r="C46" s="144"/>
      <c r="D46" s="144"/>
      <c r="E46" s="145"/>
      <c r="F46" s="144"/>
      <c r="G46" s="144"/>
      <c r="H46" s="144">
        <v>1</v>
      </c>
      <c r="I46" s="145"/>
      <c r="J46" s="144">
        <v>1</v>
      </c>
      <c r="K46" s="144">
        <v>1</v>
      </c>
      <c r="L46" s="144">
        <v>1</v>
      </c>
      <c r="M46" s="145">
        <v>23231565</v>
      </c>
      <c r="N46" s="144">
        <v>1</v>
      </c>
      <c r="O46" s="144">
        <v>1</v>
      </c>
      <c r="P46" s="144">
        <v>1</v>
      </c>
      <c r="Q46" s="145"/>
      <c r="R46" s="144">
        <v>1</v>
      </c>
      <c r="S46" s="147">
        <f t="shared" si="9"/>
        <v>23231565</v>
      </c>
      <c r="T46" s="148"/>
      <c r="U46" s="148"/>
      <c r="V46" s="148"/>
      <c r="W46" s="148"/>
      <c r="X46" s="148"/>
      <c r="Y46" s="149"/>
      <c r="Z46" s="149"/>
      <c r="AA46" s="149"/>
      <c r="AB46" s="149"/>
      <c r="AC46" s="149"/>
      <c r="AD46" s="149"/>
      <c r="AE46" s="149"/>
      <c r="AG46" s="144" t="s">
        <v>133</v>
      </c>
      <c r="AH46" s="144"/>
      <c r="AI46" s="144"/>
      <c r="AJ46" s="144"/>
      <c r="AK46" s="145"/>
      <c r="AL46" s="144"/>
      <c r="AM46" s="144"/>
      <c r="AN46" s="144"/>
      <c r="AO46" s="145"/>
      <c r="AP46" s="144"/>
      <c r="AQ46" s="144"/>
      <c r="AR46" s="144"/>
      <c r="AS46" s="145"/>
      <c r="AT46" s="144"/>
      <c r="AU46" s="144"/>
      <c r="AV46" s="144"/>
      <c r="AW46" s="145"/>
      <c r="AX46" s="146">
        <f t="shared" si="8"/>
        <v>0</v>
      </c>
      <c r="AY46" s="147">
        <f t="shared" si="10"/>
        <v>0</v>
      </c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</row>
    <row r="47" spans="1:63" ht="15" x14ac:dyDescent="0.25">
      <c r="A47" s="144" t="s">
        <v>134</v>
      </c>
      <c r="B47" s="144"/>
      <c r="C47" s="144"/>
      <c r="D47" s="144"/>
      <c r="E47" s="145"/>
      <c r="F47" s="144"/>
      <c r="G47" s="144"/>
      <c r="H47" s="144">
        <v>1</v>
      </c>
      <c r="I47" s="145"/>
      <c r="J47" s="144">
        <v>1</v>
      </c>
      <c r="K47" s="144">
        <v>1</v>
      </c>
      <c r="L47" s="144">
        <v>1</v>
      </c>
      <c r="M47" s="145">
        <v>23231565</v>
      </c>
      <c r="N47" s="144">
        <v>1</v>
      </c>
      <c r="O47" s="144">
        <v>1</v>
      </c>
      <c r="P47" s="144">
        <v>1</v>
      </c>
      <c r="Q47" s="145"/>
      <c r="R47" s="144">
        <v>1</v>
      </c>
      <c r="S47" s="147">
        <f t="shared" si="9"/>
        <v>23231565</v>
      </c>
      <c r="T47" s="148"/>
      <c r="U47" s="148"/>
      <c r="V47" s="148"/>
      <c r="W47" s="148"/>
      <c r="X47" s="148"/>
      <c r="Y47" s="149"/>
      <c r="Z47" s="149"/>
      <c r="AA47" s="149"/>
      <c r="AB47" s="149"/>
      <c r="AC47" s="149"/>
      <c r="AD47" s="149"/>
      <c r="AE47" s="149"/>
      <c r="AG47" s="144" t="s">
        <v>134</v>
      </c>
      <c r="AH47" s="144"/>
      <c r="AI47" s="144"/>
      <c r="AJ47" s="144"/>
      <c r="AK47" s="145"/>
      <c r="AL47" s="144"/>
      <c r="AM47" s="144"/>
      <c r="AN47" s="144"/>
      <c r="AO47" s="145"/>
      <c r="AP47" s="144"/>
      <c r="AQ47" s="144"/>
      <c r="AR47" s="144"/>
      <c r="AS47" s="145"/>
      <c r="AT47" s="144"/>
      <c r="AU47" s="144"/>
      <c r="AV47" s="144"/>
      <c r="AW47" s="145"/>
      <c r="AX47" s="146">
        <f t="shared" si="8"/>
        <v>0</v>
      </c>
      <c r="AY47" s="147">
        <f t="shared" si="10"/>
        <v>0</v>
      </c>
      <c r="AZ47" s="149"/>
      <c r="BA47" s="149"/>
      <c r="BB47" s="149"/>
      <c r="BC47" s="149"/>
      <c r="BD47" s="149"/>
      <c r="BE47" s="149"/>
      <c r="BF47" s="149"/>
      <c r="BG47" s="149"/>
      <c r="BH47" s="149"/>
      <c r="BI47" s="144"/>
      <c r="BJ47" s="144"/>
      <c r="BK47" s="144"/>
    </row>
    <row r="48" spans="1:63" ht="15" x14ac:dyDescent="0.25">
      <c r="A48" s="144" t="s">
        <v>135</v>
      </c>
      <c r="B48" s="144"/>
      <c r="C48" s="144"/>
      <c r="D48" s="144"/>
      <c r="E48" s="145"/>
      <c r="F48" s="144"/>
      <c r="G48" s="144"/>
      <c r="H48" s="144">
        <v>1</v>
      </c>
      <c r="I48" s="145"/>
      <c r="J48" s="144">
        <v>1</v>
      </c>
      <c r="K48" s="144">
        <v>1</v>
      </c>
      <c r="L48" s="144">
        <v>1</v>
      </c>
      <c r="M48" s="145">
        <v>23231565</v>
      </c>
      <c r="N48" s="144">
        <v>1</v>
      </c>
      <c r="O48" s="144">
        <v>1</v>
      </c>
      <c r="P48" s="144">
        <v>1</v>
      </c>
      <c r="Q48" s="145"/>
      <c r="R48" s="144">
        <v>1</v>
      </c>
      <c r="S48" s="147">
        <f t="shared" si="9"/>
        <v>23231565</v>
      </c>
      <c r="T48" s="148"/>
      <c r="U48" s="148"/>
      <c r="V48" s="148"/>
      <c r="W48" s="148"/>
      <c r="X48" s="148"/>
      <c r="Y48" s="149"/>
      <c r="Z48" s="149"/>
      <c r="AA48" s="149"/>
      <c r="AB48" s="149"/>
      <c r="AC48" s="149"/>
      <c r="AD48" s="149"/>
      <c r="AE48" s="149"/>
      <c r="AG48" s="144" t="s">
        <v>135</v>
      </c>
      <c r="AH48" s="144"/>
      <c r="AI48" s="144"/>
      <c r="AJ48" s="144"/>
      <c r="AK48" s="145"/>
      <c r="AL48" s="144"/>
      <c r="AM48" s="144"/>
      <c r="AN48" s="144"/>
      <c r="AO48" s="145"/>
      <c r="AP48" s="144"/>
      <c r="AQ48" s="144"/>
      <c r="AR48" s="144"/>
      <c r="AS48" s="145"/>
      <c r="AT48" s="144"/>
      <c r="AU48" s="144"/>
      <c r="AV48" s="144"/>
      <c r="AW48" s="145"/>
      <c r="AX48" s="146">
        <f t="shared" si="8"/>
        <v>0</v>
      </c>
      <c r="AY48" s="147">
        <f t="shared" si="10"/>
        <v>0</v>
      </c>
      <c r="AZ48" s="149"/>
      <c r="BA48" s="149"/>
      <c r="BB48" s="149"/>
      <c r="BC48" s="149"/>
      <c r="BD48" s="149"/>
      <c r="BE48" s="149"/>
      <c r="BF48" s="149"/>
      <c r="BG48" s="149"/>
      <c r="BH48" s="149"/>
      <c r="BI48" s="144"/>
      <c r="BJ48" s="144"/>
      <c r="BK48" s="144"/>
    </row>
    <row r="49" spans="1:63" ht="15" x14ac:dyDescent="0.25">
      <c r="A49" s="144" t="s">
        <v>136</v>
      </c>
      <c r="B49" s="144"/>
      <c r="C49" s="144"/>
      <c r="D49" s="144"/>
      <c r="E49" s="145"/>
      <c r="F49" s="144"/>
      <c r="G49" s="144"/>
      <c r="H49" s="144">
        <v>1</v>
      </c>
      <c r="I49" s="145"/>
      <c r="J49" s="144">
        <v>1</v>
      </c>
      <c r="K49" s="144">
        <v>1</v>
      </c>
      <c r="L49" s="144">
        <v>1</v>
      </c>
      <c r="M49" s="145">
        <v>23231565</v>
      </c>
      <c r="N49" s="144">
        <v>1</v>
      </c>
      <c r="O49" s="144">
        <v>1</v>
      </c>
      <c r="P49" s="144">
        <v>1</v>
      </c>
      <c r="Q49" s="145"/>
      <c r="R49" s="144">
        <v>1</v>
      </c>
      <c r="S49" s="147">
        <f t="shared" si="9"/>
        <v>23231565</v>
      </c>
      <c r="T49" s="148"/>
      <c r="U49" s="148"/>
      <c r="V49" s="148"/>
      <c r="W49" s="148"/>
      <c r="X49" s="148"/>
      <c r="Y49" s="149"/>
      <c r="Z49" s="149"/>
      <c r="AA49" s="149"/>
      <c r="AB49" s="149"/>
      <c r="AC49" s="149"/>
      <c r="AD49" s="149"/>
      <c r="AE49" s="149"/>
      <c r="AG49" s="144" t="s">
        <v>136</v>
      </c>
      <c r="AH49" s="144"/>
      <c r="AI49" s="144"/>
      <c r="AJ49" s="144"/>
      <c r="AK49" s="145"/>
      <c r="AL49" s="144"/>
      <c r="AM49" s="144"/>
      <c r="AN49" s="144"/>
      <c r="AO49" s="145"/>
      <c r="AP49" s="144"/>
      <c r="AQ49" s="144"/>
      <c r="AR49" s="144"/>
      <c r="AS49" s="145"/>
      <c r="AT49" s="144"/>
      <c r="AU49" s="144"/>
      <c r="AV49" s="144"/>
      <c r="AW49" s="145"/>
      <c r="AX49" s="146">
        <f t="shared" si="8"/>
        <v>0</v>
      </c>
      <c r="AY49" s="147">
        <f t="shared" si="10"/>
        <v>0</v>
      </c>
      <c r="AZ49" s="149"/>
      <c r="BA49" s="149"/>
      <c r="BB49" s="149"/>
      <c r="BC49" s="149"/>
      <c r="BD49" s="149"/>
      <c r="BE49" s="149"/>
      <c r="BF49" s="149"/>
      <c r="BG49" s="149"/>
      <c r="BH49" s="149"/>
      <c r="BI49" s="144"/>
      <c r="BJ49" s="144"/>
      <c r="BK49" s="144"/>
    </row>
    <row r="50" spans="1:63" ht="15" x14ac:dyDescent="0.25">
      <c r="A50" s="144" t="s">
        <v>137</v>
      </c>
      <c r="B50" s="144"/>
      <c r="C50" s="144"/>
      <c r="D50" s="144"/>
      <c r="E50" s="145"/>
      <c r="F50" s="144"/>
      <c r="G50" s="144"/>
      <c r="H50" s="144">
        <v>1</v>
      </c>
      <c r="I50" s="145"/>
      <c r="J50" s="144">
        <v>1</v>
      </c>
      <c r="K50" s="144">
        <v>1</v>
      </c>
      <c r="L50" s="144">
        <v>1</v>
      </c>
      <c r="M50" s="145">
        <v>23231565</v>
      </c>
      <c r="N50" s="144">
        <v>1</v>
      </c>
      <c r="O50" s="144">
        <v>1</v>
      </c>
      <c r="P50" s="144">
        <v>1</v>
      </c>
      <c r="Q50" s="145"/>
      <c r="R50" s="144">
        <v>1</v>
      </c>
      <c r="S50" s="147">
        <f t="shared" si="9"/>
        <v>23231565</v>
      </c>
      <c r="T50" s="148"/>
      <c r="U50" s="148"/>
      <c r="V50" s="148"/>
      <c r="W50" s="148"/>
      <c r="X50" s="148"/>
      <c r="Y50" s="149"/>
      <c r="Z50" s="149"/>
      <c r="AA50" s="149"/>
      <c r="AB50" s="149"/>
      <c r="AC50" s="149"/>
      <c r="AD50" s="149"/>
      <c r="AE50" s="149"/>
      <c r="AG50" s="144" t="s">
        <v>137</v>
      </c>
      <c r="AH50" s="144"/>
      <c r="AI50" s="144"/>
      <c r="AJ50" s="144"/>
      <c r="AK50" s="145"/>
      <c r="AL50" s="144"/>
      <c r="AM50" s="144"/>
      <c r="AN50" s="144"/>
      <c r="AO50" s="145"/>
      <c r="AP50" s="144"/>
      <c r="AQ50" s="144"/>
      <c r="AR50" s="144"/>
      <c r="AS50" s="145"/>
      <c r="AT50" s="144"/>
      <c r="AU50" s="144"/>
      <c r="AV50" s="144"/>
      <c r="AW50" s="145"/>
      <c r="AX50" s="146">
        <f t="shared" si="8"/>
        <v>0</v>
      </c>
      <c r="AY50" s="147">
        <f t="shared" si="10"/>
        <v>0</v>
      </c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</row>
    <row r="51" spans="1:63" ht="15" x14ac:dyDescent="0.25">
      <c r="A51" s="144" t="s">
        <v>138</v>
      </c>
      <c r="B51" s="144"/>
      <c r="C51" s="144"/>
      <c r="D51" s="144"/>
      <c r="E51" s="145"/>
      <c r="F51" s="144"/>
      <c r="G51" s="144"/>
      <c r="H51" s="144">
        <v>1</v>
      </c>
      <c r="I51" s="145"/>
      <c r="J51" s="144">
        <v>1</v>
      </c>
      <c r="K51" s="144">
        <v>1</v>
      </c>
      <c r="L51" s="144">
        <v>1</v>
      </c>
      <c r="M51" s="145">
        <v>23231565</v>
      </c>
      <c r="N51" s="144">
        <v>1</v>
      </c>
      <c r="O51" s="144">
        <v>1</v>
      </c>
      <c r="P51" s="144">
        <v>1</v>
      </c>
      <c r="Q51" s="145"/>
      <c r="R51" s="144">
        <v>1</v>
      </c>
      <c r="S51" s="147">
        <f t="shared" si="9"/>
        <v>23231565</v>
      </c>
      <c r="T51" s="148"/>
      <c r="U51" s="148"/>
      <c r="V51" s="148"/>
      <c r="W51" s="148"/>
      <c r="X51" s="148"/>
      <c r="Y51" s="149"/>
      <c r="Z51" s="149"/>
      <c r="AA51" s="149"/>
      <c r="AB51" s="149"/>
      <c r="AC51" s="149"/>
      <c r="AD51" s="149"/>
      <c r="AE51" s="149"/>
      <c r="AG51" s="144" t="s">
        <v>138</v>
      </c>
      <c r="AH51" s="144"/>
      <c r="AI51" s="144"/>
      <c r="AJ51" s="144"/>
      <c r="AK51" s="145"/>
      <c r="AL51" s="144"/>
      <c r="AM51" s="144"/>
      <c r="AN51" s="144"/>
      <c r="AO51" s="145"/>
      <c r="AP51" s="144"/>
      <c r="AQ51" s="144"/>
      <c r="AR51" s="144"/>
      <c r="AS51" s="145"/>
      <c r="AT51" s="144"/>
      <c r="AU51" s="144"/>
      <c r="AV51" s="144"/>
      <c r="AW51" s="145"/>
      <c r="AX51" s="146">
        <f t="shared" si="8"/>
        <v>0</v>
      </c>
      <c r="AY51" s="147">
        <f t="shared" si="10"/>
        <v>0</v>
      </c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</row>
    <row r="52" spans="1:63" ht="15" x14ac:dyDescent="0.25">
      <c r="A52" s="144" t="s">
        <v>139</v>
      </c>
      <c r="B52" s="144"/>
      <c r="C52" s="144"/>
      <c r="D52" s="144"/>
      <c r="E52" s="145"/>
      <c r="F52" s="144"/>
      <c r="G52" s="144"/>
      <c r="H52" s="144">
        <v>1</v>
      </c>
      <c r="I52" s="145"/>
      <c r="J52" s="144">
        <v>1</v>
      </c>
      <c r="K52" s="144">
        <v>1</v>
      </c>
      <c r="L52" s="144">
        <v>1</v>
      </c>
      <c r="M52" s="145">
        <v>23231565</v>
      </c>
      <c r="N52" s="144">
        <v>1</v>
      </c>
      <c r="O52" s="144">
        <v>1</v>
      </c>
      <c r="P52" s="144">
        <v>1</v>
      </c>
      <c r="Q52" s="145"/>
      <c r="R52" s="144">
        <v>1</v>
      </c>
      <c r="S52" s="147">
        <f t="shared" si="9"/>
        <v>23231565</v>
      </c>
      <c r="T52" s="148"/>
      <c r="U52" s="148"/>
      <c r="V52" s="148"/>
      <c r="W52" s="148"/>
      <c r="X52" s="148"/>
      <c r="Y52" s="149"/>
      <c r="Z52" s="149"/>
      <c r="AA52" s="149"/>
      <c r="AB52" s="149"/>
      <c r="AC52" s="149"/>
      <c r="AD52" s="149"/>
      <c r="AE52" s="149"/>
      <c r="AG52" s="144" t="s">
        <v>139</v>
      </c>
      <c r="AH52" s="144"/>
      <c r="AI52" s="144"/>
      <c r="AJ52" s="144"/>
      <c r="AK52" s="145"/>
      <c r="AL52" s="144"/>
      <c r="AM52" s="144"/>
      <c r="AN52" s="144"/>
      <c r="AO52" s="145"/>
      <c r="AP52" s="144"/>
      <c r="AQ52" s="144"/>
      <c r="AR52" s="144"/>
      <c r="AS52" s="145"/>
      <c r="AT52" s="144"/>
      <c r="AU52" s="144"/>
      <c r="AV52" s="144"/>
      <c r="AW52" s="145"/>
      <c r="AX52" s="146">
        <f t="shared" si="8"/>
        <v>0</v>
      </c>
      <c r="AY52" s="147">
        <f t="shared" si="10"/>
        <v>0</v>
      </c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</row>
    <row r="53" spans="1:63" ht="15" x14ac:dyDescent="0.25">
      <c r="A53" s="144" t="s">
        <v>140</v>
      </c>
      <c r="B53" s="144"/>
      <c r="C53" s="144"/>
      <c r="D53" s="144"/>
      <c r="E53" s="145"/>
      <c r="F53" s="144"/>
      <c r="G53" s="144"/>
      <c r="H53" s="144">
        <v>1</v>
      </c>
      <c r="I53" s="145"/>
      <c r="J53" s="144">
        <v>1</v>
      </c>
      <c r="K53" s="144">
        <v>1</v>
      </c>
      <c r="L53" s="144">
        <v>1</v>
      </c>
      <c r="M53" s="145">
        <v>23231565</v>
      </c>
      <c r="N53" s="144">
        <v>1</v>
      </c>
      <c r="O53" s="144">
        <v>1</v>
      </c>
      <c r="P53" s="144">
        <v>1</v>
      </c>
      <c r="Q53" s="145"/>
      <c r="R53" s="144">
        <v>1</v>
      </c>
      <c r="S53" s="147">
        <f t="shared" si="9"/>
        <v>23231565</v>
      </c>
      <c r="T53" s="148"/>
      <c r="U53" s="148"/>
      <c r="V53" s="148"/>
      <c r="W53" s="148"/>
      <c r="X53" s="148"/>
      <c r="Y53" s="149"/>
      <c r="Z53" s="149"/>
      <c r="AA53" s="149"/>
      <c r="AB53" s="149"/>
      <c r="AC53" s="149"/>
      <c r="AD53" s="149"/>
      <c r="AE53" s="149"/>
      <c r="AG53" s="144" t="s">
        <v>140</v>
      </c>
      <c r="AH53" s="144"/>
      <c r="AI53" s="144"/>
      <c r="AJ53" s="144"/>
      <c r="AK53" s="145"/>
      <c r="AL53" s="144"/>
      <c r="AM53" s="144"/>
      <c r="AN53" s="144"/>
      <c r="AO53" s="145"/>
      <c r="AP53" s="144"/>
      <c r="AQ53" s="144"/>
      <c r="AR53" s="144"/>
      <c r="AS53" s="145"/>
      <c r="AT53" s="144"/>
      <c r="AU53" s="144"/>
      <c r="AV53" s="144"/>
      <c r="AW53" s="145"/>
      <c r="AX53" s="146">
        <f t="shared" si="8"/>
        <v>0</v>
      </c>
      <c r="AY53" s="147">
        <f t="shared" si="10"/>
        <v>0</v>
      </c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</row>
    <row r="54" spans="1:63" ht="15" x14ac:dyDescent="0.25">
      <c r="A54" s="144" t="s">
        <v>141</v>
      </c>
      <c r="B54" s="144"/>
      <c r="C54" s="144"/>
      <c r="D54" s="144"/>
      <c r="E54" s="145"/>
      <c r="F54" s="144"/>
      <c r="G54" s="144"/>
      <c r="H54" s="144">
        <v>1</v>
      </c>
      <c r="I54" s="145"/>
      <c r="J54" s="144">
        <v>1</v>
      </c>
      <c r="K54" s="144">
        <v>1</v>
      </c>
      <c r="L54" s="144">
        <v>1</v>
      </c>
      <c r="M54" s="145">
        <v>23231565</v>
      </c>
      <c r="N54" s="144">
        <v>1</v>
      </c>
      <c r="O54" s="144">
        <v>1</v>
      </c>
      <c r="P54" s="144">
        <v>1</v>
      </c>
      <c r="Q54" s="145"/>
      <c r="R54" s="144">
        <v>1</v>
      </c>
      <c r="S54" s="147">
        <f t="shared" si="9"/>
        <v>23231565</v>
      </c>
      <c r="T54" s="148"/>
      <c r="U54" s="148"/>
      <c r="V54" s="148"/>
      <c r="W54" s="148"/>
      <c r="X54" s="148"/>
      <c r="Y54" s="149"/>
      <c r="Z54" s="149"/>
      <c r="AA54" s="149"/>
      <c r="AB54" s="149"/>
      <c r="AC54" s="149"/>
      <c r="AD54" s="149"/>
      <c r="AE54" s="149"/>
      <c r="AG54" s="144" t="s">
        <v>141</v>
      </c>
      <c r="AH54" s="144"/>
      <c r="AI54" s="144"/>
      <c r="AJ54" s="144"/>
      <c r="AK54" s="145"/>
      <c r="AL54" s="144"/>
      <c r="AM54" s="144"/>
      <c r="AN54" s="144"/>
      <c r="AO54" s="145"/>
      <c r="AP54" s="144"/>
      <c r="AQ54" s="144"/>
      <c r="AR54" s="144"/>
      <c r="AS54" s="145"/>
      <c r="AT54" s="144"/>
      <c r="AU54" s="144"/>
      <c r="AV54" s="144"/>
      <c r="AW54" s="145"/>
      <c r="AX54" s="146">
        <f t="shared" si="8"/>
        <v>0</v>
      </c>
      <c r="AY54" s="147">
        <f t="shared" si="10"/>
        <v>0</v>
      </c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</row>
    <row r="55" spans="1:63" ht="15" x14ac:dyDescent="0.25">
      <c r="A55" s="144" t="s">
        <v>142</v>
      </c>
      <c r="B55" s="144"/>
      <c r="C55" s="144"/>
      <c r="D55" s="144"/>
      <c r="E55" s="145"/>
      <c r="F55" s="144"/>
      <c r="G55" s="144"/>
      <c r="H55" s="144">
        <v>1</v>
      </c>
      <c r="I55" s="145"/>
      <c r="J55" s="144">
        <v>1</v>
      </c>
      <c r="K55" s="144">
        <v>1</v>
      </c>
      <c r="L55" s="144">
        <v>1</v>
      </c>
      <c r="M55" s="145">
        <v>23231565</v>
      </c>
      <c r="N55" s="144">
        <v>1</v>
      </c>
      <c r="O55" s="144">
        <v>1</v>
      </c>
      <c r="P55" s="144">
        <v>1</v>
      </c>
      <c r="Q55" s="145"/>
      <c r="R55" s="144">
        <v>1</v>
      </c>
      <c r="S55" s="147">
        <f t="shared" si="9"/>
        <v>23231565</v>
      </c>
      <c r="T55" s="148"/>
      <c r="U55" s="148"/>
      <c r="V55" s="148"/>
      <c r="W55" s="148"/>
      <c r="X55" s="148"/>
      <c r="Y55" s="149"/>
      <c r="Z55" s="149"/>
      <c r="AA55" s="149"/>
      <c r="AB55" s="149"/>
      <c r="AC55" s="149"/>
      <c r="AD55" s="149"/>
      <c r="AE55" s="149"/>
      <c r="AG55" s="144" t="s">
        <v>142</v>
      </c>
      <c r="AH55" s="144"/>
      <c r="AI55" s="144"/>
      <c r="AJ55" s="144"/>
      <c r="AK55" s="145"/>
      <c r="AL55" s="144"/>
      <c r="AM55" s="144"/>
      <c r="AN55" s="144"/>
      <c r="AO55" s="145"/>
      <c r="AP55" s="144"/>
      <c r="AQ55" s="144"/>
      <c r="AR55" s="144"/>
      <c r="AS55" s="145"/>
      <c r="AT55" s="144"/>
      <c r="AU55" s="144"/>
      <c r="AV55" s="144"/>
      <c r="AW55" s="145"/>
      <c r="AX55" s="146">
        <f t="shared" si="8"/>
        <v>0</v>
      </c>
      <c r="AY55" s="147">
        <f t="shared" si="10"/>
        <v>0</v>
      </c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</row>
    <row r="56" spans="1:63" ht="15" x14ac:dyDescent="0.25">
      <c r="A56" s="144" t="s">
        <v>143</v>
      </c>
      <c r="B56" s="144"/>
      <c r="C56" s="144"/>
      <c r="D56" s="144"/>
      <c r="E56" s="145"/>
      <c r="F56" s="144"/>
      <c r="G56" s="144"/>
      <c r="H56" s="144">
        <v>1</v>
      </c>
      <c r="I56" s="145"/>
      <c r="J56" s="144">
        <v>1</v>
      </c>
      <c r="K56" s="144">
        <v>1</v>
      </c>
      <c r="L56" s="144">
        <v>1</v>
      </c>
      <c r="M56" s="145">
        <v>23231565</v>
      </c>
      <c r="N56" s="144">
        <v>1</v>
      </c>
      <c r="O56" s="144">
        <v>1</v>
      </c>
      <c r="P56" s="144">
        <v>1</v>
      </c>
      <c r="Q56" s="145"/>
      <c r="R56" s="144">
        <v>1</v>
      </c>
      <c r="S56" s="147">
        <f t="shared" si="9"/>
        <v>23231565</v>
      </c>
      <c r="T56" s="148"/>
      <c r="U56" s="148"/>
      <c r="V56" s="148"/>
      <c r="W56" s="148"/>
      <c r="X56" s="148"/>
      <c r="Y56" s="149"/>
      <c r="Z56" s="149"/>
      <c r="AA56" s="149"/>
      <c r="AB56" s="149"/>
      <c r="AC56" s="149"/>
      <c r="AD56" s="149"/>
      <c r="AE56" s="149"/>
      <c r="AG56" s="144" t="s">
        <v>143</v>
      </c>
      <c r="AH56" s="144"/>
      <c r="AI56" s="144"/>
      <c r="AJ56" s="144"/>
      <c r="AK56" s="145"/>
      <c r="AL56" s="144"/>
      <c r="AM56" s="144"/>
      <c r="AN56" s="144"/>
      <c r="AO56" s="145"/>
      <c r="AP56" s="144"/>
      <c r="AQ56" s="144"/>
      <c r="AR56" s="144"/>
      <c r="AS56" s="145"/>
      <c r="AT56" s="144"/>
      <c r="AU56" s="144"/>
      <c r="AV56" s="144"/>
      <c r="AW56" s="145"/>
      <c r="AX56" s="146">
        <f t="shared" si="8"/>
        <v>0</v>
      </c>
      <c r="AY56" s="147">
        <f t="shared" si="10"/>
        <v>0</v>
      </c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</row>
    <row r="57" spans="1:63" ht="15" x14ac:dyDescent="0.25">
      <c r="A57" s="144" t="s">
        <v>144</v>
      </c>
      <c r="B57" s="144"/>
      <c r="C57" s="144"/>
      <c r="D57" s="144"/>
      <c r="E57" s="145"/>
      <c r="F57" s="144"/>
      <c r="G57" s="144"/>
      <c r="H57" s="144">
        <v>1</v>
      </c>
      <c r="I57" s="145"/>
      <c r="J57" s="144">
        <v>1</v>
      </c>
      <c r="K57" s="144">
        <v>1</v>
      </c>
      <c r="L57" s="144">
        <v>1</v>
      </c>
      <c r="M57" s="145">
        <v>23231565</v>
      </c>
      <c r="N57" s="144">
        <v>1</v>
      </c>
      <c r="O57" s="144">
        <v>1</v>
      </c>
      <c r="P57" s="144">
        <v>1</v>
      </c>
      <c r="Q57" s="145"/>
      <c r="R57" s="144">
        <v>1</v>
      </c>
      <c r="S57" s="147">
        <f t="shared" si="9"/>
        <v>23231565</v>
      </c>
      <c r="T57" s="148"/>
      <c r="U57" s="148"/>
      <c r="V57" s="148"/>
      <c r="W57" s="148"/>
      <c r="X57" s="148"/>
      <c r="Y57" s="149"/>
      <c r="Z57" s="149"/>
      <c r="AA57" s="149"/>
      <c r="AB57" s="149"/>
      <c r="AC57" s="149"/>
      <c r="AD57" s="149"/>
      <c r="AE57" s="149"/>
      <c r="AG57" s="144" t="s">
        <v>144</v>
      </c>
      <c r="AH57" s="144"/>
      <c r="AI57" s="144"/>
      <c r="AJ57" s="144"/>
      <c r="AK57" s="145"/>
      <c r="AL57" s="144"/>
      <c r="AM57" s="144"/>
      <c r="AN57" s="144"/>
      <c r="AO57" s="145"/>
      <c r="AP57" s="144"/>
      <c r="AQ57" s="144"/>
      <c r="AR57" s="144"/>
      <c r="AS57" s="145"/>
      <c r="AT57" s="144"/>
      <c r="AU57" s="144"/>
      <c r="AV57" s="144"/>
      <c r="AW57" s="145"/>
      <c r="AX57" s="146">
        <f t="shared" si="8"/>
        <v>0</v>
      </c>
      <c r="AY57" s="147">
        <f t="shared" si="10"/>
        <v>0</v>
      </c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</row>
    <row r="58" spans="1:63" ht="15" x14ac:dyDescent="0.25">
      <c r="A58" s="144" t="s">
        <v>145</v>
      </c>
      <c r="B58" s="144"/>
      <c r="C58" s="144"/>
      <c r="D58" s="144"/>
      <c r="E58" s="145"/>
      <c r="F58" s="144"/>
      <c r="G58" s="144"/>
      <c r="H58" s="144">
        <v>1</v>
      </c>
      <c r="I58" s="145"/>
      <c r="J58" s="144">
        <v>1</v>
      </c>
      <c r="K58" s="144">
        <v>1</v>
      </c>
      <c r="L58" s="144">
        <v>1</v>
      </c>
      <c r="M58" s="145">
        <v>23231565</v>
      </c>
      <c r="N58" s="144">
        <v>1</v>
      </c>
      <c r="O58" s="144">
        <v>1</v>
      </c>
      <c r="P58" s="144">
        <v>1</v>
      </c>
      <c r="Q58" s="145"/>
      <c r="R58" s="144">
        <v>1</v>
      </c>
      <c r="S58" s="147">
        <f t="shared" si="9"/>
        <v>23231565</v>
      </c>
      <c r="T58" s="148"/>
      <c r="U58" s="148"/>
      <c r="V58" s="148"/>
      <c r="W58" s="148"/>
      <c r="X58" s="148"/>
      <c r="Y58" s="149"/>
      <c r="Z58" s="149"/>
      <c r="AA58" s="149"/>
      <c r="AB58" s="149"/>
      <c r="AC58" s="149"/>
      <c r="AD58" s="149"/>
      <c r="AE58" s="149"/>
      <c r="AG58" s="144" t="s">
        <v>145</v>
      </c>
      <c r="AH58" s="144"/>
      <c r="AI58" s="144"/>
      <c r="AJ58" s="144"/>
      <c r="AK58" s="145"/>
      <c r="AL58" s="144"/>
      <c r="AM58" s="144"/>
      <c r="AN58" s="144"/>
      <c r="AO58" s="145"/>
      <c r="AP58" s="144"/>
      <c r="AQ58" s="144"/>
      <c r="AR58" s="144"/>
      <c r="AS58" s="145"/>
      <c r="AT58" s="144"/>
      <c r="AU58" s="144"/>
      <c r="AV58" s="144"/>
      <c r="AW58" s="145"/>
      <c r="AX58" s="146">
        <f t="shared" si="8"/>
        <v>0</v>
      </c>
      <c r="AY58" s="147">
        <f t="shared" si="10"/>
        <v>0</v>
      </c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</row>
    <row r="59" spans="1:63" ht="15" x14ac:dyDescent="0.25">
      <c r="A59" s="144" t="s">
        <v>146</v>
      </c>
      <c r="B59" s="144"/>
      <c r="C59" s="144"/>
      <c r="D59" s="144"/>
      <c r="E59" s="145"/>
      <c r="F59" s="144"/>
      <c r="G59" s="144"/>
      <c r="H59" s="144">
        <v>1</v>
      </c>
      <c r="I59" s="145"/>
      <c r="J59" s="144">
        <v>1</v>
      </c>
      <c r="K59" s="144">
        <v>1</v>
      </c>
      <c r="L59" s="144">
        <v>1</v>
      </c>
      <c r="M59" s="145">
        <v>23231565</v>
      </c>
      <c r="N59" s="144">
        <v>1</v>
      </c>
      <c r="O59" s="144">
        <v>1</v>
      </c>
      <c r="P59" s="144">
        <v>1</v>
      </c>
      <c r="Q59" s="145"/>
      <c r="R59" s="144">
        <v>1</v>
      </c>
      <c r="S59" s="147">
        <f t="shared" si="9"/>
        <v>23231565</v>
      </c>
      <c r="T59" s="148"/>
      <c r="U59" s="148"/>
      <c r="V59" s="148"/>
      <c r="W59" s="148"/>
      <c r="X59" s="148"/>
      <c r="Y59" s="149"/>
      <c r="Z59" s="149"/>
      <c r="AA59" s="149"/>
      <c r="AB59" s="149"/>
      <c r="AC59" s="149"/>
      <c r="AD59" s="149"/>
      <c r="AE59" s="149"/>
      <c r="AG59" s="144" t="s">
        <v>146</v>
      </c>
      <c r="AH59" s="144"/>
      <c r="AI59" s="144"/>
      <c r="AJ59" s="144"/>
      <c r="AK59" s="145"/>
      <c r="AL59" s="144"/>
      <c r="AM59" s="144"/>
      <c r="AN59" s="144"/>
      <c r="AO59" s="145"/>
      <c r="AP59" s="144"/>
      <c r="AQ59" s="144"/>
      <c r="AR59" s="144"/>
      <c r="AS59" s="145"/>
      <c r="AT59" s="144"/>
      <c r="AU59" s="144"/>
      <c r="AV59" s="144"/>
      <c r="AW59" s="145"/>
      <c r="AX59" s="146">
        <f t="shared" si="8"/>
        <v>0</v>
      </c>
      <c r="AY59" s="147">
        <f t="shared" si="10"/>
        <v>0</v>
      </c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</row>
    <row r="60" spans="1:63" ht="15" x14ac:dyDescent="0.25">
      <c r="A60" s="151" t="s">
        <v>147</v>
      </c>
      <c r="B60" s="152">
        <f t="shared" ref="B60:Q60" si="11">SUM(B39:B59)</f>
        <v>0</v>
      </c>
      <c r="C60" s="152">
        <f t="shared" si="11"/>
        <v>0</v>
      </c>
      <c r="D60" s="152">
        <f t="shared" si="11"/>
        <v>0</v>
      </c>
      <c r="E60" s="153">
        <f t="shared" si="11"/>
        <v>0</v>
      </c>
      <c r="F60" s="152">
        <f t="shared" si="11"/>
        <v>0</v>
      </c>
      <c r="G60" s="152">
        <f t="shared" si="11"/>
        <v>0</v>
      </c>
      <c r="H60" s="152">
        <f t="shared" si="11"/>
        <v>20</v>
      </c>
      <c r="I60" s="153">
        <f t="shared" si="11"/>
        <v>0</v>
      </c>
      <c r="J60" s="152">
        <f t="shared" si="11"/>
        <v>20</v>
      </c>
      <c r="K60" s="152">
        <f t="shared" si="11"/>
        <v>20</v>
      </c>
      <c r="L60" s="152">
        <f t="shared" si="11"/>
        <v>20</v>
      </c>
      <c r="M60" s="153">
        <f t="shared" si="11"/>
        <v>464631300</v>
      </c>
      <c r="N60" s="152">
        <f t="shared" si="11"/>
        <v>20</v>
      </c>
      <c r="O60" s="152">
        <f t="shared" si="11"/>
        <v>20</v>
      </c>
      <c r="P60" s="152">
        <f t="shared" si="11"/>
        <v>20</v>
      </c>
      <c r="Q60" s="153">
        <f t="shared" si="11"/>
        <v>51625700</v>
      </c>
      <c r="R60" s="152">
        <f t="shared" ref="R60:AE60" si="12">SUM(R39:R59)</f>
        <v>20</v>
      </c>
      <c r="S60" s="147">
        <f t="shared" si="12"/>
        <v>516257000</v>
      </c>
      <c r="T60" s="152">
        <f t="shared" si="12"/>
        <v>0</v>
      </c>
      <c r="U60" s="152">
        <f t="shared" si="12"/>
        <v>0</v>
      </c>
      <c r="V60" s="152">
        <f t="shared" si="12"/>
        <v>0</v>
      </c>
      <c r="W60" s="152">
        <f t="shared" si="12"/>
        <v>0</v>
      </c>
      <c r="X60" s="152">
        <f t="shared" si="12"/>
        <v>0</v>
      </c>
      <c r="Y60" s="152">
        <f t="shared" si="12"/>
        <v>0</v>
      </c>
      <c r="Z60" s="152">
        <f t="shared" si="12"/>
        <v>0</v>
      </c>
      <c r="AA60" s="152">
        <f t="shared" si="12"/>
        <v>0</v>
      </c>
      <c r="AB60" s="152">
        <f t="shared" si="12"/>
        <v>0</v>
      </c>
      <c r="AC60" s="152">
        <f t="shared" si="12"/>
        <v>0</v>
      </c>
      <c r="AD60" s="152">
        <f t="shared" si="12"/>
        <v>0</v>
      </c>
      <c r="AE60" s="152">
        <f t="shared" si="12"/>
        <v>0</v>
      </c>
      <c r="AG60" s="151" t="s">
        <v>147</v>
      </c>
      <c r="AH60" s="152">
        <f t="shared" ref="AH60:AW60" si="13">SUM(AH39:AH59)</f>
        <v>0</v>
      </c>
      <c r="AI60" s="152">
        <f t="shared" si="13"/>
        <v>0</v>
      </c>
      <c r="AJ60" s="152">
        <f t="shared" si="13"/>
        <v>0</v>
      </c>
      <c r="AK60" s="153">
        <f t="shared" si="13"/>
        <v>0</v>
      </c>
      <c r="AL60" s="152">
        <f t="shared" si="13"/>
        <v>0</v>
      </c>
      <c r="AM60" s="152">
        <f t="shared" si="13"/>
        <v>0</v>
      </c>
      <c r="AN60" s="152">
        <f t="shared" si="13"/>
        <v>0</v>
      </c>
      <c r="AO60" s="153">
        <f t="shared" si="13"/>
        <v>0</v>
      </c>
      <c r="AP60" s="152">
        <f t="shared" si="13"/>
        <v>0</v>
      </c>
      <c r="AQ60" s="152">
        <f t="shared" si="13"/>
        <v>0</v>
      </c>
      <c r="AR60" s="152">
        <f t="shared" si="13"/>
        <v>0</v>
      </c>
      <c r="AS60" s="153">
        <f t="shared" si="13"/>
        <v>0</v>
      </c>
      <c r="AT60" s="152">
        <f t="shared" si="13"/>
        <v>0</v>
      </c>
      <c r="AU60" s="152">
        <f t="shared" si="13"/>
        <v>0</v>
      </c>
      <c r="AV60" s="152">
        <f t="shared" si="13"/>
        <v>0</v>
      </c>
      <c r="AW60" s="153">
        <f t="shared" si="13"/>
        <v>0</v>
      </c>
      <c r="AX60" s="154">
        <f t="shared" ref="AX60:BK60" si="14">SUM(AX39:AX59)</f>
        <v>0</v>
      </c>
      <c r="AY60" s="155">
        <f t="shared" si="14"/>
        <v>0</v>
      </c>
      <c r="AZ60" s="152">
        <f t="shared" si="14"/>
        <v>0</v>
      </c>
      <c r="BA60" s="152">
        <f t="shared" si="14"/>
        <v>0</v>
      </c>
      <c r="BB60" s="152">
        <f t="shared" si="14"/>
        <v>0</v>
      </c>
      <c r="BC60" s="152">
        <f t="shared" si="14"/>
        <v>0</v>
      </c>
      <c r="BD60" s="152">
        <f t="shared" si="14"/>
        <v>0</v>
      </c>
      <c r="BE60" s="152">
        <f t="shared" si="14"/>
        <v>0</v>
      </c>
      <c r="BF60" s="152">
        <f t="shared" si="14"/>
        <v>0</v>
      </c>
      <c r="BG60" s="152">
        <f t="shared" si="14"/>
        <v>0</v>
      </c>
      <c r="BH60" s="152">
        <f t="shared" si="14"/>
        <v>0</v>
      </c>
      <c r="BI60" s="152">
        <f t="shared" si="14"/>
        <v>0</v>
      </c>
      <c r="BJ60" s="152">
        <f t="shared" si="14"/>
        <v>0</v>
      </c>
      <c r="BK60" s="152">
        <f t="shared" si="14"/>
        <v>0</v>
      </c>
    </row>
    <row r="63" spans="1:63" ht="15" x14ac:dyDescent="0.25">
      <c r="A63" s="135" t="s">
        <v>219</v>
      </c>
      <c r="B63" s="375" t="str">
        <f>'Indicadores PA'!D17</f>
        <v xml:space="preserve">Vincular a mujeres a través de las CIOM a procesos de información, sensibilización y campañas de difusión </v>
      </c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76"/>
      <c r="AK63" s="376"/>
      <c r="AL63" s="376"/>
      <c r="AM63" s="376"/>
      <c r="AN63" s="376"/>
      <c r="AO63" s="376"/>
      <c r="AP63" s="376"/>
      <c r="AQ63" s="376"/>
      <c r="AR63" s="376"/>
      <c r="AS63" s="376"/>
      <c r="AT63" s="376"/>
      <c r="AU63" s="376"/>
      <c r="AV63" s="376"/>
      <c r="AW63" s="376"/>
      <c r="AX63" s="376"/>
      <c r="AY63" s="376"/>
      <c r="AZ63" s="376"/>
      <c r="BA63" s="376"/>
      <c r="BB63" s="376"/>
      <c r="BC63" s="376"/>
      <c r="BD63" s="376"/>
      <c r="BE63" s="376"/>
      <c r="BF63" s="376"/>
      <c r="BG63" s="376"/>
      <c r="BH63" s="376"/>
      <c r="BI63" s="376"/>
      <c r="BJ63" s="376"/>
      <c r="BK63" s="377"/>
    </row>
    <row r="64" spans="1:63" ht="15" x14ac:dyDescent="0.25">
      <c r="A64" s="386" t="s">
        <v>108</v>
      </c>
      <c r="B64" s="185" t="s">
        <v>16</v>
      </c>
      <c r="C64" s="185" t="s">
        <v>17</v>
      </c>
      <c r="D64" s="388" t="s">
        <v>18</v>
      </c>
      <c r="E64" s="389"/>
      <c r="F64" s="185" t="s">
        <v>19</v>
      </c>
      <c r="G64" s="185" t="s">
        <v>20</v>
      </c>
      <c r="H64" s="388" t="s">
        <v>21</v>
      </c>
      <c r="I64" s="389"/>
      <c r="J64" s="185" t="s">
        <v>22</v>
      </c>
      <c r="K64" s="185" t="s">
        <v>23</v>
      </c>
      <c r="L64" s="388" t="s">
        <v>24</v>
      </c>
      <c r="M64" s="389"/>
      <c r="N64" s="185" t="s">
        <v>25</v>
      </c>
      <c r="O64" s="185" t="s">
        <v>26</v>
      </c>
      <c r="P64" s="388" t="s">
        <v>27</v>
      </c>
      <c r="Q64" s="389"/>
      <c r="R64" s="388" t="s">
        <v>109</v>
      </c>
      <c r="S64" s="389"/>
      <c r="T64" s="388" t="s">
        <v>110</v>
      </c>
      <c r="U64" s="390"/>
      <c r="V64" s="390"/>
      <c r="W64" s="390"/>
      <c r="X64" s="390"/>
      <c r="Y64" s="389"/>
      <c r="Z64" s="388" t="s">
        <v>111</v>
      </c>
      <c r="AA64" s="390"/>
      <c r="AB64" s="390"/>
      <c r="AC64" s="390"/>
      <c r="AD64" s="390"/>
      <c r="AE64" s="389"/>
      <c r="AF64" s="186"/>
      <c r="AG64" s="386" t="s">
        <v>108</v>
      </c>
      <c r="AH64" s="185" t="s">
        <v>16</v>
      </c>
      <c r="AI64" s="185" t="s">
        <v>17</v>
      </c>
      <c r="AJ64" s="388" t="s">
        <v>18</v>
      </c>
      <c r="AK64" s="389"/>
      <c r="AL64" s="185" t="s">
        <v>19</v>
      </c>
      <c r="AM64" s="185" t="s">
        <v>20</v>
      </c>
      <c r="AN64" s="388" t="s">
        <v>21</v>
      </c>
      <c r="AO64" s="389"/>
      <c r="AP64" s="185" t="s">
        <v>22</v>
      </c>
      <c r="AQ64" s="185" t="s">
        <v>23</v>
      </c>
      <c r="AR64" s="388" t="s">
        <v>24</v>
      </c>
      <c r="AS64" s="389"/>
      <c r="AT64" s="185" t="s">
        <v>25</v>
      </c>
      <c r="AU64" s="185" t="s">
        <v>26</v>
      </c>
      <c r="AV64" s="388" t="s">
        <v>27</v>
      </c>
      <c r="AW64" s="389"/>
      <c r="AX64" s="388" t="s">
        <v>109</v>
      </c>
      <c r="AY64" s="389"/>
      <c r="AZ64" s="388" t="s">
        <v>110</v>
      </c>
      <c r="BA64" s="390"/>
      <c r="BB64" s="390"/>
      <c r="BC64" s="390"/>
      <c r="BD64" s="390"/>
      <c r="BE64" s="389"/>
      <c r="BF64" s="388" t="s">
        <v>111</v>
      </c>
      <c r="BG64" s="390"/>
      <c r="BH64" s="390"/>
      <c r="BI64" s="390"/>
      <c r="BJ64" s="390"/>
      <c r="BK64" s="389"/>
    </row>
    <row r="65" spans="1:63" ht="45" x14ac:dyDescent="0.25">
      <c r="A65" s="387"/>
      <c r="B65" s="184" t="s">
        <v>112</v>
      </c>
      <c r="C65" s="184" t="s">
        <v>112</v>
      </c>
      <c r="D65" s="184" t="s">
        <v>112</v>
      </c>
      <c r="E65" s="184" t="s">
        <v>113</v>
      </c>
      <c r="F65" s="184" t="s">
        <v>112</v>
      </c>
      <c r="G65" s="184" t="s">
        <v>112</v>
      </c>
      <c r="H65" s="184" t="s">
        <v>112</v>
      </c>
      <c r="I65" s="184" t="s">
        <v>113</v>
      </c>
      <c r="J65" s="184" t="s">
        <v>112</v>
      </c>
      <c r="K65" s="184" t="s">
        <v>112</v>
      </c>
      <c r="L65" s="184" t="s">
        <v>112</v>
      </c>
      <c r="M65" s="184" t="s">
        <v>113</v>
      </c>
      <c r="N65" s="184" t="s">
        <v>112</v>
      </c>
      <c r="O65" s="184" t="s">
        <v>112</v>
      </c>
      <c r="P65" s="184" t="s">
        <v>112</v>
      </c>
      <c r="Q65" s="184" t="s">
        <v>113</v>
      </c>
      <c r="R65" s="184" t="s">
        <v>112</v>
      </c>
      <c r="S65" s="184" t="s">
        <v>113</v>
      </c>
      <c r="T65" s="187" t="s">
        <v>114</v>
      </c>
      <c r="U65" s="187" t="s">
        <v>115</v>
      </c>
      <c r="V65" s="187" t="s">
        <v>116</v>
      </c>
      <c r="W65" s="187" t="s">
        <v>117</v>
      </c>
      <c r="X65" s="188" t="s">
        <v>118</v>
      </c>
      <c r="Y65" s="187" t="s">
        <v>119</v>
      </c>
      <c r="Z65" s="184" t="s">
        <v>120</v>
      </c>
      <c r="AA65" s="189" t="s">
        <v>121</v>
      </c>
      <c r="AB65" s="184" t="s">
        <v>122</v>
      </c>
      <c r="AC65" s="184" t="s">
        <v>123</v>
      </c>
      <c r="AD65" s="184" t="s">
        <v>124</v>
      </c>
      <c r="AE65" s="184" t="s">
        <v>125</v>
      </c>
      <c r="AF65" s="186"/>
      <c r="AG65" s="387"/>
      <c r="AH65" s="184" t="s">
        <v>112</v>
      </c>
      <c r="AI65" s="184" t="s">
        <v>112</v>
      </c>
      <c r="AJ65" s="184" t="s">
        <v>112</v>
      </c>
      <c r="AK65" s="184" t="s">
        <v>113</v>
      </c>
      <c r="AL65" s="184" t="s">
        <v>112</v>
      </c>
      <c r="AM65" s="184" t="s">
        <v>112</v>
      </c>
      <c r="AN65" s="184" t="s">
        <v>112</v>
      </c>
      <c r="AO65" s="184" t="s">
        <v>113</v>
      </c>
      <c r="AP65" s="184" t="s">
        <v>112</v>
      </c>
      <c r="AQ65" s="184" t="s">
        <v>112</v>
      </c>
      <c r="AR65" s="184" t="s">
        <v>112</v>
      </c>
      <c r="AS65" s="184" t="s">
        <v>113</v>
      </c>
      <c r="AT65" s="184" t="s">
        <v>112</v>
      </c>
      <c r="AU65" s="184" t="s">
        <v>112</v>
      </c>
      <c r="AV65" s="184" t="s">
        <v>112</v>
      </c>
      <c r="AW65" s="184" t="s">
        <v>113</v>
      </c>
      <c r="AX65" s="184" t="s">
        <v>112</v>
      </c>
      <c r="AY65" s="184" t="s">
        <v>113</v>
      </c>
      <c r="AZ65" s="187" t="s">
        <v>114</v>
      </c>
      <c r="BA65" s="187" t="s">
        <v>115</v>
      </c>
      <c r="BB65" s="187" t="s">
        <v>116</v>
      </c>
      <c r="BC65" s="187" t="s">
        <v>117</v>
      </c>
      <c r="BD65" s="188" t="s">
        <v>118</v>
      </c>
      <c r="BE65" s="187" t="s">
        <v>119</v>
      </c>
      <c r="BF65" s="190" t="s">
        <v>120</v>
      </c>
      <c r="BG65" s="191" t="s">
        <v>121</v>
      </c>
      <c r="BH65" s="190" t="s">
        <v>122</v>
      </c>
      <c r="BI65" s="190" t="s">
        <v>123</v>
      </c>
      <c r="BJ65" s="190" t="s">
        <v>124</v>
      </c>
      <c r="BK65" s="190" t="s">
        <v>125</v>
      </c>
    </row>
    <row r="66" spans="1:63" ht="15" x14ac:dyDescent="0.25">
      <c r="A66" s="144" t="s">
        <v>126</v>
      </c>
      <c r="B66" s="144"/>
      <c r="C66" s="144"/>
      <c r="D66" s="144"/>
      <c r="E66" s="145"/>
      <c r="F66" s="144"/>
      <c r="G66" s="144"/>
      <c r="H66" s="128"/>
      <c r="I66" s="145"/>
      <c r="J66" s="144">
        <v>66</v>
      </c>
      <c r="K66" s="144">
        <v>66</v>
      </c>
      <c r="L66" s="144">
        <v>77</v>
      </c>
      <c r="M66" s="145"/>
      <c r="N66" s="144">
        <v>84</v>
      </c>
      <c r="O66" s="144">
        <v>92</v>
      </c>
      <c r="P66" s="144">
        <v>66</v>
      </c>
      <c r="Q66" s="145"/>
      <c r="R66" s="146">
        <f>B66+C66+D66+F66+G66+J66+K66+L66+N66+O66+P66</f>
        <v>451</v>
      </c>
      <c r="S66" s="147">
        <f>+E66+I66+M66+Q66</f>
        <v>0</v>
      </c>
      <c r="T66" s="148"/>
      <c r="U66" s="148"/>
      <c r="V66" s="148"/>
      <c r="W66" s="148"/>
      <c r="X66" s="148"/>
      <c r="Y66" s="149"/>
      <c r="Z66" s="149"/>
      <c r="AA66" s="149"/>
      <c r="AB66" s="149"/>
      <c r="AC66" s="149"/>
      <c r="AD66" s="149"/>
      <c r="AE66" s="150"/>
      <c r="AG66" s="144" t="s">
        <v>126</v>
      </c>
      <c r="AH66" s="144"/>
      <c r="AI66" s="144"/>
      <c r="AJ66" s="144"/>
      <c r="AK66" s="145"/>
      <c r="AL66" s="144"/>
      <c r="AM66" s="144"/>
      <c r="AN66" s="144"/>
      <c r="AO66" s="145"/>
      <c r="AP66" s="144"/>
      <c r="AQ66" s="144"/>
      <c r="AR66" s="144"/>
      <c r="AS66" s="145"/>
      <c r="AT66" s="144"/>
      <c r="AU66" s="144"/>
      <c r="AV66" s="144"/>
      <c r="AW66" s="145"/>
      <c r="AX66" s="146">
        <f t="shared" ref="AX66:AX86" si="15">AH66+AI66+AJ66+AL66+AM66+AN66+AP66+AQ66+AR66+AT66+AU66+AV66</f>
        <v>0</v>
      </c>
      <c r="AY66" s="147">
        <f>+AK66+AO66+AS66+AW66</f>
        <v>0</v>
      </c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50"/>
    </row>
    <row r="67" spans="1:63" ht="15" x14ac:dyDescent="0.25">
      <c r="A67" s="144" t="s">
        <v>127</v>
      </c>
      <c r="B67" s="144"/>
      <c r="C67" s="144"/>
      <c r="D67" s="144"/>
      <c r="E67" s="145"/>
      <c r="F67" s="144"/>
      <c r="G67" s="144"/>
      <c r="H67" s="128"/>
      <c r="I67" s="145"/>
      <c r="J67" s="144">
        <v>122</v>
      </c>
      <c r="K67" s="144">
        <v>122</v>
      </c>
      <c r="L67" s="144">
        <v>142</v>
      </c>
      <c r="M67" s="145"/>
      <c r="N67" s="144">
        <v>154</v>
      </c>
      <c r="O67" s="144">
        <v>170</v>
      </c>
      <c r="P67" s="144">
        <v>122</v>
      </c>
      <c r="Q67" s="145"/>
      <c r="R67" s="146">
        <f t="shared" ref="R67:R86" si="16">B67+C67+D67+F67+G67+J67+K67+L67+N67+O67+P67</f>
        <v>832</v>
      </c>
      <c r="S67" s="147">
        <f t="shared" ref="S67:S86" si="17">+E67+I67+M67+Q67</f>
        <v>0</v>
      </c>
      <c r="T67" s="148"/>
      <c r="U67" s="148"/>
      <c r="V67" s="148"/>
      <c r="W67" s="148"/>
      <c r="X67" s="148"/>
      <c r="Y67" s="149"/>
      <c r="Z67" s="149"/>
      <c r="AA67" s="149"/>
      <c r="AB67" s="149"/>
      <c r="AC67" s="149"/>
      <c r="AD67" s="149"/>
      <c r="AE67" s="149"/>
      <c r="AG67" s="144" t="s">
        <v>127</v>
      </c>
      <c r="AH67" s="144"/>
      <c r="AI67" s="144"/>
      <c r="AJ67" s="144"/>
      <c r="AK67" s="145"/>
      <c r="AL67" s="144"/>
      <c r="AM67" s="144"/>
      <c r="AN67" s="144"/>
      <c r="AO67" s="145"/>
      <c r="AP67" s="144"/>
      <c r="AQ67" s="144"/>
      <c r="AR67" s="144"/>
      <c r="AS67" s="145"/>
      <c r="AT67" s="144"/>
      <c r="AU67" s="144"/>
      <c r="AV67" s="144"/>
      <c r="AW67" s="145"/>
      <c r="AX67" s="146">
        <f t="shared" si="15"/>
        <v>0</v>
      </c>
      <c r="AY67" s="147">
        <f t="shared" ref="AY67:AY86" si="18">+AK67+AO67+AS67+AW67</f>
        <v>0</v>
      </c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</row>
    <row r="68" spans="1:63" ht="15" x14ac:dyDescent="0.25">
      <c r="A68" s="144" t="s">
        <v>128</v>
      </c>
      <c r="B68" s="144"/>
      <c r="C68" s="144"/>
      <c r="D68" s="144"/>
      <c r="E68" s="145"/>
      <c r="F68" s="144"/>
      <c r="G68" s="144"/>
      <c r="H68" s="128"/>
      <c r="I68" s="145"/>
      <c r="J68" s="144">
        <v>134</v>
      </c>
      <c r="K68" s="144">
        <v>134</v>
      </c>
      <c r="L68" s="144">
        <v>157</v>
      </c>
      <c r="M68" s="145"/>
      <c r="N68" s="144">
        <v>170</v>
      </c>
      <c r="O68" s="144">
        <v>188</v>
      </c>
      <c r="P68" s="144">
        <v>134</v>
      </c>
      <c r="Q68" s="145"/>
      <c r="R68" s="146">
        <f t="shared" si="16"/>
        <v>917</v>
      </c>
      <c r="S68" s="147">
        <f t="shared" si="17"/>
        <v>0</v>
      </c>
      <c r="T68" s="148"/>
      <c r="U68" s="148"/>
      <c r="V68" s="148"/>
      <c r="W68" s="148"/>
      <c r="X68" s="148"/>
      <c r="Y68" s="149"/>
      <c r="Z68" s="149"/>
      <c r="AA68" s="149"/>
      <c r="AB68" s="149"/>
      <c r="AC68" s="149"/>
      <c r="AD68" s="149"/>
      <c r="AE68" s="149"/>
      <c r="AG68" s="144" t="s">
        <v>128</v>
      </c>
      <c r="AH68" s="144"/>
      <c r="AI68" s="144"/>
      <c r="AJ68" s="144"/>
      <c r="AK68" s="145"/>
      <c r="AL68" s="144"/>
      <c r="AM68" s="144"/>
      <c r="AN68" s="144"/>
      <c r="AO68" s="145"/>
      <c r="AP68" s="144"/>
      <c r="AQ68" s="144"/>
      <c r="AR68" s="144"/>
      <c r="AS68" s="145"/>
      <c r="AT68" s="144"/>
      <c r="AU68" s="144"/>
      <c r="AV68" s="144"/>
      <c r="AW68" s="145"/>
      <c r="AX68" s="146">
        <f t="shared" si="15"/>
        <v>0</v>
      </c>
      <c r="AY68" s="147">
        <f t="shared" si="18"/>
        <v>0</v>
      </c>
      <c r="AZ68" s="149"/>
      <c r="BA68" s="149"/>
      <c r="BB68" s="149"/>
      <c r="BC68" s="149"/>
      <c r="BD68" s="149"/>
      <c r="BE68" s="149"/>
      <c r="BF68" s="149"/>
      <c r="BG68" s="149"/>
      <c r="BH68" s="149"/>
      <c r="BI68" s="149"/>
      <c r="BJ68" s="149"/>
      <c r="BK68" s="149"/>
    </row>
    <row r="69" spans="1:63" ht="15" x14ac:dyDescent="0.25">
      <c r="A69" s="144" t="s">
        <v>129</v>
      </c>
      <c r="B69" s="144"/>
      <c r="C69" s="144"/>
      <c r="D69" s="144"/>
      <c r="E69" s="145"/>
      <c r="F69" s="144"/>
      <c r="G69" s="144"/>
      <c r="H69" s="128"/>
      <c r="I69" s="145"/>
      <c r="J69" s="144">
        <v>117</v>
      </c>
      <c r="K69" s="144">
        <v>117</v>
      </c>
      <c r="L69" s="144">
        <v>136</v>
      </c>
      <c r="M69" s="145"/>
      <c r="N69" s="144">
        <v>148</v>
      </c>
      <c r="O69" s="144">
        <v>163</v>
      </c>
      <c r="P69" s="144">
        <v>117</v>
      </c>
      <c r="Q69" s="145"/>
      <c r="R69" s="146">
        <f t="shared" si="16"/>
        <v>798</v>
      </c>
      <c r="S69" s="147">
        <f t="shared" si="17"/>
        <v>0</v>
      </c>
      <c r="T69" s="148"/>
      <c r="U69" s="148"/>
      <c r="V69" s="148"/>
      <c r="W69" s="148"/>
      <c r="X69" s="148"/>
      <c r="Y69" s="149"/>
      <c r="Z69" s="149"/>
      <c r="AA69" s="149"/>
      <c r="AB69" s="149"/>
      <c r="AC69" s="149"/>
      <c r="AD69" s="149"/>
      <c r="AE69" s="149"/>
      <c r="AG69" s="144" t="s">
        <v>129</v>
      </c>
      <c r="AH69" s="144"/>
      <c r="AI69" s="144"/>
      <c r="AJ69" s="144"/>
      <c r="AK69" s="145"/>
      <c r="AL69" s="144"/>
      <c r="AM69" s="144"/>
      <c r="AN69" s="144"/>
      <c r="AO69" s="145"/>
      <c r="AP69" s="144"/>
      <c r="AQ69" s="144"/>
      <c r="AR69" s="144"/>
      <c r="AS69" s="145"/>
      <c r="AT69" s="144"/>
      <c r="AU69" s="144"/>
      <c r="AV69" s="144"/>
      <c r="AW69" s="145"/>
      <c r="AX69" s="146">
        <f t="shared" si="15"/>
        <v>0</v>
      </c>
      <c r="AY69" s="147">
        <f t="shared" si="18"/>
        <v>0</v>
      </c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</row>
    <row r="70" spans="1:63" ht="15" x14ac:dyDescent="0.25">
      <c r="A70" s="144" t="s">
        <v>130</v>
      </c>
      <c r="B70" s="144"/>
      <c r="C70" s="144"/>
      <c r="D70" s="144"/>
      <c r="E70" s="145"/>
      <c r="F70" s="144"/>
      <c r="G70" s="144"/>
      <c r="H70" s="128"/>
      <c r="I70" s="145"/>
      <c r="J70" s="144">
        <v>143</v>
      </c>
      <c r="K70" s="144">
        <v>143</v>
      </c>
      <c r="L70" s="144">
        <v>164</v>
      </c>
      <c r="M70" s="145"/>
      <c r="N70" s="144">
        <v>180</v>
      </c>
      <c r="O70" s="144">
        <v>197</v>
      </c>
      <c r="P70" s="144">
        <v>141</v>
      </c>
      <c r="Q70" s="145"/>
      <c r="R70" s="146">
        <f t="shared" si="16"/>
        <v>968</v>
      </c>
      <c r="S70" s="147">
        <f t="shared" si="17"/>
        <v>0</v>
      </c>
      <c r="T70" s="148"/>
      <c r="U70" s="148"/>
      <c r="V70" s="148"/>
      <c r="W70" s="148"/>
      <c r="X70" s="148"/>
      <c r="Y70" s="149"/>
      <c r="Z70" s="149"/>
      <c r="AA70" s="149"/>
      <c r="AB70" s="149"/>
      <c r="AC70" s="149"/>
      <c r="AD70" s="149"/>
      <c r="AE70" s="149"/>
      <c r="AG70" s="144" t="s">
        <v>130</v>
      </c>
      <c r="AH70" s="144"/>
      <c r="AI70" s="144"/>
      <c r="AJ70" s="144"/>
      <c r="AK70" s="145"/>
      <c r="AL70" s="144"/>
      <c r="AM70" s="144"/>
      <c r="AN70" s="144"/>
      <c r="AO70" s="145"/>
      <c r="AP70" s="144"/>
      <c r="AQ70" s="144"/>
      <c r="AR70" s="144"/>
      <c r="AS70" s="145"/>
      <c r="AT70" s="144"/>
      <c r="AU70" s="144"/>
      <c r="AV70" s="144"/>
      <c r="AW70" s="145"/>
      <c r="AX70" s="146">
        <f t="shared" si="15"/>
        <v>0</v>
      </c>
      <c r="AY70" s="147">
        <f t="shared" si="18"/>
        <v>0</v>
      </c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</row>
    <row r="71" spans="1:63" ht="15" x14ac:dyDescent="0.25">
      <c r="A71" s="144" t="s">
        <v>131</v>
      </c>
      <c r="B71" s="144"/>
      <c r="C71" s="144"/>
      <c r="D71" s="144"/>
      <c r="E71" s="145"/>
      <c r="F71" s="144"/>
      <c r="G71" s="144"/>
      <c r="H71" s="128"/>
      <c r="I71" s="145"/>
      <c r="J71" s="144">
        <v>197</v>
      </c>
      <c r="K71" s="144">
        <v>197</v>
      </c>
      <c r="L71" s="144">
        <v>229</v>
      </c>
      <c r="M71" s="145"/>
      <c r="N71" s="144">
        <v>250</v>
      </c>
      <c r="O71" s="144">
        <v>274</v>
      </c>
      <c r="P71" s="144">
        <v>196</v>
      </c>
      <c r="Q71" s="145"/>
      <c r="R71" s="146">
        <f t="shared" si="16"/>
        <v>1343</v>
      </c>
      <c r="S71" s="147">
        <f t="shared" si="17"/>
        <v>0</v>
      </c>
      <c r="T71" s="148"/>
      <c r="U71" s="148"/>
      <c r="V71" s="148"/>
      <c r="W71" s="148"/>
      <c r="X71" s="148"/>
      <c r="Y71" s="149"/>
      <c r="Z71" s="149"/>
      <c r="AA71" s="149"/>
      <c r="AB71" s="149"/>
      <c r="AC71" s="149"/>
      <c r="AD71" s="149"/>
      <c r="AE71" s="149"/>
      <c r="AG71" s="144" t="s">
        <v>131</v>
      </c>
      <c r="AH71" s="144"/>
      <c r="AI71" s="144"/>
      <c r="AJ71" s="144"/>
      <c r="AK71" s="145"/>
      <c r="AL71" s="144"/>
      <c r="AM71" s="144"/>
      <c r="AN71" s="144"/>
      <c r="AO71" s="145"/>
      <c r="AP71" s="144"/>
      <c r="AQ71" s="144"/>
      <c r="AR71" s="144"/>
      <c r="AS71" s="145"/>
      <c r="AT71" s="144"/>
      <c r="AU71" s="144"/>
      <c r="AV71" s="144"/>
      <c r="AW71" s="145"/>
      <c r="AX71" s="146">
        <f t="shared" si="15"/>
        <v>0</v>
      </c>
      <c r="AY71" s="147">
        <f t="shared" si="18"/>
        <v>0</v>
      </c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</row>
    <row r="72" spans="1:63" ht="15" x14ac:dyDescent="0.25">
      <c r="A72" s="144" t="s">
        <v>132</v>
      </c>
      <c r="B72" s="144"/>
      <c r="C72" s="144"/>
      <c r="D72" s="144"/>
      <c r="E72" s="145"/>
      <c r="F72" s="144"/>
      <c r="G72" s="144"/>
      <c r="H72" s="128"/>
      <c r="I72" s="145"/>
      <c r="J72" s="144">
        <v>102</v>
      </c>
      <c r="K72" s="144">
        <v>102</v>
      </c>
      <c r="L72" s="144">
        <v>119</v>
      </c>
      <c r="M72" s="145"/>
      <c r="N72" s="144">
        <v>130</v>
      </c>
      <c r="O72" s="144">
        <v>143</v>
      </c>
      <c r="P72" s="144">
        <v>102</v>
      </c>
      <c r="Q72" s="145"/>
      <c r="R72" s="146">
        <f t="shared" si="16"/>
        <v>698</v>
      </c>
      <c r="S72" s="147">
        <f t="shared" si="17"/>
        <v>0</v>
      </c>
      <c r="T72" s="148"/>
      <c r="U72" s="148"/>
      <c r="V72" s="148"/>
      <c r="W72" s="148"/>
      <c r="X72" s="148"/>
      <c r="Y72" s="149"/>
      <c r="Z72" s="149"/>
      <c r="AA72" s="149"/>
      <c r="AB72" s="149"/>
      <c r="AC72" s="149"/>
      <c r="AD72" s="149"/>
      <c r="AE72" s="149"/>
      <c r="AG72" s="144" t="s">
        <v>132</v>
      </c>
      <c r="AH72" s="144"/>
      <c r="AI72" s="144"/>
      <c r="AJ72" s="144"/>
      <c r="AK72" s="145"/>
      <c r="AL72" s="144"/>
      <c r="AM72" s="144"/>
      <c r="AN72" s="144"/>
      <c r="AO72" s="145"/>
      <c r="AP72" s="144"/>
      <c r="AQ72" s="144"/>
      <c r="AR72" s="144"/>
      <c r="AS72" s="145"/>
      <c r="AT72" s="144"/>
      <c r="AU72" s="144"/>
      <c r="AV72" s="144"/>
      <c r="AW72" s="145"/>
      <c r="AX72" s="146">
        <f t="shared" si="15"/>
        <v>0</v>
      </c>
      <c r="AY72" s="147">
        <f t="shared" si="18"/>
        <v>0</v>
      </c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</row>
    <row r="73" spans="1:63" ht="15" x14ac:dyDescent="0.25">
      <c r="A73" s="144" t="s">
        <v>133</v>
      </c>
      <c r="B73" s="144"/>
      <c r="C73" s="144"/>
      <c r="D73" s="144"/>
      <c r="E73" s="145"/>
      <c r="F73" s="144"/>
      <c r="G73" s="144"/>
      <c r="H73" s="128"/>
      <c r="I73" s="145"/>
      <c r="J73" s="144">
        <v>250</v>
      </c>
      <c r="K73" s="144">
        <v>250</v>
      </c>
      <c r="L73" s="144">
        <v>290</v>
      </c>
      <c r="M73" s="145"/>
      <c r="N73" s="144">
        <v>317</v>
      </c>
      <c r="O73" s="144">
        <v>348</v>
      </c>
      <c r="P73" s="144">
        <v>249</v>
      </c>
      <c r="Q73" s="145"/>
      <c r="R73" s="146">
        <f t="shared" si="16"/>
        <v>1704</v>
      </c>
      <c r="S73" s="147">
        <f t="shared" si="17"/>
        <v>0</v>
      </c>
      <c r="T73" s="148"/>
      <c r="U73" s="148"/>
      <c r="V73" s="148"/>
      <c r="W73" s="148"/>
      <c r="X73" s="148"/>
      <c r="Y73" s="149"/>
      <c r="Z73" s="149"/>
      <c r="AA73" s="149"/>
      <c r="AB73" s="149"/>
      <c r="AC73" s="149"/>
      <c r="AD73" s="149"/>
      <c r="AE73" s="149"/>
      <c r="AG73" s="144" t="s">
        <v>133</v>
      </c>
      <c r="AH73" s="144"/>
      <c r="AI73" s="144"/>
      <c r="AJ73" s="144"/>
      <c r="AK73" s="145"/>
      <c r="AL73" s="144"/>
      <c r="AM73" s="144"/>
      <c r="AN73" s="144"/>
      <c r="AO73" s="145"/>
      <c r="AP73" s="144"/>
      <c r="AQ73" s="144"/>
      <c r="AR73" s="144"/>
      <c r="AS73" s="145"/>
      <c r="AT73" s="144"/>
      <c r="AU73" s="144"/>
      <c r="AV73" s="144"/>
      <c r="AW73" s="145"/>
      <c r="AX73" s="146">
        <f t="shared" si="15"/>
        <v>0</v>
      </c>
      <c r="AY73" s="147">
        <f t="shared" si="18"/>
        <v>0</v>
      </c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</row>
    <row r="74" spans="1:63" ht="15" x14ac:dyDescent="0.25">
      <c r="A74" s="144" t="s">
        <v>134</v>
      </c>
      <c r="B74" s="144"/>
      <c r="C74" s="144"/>
      <c r="D74" s="144"/>
      <c r="E74" s="145"/>
      <c r="F74" s="144"/>
      <c r="G74" s="144"/>
      <c r="H74" s="128"/>
      <c r="I74" s="145"/>
      <c r="J74" s="144">
        <v>192</v>
      </c>
      <c r="K74" s="144">
        <v>192</v>
      </c>
      <c r="L74" s="144">
        <v>223</v>
      </c>
      <c r="M74" s="145"/>
      <c r="N74" s="144">
        <v>244</v>
      </c>
      <c r="O74" s="144">
        <v>268</v>
      </c>
      <c r="P74" s="144">
        <v>192</v>
      </c>
      <c r="Q74" s="145"/>
      <c r="R74" s="146">
        <f t="shared" si="16"/>
        <v>1311</v>
      </c>
      <c r="S74" s="147">
        <f t="shared" si="17"/>
        <v>0</v>
      </c>
      <c r="T74" s="148"/>
      <c r="U74" s="148"/>
      <c r="V74" s="148"/>
      <c r="W74" s="148"/>
      <c r="X74" s="148"/>
      <c r="Y74" s="149"/>
      <c r="Z74" s="149"/>
      <c r="AA74" s="149"/>
      <c r="AB74" s="149"/>
      <c r="AC74" s="149"/>
      <c r="AD74" s="149"/>
      <c r="AE74" s="149"/>
      <c r="AG74" s="144" t="s">
        <v>134</v>
      </c>
      <c r="AH74" s="144"/>
      <c r="AI74" s="144"/>
      <c r="AJ74" s="144"/>
      <c r="AK74" s="145"/>
      <c r="AL74" s="144"/>
      <c r="AM74" s="144"/>
      <c r="AN74" s="144"/>
      <c r="AO74" s="145"/>
      <c r="AP74" s="144"/>
      <c r="AQ74" s="144"/>
      <c r="AR74" s="144"/>
      <c r="AS74" s="145"/>
      <c r="AT74" s="144"/>
      <c r="AU74" s="144"/>
      <c r="AV74" s="144"/>
      <c r="AW74" s="145"/>
      <c r="AX74" s="146">
        <f t="shared" si="15"/>
        <v>0</v>
      </c>
      <c r="AY74" s="147">
        <f t="shared" si="18"/>
        <v>0</v>
      </c>
      <c r="AZ74" s="149"/>
      <c r="BA74" s="149"/>
      <c r="BB74" s="149"/>
      <c r="BC74" s="149"/>
      <c r="BD74" s="149"/>
      <c r="BE74" s="149"/>
      <c r="BF74" s="149"/>
      <c r="BG74" s="149"/>
      <c r="BH74" s="149"/>
      <c r="BI74" s="144"/>
      <c r="BJ74" s="144"/>
      <c r="BK74" s="144"/>
    </row>
    <row r="75" spans="1:63" ht="15" x14ac:dyDescent="0.25">
      <c r="A75" s="144" t="s">
        <v>135</v>
      </c>
      <c r="B75" s="144"/>
      <c r="C75" s="144"/>
      <c r="D75" s="144"/>
      <c r="E75" s="145"/>
      <c r="F75" s="144"/>
      <c r="G75" s="144"/>
      <c r="H75" s="128"/>
      <c r="I75" s="145"/>
      <c r="J75" s="144">
        <v>155</v>
      </c>
      <c r="K75" s="144">
        <v>155</v>
      </c>
      <c r="L75" s="144">
        <v>180</v>
      </c>
      <c r="M75" s="145"/>
      <c r="N75" s="144">
        <v>197</v>
      </c>
      <c r="O75" s="144">
        <v>216</v>
      </c>
      <c r="P75" s="144">
        <v>155</v>
      </c>
      <c r="Q75" s="145"/>
      <c r="R75" s="146">
        <f t="shared" si="16"/>
        <v>1058</v>
      </c>
      <c r="S75" s="147">
        <f t="shared" si="17"/>
        <v>0</v>
      </c>
      <c r="T75" s="148"/>
      <c r="U75" s="148"/>
      <c r="V75" s="148"/>
      <c r="W75" s="148"/>
      <c r="X75" s="148"/>
      <c r="Y75" s="149"/>
      <c r="Z75" s="149"/>
      <c r="AA75" s="149"/>
      <c r="AB75" s="149"/>
      <c r="AC75" s="149"/>
      <c r="AD75" s="149"/>
      <c r="AE75" s="149"/>
      <c r="AG75" s="144" t="s">
        <v>135</v>
      </c>
      <c r="AH75" s="144"/>
      <c r="AI75" s="144"/>
      <c r="AJ75" s="144"/>
      <c r="AK75" s="145"/>
      <c r="AL75" s="144"/>
      <c r="AM75" s="144"/>
      <c r="AN75" s="144"/>
      <c r="AO75" s="145"/>
      <c r="AP75" s="144"/>
      <c r="AQ75" s="144"/>
      <c r="AR75" s="144"/>
      <c r="AS75" s="145"/>
      <c r="AT75" s="144"/>
      <c r="AU75" s="144"/>
      <c r="AV75" s="144"/>
      <c r="AW75" s="145"/>
      <c r="AX75" s="146">
        <f t="shared" si="15"/>
        <v>0</v>
      </c>
      <c r="AY75" s="147">
        <f t="shared" si="18"/>
        <v>0</v>
      </c>
      <c r="AZ75" s="149"/>
      <c r="BA75" s="149"/>
      <c r="BB75" s="149"/>
      <c r="BC75" s="149"/>
      <c r="BD75" s="149"/>
      <c r="BE75" s="149"/>
      <c r="BF75" s="149"/>
      <c r="BG75" s="149"/>
      <c r="BH75" s="149"/>
      <c r="BI75" s="144"/>
      <c r="BJ75" s="144"/>
      <c r="BK75" s="144"/>
    </row>
    <row r="76" spans="1:63" ht="15" x14ac:dyDescent="0.25">
      <c r="A76" s="144" t="s">
        <v>136</v>
      </c>
      <c r="B76" s="144"/>
      <c r="C76" s="144"/>
      <c r="D76" s="144"/>
      <c r="E76" s="145"/>
      <c r="F76" s="144"/>
      <c r="G76" s="144"/>
      <c r="H76" s="128"/>
      <c r="I76" s="145"/>
      <c r="J76" s="144">
        <v>139</v>
      </c>
      <c r="K76" s="144">
        <v>139</v>
      </c>
      <c r="L76" s="144">
        <v>162</v>
      </c>
      <c r="M76" s="145"/>
      <c r="N76" s="144">
        <v>177</v>
      </c>
      <c r="O76" s="144">
        <v>194</v>
      </c>
      <c r="P76" s="144">
        <v>139</v>
      </c>
      <c r="Q76" s="145"/>
      <c r="R76" s="146">
        <f t="shared" si="16"/>
        <v>950</v>
      </c>
      <c r="S76" s="147">
        <f t="shared" si="17"/>
        <v>0</v>
      </c>
      <c r="T76" s="148"/>
      <c r="U76" s="148"/>
      <c r="V76" s="148"/>
      <c r="W76" s="148"/>
      <c r="X76" s="148"/>
      <c r="Y76" s="149"/>
      <c r="Z76" s="149"/>
      <c r="AA76" s="149"/>
      <c r="AB76" s="149"/>
      <c r="AC76" s="149"/>
      <c r="AD76" s="149"/>
      <c r="AE76" s="149"/>
      <c r="AG76" s="144" t="s">
        <v>136</v>
      </c>
      <c r="AH76" s="144"/>
      <c r="AI76" s="144"/>
      <c r="AJ76" s="144"/>
      <c r="AK76" s="145"/>
      <c r="AL76" s="144"/>
      <c r="AM76" s="144"/>
      <c r="AN76" s="144"/>
      <c r="AO76" s="145"/>
      <c r="AP76" s="144"/>
      <c r="AQ76" s="144"/>
      <c r="AR76" s="144"/>
      <c r="AS76" s="145"/>
      <c r="AT76" s="144"/>
      <c r="AU76" s="144"/>
      <c r="AV76" s="144"/>
      <c r="AW76" s="145"/>
      <c r="AX76" s="146">
        <f t="shared" si="15"/>
        <v>0</v>
      </c>
      <c r="AY76" s="147">
        <f t="shared" si="18"/>
        <v>0</v>
      </c>
      <c r="AZ76" s="149"/>
      <c r="BA76" s="149"/>
      <c r="BB76" s="149"/>
      <c r="BC76" s="149"/>
      <c r="BD76" s="149"/>
      <c r="BE76" s="149"/>
      <c r="BF76" s="149"/>
      <c r="BG76" s="149"/>
      <c r="BH76" s="149"/>
      <c r="BI76" s="144"/>
      <c r="BJ76" s="144"/>
      <c r="BK76" s="144"/>
    </row>
    <row r="77" spans="1:63" ht="15" x14ac:dyDescent="0.25">
      <c r="A77" s="144" t="s">
        <v>137</v>
      </c>
      <c r="B77" s="144"/>
      <c r="C77" s="144"/>
      <c r="D77" s="144"/>
      <c r="E77" s="145"/>
      <c r="F77" s="144"/>
      <c r="G77" s="144"/>
      <c r="H77" s="128"/>
      <c r="I77" s="145"/>
      <c r="J77" s="144">
        <v>190</v>
      </c>
      <c r="K77" s="144">
        <v>190</v>
      </c>
      <c r="L77" s="144">
        <v>220</v>
      </c>
      <c r="M77" s="145"/>
      <c r="N77" s="144">
        <v>240</v>
      </c>
      <c r="O77" s="144">
        <v>264</v>
      </c>
      <c r="P77" s="144">
        <v>189</v>
      </c>
      <c r="Q77" s="145"/>
      <c r="R77" s="146">
        <f t="shared" si="16"/>
        <v>1293</v>
      </c>
      <c r="S77" s="147">
        <f t="shared" si="17"/>
        <v>0</v>
      </c>
      <c r="T77" s="148"/>
      <c r="U77" s="148"/>
      <c r="V77" s="148"/>
      <c r="W77" s="148"/>
      <c r="X77" s="148"/>
      <c r="Y77" s="149"/>
      <c r="Z77" s="149"/>
      <c r="AA77" s="149"/>
      <c r="AB77" s="149"/>
      <c r="AC77" s="149"/>
      <c r="AD77" s="149"/>
      <c r="AE77" s="149"/>
      <c r="AG77" s="144" t="s">
        <v>137</v>
      </c>
      <c r="AH77" s="144"/>
      <c r="AI77" s="144"/>
      <c r="AJ77" s="144"/>
      <c r="AK77" s="145"/>
      <c r="AL77" s="144"/>
      <c r="AM77" s="144"/>
      <c r="AN77" s="144"/>
      <c r="AO77" s="145"/>
      <c r="AP77" s="144"/>
      <c r="AQ77" s="144"/>
      <c r="AR77" s="144"/>
      <c r="AS77" s="145"/>
      <c r="AT77" s="144"/>
      <c r="AU77" s="144"/>
      <c r="AV77" s="144"/>
      <c r="AW77" s="145"/>
      <c r="AX77" s="146">
        <f t="shared" si="15"/>
        <v>0</v>
      </c>
      <c r="AY77" s="147">
        <f t="shared" si="18"/>
        <v>0</v>
      </c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</row>
    <row r="78" spans="1:63" ht="15" x14ac:dyDescent="0.25">
      <c r="A78" s="144" t="s">
        <v>138</v>
      </c>
      <c r="B78" s="144"/>
      <c r="C78" s="144"/>
      <c r="D78" s="144"/>
      <c r="E78" s="145"/>
      <c r="F78" s="144"/>
      <c r="G78" s="144"/>
      <c r="H78" s="128"/>
      <c r="I78" s="145"/>
      <c r="J78" s="144">
        <v>129</v>
      </c>
      <c r="K78" s="144">
        <v>129</v>
      </c>
      <c r="L78" s="144">
        <v>149</v>
      </c>
      <c r="M78" s="145"/>
      <c r="N78" s="144">
        <v>163</v>
      </c>
      <c r="O78" s="144">
        <v>179</v>
      </c>
      <c r="P78" s="144">
        <v>128</v>
      </c>
      <c r="Q78" s="145"/>
      <c r="R78" s="146">
        <f t="shared" si="16"/>
        <v>877</v>
      </c>
      <c r="S78" s="147">
        <f t="shared" si="17"/>
        <v>0</v>
      </c>
      <c r="T78" s="148"/>
      <c r="U78" s="148"/>
      <c r="V78" s="148"/>
      <c r="W78" s="148"/>
      <c r="X78" s="148"/>
      <c r="Y78" s="149"/>
      <c r="Z78" s="149"/>
      <c r="AA78" s="149"/>
      <c r="AB78" s="149"/>
      <c r="AC78" s="149"/>
      <c r="AD78" s="149"/>
      <c r="AE78" s="149"/>
      <c r="AG78" s="144" t="s">
        <v>138</v>
      </c>
      <c r="AH78" s="144"/>
      <c r="AI78" s="144"/>
      <c r="AJ78" s="144"/>
      <c r="AK78" s="145"/>
      <c r="AL78" s="144"/>
      <c r="AM78" s="144"/>
      <c r="AN78" s="144"/>
      <c r="AO78" s="145"/>
      <c r="AP78" s="144"/>
      <c r="AQ78" s="144"/>
      <c r="AR78" s="144"/>
      <c r="AS78" s="145"/>
      <c r="AT78" s="144"/>
      <c r="AU78" s="144"/>
      <c r="AV78" s="144"/>
      <c r="AW78" s="145"/>
      <c r="AX78" s="146">
        <f t="shared" si="15"/>
        <v>0</v>
      </c>
      <c r="AY78" s="147">
        <f t="shared" si="18"/>
        <v>0</v>
      </c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</row>
    <row r="79" spans="1:63" ht="15" x14ac:dyDescent="0.25">
      <c r="A79" s="144" t="s">
        <v>139</v>
      </c>
      <c r="B79" s="144"/>
      <c r="C79" s="144"/>
      <c r="D79" s="144"/>
      <c r="E79" s="145"/>
      <c r="F79" s="144"/>
      <c r="G79" s="144"/>
      <c r="H79" s="128"/>
      <c r="I79" s="145"/>
      <c r="J79" s="144">
        <v>158</v>
      </c>
      <c r="K79" s="144">
        <v>158</v>
      </c>
      <c r="L79" s="144">
        <v>183</v>
      </c>
      <c r="M79" s="145"/>
      <c r="N79" s="144">
        <v>200</v>
      </c>
      <c r="O79" s="144">
        <v>219</v>
      </c>
      <c r="P79" s="144">
        <v>156</v>
      </c>
      <c r="Q79" s="145"/>
      <c r="R79" s="146">
        <f t="shared" si="16"/>
        <v>1074</v>
      </c>
      <c r="S79" s="147">
        <f t="shared" si="17"/>
        <v>0</v>
      </c>
      <c r="T79" s="148"/>
      <c r="U79" s="148"/>
      <c r="V79" s="148"/>
      <c r="W79" s="148"/>
      <c r="X79" s="148"/>
      <c r="Y79" s="149"/>
      <c r="Z79" s="149"/>
      <c r="AA79" s="149"/>
      <c r="AB79" s="149"/>
      <c r="AC79" s="149"/>
      <c r="AD79" s="149"/>
      <c r="AE79" s="149"/>
      <c r="AG79" s="144" t="s">
        <v>139</v>
      </c>
      <c r="AH79" s="144"/>
      <c r="AI79" s="144"/>
      <c r="AJ79" s="144"/>
      <c r="AK79" s="145"/>
      <c r="AL79" s="144"/>
      <c r="AM79" s="144"/>
      <c r="AN79" s="144"/>
      <c r="AO79" s="145"/>
      <c r="AP79" s="144"/>
      <c r="AQ79" s="144"/>
      <c r="AR79" s="144"/>
      <c r="AS79" s="145"/>
      <c r="AT79" s="144"/>
      <c r="AU79" s="144"/>
      <c r="AV79" s="144"/>
      <c r="AW79" s="145"/>
      <c r="AX79" s="146">
        <f t="shared" si="15"/>
        <v>0</v>
      </c>
      <c r="AY79" s="147">
        <f t="shared" si="18"/>
        <v>0</v>
      </c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</row>
    <row r="80" spans="1:63" ht="15" x14ac:dyDescent="0.25">
      <c r="A80" s="144" t="s">
        <v>140</v>
      </c>
      <c r="B80" s="144"/>
      <c r="C80" s="144"/>
      <c r="D80" s="144"/>
      <c r="E80" s="145"/>
      <c r="F80" s="144"/>
      <c r="G80" s="144"/>
      <c r="H80" s="128"/>
      <c r="I80" s="145"/>
      <c r="J80" s="144">
        <v>83</v>
      </c>
      <c r="K80" s="144">
        <v>83</v>
      </c>
      <c r="L80" s="144">
        <v>96</v>
      </c>
      <c r="M80" s="145"/>
      <c r="N80" s="144">
        <v>105</v>
      </c>
      <c r="O80" s="144">
        <v>116</v>
      </c>
      <c r="P80" s="144">
        <v>83</v>
      </c>
      <c r="Q80" s="145"/>
      <c r="R80" s="146">
        <f t="shared" si="16"/>
        <v>566</v>
      </c>
      <c r="S80" s="147">
        <f t="shared" si="17"/>
        <v>0</v>
      </c>
      <c r="T80" s="148"/>
      <c r="U80" s="148"/>
      <c r="V80" s="148"/>
      <c r="W80" s="148"/>
      <c r="X80" s="148"/>
      <c r="Y80" s="149"/>
      <c r="Z80" s="149"/>
      <c r="AA80" s="149"/>
      <c r="AB80" s="149"/>
      <c r="AC80" s="149"/>
      <c r="AD80" s="149"/>
      <c r="AE80" s="149"/>
      <c r="AG80" s="144" t="s">
        <v>140</v>
      </c>
      <c r="AH80" s="144"/>
      <c r="AI80" s="144"/>
      <c r="AJ80" s="144"/>
      <c r="AK80" s="145"/>
      <c r="AL80" s="144"/>
      <c r="AM80" s="144"/>
      <c r="AN80" s="144"/>
      <c r="AO80" s="145"/>
      <c r="AP80" s="144"/>
      <c r="AQ80" s="144"/>
      <c r="AR80" s="144"/>
      <c r="AS80" s="145"/>
      <c r="AT80" s="144"/>
      <c r="AU80" s="144"/>
      <c r="AV80" s="144"/>
      <c r="AW80" s="145"/>
      <c r="AX80" s="146">
        <f t="shared" si="15"/>
        <v>0</v>
      </c>
      <c r="AY80" s="147">
        <f t="shared" si="18"/>
        <v>0</v>
      </c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</row>
    <row r="81" spans="1:63" ht="15" x14ac:dyDescent="0.25">
      <c r="A81" s="144" t="s">
        <v>141</v>
      </c>
      <c r="B81" s="144"/>
      <c r="C81" s="144"/>
      <c r="D81" s="144"/>
      <c r="E81" s="145"/>
      <c r="F81" s="144"/>
      <c r="G81" s="144"/>
      <c r="H81" s="128"/>
      <c r="I81" s="145"/>
      <c r="J81" s="144">
        <v>91</v>
      </c>
      <c r="K81" s="144">
        <v>91</v>
      </c>
      <c r="L81" s="144">
        <v>105</v>
      </c>
      <c r="M81" s="145"/>
      <c r="N81" s="144">
        <v>115</v>
      </c>
      <c r="O81" s="144">
        <v>126</v>
      </c>
      <c r="P81" s="144">
        <v>90</v>
      </c>
      <c r="Q81" s="145"/>
      <c r="R81" s="146">
        <f t="shared" si="16"/>
        <v>618</v>
      </c>
      <c r="S81" s="147">
        <f t="shared" si="17"/>
        <v>0</v>
      </c>
      <c r="T81" s="148"/>
      <c r="U81" s="148"/>
      <c r="V81" s="148"/>
      <c r="W81" s="148"/>
      <c r="X81" s="148"/>
      <c r="Y81" s="149"/>
      <c r="Z81" s="149"/>
      <c r="AA81" s="149"/>
      <c r="AB81" s="149"/>
      <c r="AC81" s="149"/>
      <c r="AD81" s="149"/>
      <c r="AE81" s="149"/>
      <c r="AG81" s="144" t="s">
        <v>141</v>
      </c>
      <c r="AH81" s="144"/>
      <c r="AI81" s="144"/>
      <c r="AJ81" s="144"/>
      <c r="AK81" s="145"/>
      <c r="AL81" s="144"/>
      <c r="AM81" s="144"/>
      <c r="AN81" s="144"/>
      <c r="AO81" s="145"/>
      <c r="AP81" s="144"/>
      <c r="AQ81" s="144"/>
      <c r="AR81" s="144"/>
      <c r="AS81" s="145"/>
      <c r="AT81" s="144"/>
      <c r="AU81" s="144"/>
      <c r="AV81" s="144"/>
      <c r="AW81" s="145"/>
      <c r="AX81" s="146">
        <f t="shared" si="15"/>
        <v>0</v>
      </c>
      <c r="AY81" s="147">
        <f t="shared" si="18"/>
        <v>0</v>
      </c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</row>
    <row r="82" spans="1:63" ht="15" x14ac:dyDescent="0.25">
      <c r="A82" s="144" t="s">
        <v>142</v>
      </c>
      <c r="B82" s="144"/>
      <c r="C82" s="144"/>
      <c r="D82" s="144"/>
      <c r="E82" s="145"/>
      <c r="F82" s="144"/>
      <c r="G82" s="144"/>
      <c r="H82" s="128"/>
      <c r="I82" s="145"/>
      <c r="J82" s="144">
        <v>123</v>
      </c>
      <c r="K82" s="144">
        <v>123</v>
      </c>
      <c r="L82" s="144">
        <v>143</v>
      </c>
      <c r="M82" s="145"/>
      <c r="N82" s="144">
        <v>157</v>
      </c>
      <c r="O82" s="144">
        <v>172</v>
      </c>
      <c r="P82" s="144">
        <v>123</v>
      </c>
      <c r="Q82" s="145"/>
      <c r="R82" s="146">
        <f t="shared" si="16"/>
        <v>841</v>
      </c>
      <c r="S82" s="147">
        <f t="shared" si="17"/>
        <v>0</v>
      </c>
      <c r="T82" s="148"/>
      <c r="U82" s="148"/>
      <c r="V82" s="148"/>
      <c r="W82" s="148"/>
      <c r="X82" s="148"/>
      <c r="Y82" s="149"/>
      <c r="Z82" s="149"/>
      <c r="AA82" s="149"/>
      <c r="AB82" s="149"/>
      <c r="AC82" s="149"/>
      <c r="AD82" s="149"/>
      <c r="AE82" s="149"/>
      <c r="AG82" s="144" t="s">
        <v>142</v>
      </c>
      <c r="AH82" s="144"/>
      <c r="AI82" s="144"/>
      <c r="AJ82" s="144"/>
      <c r="AK82" s="145"/>
      <c r="AL82" s="144"/>
      <c r="AM82" s="144"/>
      <c r="AN82" s="144"/>
      <c r="AO82" s="145"/>
      <c r="AP82" s="144"/>
      <c r="AQ82" s="144"/>
      <c r="AR82" s="144"/>
      <c r="AS82" s="145"/>
      <c r="AT82" s="144"/>
      <c r="AU82" s="144"/>
      <c r="AV82" s="144"/>
      <c r="AW82" s="145"/>
      <c r="AX82" s="146">
        <f t="shared" si="15"/>
        <v>0</v>
      </c>
      <c r="AY82" s="147">
        <f t="shared" si="18"/>
        <v>0</v>
      </c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</row>
    <row r="83" spans="1:63" ht="15" x14ac:dyDescent="0.25">
      <c r="A83" s="144" t="s">
        <v>143</v>
      </c>
      <c r="B83" s="144"/>
      <c r="C83" s="144"/>
      <c r="D83" s="144"/>
      <c r="E83" s="145"/>
      <c r="F83" s="144"/>
      <c r="G83" s="144"/>
      <c r="H83" s="128"/>
      <c r="I83" s="145"/>
      <c r="J83" s="144">
        <v>84</v>
      </c>
      <c r="K83" s="144">
        <v>84</v>
      </c>
      <c r="L83" s="144">
        <v>98</v>
      </c>
      <c r="M83" s="145"/>
      <c r="N83" s="144">
        <v>107</v>
      </c>
      <c r="O83" s="144">
        <v>117</v>
      </c>
      <c r="P83" s="144">
        <v>84</v>
      </c>
      <c r="Q83" s="145"/>
      <c r="R83" s="146">
        <f t="shared" si="16"/>
        <v>574</v>
      </c>
      <c r="S83" s="147">
        <f t="shared" si="17"/>
        <v>0</v>
      </c>
      <c r="T83" s="148"/>
      <c r="U83" s="148"/>
      <c r="V83" s="148"/>
      <c r="W83" s="148"/>
      <c r="X83" s="148"/>
      <c r="Y83" s="149"/>
      <c r="Z83" s="149"/>
      <c r="AA83" s="149"/>
      <c r="AB83" s="149"/>
      <c r="AC83" s="149"/>
      <c r="AD83" s="149"/>
      <c r="AE83" s="149"/>
      <c r="AG83" s="144" t="s">
        <v>143</v>
      </c>
      <c r="AH83" s="144"/>
      <c r="AI83" s="144"/>
      <c r="AJ83" s="144"/>
      <c r="AK83" s="145"/>
      <c r="AL83" s="144"/>
      <c r="AM83" s="144"/>
      <c r="AN83" s="144"/>
      <c r="AO83" s="145"/>
      <c r="AP83" s="144"/>
      <c r="AQ83" s="144"/>
      <c r="AR83" s="144"/>
      <c r="AS83" s="145"/>
      <c r="AT83" s="144"/>
      <c r="AU83" s="144"/>
      <c r="AV83" s="144"/>
      <c r="AW83" s="145"/>
      <c r="AX83" s="146">
        <f t="shared" si="15"/>
        <v>0</v>
      </c>
      <c r="AY83" s="147">
        <f t="shared" si="18"/>
        <v>0</v>
      </c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</row>
    <row r="84" spans="1:63" ht="15" x14ac:dyDescent="0.25">
      <c r="A84" s="144" t="s">
        <v>144</v>
      </c>
      <c r="B84" s="144"/>
      <c r="C84" s="144"/>
      <c r="D84" s="144"/>
      <c r="E84" s="145"/>
      <c r="F84" s="144"/>
      <c r="G84" s="144"/>
      <c r="H84" s="128"/>
      <c r="I84" s="145"/>
      <c r="J84" s="144">
        <v>145</v>
      </c>
      <c r="K84" s="144">
        <v>145</v>
      </c>
      <c r="L84" s="144">
        <v>168</v>
      </c>
      <c r="M84" s="145"/>
      <c r="N84" s="144">
        <v>184</v>
      </c>
      <c r="O84" s="144">
        <v>203</v>
      </c>
      <c r="P84" s="144">
        <v>144</v>
      </c>
      <c r="Q84" s="145"/>
      <c r="R84" s="146">
        <f t="shared" si="16"/>
        <v>989</v>
      </c>
      <c r="S84" s="147">
        <f t="shared" si="17"/>
        <v>0</v>
      </c>
      <c r="T84" s="148"/>
      <c r="U84" s="148"/>
      <c r="V84" s="148"/>
      <c r="W84" s="148"/>
      <c r="X84" s="148"/>
      <c r="Y84" s="149"/>
      <c r="Z84" s="149"/>
      <c r="AA84" s="149"/>
      <c r="AB84" s="149"/>
      <c r="AC84" s="149"/>
      <c r="AD84" s="149"/>
      <c r="AE84" s="149"/>
      <c r="AG84" s="144" t="s">
        <v>144</v>
      </c>
      <c r="AH84" s="144"/>
      <c r="AI84" s="144"/>
      <c r="AJ84" s="144"/>
      <c r="AK84" s="145"/>
      <c r="AL84" s="144"/>
      <c r="AM84" s="144"/>
      <c r="AN84" s="144"/>
      <c r="AO84" s="145"/>
      <c r="AP84" s="144"/>
      <c r="AQ84" s="144"/>
      <c r="AR84" s="144"/>
      <c r="AS84" s="145"/>
      <c r="AT84" s="144"/>
      <c r="AU84" s="144"/>
      <c r="AV84" s="144"/>
      <c r="AW84" s="145"/>
      <c r="AX84" s="146">
        <f t="shared" si="15"/>
        <v>0</v>
      </c>
      <c r="AY84" s="147">
        <f t="shared" si="18"/>
        <v>0</v>
      </c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</row>
    <row r="85" spans="1:63" ht="15" x14ac:dyDescent="0.25">
      <c r="A85" s="144" t="s">
        <v>145</v>
      </c>
      <c r="B85" s="144"/>
      <c r="C85" s="144"/>
      <c r="D85" s="144"/>
      <c r="E85" s="145"/>
      <c r="F85" s="144"/>
      <c r="G85" s="144"/>
      <c r="H85" s="128"/>
      <c r="I85" s="145"/>
      <c r="J85" s="144">
        <v>162</v>
      </c>
      <c r="K85" s="144">
        <v>162</v>
      </c>
      <c r="L85" s="144">
        <v>188</v>
      </c>
      <c r="M85" s="145"/>
      <c r="N85" s="144">
        <v>205</v>
      </c>
      <c r="O85" s="144">
        <v>226</v>
      </c>
      <c r="P85" s="144">
        <v>162</v>
      </c>
      <c r="Q85" s="145"/>
      <c r="R85" s="146">
        <f t="shared" si="16"/>
        <v>1105</v>
      </c>
      <c r="S85" s="147">
        <f t="shared" si="17"/>
        <v>0</v>
      </c>
      <c r="T85" s="148"/>
      <c r="U85" s="148"/>
      <c r="V85" s="148"/>
      <c r="W85" s="148"/>
      <c r="X85" s="148"/>
      <c r="Y85" s="149"/>
      <c r="Z85" s="149"/>
      <c r="AA85" s="149"/>
      <c r="AB85" s="149"/>
      <c r="AC85" s="149"/>
      <c r="AD85" s="149"/>
      <c r="AE85" s="149"/>
      <c r="AG85" s="144" t="s">
        <v>145</v>
      </c>
      <c r="AH85" s="144"/>
      <c r="AI85" s="144"/>
      <c r="AJ85" s="144"/>
      <c r="AK85" s="145"/>
      <c r="AL85" s="144"/>
      <c r="AM85" s="144"/>
      <c r="AN85" s="144"/>
      <c r="AO85" s="145"/>
      <c r="AP85" s="144"/>
      <c r="AQ85" s="144"/>
      <c r="AR85" s="144"/>
      <c r="AS85" s="145"/>
      <c r="AT85" s="144"/>
      <c r="AU85" s="144"/>
      <c r="AV85" s="144"/>
      <c r="AW85" s="145"/>
      <c r="AX85" s="146">
        <f t="shared" si="15"/>
        <v>0</v>
      </c>
      <c r="AY85" s="147">
        <f t="shared" si="18"/>
        <v>0</v>
      </c>
      <c r="AZ85" s="149"/>
      <c r="BA85" s="149"/>
      <c r="BB85" s="149"/>
      <c r="BC85" s="149"/>
      <c r="BD85" s="149"/>
      <c r="BE85" s="149"/>
      <c r="BF85" s="149"/>
      <c r="BG85" s="149"/>
      <c r="BH85" s="149"/>
      <c r="BI85" s="149"/>
      <c r="BJ85" s="149"/>
      <c r="BK85" s="149"/>
    </row>
    <row r="86" spans="1:63" ht="15" x14ac:dyDescent="0.25">
      <c r="A86" s="144" t="s">
        <v>146</v>
      </c>
      <c r="B86" s="144"/>
      <c r="C86" s="144"/>
      <c r="D86" s="144"/>
      <c r="E86" s="145"/>
      <c r="F86" s="144"/>
      <c r="G86" s="144"/>
      <c r="H86" s="128"/>
      <c r="I86" s="145"/>
      <c r="J86" s="144">
        <v>18</v>
      </c>
      <c r="K86" s="144">
        <v>18</v>
      </c>
      <c r="L86" s="144">
        <v>21</v>
      </c>
      <c r="M86" s="145"/>
      <c r="N86" s="144">
        <v>23</v>
      </c>
      <c r="O86" s="144">
        <v>25</v>
      </c>
      <c r="P86" s="144">
        <v>18</v>
      </c>
      <c r="Q86" s="145"/>
      <c r="R86" s="146">
        <f t="shared" si="16"/>
        <v>123</v>
      </c>
      <c r="S86" s="147">
        <f t="shared" si="17"/>
        <v>0</v>
      </c>
      <c r="T86" s="148"/>
      <c r="U86" s="148"/>
      <c r="V86" s="148"/>
      <c r="W86" s="148"/>
      <c r="X86" s="148"/>
      <c r="Y86" s="149"/>
      <c r="Z86" s="149"/>
      <c r="AA86" s="149"/>
      <c r="AB86" s="149"/>
      <c r="AC86" s="149"/>
      <c r="AD86" s="149"/>
      <c r="AE86" s="149"/>
      <c r="AG86" s="144" t="s">
        <v>146</v>
      </c>
      <c r="AH86" s="144"/>
      <c r="AI86" s="144"/>
      <c r="AJ86" s="144"/>
      <c r="AK86" s="145"/>
      <c r="AL86" s="144"/>
      <c r="AM86" s="144"/>
      <c r="AN86" s="144"/>
      <c r="AO86" s="145"/>
      <c r="AP86" s="144"/>
      <c r="AQ86" s="144"/>
      <c r="AR86" s="144"/>
      <c r="AS86" s="145"/>
      <c r="AT86" s="144"/>
      <c r="AU86" s="144"/>
      <c r="AV86" s="144"/>
      <c r="AW86" s="145"/>
      <c r="AX86" s="146">
        <f t="shared" si="15"/>
        <v>0</v>
      </c>
      <c r="AY86" s="147">
        <f t="shared" si="18"/>
        <v>0</v>
      </c>
      <c r="AZ86" s="149"/>
      <c r="BA86" s="149"/>
      <c r="BB86" s="149"/>
      <c r="BC86" s="149"/>
      <c r="BD86" s="149"/>
      <c r="BE86" s="149"/>
      <c r="BF86" s="149"/>
      <c r="BG86" s="149"/>
      <c r="BH86" s="149"/>
      <c r="BI86" s="149"/>
      <c r="BJ86" s="149"/>
      <c r="BK86" s="149"/>
    </row>
    <row r="87" spans="1:63" ht="15" x14ac:dyDescent="0.25">
      <c r="A87" s="151" t="s">
        <v>147</v>
      </c>
      <c r="B87" s="152">
        <f t="shared" ref="B87:Q87" si="19">SUM(B66:B86)</f>
        <v>0</v>
      </c>
      <c r="C87" s="152">
        <f t="shared" si="19"/>
        <v>0</v>
      </c>
      <c r="D87" s="152">
        <f t="shared" si="19"/>
        <v>0</v>
      </c>
      <c r="E87" s="153">
        <f t="shared" si="19"/>
        <v>0</v>
      </c>
      <c r="F87" s="152">
        <f t="shared" si="19"/>
        <v>0</v>
      </c>
      <c r="G87" s="152">
        <f t="shared" si="19"/>
        <v>0</v>
      </c>
      <c r="H87" s="152"/>
      <c r="I87" s="153">
        <f t="shared" si="19"/>
        <v>0</v>
      </c>
      <c r="J87" s="152">
        <f>SUM(J66:J86)</f>
        <v>2800</v>
      </c>
      <c r="K87" s="152">
        <f t="shared" si="19"/>
        <v>2800</v>
      </c>
      <c r="L87" s="152">
        <f t="shared" si="19"/>
        <v>3250</v>
      </c>
      <c r="M87" s="153">
        <f t="shared" si="19"/>
        <v>0</v>
      </c>
      <c r="N87" s="152">
        <f t="shared" si="19"/>
        <v>3550</v>
      </c>
      <c r="O87" s="152">
        <f t="shared" si="19"/>
        <v>3900</v>
      </c>
      <c r="P87" s="152">
        <f t="shared" si="19"/>
        <v>2790</v>
      </c>
      <c r="Q87" s="153">
        <f t="shared" si="19"/>
        <v>0</v>
      </c>
      <c r="R87" s="152">
        <f t="shared" ref="R87:AE87" si="20">SUM(R66:R86)</f>
        <v>19090</v>
      </c>
      <c r="S87" s="147">
        <f t="shared" si="20"/>
        <v>0</v>
      </c>
      <c r="T87" s="152">
        <f t="shared" si="20"/>
        <v>0</v>
      </c>
      <c r="U87" s="152">
        <f t="shared" si="20"/>
        <v>0</v>
      </c>
      <c r="V87" s="152">
        <f t="shared" si="20"/>
        <v>0</v>
      </c>
      <c r="W87" s="152">
        <f t="shared" si="20"/>
        <v>0</v>
      </c>
      <c r="X87" s="152">
        <f t="shared" si="20"/>
        <v>0</v>
      </c>
      <c r="Y87" s="152">
        <f t="shared" si="20"/>
        <v>0</v>
      </c>
      <c r="Z87" s="152">
        <f t="shared" si="20"/>
        <v>0</v>
      </c>
      <c r="AA87" s="152">
        <f t="shared" si="20"/>
        <v>0</v>
      </c>
      <c r="AB87" s="152">
        <f t="shared" si="20"/>
        <v>0</v>
      </c>
      <c r="AC87" s="152">
        <f t="shared" si="20"/>
        <v>0</v>
      </c>
      <c r="AD87" s="152">
        <f t="shared" si="20"/>
        <v>0</v>
      </c>
      <c r="AE87" s="152">
        <f t="shared" si="20"/>
        <v>0</v>
      </c>
      <c r="AG87" s="151" t="s">
        <v>147</v>
      </c>
      <c r="AH87" s="152">
        <f t="shared" ref="AH87:BK87" si="21">SUM(AH66:AH86)</f>
        <v>0</v>
      </c>
      <c r="AI87" s="152">
        <f t="shared" si="21"/>
        <v>0</v>
      </c>
      <c r="AJ87" s="152">
        <f t="shared" si="21"/>
        <v>0</v>
      </c>
      <c r="AK87" s="153">
        <f t="shared" si="21"/>
        <v>0</v>
      </c>
      <c r="AL87" s="152">
        <f t="shared" si="21"/>
        <v>0</v>
      </c>
      <c r="AM87" s="152">
        <f t="shared" si="21"/>
        <v>0</v>
      </c>
      <c r="AN87" s="152">
        <f t="shared" si="21"/>
        <v>0</v>
      </c>
      <c r="AO87" s="153">
        <f t="shared" si="21"/>
        <v>0</v>
      </c>
      <c r="AP87" s="152">
        <f t="shared" si="21"/>
        <v>0</v>
      </c>
      <c r="AQ87" s="152">
        <f t="shared" si="21"/>
        <v>0</v>
      </c>
      <c r="AR87" s="152">
        <f t="shared" si="21"/>
        <v>0</v>
      </c>
      <c r="AS87" s="153">
        <f t="shared" si="21"/>
        <v>0</v>
      </c>
      <c r="AT87" s="152">
        <f t="shared" si="21"/>
        <v>0</v>
      </c>
      <c r="AU87" s="152">
        <f t="shared" si="21"/>
        <v>0</v>
      </c>
      <c r="AV87" s="152">
        <f t="shared" si="21"/>
        <v>0</v>
      </c>
      <c r="AW87" s="153">
        <f t="shared" si="21"/>
        <v>0</v>
      </c>
      <c r="AX87" s="154">
        <f t="shared" si="21"/>
        <v>0</v>
      </c>
      <c r="AY87" s="155">
        <f t="shared" si="21"/>
        <v>0</v>
      </c>
      <c r="AZ87" s="152">
        <f t="shared" si="21"/>
        <v>0</v>
      </c>
      <c r="BA87" s="152">
        <f t="shared" si="21"/>
        <v>0</v>
      </c>
      <c r="BB87" s="152">
        <f t="shared" si="21"/>
        <v>0</v>
      </c>
      <c r="BC87" s="152">
        <f t="shared" si="21"/>
        <v>0</v>
      </c>
      <c r="BD87" s="152">
        <f t="shared" si="21"/>
        <v>0</v>
      </c>
      <c r="BE87" s="152">
        <f t="shared" si="21"/>
        <v>0</v>
      </c>
      <c r="BF87" s="152">
        <f t="shared" si="21"/>
        <v>0</v>
      </c>
      <c r="BG87" s="152">
        <f t="shared" si="21"/>
        <v>0</v>
      </c>
      <c r="BH87" s="152">
        <f t="shared" si="21"/>
        <v>0</v>
      </c>
      <c r="BI87" s="152">
        <f t="shared" si="21"/>
        <v>0</v>
      </c>
      <c r="BJ87" s="152">
        <f t="shared" si="21"/>
        <v>0</v>
      </c>
      <c r="BK87" s="152">
        <f t="shared" si="21"/>
        <v>0</v>
      </c>
    </row>
    <row r="89" spans="1:63" ht="15" x14ac:dyDescent="0.25">
      <c r="A89" s="135" t="s">
        <v>219</v>
      </c>
      <c r="B89" s="375" t="str">
        <f>'Indicadores PA'!D18</f>
        <v xml:space="preserve">Realizar orientaciones y acompañamientos psicosociales a través de la operación del modelo de atención CIOM </v>
      </c>
      <c r="C89" s="376"/>
      <c r="D89" s="376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6"/>
      <c r="AE89" s="376"/>
      <c r="AF89" s="376"/>
      <c r="AG89" s="376"/>
      <c r="AH89" s="376"/>
      <c r="AI89" s="376"/>
      <c r="AJ89" s="376"/>
      <c r="AK89" s="376"/>
      <c r="AL89" s="376"/>
      <c r="AM89" s="376"/>
      <c r="AN89" s="376"/>
      <c r="AO89" s="376"/>
      <c r="AP89" s="376"/>
      <c r="AQ89" s="376"/>
      <c r="AR89" s="376"/>
      <c r="AS89" s="376"/>
      <c r="AT89" s="376"/>
      <c r="AU89" s="376"/>
      <c r="AV89" s="376"/>
      <c r="AW89" s="376"/>
      <c r="AX89" s="376"/>
      <c r="AY89" s="376"/>
      <c r="AZ89" s="376"/>
      <c r="BA89" s="376"/>
      <c r="BB89" s="376"/>
      <c r="BC89" s="376"/>
      <c r="BD89" s="376"/>
      <c r="BE89" s="376"/>
      <c r="BF89" s="376"/>
      <c r="BG89" s="376"/>
      <c r="BH89" s="376"/>
      <c r="BI89" s="376"/>
      <c r="BJ89" s="376"/>
      <c r="BK89" s="377"/>
    </row>
    <row r="90" spans="1:63" ht="15" x14ac:dyDescent="0.25">
      <c r="A90" s="386" t="s">
        <v>108</v>
      </c>
      <c r="B90" s="185" t="s">
        <v>16</v>
      </c>
      <c r="C90" s="185" t="s">
        <v>17</v>
      </c>
      <c r="D90" s="388" t="s">
        <v>18</v>
      </c>
      <c r="E90" s="389"/>
      <c r="F90" s="185" t="s">
        <v>19</v>
      </c>
      <c r="G90" s="185" t="s">
        <v>20</v>
      </c>
      <c r="H90" s="388" t="s">
        <v>21</v>
      </c>
      <c r="I90" s="389"/>
      <c r="J90" s="185" t="s">
        <v>22</v>
      </c>
      <c r="K90" s="185" t="s">
        <v>23</v>
      </c>
      <c r="L90" s="388" t="s">
        <v>24</v>
      </c>
      <c r="M90" s="389"/>
      <c r="N90" s="185" t="s">
        <v>25</v>
      </c>
      <c r="O90" s="185" t="s">
        <v>26</v>
      </c>
      <c r="P90" s="388" t="s">
        <v>27</v>
      </c>
      <c r="Q90" s="389"/>
      <c r="R90" s="388" t="s">
        <v>109</v>
      </c>
      <c r="S90" s="389"/>
      <c r="T90" s="388" t="s">
        <v>110</v>
      </c>
      <c r="U90" s="390"/>
      <c r="V90" s="390"/>
      <c r="W90" s="390"/>
      <c r="X90" s="390"/>
      <c r="Y90" s="389"/>
      <c r="Z90" s="388" t="s">
        <v>111</v>
      </c>
      <c r="AA90" s="390"/>
      <c r="AB90" s="390"/>
      <c r="AC90" s="390"/>
      <c r="AD90" s="390"/>
      <c r="AE90" s="389"/>
      <c r="AF90" s="186"/>
      <c r="AG90" s="386" t="s">
        <v>108</v>
      </c>
      <c r="AH90" s="185" t="s">
        <v>16</v>
      </c>
      <c r="AI90" s="185" t="s">
        <v>17</v>
      </c>
      <c r="AJ90" s="388" t="s">
        <v>18</v>
      </c>
      <c r="AK90" s="389"/>
      <c r="AL90" s="185" t="s">
        <v>19</v>
      </c>
      <c r="AM90" s="185" t="s">
        <v>20</v>
      </c>
      <c r="AN90" s="388" t="s">
        <v>21</v>
      </c>
      <c r="AO90" s="389"/>
      <c r="AP90" s="185" t="s">
        <v>22</v>
      </c>
      <c r="AQ90" s="185" t="s">
        <v>23</v>
      </c>
      <c r="AR90" s="388" t="s">
        <v>24</v>
      </c>
      <c r="AS90" s="389"/>
      <c r="AT90" s="185" t="s">
        <v>25</v>
      </c>
      <c r="AU90" s="185" t="s">
        <v>26</v>
      </c>
      <c r="AV90" s="388" t="s">
        <v>27</v>
      </c>
      <c r="AW90" s="389"/>
      <c r="AX90" s="388" t="s">
        <v>109</v>
      </c>
      <c r="AY90" s="389"/>
      <c r="AZ90" s="388" t="s">
        <v>110</v>
      </c>
      <c r="BA90" s="390"/>
      <c r="BB90" s="390"/>
      <c r="BC90" s="390"/>
      <c r="BD90" s="390"/>
      <c r="BE90" s="389"/>
      <c r="BF90" s="388" t="s">
        <v>111</v>
      </c>
      <c r="BG90" s="390"/>
      <c r="BH90" s="390"/>
      <c r="BI90" s="390"/>
      <c r="BJ90" s="390"/>
      <c r="BK90" s="389"/>
    </row>
    <row r="91" spans="1:63" ht="45" x14ac:dyDescent="0.25">
      <c r="A91" s="387"/>
      <c r="B91" s="184" t="s">
        <v>112</v>
      </c>
      <c r="C91" s="184" t="s">
        <v>112</v>
      </c>
      <c r="D91" s="184" t="s">
        <v>112</v>
      </c>
      <c r="E91" s="184" t="s">
        <v>113</v>
      </c>
      <c r="F91" s="184" t="s">
        <v>112</v>
      </c>
      <c r="G91" s="184" t="s">
        <v>112</v>
      </c>
      <c r="H91" s="184" t="s">
        <v>112</v>
      </c>
      <c r="I91" s="184" t="s">
        <v>113</v>
      </c>
      <c r="J91" s="184" t="s">
        <v>112</v>
      </c>
      <c r="K91" s="184" t="s">
        <v>112</v>
      </c>
      <c r="L91" s="184" t="s">
        <v>112</v>
      </c>
      <c r="M91" s="184" t="s">
        <v>113</v>
      </c>
      <c r="N91" s="184" t="s">
        <v>112</v>
      </c>
      <c r="O91" s="184" t="s">
        <v>112</v>
      </c>
      <c r="P91" s="184" t="s">
        <v>112</v>
      </c>
      <c r="Q91" s="184" t="s">
        <v>113</v>
      </c>
      <c r="R91" s="184" t="s">
        <v>112</v>
      </c>
      <c r="S91" s="184" t="s">
        <v>113</v>
      </c>
      <c r="T91" s="187" t="s">
        <v>114</v>
      </c>
      <c r="U91" s="187" t="s">
        <v>115</v>
      </c>
      <c r="V91" s="187" t="s">
        <v>116</v>
      </c>
      <c r="W91" s="187" t="s">
        <v>117</v>
      </c>
      <c r="X91" s="188" t="s">
        <v>118</v>
      </c>
      <c r="Y91" s="187" t="s">
        <v>119</v>
      </c>
      <c r="Z91" s="184" t="s">
        <v>120</v>
      </c>
      <c r="AA91" s="189" t="s">
        <v>121</v>
      </c>
      <c r="AB91" s="184" t="s">
        <v>122</v>
      </c>
      <c r="AC91" s="184" t="s">
        <v>123</v>
      </c>
      <c r="AD91" s="184" t="s">
        <v>124</v>
      </c>
      <c r="AE91" s="184" t="s">
        <v>125</v>
      </c>
      <c r="AF91" s="186"/>
      <c r="AG91" s="387"/>
      <c r="AH91" s="184" t="s">
        <v>112</v>
      </c>
      <c r="AI91" s="184" t="s">
        <v>112</v>
      </c>
      <c r="AJ91" s="184" t="s">
        <v>112</v>
      </c>
      <c r="AK91" s="184" t="s">
        <v>113</v>
      </c>
      <c r="AL91" s="184" t="s">
        <v>112</v>
      </c>
      <c r="AM91" s="184" t="s">
        <v>112</v>
      </c>
      <c r="AN91" s="184" t="s">
        <v>112</v>
      </c>
      <c r="AO91" s="184" t="s">
        <v>113</v>
      </c>
      <c r="AP91" s="184" t="s">
        <v>112</v>
      </c>
      <c r="AQ91" s="184" t="s">
        <v>112</v>
      </c>
      <c r="AR91" s="184" t="s">
        <v>112</v>
      </c>
      <c r="AS91" s="184" t="s">
        <v>113</v>
      </c>
      <c r="AT91" s="184" t="s">
        <v>112</v>
      </c>
      <c r="AU91" s="184" t="s">
        <v>112</v>
      </c>
      <c r="AV91" s="184" t="s">
        <v>112</v>
      </c>
      <c r="AW91" s="184" t="s">
        <v>113</v>
      </c>
      <c r="AX91" s="184" t="s">
        <v>112</v>
      </c>
      <c r="AY91" s="184" t="s">
        <v>113</v>
      </c>
      <c r="AZ91" s="187" t="s">
        <v>114</v>
      </c>
      <c r="BA91" s="187" t="s">
        <v>115</v>
      </c>
      <c r="BB91" s="187" t="s">
        <v>116</v>
      </c>
      <c r="BC91" s="187" t="s">
        <v>117</v>
      </c>
      <c r="BD91" s="188" t="s">
        <v>118</v>
      </c>
      <c r="BE91" s="187" t="s">
        <v>119</v>
      </c>
      <c r="BF91" s="190" t="s">
        <v>120</v>
      </c>
      <c r="BG91" s="191" t="s">
        <v>121</v>
      </c>
      <c r="BH91" s="190" t="s">
        <v>122</v>
      </c>
      <c r="BI91" s="190" t="s">
        <v>123</v>
      </c>
      <c r="BJ91" s="190" t="s">
        <v>124</v>
      </c>
      <c r="BK91" s="190" t="s">
        <v>125</v>
      </c>
    </row>
    <row r="92" spans="1:63" ht="15" x14ac:dyDescent="0.25">
      <c r="A92" s="144" t="s">
        <v>126</v>
      </c>
      <c r="B92" s="144"/>
      <c r="C92" s="144"/>
      <c r="D92" s="144"/>
      <c r="E92" s="145"/>
      <c r="F92" s="144"/>
      <c r="G92" s="144"/>
      <c r="H92" s="144"/>
      <c r="I92" s="145"/>
      <c r="J92" s="144"/>
      <c r="K92" s="144"/>
      <c r="L92" s="144"/>
      <c r="M92" s="145"/>
      <c r="N92" s="144"/>
      <c r="O92" s="144"/>
      <c r="P92" s="144"/>
      <c r="Q92" s="145"/>
      <c r="R92" s="146">
        <f t="shared" ref="R92" si="22">B92+C92+D92+F92+G92+H92+J92+K92+L92+N92+O92+P92</f>
        <v>0</v>
      </c>
      <c r="S92" s="147">
        <f>+E92+I92+M92+Q92</f>
        <v>0</v>
      </c>
      <c r="T92" s="148"/>
      <c r="U92" s="148"/>
      <c r="V92" s="148"/>
      <c r="W92" s="148"/>
      <c r="X92" s="148"/>
      <c r="Y92" s="149"/>
      <c r="Z92" s="149"/>
      <c r="AA92" s="149"/>
      <c r="AB92" s="149"/>
      <c r="AC92" s="149"/>
      <c r="AD92" s="149"/>
      <c r="AE92" s="150"/>
      <c r="AG92" s="144" t="s">
        <v>126</v>
      </c>
      <c r="AH92" s="144"/>
      <c r="AI92" s="144"/>
      <c r="AJ92" s="144"/>
      <c r="AK92" s="145"/>
      <c r="AL92" s="144"/>
      <c r="AM92" s="144"/>
      <c r="AN92" s="144"/>
      <c r="AO92" s="145"/>
      <c r="AP92" s="144"/>
      <c r="AQ92" s="144"/>
      <c r="AR92" s="144"/>
      <c r="AS92" s="145"/>
      <c r="AT92" s="144"/>
      <c r="AU92" s="144"/>
      <c r="AV92" s="144"/>
      <c r="AW92" s="145"/>
      <c r="AX92" s="146">
        <f t="shared" ref="AX92:AX112" si="23">AH92+AI92+AJ92+AL92+AM92+AN92+AP92+AQ92+AR92+AT92+AU92+AV92</f>
        <v>0</v>
      </c>
      <c r="AY92" s="147">
        <f>+AK92+AO92+AS92+AW92</f>
        <v>0</v>
      </c>
      <c r="AZ92" s="149"/>
      <c r="BA92" s="149"/>
      <c r="BB92" s="149"/>
      <c r="BC92" s="149"/>
      <c r="BD92" s="149"/>
      <c r="BE92" s="149"/>
      <c r="BF92" s="149"/>
      <c r="BG92" s="149"/>
      <c r="BH92" s="149"/>
      <c r="BI92" s="149"/>
      <c r="BJ92" s="149"/>
      <c r="BK92" s="150"/>
    </row>
    <row r="93" spans="1:63" ht="15" x14ac:dyDescent="0.25">
      <c r="A93" s="144" t="s">
        <v>127</v>
      </c>
      <c r="B93" s="144"/>
      <c r="C93" s="144"/>
      <c r="D93" s="144"/>
      <c r="E93" s="145"/>
      <c r="F93" s="144"/>
      <c r="G93" s="144"/>
      <c r="H93" s="144"/>
      <c r="I93" s="145"/>
      <c r="J93" s="144">
        <v>78</v>
      </c>
      <c r="K93" s="144">
        <v>78</v>
      </c>
      <c r="L93" s="144">
        <v>85</v>
      </c>
      <c r="M93" s="145"/>
      <c r="N93" s="144">
        <v>92</v>
      </c>
      <c r="O93" s="144">
        <v>100</v>
      </c>
      <c r="P93" s="144">
        <v>78</v>
      </c>
      <c r="Q93" s="145"/>
      <c r="R93" s="144">
        <f>+SUM(J93+K93+L93+N93+O93+P93)</f>
        <v>511</v>
      </c>
      <c r="S93" s="147">
        <f t="shared" ref="S93:S112" si="24">+E93+I93+M93+Q93</f>
        <v>0</v>
      </c>
      <c r="T93" s="148"/>
      <c r="U93" s="148"/>
      <c r="V93" s="148"/>
      <c r="W93" s="148"/>
      <c r="X93" s="148"/>
      <c r="Y93" s="149"/>
      <c r="Z93" s="149"/>
      <c r="AA93" s="149"/>
      <c r="AB93" s="149"/>
      <c r="AC93" s="149"/>
      <c r="AD93" s="149"/>
      <c r="AE93" s="149"/>
      <c r="AG93" s="144" t="s">
        <v>127</v>
      </c>
      <c r="AH93" s="144"/>
      <c r="AI93" s="144"/>
      <c r="AJ93" s="144"/>
      <c r="AK93" s="145"/>
      <c r="AL93" s="144"/>
      <c r="AM93" s="144"/>
      <c r="AN93" s="144"/>
      <c r="AO93" s="145"/>
      <c r="AP93" s="144"/>
      <c r="AQ93" s="144"/>
      <c r="AR93" s="144"/>
      <c r="AS93" s="145"/>
      <c r="AT93" s="144"/>
      <c r="AU93" s="144"/>
      <c r="AV93" s="144"/>
      <c r="AW93" s="145"/>
      <c r="AX93" s="146">
        <f t="shared" si="23"/>
        <v>0</v>
      </c>
      <c r="AY93" s="147">
        <f t="shared" ref="AY93:AY112" si="25">+AK93+AO93+AS93+AW93</f>
        <v>0</v>
      </c>
      <c r="AZ93" s="149"/>
      <c r="BA93" s="149"/>
      <c r="BB93" s="149"/>
      <c r="BC93" s="149"/>
      <c r="BD93" s="149"/>
      <c r="BE93" s="149"/>
      <c r="BF93" s="149"/>
      <c r="BG93" s="149"/>
      <c r="BH93" s="149"/>
      <c r="BI93" s="149"/>
      <c r="BJ93" s="149"/>
      <c r="BK93" s="149"/>
    </row>
    <row r="94" spans="1:63" ht="15" x14ac:dyDescent="0.25">
      <c r="A94" s="144" t="s">
        <v>128</v>
      </c>
      <c r="B94" s="144"/>
      <c r="C94" s="144"/>
      <c r="D94" s="144"/>
      <c r="E94" s="145"/>
      <c r="F94" s="144"/>
      <c r="G94" s="144"/>
      <c r="H94" s="144"/>
      <c r="I94" s="145"/>
      <c r="J94" s="144">
        <v>42</v>
      </c>
      <c r="K94" s="144">
        <v>42</v>
      </c>
      <c r="L94" s="144">
        <v>46</v>
      </c>
      <c r="M94" s="145"/>
      <c r="N94" s="144">
        <v>50</v>
      </c>
      <c r="O94" s="144">
        <v>55</v>
      </c>
      <c r="P94" s="144">
        <v>42</v>
      </c>
      <c r="Q94" s="145"/>
      <c r="R94" s="144">
        <f t="shared" ref="R94:R112" si="26">+SUM(J94+K94+L94+N94+O94+P94)</f>
        <v>277</v>
      </c>
      <c r="S94" s="147">
        <f t="shared" si="24"/>
        <v>0</v>
      </c>
      <c r="T94" s="148"/>
      <c r="U94" s="148"/>
      <c r="V94" s="148"/>
      <c r="W94" s="148"/>
      <c r="X94" s="148"/>
      <c r="Y94" s="149"/>
      <c r="Z94" s="149"/>
      <c r="AA94" s="149"/>
      <c r="AB94" s="149"/>
      <c r="AC94" s="149"/>
      <c r="AD94" s="149"/>
      <c r="AE94" s="149"/>
      <c r="AG94" s="144" t="s">
        <v>128</v>
      </c>
      <c r="AH94" s="144"/>
      <c r="AI94" s="144"/>
      <c r="AJ94" s="144"/>
      <c r="AK94" s="145"/>
      <c r="AL94" s="144"/>
      <c r="AM94" s="144"/>
      <c r="AN94" s="144"/>
      <c r="AO94" s="145"/>
      <c r="AP94" s="144"/>
      <c r="AQ94" s="144"/>
      <c r="AR94" s="144"/>
      <c r="AS94" s="145"/>
      <c r="AT94" s="144"/>
      <c r="AU94" s="144"/>
      <c r="AV94" s="144"/>
      <c r="AW94" s="145"/>
      <c r="AX94" s="146">
        <f t="shared" si="23"/>
        <v>0</v>
      </c>
      <c r="AY94" s="147">
        <f t="shared" si="25"/>
        <v>0</v>
      </c>
      <c r="AZ94" s="149"/>
      <c r="BA94" s="149"/>
      <c r="BB94" s="149"/>
      <c r="BC94" s="149"/>
      <c r="BD94" s="149"/>
      <c r="BE94" s="149"/>
      <c r="BF94" s="149"/>
      <c r="BG94" s="149"/>
      <c r="BH94" s="149"/>
      <c r="BI94" s="149"/>
      <c r="BJ94" s="149"/>
      <c r="BK94" s="149"/>
    </row>
    <row r="95" spans="1:63" ht="15" x14ac:dyDescent="0.25">
      <c r="A95" s="144" t="s">
        <v>129</v>
      </c>
      <c r="B95" s="144"/>
      <c r="C95" s="144"/>
      <c r="D95" s="144"/>
      <c r="E95" s="145"/>
      <c r="F95" s="144"/>
      <c r="G95" s="144"/>
      <c r="H95" s="144"/>
      <c r="I95" s="145"/>
      <c r="J95" s="144">
        <v>43</v>
      </c>
      <c r="K95" s="144">
        <v>44</v>
      </c>
      <c r="L95" s="144">
        <v>48</v>
      </c>
      <c r="M95" s="145"/>
      <c r="N95" s="144">
        <v>52</v>
      </c>
      <c r="O95" s="144">
        <v>57</v>
      </c>
      <c r="P95" s="144">
        <v>44</v>
      </c>
      <c r="Q95" s="145"/>
      <c r="R95" s="144">
        <f t="shared" si="26"/>
        <v>288</v>
      </c>
      <c r="S95" s="147">
        <f t="shared" si="24"/>
        <v>0</v>
      </c>
      <c r="T95" s="148"/>
      <c r="U95" s="148"/>
      <c r="V95" s="148"/>
      <c r="W95" s="148"/>
      <c r="X95" s="148"/>
      <c r="Y95" s="149"/>
      <c r="Z95" s="149"/>
      <c r="AA95" s="149"/>
      <c r="AB95" s="149"/>
      <c r="AC95" s="149"/>
      <c r="AD95" s="149"/>
      <c r="AE95" s="149"/>
      <c r="AG95" s="144" t="s">
        <v>129</v>
      </c>
      <c r="AH95" s="144"/>
      <c r="AI95" s="144"/>
      <c r="AJ95" s="144"/>
      <c r="AK95" s="145"/>
      <c r="AL95" s="144"/>
      <c r="AM95" s="144"/>
      <c r="AN95" s="144"/>
      <c r="AO95" s="145"/>
      <c r="AP95" s="144"/>
      <c r="AQ95" s="144"/>
      <c r="AR95" s="144"/>
      <c r="AS95" s="145"/>
      <c r="AT95" s="144"/>
      <c r="AU95" s="144"/>
      <c r="AV95" s="144"/>
      <c r="AW95" s="145"/>
      <c r="AX95" s="146">
        <f t="shared" si="23"/>
        <v>0</v>
      </c>
      <c r="AY95" s="147">
        <f t="shared" si="25"/>
        <v>0</v>
      </c>
      <c r="AZ95" s="149"/>
      <c r="BA95" s="149"/>
      <c r="BB95" s="149"/>
      <c r="BC95" s="149"/>
      <c r="BD95" s="149"/>
      <c r="BE95" s="149"/>
      <c r="BF95" s="149"/>
      <c r="BG95" s="149"/>
      <c r="BH95" s="149"/>
      <c r="BI95" s="149"/>
      <c r="BJ95" s="149"/>
      <c r="BK95" s="149"/>
    </row>
    <row r="96" spans="1:63" ht="15" x14ac:dyDescent="0.25">
      <c r="A96" s="144" t="s">
        <v>130</v>
      </c>
      <c r="B96" s="144"/>
      <c r="C96" s="144"/>
      <c r="D96" s="144"/>
      <c r="E96" s="145"/>
      <c r="F96" s="144"/>
      <c r="G96" s="144"/>
      <c r="H96" s="144"/>
      <c r="I96" s="145"/>
      <c r="J96" s="144">
        <v>36</v>
      </c>
      <c r="K96" s="144">
        <v>36</v>
      </c>
      <c r="L96" s="144">
        <v>40</v>
      </c>
      <c r="M96" s="145"/>
      <c r="N96" s="144">
        <v>43</v>
      </c>
      <c r="O96" s="144">
        <v>47</v>
      </c>
      <c r="P96" s="144">
        <v>36</v>
      </c>
      <c r="Q96" s="145"/>
      <c r="R96" s="144">
        <f t="shared" si="26"/>
        <v>238</v>
      </c>
      <c r="S96" s="147">
        <f t="shared" si="24"/>
        <v>0</v>
      </c>
      <c r="T96" s="148"/>
      <c r="U96" s="148"/>
      <c r="V96" s="148"/>
      <c r="W96" s="148"/>
      <c r="X96" s="148"/>
      <c r="Y96" s="149"/>
      <c r="Z96" s="149"/>
      <c r="AA96" s="149"/>
      <c r="AB96" s="149"/>
      <c r="AC96" s="149"/>
      <c r="AD96" s="149"/>
      <c r="AE96" s="149"/>
      <c r="AG96" s="144" t="s">
        <v>130</v>
      </c>
      <c r="AH96" s="144"/>
      <c r="AI96" s="144"/>
      <c r="AJ96" s="144"/>
      <c r="AK96" s="145"/>
      <c r="AL96" s="144"/>
      <c r="AM96" s="144"/>
      <c r="AN96" s="144"/>
      <c r="AO96" s="145"/>
      <c r="AP96" s="144"/>
      <c r="AQ96" s="144"/>
      <c r="AR96" s="144"/>
      <c r="AS96" s="145"/>
      <c r="AT96" s="144"/>
      <c r="AU96" s="144"/>
      <c r="AV96" s="144"/>
      <c r="AW96" s="145"/>
      <c r="AX96" s="146">
        <f t="shared" si="23"/>
        <v>0</v>
      </c>
      <c r="AY96" s="147">
        <f t="shared" si="25"/>
        <v>0</v>
      </c>
      <c r="AZ96" s="149"/>
      <c r="BA96" s="149"/>
      <c r="BB96" s="149"/>
      <c r="BC96" s="149"/>
      <c r="BD96" s="149"/>
      <c r="BE96" s="149"/>
      <c r="BF96" s="149"/>
      <c r="BG96" s="149"/>
      <c r="BH96" s="149"/>
      <c r="BI96" s="149"/>
      <c r="BJ96" s="149"/>
      <c r="BK96" s="149"/>
    </row>
    <row r="97" spans="1:63" ht="15" x14ac:dyDescent="0.25">
      <c r="A97" s="144" t="s">
        <v>131</v>
      </c>
      <c r="B97" s="144"/>
      <c r="C97" s="144"/>
      <c r="D97" s="144"/>
      <c r="E97" s="145"/>
      <c r="F97" s="144"/>
      <c r="G97" s="144"/>
      <c r="H97" s="144"/>
      <c r="I97" s="145"/>
      <c r="J97" s="144">
        <v>67</v>
      </c>
      <c r="K97" s="144">
        <v>68</v>
      </c>
      <c r="L97" s="144">
        <v>75</v>
      </c>
      <c r="M97" s="145"/>
      <c r="N97" s="144">
        <v>80</v>
      </c>
      <c r="O97" s="144">
        <v>88</v>
      </c>
      <c r="P97" s="144">
        <v>68</v>
      </c>
      <c r="Q97" s="145"/>
      <c r="R97" s="144">
        <f t="shared" si="26"/>
        <v>446</v>
      </c>
      <c r="S97" s="147">
        <f t="shared" si="24"/>
        <v>0</v>
      </c>
      <c r="T97" s="148"/>
      <c r="U97" s="148"/>
      <c r="V97" s="148"/>
      <c r="W97" s="148"/>
      <c r="X97" s="148"/>
      <c r="Y97" s="149"/>
      <c r="Z97" s="149"/>
      <c r="AA97" s="149"/>
      <c r="AB97" s="149"/>
      <c r="AC97" s="149"/>
      <c r="AD97" s="149"/>
      <c r="AE97" s="149"/>
      <c r="AG97" s="144" t="s">
        <v>131</v>
      </c>
      <c r="AH97" s="144"/>
      <c r="AI97" s="144"/>
      <c r="AJ97" s="144"/>
      <c r="AK97" s="145"/>
      <c r="AL97" s="144"/>
      <c r="AM97" s="144"/>
      <c r="AN97" s="144"/>
      <c r="AO97" s="145"/>
      <c r="AP97" s="144"/>
      <c r="AQ97" s="144"/>
      <c r="AR97" s="144"/>
      <c r="AS97" s="145"/>
      <c r="AT97" s="144"/>
      <c r="AU97" s="144"/>
      <c r="AV97" s="144"/>
      <c r="AW97" s="145"/>
      <c r="AX97" s="146">
        <f t="shared" si="23"/>
        <v>0</v>
      </c>
      <c r="AY97" s="147">
        <f t="shared" si="25"/>
        <v>0</v>
      </c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</row>
    <row r="98" spans="1:63" ht="15" x14ac:dyDescent="0.25">
      <c r="A98" s="144" t="s">
        <v>132</v>
      </c>
      <c r="B98" s="144"/>
      <c r="C98" s="144"/>
      <c r="D98" s="144"/>
      <c r="E98" s="145"/>
      <c r="F98" s="144"/>
      <c r="G98" s="144"/>
      <c r="H98" s="144"/>
      <c r="I98" s="145"/>
      <c r="J98" s="144">
        <v>39</v>
      </c>
      <c r="K98" s="144">
        <v>39</v>
      </c>
      <c r="L98" s="144">
        <v>43</v>
      </c>
      <c r="M98" s="145"/>
      <c r="N98" s="144">
        <v>46</v>
      </c>
      <c r="O98" s="144">
        <v>51</v>
      </c>
      <c r="P98" s="144">
        <v>39</v>
      </c>
      <c r="Q98" s="145"/>
      <c r="R98" s="144">
        <f t="shared" si="26"/>
        <v>257</v>
      </c>
      <c r="S98" s="147">
        <f t="shared" si="24"/>
        <v>0</v>
      </c>
      <c r="T98" s="148"/>
      <c r="U98" s="148"/>
      <c r="V98" s="148"/>
      <c r="W98" s="148"/>
      <c r="X98" s="148"/>
      <c r="Y98" s="149"/>
      <c r="Z98" s="149"/>
      <c r="AA98" s="149"/>
      <c r="AB98" s="149"/>
      <c r="AC98" s="149"/>
      <c r="AD98" s="149"/>
      <c r="AE98" s="149"/>
      <c r="AG98" s="144" t="s">
        <v>132</v>
      </c>
      <c r="AH98" s="144"/>
      <c r="AI98" s="144"/>
      <c r="AJ98" s="144"/>
      <c r="AK98" s="145"/>
      <c r="AL98" s="144"/>
      <c r="AM98" s="144"/>
      <c r="AN98" s="144"/>
      <c r="AO98" s="145"/>
      <c r="AP98" s="144"/>
      <c r="AQ98" s="144"/>
      <c r="AR98" s="144"/>
      <c r="AS98" s="145"/>
      <c r="AT98" s="144"/>
      <c r="AU98" s="144"/>
      <c r="AV98" s="144"/>
      <c r="AW98" s="145"/>
      <c r="AX98" s="146">
        <f t="shared" si="23"/>
        <v>0</v>
      </c>
      <c r="AY98" s="147">
        <f t="shared" si="25"/>
        <v>0</v>
      </c>
      <c r="AZ98" s="149"/>
      <c r="BA98" s="149"/>
      <c r="BB98" s="149"/>
      <c r="BC98" s="149"/>
      <c r="BD98" s="149"/>
      <c r="BE98" s="149"/>
      <c r="BF98" s="149"/>
      <c r="BG98" s="149"/>
      <c r="BH98" s="149"/>
      <c r="BI98" s="149"/>
      <c r="BJ98" s="149"/>
      <c r="BK98" s="149"/>
    </row>
    <row r="99" spans="1:63" ht="15" x14ac:dyDescent="0.25">
      <c r="A99" s="144" t="s">
        <v>133</v>
      </c>
      <c r="B99" s="144"/>
      <c r="C99" s="144"/>
      <c r="D99" s="144"/>
      <c r="E99" s="145"/>
      <c r="F99" s="144"/>
      <c r="G99" s="144"/>
      <c r="H99" s="144"/>
      <c r="I99" s="145"/>
      <c r="J99" s="144">
        <v>72</v>
      </c>
      <c r="K99" s="144">
        <v>73</v>
      </c>
      <c r="L99" s="144">
        <v>80</v>
      </c>
      <c r="M99" s="145"/>
      <c r="N99" s="144">
        <v>86</v>
      </c>
      <c r="O99" s="144">
        <v>94</v>
      </c>
      <c r="P99" s="144">
        <v>73</v>
      </c>
      <c r="Q99" s="145"/>
      <c r="R99" s="144">
        <f t="shared" si="26"/>
        <v>478</v>
      </c>
      <c r="S99" s="147">
        <f t="shared" si="24"/>
        <v>0</v>
      </c>
      <c r="T99" s="148"/>
      <c r="U99" s="148"/>
      <c r="V99" s="148"/>
      <c r="W99" s="148"/>
      <c r="X99" s="148"/>
      <c r="Y99" s="149"/>
      <c r="Z99" s="149"/>
      <c r="AA99" s="149"/>
      <c r="AB99" s="149"/>
      <c r="AC99" s="149"/>
      <c r="AD99" s="149"/>
      <c r="AE99" s="149"/>
      <c r="AG99" s="144" t="s">
        <v>133</v>
      </c>
      <c r="AH99" s="144"/>
      <c r="AI99" s="144"/>
      <c r="AJ99" s="144"/>
      <c r="AK99" s="145"/>
      <c r="AL99" s="144"/>
      <c r="AM99" s="144"/>
      <c r="AN99" s="144"/>
      <c r="AO99" s="145"/>
      <c r="AP99" s="144"/>
      <c r="AQ99" s="144"/>
      <c r="AR99" s="144"/>
      <c r="AS99" s="145"/>
      <c r="AT99" s="144"/>
      <c r="AU99" s="144"/>
      <c r="AV99" s="144"/>
      <c r="AW99" s="145"/>
      <c r="AX99" s="146">
        <f t="shared" si="23"/>
        <v>0</v>
      </c>
      <c r="AY99" s="147">
        <f t="shared" si="25"/>
        <v>0</v>
      </c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</row>
    <row r="100" spans="1:63" ht="15" x14ac:dyDescent="0.25">
      <c r="A100" s="144" t="s">
        <v>134</v>
      </c>
      <c r="B100" s="144"/>
      <c r="C100" s="144"/>
      <c r="D100" s="144"/>
      <c r="E100" s="145"/>
      <c r="F100" s="144"/>
      <c r="G100" s="144"/>
      <c r="H100" s="144"/>
      <c r="I100" s="145"/>
      <c r="J100" s="144">
        <v>77</v>
      </c>
      <c r="K100" s="144">
        <v>78</v>
      </c>
      <c r="L100" s="144">
        <v>86</v>
      </c>
      <c r="M100" s="145"/>
      <c r="N100" s="144">
        <v>92</v>
      </c>
      <c r="O100" s="144">
        <v>100</v>
      </c>
      <c r="P100" s="144">
        <v>78</v>
      </c>
      <c r="Q100" s="145"/>
      <c r="R100" s="144">
        <f t="shared" si="26"/>
        <v>511</v>
      </c>
      <c r="S100" s="147">
        <f t="shared" si="24"/>
        <v>0</v>
      </c>
      <c r="T100" s="148"/>
      <c r="U100" s="148"/>
      <c r="V100" s="148"/>
      <c r="W100" s="148"/>
      <c r="X100" s="148"/>
      <c r="Y100" s="149"/>
      <c r="Z100" s="149"/>
      <c r="AA100" s="149"/>
      <c r="AB100" s="149"/>
      <c r="AC100" s="149"/>
      <c r="AD100" s="149"/>
      <c r="AE100" s="149"/>
      <c r="AG100" s="144" t="s">
        <v>134</v>
      </c>
      <c r="AH100" s="144"/>
      <c r="AI100" s="144"/>
      <c r="AJ100" s="144"/>
      <c r="AK100" s="145"/>
      <c r="AL100" s="144"/>
      <c r="AM100" s="144"/>
      <c r="AN100" s="144"/>
      <c r="AO100" s="145"/>
      <c r="AP100" s="144"/>
      <c r="AQ100" s="144"/>
      <c r="AR100" s="144"/>
      <c r="AS100" s="145"/>
      <c r="AT100" s="144"/>
      <c r="AU100" s="144"/>
      <c r="AV100" s="144"/>
      <c r="AW100" s="145"/>
      <c r="AX100" s="146">
        <f t="shared" si="23"/>
        <v>0</v>
      </c>
      <c r="AY100" s="147">
        <f t="shared" si="25"/>
        <v>0</v>
      </c>
      <c r="AZ100" s="149"/>
      <c r="BA100" s="149"/>
      <c r="BB100" s="149"/>
      <c r="BC100" s="149"/>
      <c r="BD100" s="149"/>
      <c r="BE100" s="149"/>
      <c r="BF100" s="149"/>
      <c r="BG100" s="149"/>
      <c r="BH100" s="149"/>
      <c r="BI100" s="144"/>
      <c r="BJ100" s="144"/>
      <c r="BK100" s="144"/>
    </row>
    <row r="101" spans="1:63" ht="15" x14ac:dyDescent="0.25">
      <c r="A101" s="144" t="s">
        <v>135</v>
      </c>
      <c r="B101" s="144"/>
      <c r="C101" s="144"/>
      <c r="D101" s="144"/>
      <c r="E101" s="145"/>
      <c r="F101" s="144"/>
      <c r="G101" s="144"/>
      <c r="H101" s="144"/>
      <c r="I101" s="145"/>
      <c r="J101" s="144">
        <v>27</v>
      </c>
      <c r="K101" s="144">
        <v>27</v>
      </c>
      <c r="L101" s="144">
        <v>30</v>
      </c>
      <c r="M101" s="145"/>
      <c r="N101" s="144">
        <v>32</v>
      </c>
      <c r="O101" s="144">
        <v>35</v>
      </c>
      <c r="P101" s="144">
        <v>27</v>
      </c>
      <c r="Q101" s="145"/>
      <c r="R101" s="144">
        <f t="shared" si="26"/>
        <v>178</v>
      </c>
      <c r="S101" s="147">
        <f t="shared" si="24"/>
        <v>0</v>
      </c>
      <c r="T101" s="148"/>
      <c r="U101" s="148"/>
      <c r="V101" s="148"/>
      <c r="W101" s="148"/>
      <c r="X101" s="148"/>
      <c r="Y101" s="149"/>
      <c r="Z101" s="149"/>
      <c r="AA101" s="149"/>
      <c r="AB101" s="149"/>
      <c r="AC101" s="149"/>
      <c r="AD101" s="149"/>
      <c r="AE101" s="149"/>
      <c r="AG101" s="144" t="s">
        <v>135</v>
      </c>
      <c r="AH101" s="144"/>
      <c r="AI101" s="144"/>
      <c r="AJ101" s="144"/>
      <c r="AK101" s="145"/>
      <c r="AL101" s="144"/>
      <c r="AM101" s="144"/>
      <c r="AN101" s="144"/>
      <c r="AO101" s="145"/>
      <c r="AP101" s="144"/>
      <c r="AQ101" s="144"/>
      <c r="AR101" s="144"/>
      <c r="AS101" s="145"/>
      <c r="AT101" s="144"/>
      <c r="AU101" s="144"/>
      <c r="AV101" s="144"/>
      <c r="AW101" s="145"/>
      <c r="AX101" s="146">
        <f t="shared" si="23"/>
        <v>0</v>
      </c>
      <c r="AY101" s="147">
        <f t="shared" si="25"/>
        <v>0</v>
      </c>
      <c r="AZ101" s="149"/>
      <c r="BA101" s="149"/>
      <c r="BB101" s="149"/>
      <c r="BC101" s="149"/>
      <c r="BD101" s="149"/>
      <c r="BE101" s="149"/>
      <c r="BF101" s="149"/>
      <c r="BG101" s="149"/>
      <c r="BH101" s="149"/>
      <c r="BI101" s="144"/>
      <c r="BJ101" s="144"/>
      <c r="BK101" s="144"/>
    </row>
    <row r="102" spans="1:63" ht="15" x14ac:dyDescent="0.25">
      <c r="A102" s="144" t="s">
        <v>136</v>
      </c>
      <c r="B102" s="144"/>
      <c r="C102" s="144"/>
      <c r="D102" s="144"/>
      <c r="E102" s="145"/>
      <c r="F102" s="144"/>
      <c r="G102" s="144"/>
      <c r="H102" s="144"/>
      <c r="I102" s="145"/>
      <c r="J102" s="144">
        <v>39</v>
      </c>
      <c r="K102" s="144">
        <v>40</v>
      </c>
      <c r="L102" s="144">
        <v>44</v>
      </c>
      <c r="M102" s="145"/>
      <c r="N102" s="144">
        <v>47</v>
      </c>
      <c r="O102" s="144">
        <v>52</v>
      </c>
      <c r="P102" s="144">
        <v>40</v>
      </c>
      <c r="Q102" s="145"/>
      <c r="R102" s="144">
        <f t="shared" si="26"/>
        <v>262</v>
      </c>
      <c r="S102" s="147">
        <f t="shared" si="24"/>
        <v>0</v>
      </c>
      <c r="T102" s="148"/>
      <c r="U102" s="148"/>
      <c r="V102" s="148"/>
      <c r="W102" s="148"/>
      <c r="X102" s="148"/>
      <c r="Y102" s="149"/>
      <c r="Z102" s="149"/>
      <c r="AA102" s="149"/>
      <c r="AB102" s="149"/>
      <c r="AC102" s="149"/>
      <c r="AD102" s="149"/>
      <c r="AE102" s="149"/>
      <c r="AG102" s="144" t="s">
        <v>136</v>
      </c>
      <c r="AH102" s="144"/>
      <c r="AI102" s="144"/>
      <c r="AJ102" s="144"/>
      <c r="AK102" s="145"/>
      <c r="AL102" s="144"/>
      <c r="AM102" s="144"/>
      <c r="AN102" s="144"/>
      <c r="AO102" s="145"/>
      <c r="AP102" s="144"/>
      <c r="AQ102" s="144"/>
      <c r="AR102" s="144"/>
      <c r="AS102" s="145"/>
      <c r="AT102" s="144"/>
      <c r="AU102" s="144"/>
      <c r="AV102" s="144"/>
      <c r="AW102" s="145"/>
      <c r="AX102" s="146">
        <f t="shared" si="23"/>
        <v>0</v>
      </c>
      <c r="AY102" s="147">
        <f t="shared" si="25"/>
        <v>0</v>
      </c>
      <c r="AZ102" s="149"/>
      <c r="BA102" s="149"/>
      <c r="BB102" s="149"/>
      <c r="BC102" s="149"/>
      <c r="BD102" s="149"/>
      <c r="BE102" s="149"/>
      <c r="BF102" s="149"/>
      <c r="BG102" s="149"/>
      <c r="BH102" s="149"/>
      <c r="BI102" s="144"/>
      <c r="BJ102" s="144"/>
      <c r="BK102" s="144"/>
    </row>
    <row r="103" spans="1:63" ht="15" x14ac:dyDescent="0.25">
      <c r="A103" s="144" t="s">
        <v>137</v>
      </c>
      <c r="B103" s="144"/>
      <c r="C103" s="144"/>
      <c r="D103" s="144"/>
      <c r="E103" s="145"/>
      <c r="F103" s="144"/>
      <c r="G103" s="144"/>
      <c r="H103" s="144"/>
      <c r="I103" s="145"/>
      <c r="J103" s="144">
        <v>46</v>
      </c>
      <c r="K103" s="144">
        <v>47</v>
      </c>
      <c r="L103" s="144">
        <v>52</v>
      </c>
      <c r="M103" s="145"/>
      <c r="N103" s="144">
        <v>55</v>
      </c>
      <c r="O103" s="144">
        <v>61</v>
      </c>
      <c r="P103" s="144">
        <v>47</v>
      </c>
      <c r="Q103" s="145"/>
      <c r="R103" s="144">
        <f t="shared" si="26"/>
        <v>308</v>
      </c>
      <c r="S103" s="147">
        <f t="shared" si="24"/>
        <v>0</v>
      </c>
      <c r="T103" s="148"/>
      <c r="U103" s="148"/>
      <c r="V103" s="148"/>
      <c r="W103" s="148"/>
      <c r="X103" s="148"/>
      <c r="Y103" s="149"/>
      <c r="Z103" s="149"/>
      <c r="AA103" s="149"/>
      <c r="AB103" s="149"/>
      <c r="AC103" s="149"/>
      <c r="AD103" s="149"/>
      <c r="AE103" s="149"/>
      <c r="AG103" s="144" t="s">
        <v>137</v>
      </c>
      <c r="AH103" s="144"/>
      <c r="AI103" s="144"/>
      <c r="AJ103" s="144"/>
      <c r="AK103" s="145"/>
      <c r="AL103" s="144"/>
      <c r="AM103" s="144"/>
      <c r="AN103" s="144"/>
      <c r="AO103" s="145"/>
      <c r="AP103" s="144"/>
      <c r="AQ103" s="144"/>
      <c r="AR103" s="144"/>
      <c r="AS103" s="145"/>
      <c r="AT103" s="144"/>
      <c r="AU103" s="144"/>
      <c r="AV103" s="144"/>
      <c r="AW103" s="145"/>
      <c r="AX103" s="146">
        <f t="shared" si="23"/>
        <v>0</v>
      </c>
      <c r="AY103" s="147">
        <f t="shared" si="25"/>
        <v>0</v>
      </c>
      <c r="AZ103" s="149"/>
      <c r="BA103" s="149"/>
      <c r="BB103" s="149"/>
      <c r="BC103" s="149"/>
      <c r="BD103" s="149"/>
      <c r="BE103" s="149"/>
      <c r="BF103" s="149"/>
      <c r="BG103" s="149"/>
      <c r="BH103" s="149"/>
      <c r="BI103" s="149"/>
      <c r="BJ103" s="149"/>
      <c r="BK103" s="149"/>
    </row>
    <row r="104" spans="1:63" ht="15" x14ac:dyDescent="0.25">
      <c r="A104" s="144" t="s">
        <v>138</v>
      </c>
      <c r="B104" s="144"/>
      <c r="C104" s="144"/>
      <c r="D104" s="144"/>
      <c r="E104" s="145"/>
      <c r="F104" s="144"/>
      <c r="G104" s="144"/>
      <c r="H104" s="144"/>
      <c r="I104" s="145"/>
      <c r="J104" s="144">
        <v>26</v>
      </c>
      <c r="K104" s="144">
        <v>26</v>
      </c>
      <c r="L104" s="144">
        <v>29</v>
      </c>
      <c r="M104" s="145"/>
      <c r="N104" s="144">
        <v>31</v>
      </c>
      <c r="O104" s="144">
        <v>34</v>
      </c>
      <c r="P104" s="144">
        <v>26</v>
      </c>
      <c r="Q104" s="145"/>
      <c r="R104" s="144">
        <f t="shared" si="26"/>
        <v>172</v>
      </c>
      <c r="S104" s="147">
        <f t="shared" si="24"/>
        <v>0</v>
      </c>
      <c r="T104" s="148"/>
      <c r="U104" s="148"/>
      <c r="V104" s="148"/>
      <c r="W104" s="148"/>
      <c r="X104" s="148"/>
      <c r="Y104" s="149"/>
      <c r="Z104" s="149"/>
      <c r="AA104" s="149"/>
      <c r="AB104" s="149"/>
      <c r="AC104" s="149"/>
      <c r="AD104" s="149"/>
      <c r="AE104" s="149"/>
      <c r="AG104" s="144" t="s">
        <v>138</v>
      </c>
      <c r="AH104" s="144"/>
      <c r="AI104" s="144"/>
      <c r="AJ104" s="144"/>
      <c r="AK104" s="145"/>
      <c r="AL104" s="144"/>
      <c r="AM104" s="144"/>
      <c r="AN104" s="144"/>
      <c r="AO104" s="145"/>
      <c r="AP104" s="144"/>
      <c r="AQ104" s="144"/>
      <c r="AR104" s="144"/>
      <c r="AS104" s="145"/>
      <c r="AT104" s="144"/>
      <c r="AU104" s="144"/>
      <c r="AV104" s="144"/>
      <c r="AW104" s="145"/>
      <c r="AX104" s="146">
        <f t="shared" si="23"/>
        <v>0</v>
      </c>
      <c r="AY104" s="147">
        <f t="shared" si="25"/>
        <v>0</v>
      </c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</row>
    <row r="105" spans="1:63" ht="15" x14ac:dyDescent="0.25">
      <c r="A105" s="144" t="s">
        <v>139</v>
      </c>
      <c r="B105" s="144"/>
      <c r="C105" s="144"/>
      <c r="D105" s="144"/>
      <c r="E105" s="145"/>
      <c r="F105" s="144"/>
      <c r="G105" s="144"/>
      <c r="H105" s="144"/>
      <c r="I105" s="145"/>
      <c r="J105" s="144">
        <v>44</v>
      </c>
      <c r="K105" s="144">
        <v>44</v>
      </c>
      <c r="L105" s="144">
        <v>49</v>
      </c>
      <c r="M105" s="145"/>
      <c r="N105" s="144">
        <v>52</v>
      </c>
      <c r="O105" s="144">
        <v>57</v>
      </c>
      <c r="P105" s="144">
        <v>44</v>
      </c>
      <c r="Q105" s="145"/>
      <c r="R105" s="144">
        <f t="shared" si="26"/>
        <v>290</v>
      </c>
      <c r="S105" s="147">
        <f t="shared" si="24"/>
        <v>0</v>
      </c>
      <c r="T105" s="148"/>
      <c r="U105" s="148"/>
      <c r="V105" s="148"/>
      <c r="W105" s="148"/>
      <c r="X105" s="148"/>
      <c r="Y105" s="149"/>
      <c r="Z105" s="149"/>
      <c r="AA105" s="149"/>
      <c r="AB105" s="149"/>
      <c r="AC105" s="149"/>
      <c r="AD105" s="149"/>
      <c r="AE105" s="149"/>
      <c r="AG105" s="144" t="s">
        <v>139</v>
      </c>
      <c r="AH105" s="144"/>
      <c r="AI105" s="144"/>
      <c r="AJ105" s="144"/>
      <c r="AK105" s="145"/>
      <c r="AL105" s="144"/>
      <c r="AM105" s="144"/>
      <c r="AN105" s="144"/>
      <c r="AO105" s="145"/>
      <c r="AP105" s="144"/>
      <c r="AQ105" s="144"/>
      <c r="AR105" s="144"/>
      <c r="AS105" s="145"/>
      <c r="AT105" s="144"/>
      <c r="AU105" s="144"/>
      <c r="AV105" s="144"/>
      <c r="AW105" s="145"/>
      <c r="AX105" s="146">
        <f t="shared" si="23"/>
        <v>0</v>
      </c>
      <c r="AY105" s="147">
        <f t="shared" si="25"/>
        <v>0</v>
      </c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</row>
    <row r="106" spans="1:63" ht="15" x14ac:dyDescent="0.25">
      <c r="A106" s="144" t="s">
        <v>140</v>
      </c>
      <c r="B106" s="144"/>
      <c r="C106" s="144"/>
      <c r="D106" s="144"/>
      <c r="E106" s="145"/>
      <c r="F106" s="144"/>
      <c r="G106" s="144"/>
      <c r="H106" s="144"/>
      <c r="I106" s="145"/>
      <c r="J106" s="144">
        <v>35</v>
      </c>
      <c r="K106" s="144">
        <v>36</v>
      </c>
      <c r="L106" s="144">
        <v>39</v>
      </c>
      <c r="M106" s="145"/>
      <c r="N106" s="144">
        <v>42</v>
      </c>
      <c r="O106" s="144">
        <v>46</v>
      </c>
      <c r="P106" s="144">
        <v>36</v>
      </c>
      <c r="Q106" s="145"/>
      <c r="R106" s="144">
        <f t="shared" si="26"/>
        <v>234</v>
      </c>
      <c r="S106" s="147">
        <f t="shared" si="24"/>
        <v>0</v>
      </c>
      <c r="T106" s="148"/>
      <c r="U106" s="148"/>
      <c r="V106" s="148"/>
      <c r="W106" s="148"/>
      <c r="X106" s="148"/>
      <c r="Y106" s="149"/>
      <c r="Z106" s="149"/>
      <c r="AA106" s="149"/>
      <c r="AB106" s="149"/>
      <c r="AC106" s="149"/>
      <c r="AD106" s="149"/>
      <c r="AE106" s="149"/>
      <c r="AG106" s="144" t="s">
        <v>140</v>
      </c>
      <c r="AH106" s="144"/>
      <c r="AI106" s="144"/>
      <c r="AJ106" s="144"/>
      <c r="AK106" s="145"/>
      <c r="AL106" s="144"/>
      <c r="AM106" s="144"/>
      <c r="AN106" s="144"/>
      <c r="AO106" s="145"/>
      <c r="AP106" s="144"/>
      <c r="AQ106" s="144"/>
      <c r="AR106" s="144"/>
      <c r="AS106" s="145"/>
      <c r="AT106" s="144"/>
      <c r="AU106" s="144"/>
      <c r="AV106" s="144"/>
      <c r="AW106" s="145"/>
      <c r="AX106" s="146">
        <f t="shared" si="23"/>
        <v>0</v>
      </c>
      <c r="AY106" s="147">
        <f t="shared" si="25"/>
        <v>0</v>
      </c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</row>
    <row r="107" spans="1:63" ht="15" x14ac:dyDescent="0.25">
      <c r="A107" s="144" t="s">
        <v>141</v>
      </c>
      <c r="B107" s="144"/>
      <c r="C107" s="144"/>
      <c r="D107" s="144"/>
      <c r="E107" s="145"/>
      <c r="F107" s="144"/>
      <c r="G107" s="144"/>
      <c r="H107" s="144"/>
      <c r="I107" s="145"/>
      <c r="J107" s="144">
        <v>28</v>
      </c>
      <c r="K107" s="144">
        <v>28</v>
      </c>
      <c r="L107" s="144">
        <v>31</v>
      </c>
      <c r="M107" s="145"/>
      <c r="N107" s="144">
        <v>33</v>
      </c>
      <c r="O107" s="144">
        <v>37</v>
      </c>
      <c r="P107" s="144">
        <v>28</v>
      </c>
      <c r="Q107" s="145"/>
      <c r="R107" s="144">
        <f t="shared" si="26"/>
        <v>185</v>
      </c>
      <c r="S107" s="147">
        <f t="shared" si="24"/>
        <v>0</v>
      </c>
      <c r="T107" s="148"/>
      <c r="U107" s="148"/>
      <c r="V107" s="148"/>
      <c r="W107" s="148"/>
      <c r="X107" s="148"/>
      <c r="Y107" s="149"/>
      <c r="Z107" s="149"/>
      <c r="AA107" s="149"/>
      <c r="AB107" s="149"/>
      <c r="AC107" s="149"/>
      <c r="AD107" s="149"/>
      <c r="AE107" s="149"/>
      <c r="AG107" s="144" t="s">
        <v>141</v>
      </c>
      <c r="AH107" s="144"/>
      <c r="AI107" s="144"/>
      <c r="AJ107" s="144"/>
      <c r="AK107" s="145"/>
      <c r="AL107" s="144"/>
      <c r="AM107" s="144"/>
      <c r="AN107" s="144"/>
      <c r="AO107" s="145"/>
      <c r="AP107" s="144"/>
      <c r="AQ107" s="144"/>
      <c r="AR107" s="144"/>
      <c r="AS107" s="145"/>
      <c r="AT107" s="144"/>
      <c r="AU107" s="144"/>
      <c r="AV107" s="144"/>
      <c r="AW107" s="145"/>
      <c r="AX107" s="146">
        <f t="shared" si="23"/>
        <v>0</v>
      </c>
      <c r="AY107" s="147">
        <f t="shared" si="25"/>
        <v>0</v>
      </c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</row>
    <row r="108" spans="1:63" ht="15" x14ac:dyDescent="0.25">
      <c r="A108" s="144" t="s">
        <v>142</v>
      </c>
      <c r="B108" s="144"/>
      <c r="C108" s="144"/>
      <c r="D108" s="144"/>
      <c r="E108" s="145"/>
      <c r="F108" s="144"/>
      <c r="G108" s="144"/>
      <c r="H108" s="144"/>
      <c r="I108" s="145"/>
      <c r="J108" s="144">
        <v>42</v>
      </c>
      <c r="K108" s="144">
        <v>43</v>
      </c>
      <c r="L108" s="144">
        <v>47</v>
      </c>
      <c r="M108" s="145"/>
      <c r="N108" s="144">
        <v>50</v>
      </c>
      <c r="O108" s="144">
        <v>55</v>
      </c>
      <c r="P108" s="144">
        <v>43</v>
      </c>
      <c r="Q108" s="145"/>
      <c r="R108" s="144">
        <f t="shared" si="26"/>
        <v>280</v>
      </c>
      <c r="S108" s="147">
        <f t="shared" si="24"/>
        <v>0</v>
      </c>
      <c r="T108" s="148"/>
      <c r="U108" s="148"/>
      <c r="V108" s="148"/>
      <c r="W108" s="148"/>
      <c r="X108" s="148"/>
      <c r="Y108" s="149"/>
      <c r="Z108" s="149"/>
      <c r="AA108" s="149"/>
      <c r="AB108" s="149"/>
      <c r="AC108" s="149"/>
      <c r="AD108" s="149"/>
      <c r="AE108" s="149"/>
      <c r="AG108" s="144" t="s">
        <v>142</v>
      </c>
      <c r="AH108" s="144"/>
      <c r="AI108" s="144"/>
      <c r="AJ108" s="144"/>
      <c r="AK108" s="145"/>
      <c r="AL108" s="144"/>
      <c r="AM108" s="144"/>
      <c r="AN108" s="144"/>
      <c r="AO108" s="145"/>
      <c r="AP108" s="144"/>
      <c r="AQ108" s="144"/>
      <c r="AR108" s="144"/>
      <c r="AS108" s="145"/>
      <c r="AT108" s="144"/>
      <c r="AU108" s="144"/>
      <c r="AV108" s="144"/>
      <c r="AW108" s="145"/>
      <c r="AX108" s="146">
        <f t="shared" si="23"/>
        <v>0</v>
      </c>
      <c r="AY108" s="147">
        <f t="shared" si="25"/>
        <v>0</v>
      </c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</row>
    <row r="109" spans="1:63" ht="15" x14ac:dyDescent="0.25">
      <c r="A109" s="144" t="s">
        <v>143</v>
      </c>
      <c r="B109" s="144"/>
      <c r="C109" s="144"/>
      <c r="D109" s="144"/>
      <c r="E109" s="145"/>
      <c r="F109" s="144"/>
      <c r="G109" s="144"/>
      <c r="H109" s="144"/>
      <c r="I109" s="145"/>
      <c r="J109" s="144">
        <v>33</v>
      </c>
      <c r="K109" s="144">
        <v>34</v>
      </c>
      <c r="L109" s="144">
        <v>37</v>
      </c>
      <c r="M109" s="145"/>
      <c r="N109" s="144">
        <v>40</v>
      </c>
      <c r="O109" s="144">
        <v>43</v>
      </c>
      <c r="P109" s="144">
        <v>34</v>
      </c>
      <c r="Q109" s="145"/>
      <c r="R109" s="144">
        <f t="shared" si="26"/>
        <v>221</v>
      </c>
      <c r="S109" s="147">
        <f t="shared" si="24"/>
        <v>0</v>
      </c>
      <c r="T109" s="148"/>
      <c r="U109" s="148"/>
      <c r="V109" s="148"/>
      <c r="W109" s="148"/>
      <c r="X109" s="148"/>
      <c r="Y109" s="149"/>
      <c r="Z109" s="149"/>
      <c r="AA109" s="149"/>
      <c r="AB109" s="149"/>
      <c r="AC109" s="149"/>
      <c r="AD109" s="149"/>
      <c r="AE109" s="149"/>
      <c r="AG109" s="144" t="s">
        <v>143</v>
      </c>
      <c r="AH109" s="144"/>
      <c r="AI109" s="144"/>
      <c r="AJ109" s="144"/>
      <c r="AK109" s="145"/>
      <c r="AL109" s="144"/>
      <c r="AM109" s="144"/>
      <c r="AN109" s="144"/>
      <c r="AO109" s="145"/>
      <c r="AP109" s="144"/>
      <c r="AQ109" s="144"/>
      <c r="AR109" s="144"/>
      <c r="AS109" s="145"/>
      <c r="AT109" s="144"/>
      <c r="AU109" s="144"/>
      <c r="AV109" s="144"/>
      <c r="AW109" s="145"/>
      <c r="AX109" s="146">
        <f t="shared" si="23"/>
        <v>0</v>
      </c>
      <c r="AY109" s="147">
        <f t="shared" si="25"/>
        <v>0</v>
      </c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</row>
    <row r="110" spans="1:63" ht="15" x14ac:dyDescent="0.25">
      <c r="A110" s="144" t="s">
        <v>144</v>
      </c>
      <c r="B110" s="144"/>
      <c r="C110" s="144"/>
      <c r="D110" s="144"/>
      <c r="E110" s="145"/>
      <c r="F110" s="144"/>
      <c r="G110" s="144"/>
      <c r="H110" s="144"/>
      <c r="I110" s="145"/>
      <c r="J110" s="144">
        <v>36</v>
      </c>
      <c r="K110" s="144">
        <v>36</v>
      </c>
      <c r="L110" s="144">
        <v>40</v>
      </c>
      <c r="M110" s="145"/>
      <c r="N110" s="144">
        <v>43</v>
      </c>
      <c r="O110" s="144">
        <v>47</v>
      </c>
      <c r="P110" s="144">
        <v>36</v>
      </c>
      <c r="Q110" s="145"/>
      <c r="R110" s="144">
        <f t="shared" si="26"/>
        <v>238</v>
      </c>
      <c r="S110" s="147">
        <f t="shared" si="24"/>
        <v>0</v>
      </c>
      <c r="T110" s="148"/>
      <c r="U110" s="148"/>
      <c r="V110" s="148"/>
      <c r="W110" s="148"/>
      <c r="X110" s="148"/>
      <c r="Y110" s="149"/>
      <c r="Z110" s="149"/>
      <c r="AA110" s="149"/>
      <c r="AB110" s="149"/>
      <c r="AC110" s="149"/>
      <c r="AD110" s="149"/>
      <c r="AE110" s="149"/>
      <c r="AG110" s="144" t="s">
        <v>144</v>
      </c>
      <c r="AH110" s="144"/>
      <c r="AI110" s="144"/>
      <c r="AJ110" s="144"/>
      <c r="AK110" s="145"/>
      <c r="AL110" s="144"/>
      <c r="AM110" s="144"/>
      <c r="AN110" s="144"/>
      <c r="AO110" s="145"/>
      <c r="AP110" s="144"/>
      <c r="AQ110" s="144"/>
      <c r="AR110" s="144"/>
      <c r="AS110" s="145"/>
      <c r="AT110" s="144"/>
      <c r="AU110" s="144"/>
      <c r="AV110" s="144"/>
      <c r="AW110" s="145"/>
      <c r="AX110" s="146">
        <f t="shared" si="23"/>
        <v>0</v>
      </c>
      <c r="AY110" s="147">
        <f t="shared" si="25"/>
        <v>0</v>
      </c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</row>
    <row r="111" spans="1:63" ht="15" x14ac:dyDescent="0.25">
      <c r="A111" s="144" t="s">
        <v>145</v>
      </c>
      <c r="B111" s="144"/>
      <c r="C111" s="144"/>
      <c r="D111" s="144"/>
      <c r="E111" s="145"/>
      <c r="F111" s="144"/>
      <c r="G111" s="144"/>
      <c r="H111" s="144"/>
      <c r="I111" s="145"/>
      <c r="J111" s="144">
        <v>63</v>
      </c>
      <c r="K111" s="144">
        <v>65</v>
      </c>
      <c r="L111" s="144">
        <v>71</v>
      </c>
      <c r="M111" s="145"/>
      <c r="N111" s="144">
        <v>75</v>
      </c>
      <c r="O111" s="144">
        <v>82</v>
      </c>
      <c r="P111" s="144">
        <v>64</v>
      </c>
      <c r="Q111" s="145"/>
      <c r="R111" s="144">
        <f t="shared" si="26"/>
        <v>420</v>
      </c>
      <c r="S111" s="147">
        <f t="shared" si="24"/>
        <v>0</v>
      </c>
      <c r="T111" s="148"/>
      <c r="U111" s="148"/>
      <c r="V111" s="148"/>
      <c r="W111" s="148"/>
      <c r="X111" s="148"/>
      <c r="Y111" s="149"/>
      <c r="Z111" s="149"/>
      <c r="AA111" s="149"/>
      <c r="AB111" s="149"/>
      <c r="AC111" s="149"/>
      <c r="AD111" s="149"/>
      <c r="AE111" s="149"/>
      <c r="AG111" s="144" t="s">
        <v>145</v>
      </c>
      <c r="AH111" s="144"/>
      <c r="AI111" s="144"/>
      <c r="AJ111" s="144"/>
      <c r="AK111" s="145"/>
      <c r="AL111" s="144"/>
      <c r="AM111" s="144"/>
      <c r="AN111" s="144"/>
      <c r="AO111" s="145"/>
      <c r="AP111" s="144"/>
      <c r="AQ111" s="144"/>
      <c r="AR111" s="144"/>
      <c r="AS111" s="145"/>
      <c r="AT111" s="144"/>
      <c r="AU111" s="144"/>
      <c r="AV111" s="144"/>
      <c r="AW111" s="145"/>
      <c r="AX111" s="146">
        <f t="shared" si="23"/>
        <v>0</v>
      </c>
      <c r="AY111" s="147">
        <f t="shared" si="25"/>
        <v>0</v>
      </c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49"/>
      <c r="BJ111" s="149"/>
      <c r="BK111" s="149"/>
    </row>
    <row r="112" spans="1:63" ht="15" x14ac:dyDescent="0.25">
      <c r="A112" s="144" t="s">
        <v>146</v>
      </c>
      <c r="B112" s="144"/>
      <c r="C112" s="144"/>
      <c r="D112" s="144"/>
      <c r="E112" s="145"/>
      <c r="F112" s="144"/>
      <c r="G112" s="144"/>
      <c r="H112" s="144"/>
      <c r="I112" s="145"/>
      <c r="J112" s="144">
        <v>7</v>
      </c>
      <c r="K112" s="144">
        <v>6</v>
      </c>
      <c r="L112" s="144">
        <v>8</v>
      </c>
      <c r="M112" s="145"/>
      <c r="N112" s="144">
        <v>9</v>
      </c>
      <c r="O112" s="144">
        <v>9</v>
      </c>
      <c r="P112" s="144">
        <v>7</v>
      </c>
      <c r="Q112" s="145"/>
      <c r="R112" s="144">
        <f t="shared" si="26"/>
        <v>46</v>
      </c>
      <c r="S112" s="147">
        <f t="shared" si="24"/>
        <v>0</v>
      </c>
      <c r="T112" s="148"/>
      <c r="U112" s="148"/>
      <c r="V112" s="148"/>
      <c r="W112" s="148"/>
      <c r="X112" s="148"/>
      <c r="Y112" s="149"/>
      <c r="Z112" s="149"/>
      <c r="AA112" s="149"/>
      <c r="AB112" s="149"/>
      <c r="AC112" s="149"/>
      <c r="AD112" s="149"/>
      <c r="AE112" s="149"/>
      <c r="AG112" s="144" t="s">
        <v>146</v>
      </c>
      <c r="AH112" s="144"/>
      <c r="AI112" s="144"/>
      <c r="AJ112" s="144"/>
      <c r="AK112" s="145"/>
      <c r="AL112" s="144"/>
      <c r="AM112" s="144"/>
      <c r="AN112" s="144"/>
      <c r="AO112" s="145"/>
      <c r="AP112" s="144"/>
      <c r="AQ112" s="144"/>
      <c r="AR112" s="144"/>
      <c r="AS112" s="145"/>
      <c r="AT112" s="144"/>
      <c r="AU112" s="144"/>
      <c r="AV112" s="144"/>
      <c r="AW112" s="145"/>
      <c r="AX112" s="146">
        <f t="shared" si="23"/>
        <v>0</v>
      </c>
      <c r="AY112" s="147">
        <f t="shared" si="25"/>
        <v>0</v>
      </c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49"/>
      <c r="BJ112" s="149"/>
      <c r="BK112" s="149"/>
    </row>
    <row r="113" spans="1:63" ht="15" x14ac:dyDescent="0.25">
      <c r="A113" s="151" t="s">
        <v>147</v>
      </c>
      <c r="B113" s="152">
        <f t="shared" ref="B113:Q113" si="27">SUM(B92:B112)</f>
        <v>0</v>
      </c>
      <c r="C113" s="152">
        <f t="shared" si="27"/>
        <v>0</v>
      </c>
      <c r="D113" s="152">
        <f t="shared" si="27"/>
        <v>0</v>
      </c>
      <c r="E113" s="153">
        <f t="shared" si="27"/>
        <v>0</v>
      </c>
      <c r="F113" s="152">
        <f t="shared" si="27"/>
        <v>0</v>
      </c>
      <c r="G113" s="152">
        <f t="shared" si="27"/>
        <v>0</v>
      </c>
      <c r="H113" s="152">
        <f t="shared" si="27"/>
        <v>0</v>
      </c>
      <c r="I113" s="153">
        <f t="shared" si="27"/>
        <v>0</v>
      </c>
      <c r="J113" s="152">
        <f t="shared" si="27"/>
        <v>880</v>
      </c>
      <c r="K113" s="152">
        <f t="shared" si="27"/>
        <v>890</v>
      </c>
      <c r="L113" s="152">
        <f t="shared" si="27"/>
        <v>980</v>
      </c>
      <c r="M113" s="153">
        <f t="shared" si="27"/>
        <v>0</v>
      </c>
      <c r="N113" s="152">
        <f t="shared" si="27"/>
        <v>1050</v>
      </c>
      <c r="O113" s="152">
        <f t="shared" si="27"/>
        <v>1150</v>
      </c>
      <c r="P113" s="152">
        <f t="shared" si="27"/>
        <v>890</v>
      </c>
      <c r="Q113" s="153">
        <f t="shared" si="27"/>
        <v>0</v>
      </c>
      <c r="R113" s="152">
        <f t="shared" ref="R113:AE113" si="28">SUM(R92:R112)</f>
        <v>5840</v>
      </c>
      <c r="S113" s="147">
        <f t="shared" si="28"/>
        <v>0</v>
      </c>
      <c r="T113" s="152">
        <f t="shared" si="28"/>
        <v>0</v>
      </c>
      <c r="U113" s="152">
        <f t="shared" si="28"/>
        <v>0</v>
      </c>
      <c r="V113" s="152">
        <f t="shared" si="28"/>
        <v>0</v>
      </c>
      <c r="W113" s="152">
        <f t="shared" si="28"/>
        <v>0</v>
      </c>
      <c r="X113" s="152">
        <f t="shared" si="28"/>
        <v>0</v>
      </c>
      <c r="Y113" s="152">
        <f t="shared" si="28"/>
        <v>0</v>
      </c>
      <c r="Z113" s="152">
        <f t="shared" si="28"/>
        <v>0</v>
      </c>
      <c r="AA113" s="152">
        <f t="shared" si="28"/>
        <v>0</v>
      </c>
      <c r="AB113" s="152">
        <f t="shared" si="28"/>
        <v>0</v>
      </c>
      <c r="AC113" s="152">
        <f t="shared" si="28"/>
        <v>0</v>
      </c>
      <c r="AD113" s="152">
        <f t="shared" si="28"/>
        <v>0</v>
      </c>
      <c r="AE113" s="152">
        <f t="shared" si="28"/>
        <v>0</v>
      </c>
      <c r="AG113" s="151" t="s">
        <v>147</v>
      </c>
      <c r="AH113" s="152">
        <f t="shared" ref="AH113:BK113" si="29">SUM(AH92:AH112)</f>
        <v>0</v>
      </c>
      <c r="AI113" s="152">
        <f t="shared" si="29"/>
        <v>0</v>
      </c>
      <c r="AJ113" s="152">
        <f t="shared" si="29"/>
        <v>0</v>
      </c>
      <c r="AK113" s="153">
        <f t="shared" si="29"/>
        <v>0</v>
      </c>
      <c r="AL113" s="152">
        <f t="shared" si="29"/>
        <v>0</v>
      </c>
      <c r="AM113" s="152">
        <f t="shared" si="29"/>
        <v>0</v>
      </c>
      <c r="AN113" s="152">
        <f t="shared" si="29"/>
        <v>0</v>
      </c>
      <c r="AO113" s="153">
        <f t="shared" si="29"/>
        <v>0</v>
      </c>
      <c r="AP113" s="152">
        <f t="shared" si="29"/>
        <v>0</v>
      </c>
      <c r="AQ113" s="152">
        <f t="shared" si="29"/>
        <v>0</v>
      </c>
      <c r="AR113" s="152">
        <f t="shared" si="29"/>
        <v>0</v>
      </c>
      <c r="AS113" s="153">
        <f t="shared" si="29"/>
        <v>0</v>
      </c>
      <c r="AT113" s="152">
        <f t="shared" si="29"/>
        <v>0</v>
      </c>
      <c r="AU113" s="152">
        <f t="shared" si="29"/>
        <v>0</v>
      </c>
      <c r="AV113" s="152">
        <f t="shared" si="29"/>
        <v>0</v>
      </c>
      <c r="AW113" s="153">
        <f t="shared" si="29"/>
        <v>0</v>
      </c>
      <c r="AX113" s="154">
        <f t="shared" si="29"/>
        <v>0</v>
      </c>
      <c r="AY113" s="155">
        <f t="shared" si="29"/>
        <v>0</v>
      </c>
      <c r="AZ113" s="152">
        <f t="shared" si="29"/>
        <v>0</v>
      </c>
      <c r="BA113" s="152">
        <f t="shared" si="29"/>
        <v>0</v>
      </c>
      <c r="BB113" s="152">
        <f t="shared" si="29"/>
        <v>0</v>
      </c>
      <c r="BC113" s="152">
        <f t="shared" si="29"/>
        <v>0</v>
      </c>
      <c r="BD113" s="152">
        <f t="shared" si="29"/>
        <v>0</v>
      </c>
      <c r="BE113" s="152">
        <f t="shared" si="29"/>
        <v>0</v>
      </c>
      <c r="BF113" s="152">
        <f t="shared" si="29"/>
        <v>0</v>
      </c>
      <c r="BG113" s="152">
        <f t="shared" si="29"/>
        <v>0</v>
      </c>
      <c r="BH113" s="152">
        <f t="shared" si="29"/>
        <v>0</v>
      </c>
      <c r="BI113" s="152">
        <f t="shared" si="29"/>
        <v>0</v>
      </c>
      <c r="BJ113" s="152">
        <f t="shared" si="29"/>
        <v>0</v>
      </c>
      <c r="BK113" s="152">
        <f t="shared" si="29"/>
        <v>0</v>
      </c>
    </row>
    <row r="115" spans="1:63" ht="15" x14ac:dyDescent="0.25">
      <c r="A115" s="135" t="s">
        <v>219</v>
      </c>
      <c r="B115" s="375" t="str">
        <f>'Indicadores PA'!D19</f>
        <v xml:space="preserve">Realizar orientaciones y asesorías socio jurídicas a través de la operación del modelo de atención CIOM </v>
      </c>
      <c r="C115" s="376"/>
      <c r="D115" s="376"/>
      <c r="E115" s="376"/>
      <c r="F115" s="376"/>
      <c r="G115" s="376"/>
      <c r="H115" s="376"/>
      <c r="I115" s="376"/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76"/>
      <c r="X115" s="376"/>
      <c r="Y115" s="376"/>
      <c r="Z115" s="376"/>
      <c r="AA115" s="376"/>
      <c r="AB115" s="376"/>
      <c r="AC115" s="376"/>
      <c r="AD115" s="376"/>
      <c r="AE115" s="376"/>
      <c r="AF115" s="376"/>
      <c r="AG115" s="376"/>
      <c r="AH115" s="376"/>
      <c r="AI115" s="376"/>
      <c r="AJ115" s="376"/>
      <c r="AK115" s="376"/>
      <c r="AL115" s="376"/>
      <c r="AM115" s="376"/>
      <c r="AN115" s="376"/>
      <c r="AO115" s="376"/>
      <c r="AP115" s="376"/>
      <c r="AQ115" s="376"/>
      <c r="AR115" s="376"/>
      <c r="AS115" s="376"/>
      <c r="AT115" s="376"/>
      <c r="AU115" s="376"/>
      <c r="AV115" s="376"/>
      <c r="AW115" s="376"/>
      <c r="AX115" s="376"/>
      <c r="AY115" s="376"/>
      <c r="AZ115" s="376"/>
      <c r="BA115" s="376"/>
      <c r="BB115" s="376"/>
      <c r="BC115" s="376"/>
      <c r="BD115" s="376"/>
      <c r="BE115" s="376"/>
      <c r="BF115" s="376"/>
      <c r="BG115" s="376"/>
      <c r="BH115" s="376"/>
      <c r="BI115" s="376"/>
      <c r="BJ115" s="376"/>
      <c r="BK115" s="377"/>
    </row>
    <row r="116" spans="1:63" ht="15" x14ac:dyDescent="0.25">
      <c r="A116" s="386" t="s">
        <v>108</v>
      </c>
      <c r="B116" s="185" t="s">
        <v>16</v>
      </c>
      <c r="C116" s="185" t="s">
        <v>17</v>
      </c>
      <c r="D116" s="388" t="s">
        <v>18</v>
      </c>
      <c r="E116" s="389"/>
      <c r="F116" s="185" t="s">
        <v>19</v>
      </c>
      <c r="G116" s="185" t="s">
        <v>20</v>
      </c>
      <c r="H116" s="388" t="s">
        <v>21</v>
      </c>
      <c r="I116" s="389"/>
      <c r="J116" s="185" t="s">
        <v>22</v>
      </c>
      <c r="K116" s="185" t="s">
        <v>23</v>
      </c>
      <c r="L116" s="388" t="s">
        <v>24</v>
      </c>
      <c r="M116" s="389"/>
      <c r="N116" s="185" t="s">
        <v>25</v>
      </c>
      <c r="O116" s="185" t="s">
        <v>26</v>
      </c>
      <c r="P116" s="388" t="s">
        <v>27</v>
      </c>
      <c r="Q116" s="389"/>
      <c r="R116" s="388" t="s">
        <v>109</v>
      </c>
      <c r="S116" s="389"/>
      <c r="T116" s="388" t="s">
        <v>110</v>
      </c>
      <c r="U116" s="390"/>
      <c r="V116" s="390"/>
      <c r="W116" s="390"/>
      <c r="X116" s="390"/>
      <c r="Y116" s="389"/>
      <c r="Z116" s="388" t="s">
        <v>111</v>
      </c>
      <c r="AA116" s="390"/>
      <c r="AB116" s="390"/>
      <c r="AC116" s="390"/>
      <c r="AD116" s="390"/>
      <c r="AE116" s="389"/>
      <c r="AF116" s="186"/>
      <c r="AG116" s="386" t="s">
        <v>108</v>
      </c>
      <c r="AH116" s="185" t="s">
        <v>16</v>
      </c>
      <c r="AI116" s="185" t="s">
        <v>17</v>
      </c>
      <c r="AJ116" s="388" t="s">
        <v>18</v>
      </c>
      <c r="AK116" s="389"/>
      <c r="AL116" s="185" t="s">
        <v>19</v>
      </c>
      <c r="AM116" s="185" t="s">
        <v>20</v>
      </c>
      <c r="AN116" s="388" t="s">
        <v>21</v>
      </c>
      <c r="AO116" s="389"/>
      <c r="AP116" s="185" t="s">
        <v>22</v>
      </c>
      <c r="AQ116" s="185" t="s">
        <v>23</v>
      </c>
      <c r="AR116" s="388" t="s">
        <v>24</v>
      </c>
      <c r="AS116" s="389"/>
      <c r="AT116" s="185" t="s">
        <v>25</v>
      </c>
      <c r="AU116" s="185" t="s">
        <v>26</v>
      </c>
      <c r="AV116" s="388" t="s">
        <v>27</v>
      </c>
      <c r="AW116" s="389"/>
      <c r="AX116" s="388" t="s">
        <v>109</v>
      </c>
      <c r="AY116" s="389"/>
      <c r="AZ116" s="388" t="s">
        <v>110</v>
      </c>
      <c r="BA116" s="390"/>
      <c r="BB116" s="390"/>
      <c r="BC116" s="390"/>
      <c r="BD116" s="390"/>
      <c r="BE116" s="389"/>
      <c r="BF116" s="388" t="s">
        <v>111</v>
      </c>
      <c r="BG116" s="390"/>
      <c r="BH116" s="390"/>
      <c r="BI116" s="390"/>
      <c r="BJ116" s="390"/>
      <c r="BK116" s="389"/>
    </row>
    <row r="117" spans="1:63" ht="45" x14ac:dyDescent="0.25">
      <c r="A117" s="387"/>
      <c r="B117" s="184" t="s">
        <v>112</v>
      </c>
      <c r="C117" s="184" t="s">
        <v>112</v>
      </c>
      <c r="D117" s="184" t="s">
        <v>112</v>
      </c>
      <c r="E117" s="184" t="s">
        <v>113</v>
      </c>
      <c r="F117" s="184" t="s">
        <v>112</v>
      </c>
      <c r="G117" s="184" t="s">
        <v>112</v>
      </c>
      <c r="H117" s="184" t="s">
        <v>112</v>
      </c>
      <c r="I117" s="184" t="s">
        <v>113</v>
      </c>
      <c r="J117" s="184" t="s">
        <v>112</v>
      </c>
      <c r="K117" s="184" t="s">
        <v>112</v>
      </c>
      <c r="L117" s="184" t="s">
        <v>112</v>
      </c>
      <c r="M117" s="184" t="s">
        <v>113</v>
      </c>
      <c r="N117" s="184" t="s">
        <v>112</v>
      </c>
      <c r="O117" s="184" t="s">
        <v>112</v>
      </c>
      <c r="P117" s="184" t="s">
        <v>112</v>
      </c>
      <c r="Q117" s="184" t="s">
        <v>113</v>
      </c>
      <c r="R117" s="184" t="s">
        <v>112</v>
      </c>
      <c r="S117" s="184" t="s">
        <v>113</v>
      </c>
      <c r="T117" s="187" t="s">
        <v>114</v>
      </c>
      <c r="U117" s="187" t="s">
        <v>115</v>
      </c>
      <c r="V117" s="187" t="s">
        <v>116</v>
      </c>
      <c r="W117" s="187" t="s">
        <v>117</v>
      </c>
      <c r="X117" s="188" t="s">
        <v>118</v>
      </c>
      <c r="Y117" s="187" t="s">
        <v>119</v>
      </c>
      <c r="Z117" s="184" t="s">
        <v>120</v>
      </c>
      <c r="AA117" s="189" t="s">
        <v>121</v>
      </c>
      <c r="AB117" s="184" t="s">
        <v>122</v>
      </c>
      <c r="AC117" s="184" t="s">
        <v>123</v>
      </c>
      <c r="AD117" s="184" t="s">
        <v>124</v>
      </c>
      <c r="AE117" s="184" t="s">
        <v>125</v>
      </c>
      <c r="AF117" s="186"/>
      <c r="AG117" s="387"/>
      <c r="AH117" s="184" t="s">
        <v>112</v>
      </c>
      <c r="AI117" s="184" t="s">
        <v>112</v>
      </c>
      <c r="AJ117" s="184" t="s">
        <v>112</v>
      </c>
      <c r="AK117" s="184" t="s">
        <v>113</v>
      </c>
      <c r="AL117" s="184" t="s">
        <v>112</v>
      </c>
      <c r="AM117" s="184" t="s">
        <v>112</v>
      </c>
      <c r="AN117" s="184" t="s">
        <v>112</v>
      </c>
      <c r="AO117" s="184" t="s">
        <v>113</v>
      </c>
      <c r="AP117" s="184" t="s">
        <v>112</v>
      </c>
      <c r="AQ117" s="184" t="s">
        <v>112</v>
      </c>
      <c r="AR117" s="184" t="s">
        <v>112</v>
      </c>
      <c r="AS117" s="184" t="s">
        <v>113</v>
      </c>
      <c r="AT117" s="184" t="s">
        <v>112</v>
      </c>
      <c r="AU117" s="184" t="s">
        <v>112</v>
      </c>
      <c r="AV117" s="184" t="s">
        <v>112</v>
      </c>
      <c r="AW117" s="184" t="s">
        <v>113</v>
      </c>
      <c r="AX117" s="184" t="s">
        <v>112</v>
      </c>
      <c r="AY117" s="184" t="s">
        <v>113</v>
      </c>
      <c r="AZ117" s="187" t="s">
        <v>114</v>
      </c>
      <c r="BA117" s="187" t="s">
        <v>115</v>
      </c>
      <c r="BB117" s="187" t="s">
        <v>116</v>
      </c>
      <c r="BC117" s="187" t="s">
        <v>117</v>
      </c>
      <c r="BD117" s="188" t="s">
        <v>118</v>
      </c>
      <c r="BE117" s="187" t="s">
        <v>119</v>
      </c>
      <c r="BF117" s="190" t="s">
        <v>120</v>
      </c>
      <c r="BG117" s="191" t="s">
        <v>121</v>
      </c>
      <c r="BH117" s="190" t="s">
        <v>122</v>
      </c>
      <c r="BI117" s="190" t="s">
        <v>123</v>
      </c>
      <c r="BJ117" s="190" t="s">
        <v>124</v>
      </c>
      <c r="BK117" s="190" t="s">
        <v>125</v>
      </c>
    </row>
    <row r="118" spans="1:63" ht="15" x14ac:dyDescent="0.25">
      <c r="A118" s="144" t="s">
        <v>126</v>
      </c>
      <c r="B118" s="144"/>
      <c r="C118" s="144"/>
      <c r="D118" s="144"/>
      <c r="E118" s="145"/>
      <c r="F118" s="144"/>
      <c r="G118" s="144"/>
      <c r="H118" s="144"/>
      <c r="I118" s="145"/>
      <c r="J118" s="144"/>
      <c r="K118" s="144"/>
      <c r="L118" s="144"/>
      <c r="M118" s="145"/>
      <c r="N118" s="144"/>
      <c r="O118" s="144"/>
      <c r="P118" s="144"/>
      <c r="Q118" s="145"/>
      <c r="R118" s="146">
        <f t="shared" ref="R118" si="30">B118+C118+D118+F118+G118+H118+J118+K118+L118+N118+O118+P118</f>
        <v>0</v>
      </c>
      <c r="S118" s="147">
        <f>+E118+I118+M118+Q118</f>
        <v>0</v>
      </c>
      <c r="T118" s="148"/>
      <c r="U118" s="148"/>
      <c r="V118" s="148"/>
      <c r="W118" s="148"/>
      <c r="X118" s="148"/>
      <c r="Y118" s="149"/>
      <c r="Z118" s="149"/>
      <c r="AA118" s="149"/>
      <c r="AB118" s="149"/>
      <c r="AC118" s="149"/>
      <c r="AD118" s="149"/>
      <c r="AE118" s="150"/>
      <c r="AG118" s="144" t="s">
        <v>126</v>
      </c>
      <c r="AH118" s="144"/>
      <c r="AI118" s="144"/>
      <c r="AJ118" s="144"/>
      <c r="AK118" s="145"/>
      <c r="AL118" s="144"/>
      <c r="AM118" s="144"/>
      <c r="AN118" s="144"/>
      <c r="AO118" s="145"/>
      <c r="AP118" s="144"/>
      <c r="AQ118" s="144"/>
      <c r="AR118" s="144"/>
      <c r="AS118" s="145"/>
      <c r="AT118" s="144"/>
      <c r="AU118" s="144"/>
      <c r="AV118" s="144"/>
      <c r="AW118" s="145"/>
      <c r="AX118" s="146">
        <f t="shared" ref="AX118:AX138" si="31">AH118+AI118+AJ118+AL118+AM118+AN118+AP118+AQ118+AR118+AT118+AU118+AV118</f>
        <v>0</v>
      </c>
      <c r="AY118" s="147">
        <f>+AK118+AO118+AS118+AW118</f>
        <v>0</v>
      </c>
      <c r="AZ118" s="149"/>
      <c r="BA118" s="149"/>
      <c r="BB118" s="149"/>
      <c r="BC118" s="149"/>
      <c r="BD118" s="149"/>
      <c r="BE118" s="149"/>
      <c r="BF118" s="149"/>
      <c r="BG118" s="149"/>
      <c r="BH118" s="149"/>
      <c r="BI118" s="149"/>
      <c r="BJ118" s="149"/>
      <c r="BK118" s="150"/>
    </row>
    <row r="119" spans="1:63" ht="15" x14ac:dyDescent="0.25">
      <c r="A119" s="144" t="s">
        <v>127</v>
      </c>
      <c r="B119" s="144"/>
      <c r="C119" s="144"/>
      <c r="D119" s="144"/>
      <c r="E119" s="145"/>
      <c r="F119" s="144"/>
      <c r="G119" s="144"/>
      <c r="H119" s="144"/>
      <c r="I119" s="145"/>
      <c r="J119" s="144">
        <v>63</v>
      </c>
      <c r="K119" s="144">
        <v>63</v>
      </c>
      <c r="L119" s="144">
        <v>68</v>
      </c>
      <c r="M119" s="145"/>
      <c r="N119" s="144">
        <v>72</v>
      </c>
      <c r="O119" s="144">
        <v>75</v>
      </c>
      <c r="P119" s="144">
        <v>61</v>
      </c>
      <c r="Q119" s="145"/>
      <c r="R119" s="144">
        <f>+SUM(J119+K119+L119+N119+O119+P119)</f>
        <v>402</v>
      </c>
      <c r="S119" s="147">
        <f t="shared" ref="S119:S138" si="32">+E119+I119+M119+Q119</f>
        <v>0</v>
      </c>
      <c r="T119" s="148"/>
      <c r="U119" s="148"/>
      <c r="V119" s="148"/>
      <c r="W119" s="148"/>
      <c r="X119" s="148"/>
      <c r="Y119" s="149"/>
      <c r="Z119" s="149"/>
      <c r="AA119" s="149"/>
      <c r="AB119" s="149"/>
      <c r="AC119" s="149"/>
      <c r="AD119" s="149"/>
      <c r="AE119" s="149"/>
      <c r="AG119" s="144" t="s">
        <v>127</v>
      </c>
      <c r="AH119" s="144"/>
      <c r="AI119" s="144"/>
      <c r="AJ119" s="144"/>
      <c r="AK119" s="145"/>
      <c r="AL119" s="144"/>
      <c r="AM119" s="144"/>
      <c r="AN119" s="144"/>
      <c r="AO119" s="145"/>
      <c r="AP119" s="144"/>
      <c r="AQ119" s="144"/>
      <c r="AR119" s="144"/>
      <c r="AS119" s="145"/>
      <c r="AT119" s="144"/>
      <c r="AU119" s="144"/>
      <c r="AV119" s="144"/>
      <c r="AW119" s="145"/>
      <c r="AX119" s="146">
        <f t="shared" si="31"/>
        <v>0</v>
      </c>
      <c r="AY119" s="147">
        <f t="shared" ref="AY119:AY138" si="33">+AK119+AO119+AS119+AW119</f>
        <v>0</v>
      </c>
      <c r="AZ119" s="149"/>
      <c r="BA119" s="149"/>
      <c r="BB119" s="149"/>
      <c r="BC119" s="149"/>
      <c r="BD119" s="149"/>
      <c r="BE119" s="149"/>
      <c r="BF119" s="149"/>
      <c r="BG119" s="149"/>
      <c r="BH119" s="149"/>
      <c r="BI119" s="149"/>
      <c r="BJ119" s="149"/>
      <c r="BK119" s="149"/>
    </row>
    <row r="120" spans="1:63" ht="15" x14ac:dyDescent="0.25">
      <c r="A120" s="144" t="s">
        <v>128</v>
      </c>
      <c r="B120" s="144"/>
      <c r="C120" s="144"/>
      <c r="D120" s="144"/>
      <c r="E120" s="145"/>
      <c r="F120" s="144"/>
      <c r="G120" s="144"/>
      <c r="H120" s="144"/>
      <c r="I120" s="145"/>
      <c r="J120" s="144">
        <v>41</v>
      </c>
      <c r="K120" s="144">
        <v>41</v>
      </c>
      <c r="L120" s="144">
        <v>45</v>
      </c>
      <c r="M120" s="145"/>
      <c r="N120" s="144">
        <v>47</v>
      </c>
      <c r="O120" s="144">
        <v>49</v>
      </c>
      <c r="P120" s="144">
        <v>40</v>
      </c>
      <c r="Q120" s="145"/>
      <c r="R120" s="144">
        <f t="shared" ref="R120:R138" si="34">+SUM(J120+K120+L120+N120+O120+P120)</f>
        <v>263</v>
      </c>
      <c r="S120" s="147">
        <f t="shared" si="32"/>
        <v>0</v>
      </c>
      <c r="T120" s="148"/>
      <c r="U120" s="148"/>
      <c r="V120" s="148"/>
      <c r="W120" s="148"/>
      <c r="X120" s="148"/>
      <c r="Y120" s="149"/>
      <c r="Z120" s="149"/>
      <c r="AA120" s="149"/>
      <c r="AB120" s="149"/>
      <c r="AC120" s="149"/>
      <c r="AD120" s="149"/>
      <c r="AE120" s="149"/>
      <c r="AG120" s="144" t="s">
        <v>128</v>
      </c>
      <c r="AH120" s="144"/>
      <c r="AI120" s="144"/>
      <c r="AJ120" s="144"/>
      <c r="AK120" s="145"/>
      <c r="AL120" s="144"/>
      <c r="AM120" s="144"/>
      <c r="AN120" s="144"/>
      <c r="AO120" s="145"/>
      <c r="AP120" s="144"/>
      <c r="AQ120" s="144"/>
      <c r="AR120" s="144"/>
      <c r="AS120" s="145"/>
      <c r="AT120" s="144"/>
      <c r="AU120" s="144"/>
      <c r="AV120" s="144"/>
      <c r="AW120" s="145"/>
      <c r="AX120" s="146">
        <f t="shared" si="31"/>
        <v>0</v>
      </c>
      <c r="AY120" s="147">
        <f t="shared" si="33"/>
        <v>0</v>
      </c>
      <c r="AZ120" s="149"/>
      <c r="BA120" s="149"/>
      <c r="BB120" s="149"/>
      <c r="BC120" s="149"/>
      <c r="BD120" s="149"/>
      <c r="BE120" s="149"/>
      <c r="BF120" s="149"/>
      <c r="BG120" s="149"/>
      <c r="BH120" s="149"/>
      <c r="BI120" s="149"/>
      <c r="BJ120" s="149"/>
      <c r="BK120" s="149"/>
    </row>
    <row r="121" spans="1:63" ht="15" x14ac:dyDescent="0.25">
      <c r="A121" s="144" t="s">
        <v>129</v>
      </c>
      <c r="B121" s="144"/>
      <c r="C121" s="144"/>
      <c r="D121" s="144"/>
      <c r="E121" s="145"/>
      <c r="F121" s="144"/>
      <c r="G121" s="144"/>
      <c r="H121" s="144"/>
      <c r="I121" s="145"/>
      <c r="J121" s="144">
        <v>33</v>
      </c>
      <c r="K121" s="144">
        <v>33</v>
      </c>
      <c r="L121" s="144">
        <v>35</v>
      </c>
      <c r="M121" s="145"/>
      <c r="N121" s="144">
        <v>37</v>
      </c>
      <c r="O121" s="144">
        <v>38</v>
      </c>
      <c r="P121" s="144">
        <v>31</v>
      </c>
      <c r="Q121" s="145"/>
      <c r="R121" s="144">
        <f t="shared" si="34"/>
        <v>207</v>
      </c>
      <c r="S121" s="147">
        <f t="shared" si="32"/>
        <v>0</v>
      </c>
      <c r="T121" s="148"/>
      <c r="U121" s="148"/>
      <c r="V121" s="148"/>
      <c r="W121" s="148"/>
      <c r="X121" s="148"/>
      <c r="Y121" s="149"/>
      <c r="Z121" s="149"/>
      <c r="AA121" s="149"/>
      <c r="AB121" s="149"/>
      <c r="AC121" s="149"/>
      <c r="AD121" s="149"/>
      <c r="AE121" s="149"/>
      <c r="AG121" s="144" t="s">
        <v>129</v>
      </c>
      <c r="AH121" s="144"/>
      <c r="AI121" s="144"/>
      <c r="AJ121" s="144"/>
      <c r="AK121" s="145"/>
      <c r="AL121" s="144"/>
      <c r="AM121" s="144"/>
      <c r="AN121" s="144"/>
      <c r="AO121" s="145"/>
      <c r="AP121" s="144"/>
      <c r="AQ121" s="144"/>
      <c r="AR121" s="144"/>
      <c r="AS121" s="145"/>
      <c r="AT121" s="144"/>
      <c r="AU121" s="144"/>
      <c r="AV121" s="144"/>
      <c r="AW121" s="145"/>
      <c r="AX121" s="146">
        <f t="shared" si="31"/>
        <v>0</v>
      </c>
      <c r="AY121" s="147">
        <f t="shared" si="33"/>
        <v>0</v>
      </c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</row>
    <row r="122" spans="1:63" ht="15" x14ac:dyDescent="0.25">
      <c r="A122" s="144" t="s">
        <v>130</v>
      </c>
      <c r="B122" s="144"/>
      <c r="C122" s="144"/>
      <c r="D122" s="144"/>
      <c r="E122" s="145"/>
      <c r="F122" s="144"/>
      <c r="G122" s="144"/>
      <c r="H122" s="144"/>
      <c r="I122" s="145"/>
      <c r="J122" s="144">
        <v>67</v>
      </c>
      <c r="K122" s="144">
        <v>67</v>
      </c>
      <c r="L122" s="144">
        <v>73</v>
      </c>
      <c r="M122" s="145"/>
      <c r="N122" s="144">
        <v>76</v>
      </c>
      <c r="O122" s="144">
        <v>80</v>
      </c>
      <c r="P122" s="144">
        <v>65</v>
      </c>
      <c r="Q122" s="145"/>
      <c r="R122" s="144">
        <f t="shared" si="34"/>
        <v>428</v>
      </c>
      <c r="S122" s="147">
        <f t="shared" si="32"/>
        <v>0</v>
      </c>
      <c r="T122" s="148"/>
      <c r="U122" s="148"/>
      <c r="V122" s="148"/>
      <c r="W122" s="148"/>
      <c r="X122" s="148"/>
      <c r="Y122" s="149"/>
      <c r="Z122" s="149"/>
      <c r="AA122" s="149"/>
      <c r="AB122" s="149"/>
      <c r="AC122" s="149"/>
      <c r="AD122" s="149"/>
      <c r="AE122" s="149"/>
      <c r="AG122" s="144" t="s">
        <v>130</v>
      </c>
      <c r="AH122" s="144"/>
      <c r="AI122" s="144"/>
      <c r="AJ122" s="144"/>
      <c r="AK122" s="145"/>
      <c r="AL122" s="144"/>
      <c r="AM122" s="144"/>
      <c r="AN122" s="144"/>
      <c r="AO122" s="145"/>
      <c r="AP122" s="144"/>
      <c r="AQ122" s="144"/>
      <c r="AR122" s="144"/>
      <c r="AS122" s="145"/>
      <c r="AT122" s="144"/>
      <c r="AU122" s="144"/>
      <c r="AV122" s="144"/>
      <c r="AW122" s="145"/>
      <c r="AX122" s="146">
        <f t="shared" si="31"/>
        <v>0</v>
      </c>
      <c r="AY122" s="147">
        <f t="shared" si="33"/>
        <v>0</v>
      </c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</row>
    <row r="123" spans="1:63" ht="15" x14ac:dyDescent="0.25">
      <c r="A123" s="144" t="s">
        <v>131</v>
      </c>
      <c r="B123" s="144"/>
      <c r="C123" s="144"/>
      <c r="D123" s="144"/>
      <c r="E123" s="145"/>
      <c r="F123" s="144"/>
      <c r="G123" s="144"/>
      <c r="H123" s="144"/>
      <c r="I123" s="145"/>
      <c r="J123" s="144">
        <v>53</v>
      </c>
      <c r="K123" s="144">
        <v>53</v>
      </c>
      <c r="L123" s="144">
        <v>57</v>
      </c>
      <c r="M123" s="145"/>
      <c r="N123" s="144">
        <v>60</v>
      </c>
      <c r="O123" s="144">
        <v>63</v>
      </c>
      <c r="P123" s="144">
        <v>51</v>
      </c>
      <c r="Q123" s="145"/>
      <c r="R123" s="144">
        <f t="shared" si="34"/>
        <v>337</v>
      </c>
      <c r="S123" s="147">
        <f t="shared" si="32"/>
        <v>0</v>
      </c>
      <c r="T123" s="148"/>
      <c r="U123" s="148"/>
      <c r="V123" s="148"/>
      <c r="W123" s="148"/>
      <c r="X123" s="148"/>
      <c r="Y123" s="149"/>
      <c r="Z123" s="149"/>
      <c r="AA123" s="149"/>
      <c r="AB123" s="149"/>
      <c r="AC123" s="149"/>
      <c r="AD123" s="149"/>
      <c r="AE123" s="149"/>
      <c r="AG123" s="144" t="s">
        <v>131</v>
      </c>
      <c r="AH123" s="144"/>
      <c r="AI123" s="144"/>
      <c r="AJ123" s="144"/>
      <c r="AK123" s="145"/>
      <c r="AL123" s="144"/>
      <c r="AM123" s="144"/>
      <c r="AN123" s="144"/>
      <c r="AO123" s="145"/>
      <c r="AP123" s="144"/>
      <c r="AQ123" s="144"/>
      <c r="AR123" s="144"/>
      <c r="AS123" s="145"/>
      <c r="AT123" s="144"/>
      <c r="AU123" s="144"/>
      <c r="AV123" s="144"/>
      <c r="AW123" s="145"/>
      <c r="AX123" s="146">
        <f t="shared" si="31"/>
        <v>0</v>
      </c>
      <c r="AY123" s="147">
        <f t="shared" si="33"/>
        <v>0</v>
      </c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</row>
    <row r="124" spans="1:63" ht="15" x14ac:dyDescent="0.25">
      <c r="A124" s="144" t="s">
        <v>132</v>
      </c>
      <c r="B124" s="144"/>
      <c r="C124" s="144"/>
      <c r="D124" s="144"/>
      <c r="E124" s="145"/>
      <c r="F124" s="144"/>
      <c r="G124" s="144"/>
      <c r="H124" s="144"/>
      <c r="I124" s="145"/>
      <c r="J124" s="144">
        <v>40</v>
      </c>
      <c r="K124" s="144">
        <v>40</v>
      </c>
      <c r="L124" s="144">
        <v>43</v>
      </c>
      <c r="M124" s="145"/>
      <c r="N124" s="144">
        <v>46</v>
      </c>
      <c r="O124" s="144">
        <v>47</v>
      </c>
      <c r="P124" s="144">
        <v>39</v>
      </c>
      <c r="Q124" s="145"/>
      <c r="R124" s="144">
        <f t="shared" si="34"/>
        <v>255</v>
      </c>
      <c r="S124" s="147">
        <f t="shared" si="32"/>
        <v>0</v>
      </c>
      <c r="T124" s="148"/>
      <c r="U124" s="148"/>
      <c r="V124" s="148"/>
      <c r="W124" s="148"/>
      <c r="X124" s="148"/>
      <c r="Y124" s="149"/>
      <c r="Z124" s="149"/>
      <c r="AA124" s="149"/>
      <c r="AB124" s="149"/>
      <c r="AC124" s="149"/>
      <c r="AD124" s="149"/>
      <c r="AE124" s="149"/>
      <c r="AG124" s="144" t="s">
        <v>132</v>
      </c>
      <c r="AH124" s="144"/>
      <c r="AI124" s="144"/>
      <c r="AJ124" s="144"/>
      <c r="AK124" s="145"/>
      <c r="AL124" s="144"/>
      <c r="AM124" s="144"/>
      <c r="AN124" s="144"/>
      <c r="AO124" s="145"/>
      <c r="AP124" s="144"/>
      <c r="AQ124" s="144"/>
      <c r="AR124" s="144"/>
      <c r="AS124" s="145"/>
      <c r="AT124" s="144"/>
      <c r="AU124" s="144"/>
      <c r="AV124" s="144"/>
      <c r="AW124" s="145"/>
      <c r="AX124" s="146">
        <f t="shared" si="31"/>
        <v>0</v>
      </c>
      <c r="AY124" s="147">
        <f t="shared" si="33"/>
        <v>0</v>
      </c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</row>
    <row r="125" spans="1:63" ht="15" x14ac:dyDescent="0.25">
      <c r="A125" s="144" t="s">
        <v>133</v>
      </c>
      <c r="B125" s="144"/>
      <c r="C125" s="144"/>
      <c r="D125" s="144"/>
      <c r="E125" s="145"/>
      <c r="F125" s="144"/>
      <c r="G125" s="144"/>
      <c r="H125" s="144"/>
      <c r="I125" s="145"/>
      <c r="J125" s="144">
        <v>72</v>
      </c>
      <c r="K125" s="144">
        <v>72</v>
      </c>
      <c r="L125" s="144">
        <v>77</v>
      </c>
      <c r="M125" s="145"/>
      <c r="N125" s="144">
        <v>81</v>
      </c>
      <c r="O125" s="144">
        <v>85</v>
      </c>
      <c r="P125" s="144">
        <v>69</v>
      </c>
      <c r="Q125" s="145"/>
      <c r="R125" s="144">
        <f t="shared" si="34"/>
        <v>456</v>
      </c>
      <c r="S125" s="147">
        <f t="shared" si="32"/>
        <v>0</v>
      </c>
      <c r="T125" s="148"/>
      <c r="U125" s="148"/>
      <c r="V125" s="148"/>
      <c r="W125" s="148"/>
      <c r="X125" s="148"/>
      <c r="Y125" s="149"/>
      <c r="Z125" s="149"/>
      <c r="AA125" s="149"/>
      <c r="AB125" s="149"/>
      <c r="AC125" s="149"/>
      <c r="AD125" s="149"/>
      <c r="AE125" s="149"/>
      <c r="AG125" s="144" t="s">
        <v>133</v>
      </c>
      <c r="AH125" s="144"/>
      <c r="AI125" s="144"/>
      <c r="AJ125" s="144"/>
      <c r="AK125" s="145"/>
      <c r="AL125" s="144"/>
      <c r="AM125" s="144"/>
      <c r="AN125" s="144"/>
      <c r="AO125" s="145"/>
      <c r="AP125" s="144"/>
      <c r="AQ125" s="144"/>
      <c r="AR125" s="144"/>
      <c r="AS125" s="145"/>
      <c r="AT125" s="144"/>
      <c r="AU125" s="144"/>
      <c r="AV125" s="144"/>
      <c r="AW125" s="145"/>
      <c r="AX125" s="146">
        <f t="shared" si="31"/>
        <v>0</v>
      </c>
      <c r="AY125" s="147">
        <f t="shared" si="33"/>
        <v>0</v>
      </c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</row>
    <row r="126" spans="1:63" ht="15" x14ac:dyDescent="0.25">
      <c r="A126" s="144" t="s">
        <v>134</v>
      </c>
      <c r="B126" s="144"/>
      <c r="C126" s="144"/>
      <c r="D126" s="144"/>
      <c r="E126" s="145"/>
      <c r="F126" s="144"/>
      <c r="G126" s="144"/>
      <c r="H126" s="144"/>
      <c r="I126" s="145"/>
      <c r="J126" s="144">
        <v>85</v>
      </c>
      <c r="K126" s="144">
        <v>85</v>
      </c>
      <c r="L126" s="144">
        <v>92</v>
      </c>
      <c r="M126" s="145"/>
      <c r="N126" s="144">
        <v>97</v>
      </c>
      <c r="O126" s="144">
        <v>100</v>
      </c>
      <c r="P126" s="144">
        <v>82</v>
      </c>
      <c r="Q126" s="145"/>
      <c r="R126" s="144">
        <f t="shared" si="34"/>
        <v>541</v>
      </c>
      <c r="S126" s="147">
        <f t="shared" si="32"/>
        <v>0</v>
      </c>
      <c r="T126" s="148"/>
      <c r="U126" s="148"/>
      <c r="V126" s="148"/>
      <c r="W126" s="148"/>
      <c r="X126" s="148"/>
      <c r="Y126" s="149"/>
      <c r="Z126" s="149"/>
      <c r="AA126" s="149"/>
      <c r="AB126" s="149"/>
      <c r="AC126" s="149"/>
      <c r="AD126" s="149"/>
      <c r="AE126" s="149"/>
      <c r="AG126" s="144" t="s">
        <v>134</v>
      </c>
      <c r="AH126" s="144"/>
      <c r="AI126" s="144"/>
      <c r="AJ126" s="144"/>
      <c r="AK126" s="145"/>
      <c r="AL126" s="144"/>
      <c r="AM126" s="144"/>
      <c r="AN126" s="144"/>
      <c r="AO126" s="145"/>
      <c r="AP126" s="144"/>
      <c r="AQ126" s="144"/>
      <c r="AR126" s="144"/>
      <c r="AS126" s="145"/>
      <c r="AT126" s="144"/>
      <c r="AU126" s="144"/>
      <c r="AV126" s="144"/>
      <c r="AW126" s="145"/>
      <c r="AX126" s="146">
        <f t="shared" si="31"/>
        <v>0</v>
      </c>
      <c r="AY126" s="147">
        <f t="shared" si="33"/>
        <v>0</v>
      </c>
      <c r="AZ126" s="149"/>
      <c r="BA126" s="149"/>
      <c r="BB126" s="149"/>
      <c r="BC126" s="149"/>
      <c r="BD126" s="149"/>
      <c r="BE126" s="149"/>
      <c r="BF126" s="149"/>
      <c r="BG126" s="149"/>
      <c r="BH126" s="149"/>
      <c r="BI126" s="144"/>
      <c r="BJ126" s="144"/>
      <c r="BK126" s="144"/>
    </row>
    <row r="127" spans="1:63" ht="15" x14ac:dyDescent="0.25">
      <c r="A127" s="144" t="s">
        <v>135</v>
      </c>
      <c r="B127" s="144"/>
      <c r="C127" s="144"/>
      <c r="D127" s="144"/>
      <c r="E127" s="145"/>
      <c r="F127" s="144"/>
      <c r="G127" s="144"/>
      <c r="H127" s="144"/>
      <c r="I127" s="145"/>
      <c r="J127" s="144">
        <v>40</v>
      </c>
      <c r="K127" s="144">
        <v>40</v>
      </c>
      <c r="L127" s="144">
        <v>43</v>
      </c>
      <c r="M127" s="145"/>
      <c r="N127" s="144">
        <v>45</v>
      </c>
      <c r="O127" s="144">
        <v>47</v>
      </c>
      <c r="P127" s="144">
        <v>39</v>
      </c>
      <c r="Q127" s="145"/>
      <c r="R127" s="144">
        <f t="shared" si="34"/>
        <v>254</v>
      </c>
      <c r="S127" s="147">
        <f t="shared" si="32"/>
        <v>0</v>
      </c>
      <c r="T127" s="148"/>
      <c r="U127" s="148"/>
      <c r="V127" s="148"/>
      <c r="W127" s="148"/>
      <c r="X127" s="148"/>
      <c r="Y127" s="149"/>
      <c r="Z127" s="149"/>
      <c r="AA127" s="149"/>
      <c r="AB127" s="149"/>
      <c r="AC127" s="149"/>
      <c r="AD127" s="149"/>
      <c r="AE127" s="149"/>
      <c r="AG127" s="144" t="s">
        <v>135</v>
      </c>
      <c r="AH127" s="144"/>
      <c r="AI127" s="144"/>
      <c r="AJ127" s="144"/>
      <c r="AK127" s="145"/>
      <c r="AL127" s="144"/>
      <c r="AM127" s="144"/>
      <c r="AN127" s="144"/>
      <c r="AO127" s="145"/>
      <c r="AP127" s="144"/>
      <c r="AQ127" s="144"/>
      <c r="AR127" s="144"/>
      <c r="AS127" s="145"/>
      <c r="AT127" s="144"/>
      <c r="AU127" s="144"/>
      <c r="AV127" s="144"/>
      <c r="AW127" s="145"/>
      <c r="AX127" s="146">
        <f t="shared" si="31"/>
        <v>0</v>
      </c>
      <c r="AY127" s="147">
        <f t="shared" si="33"/>
        <v>0</v>
      </c>
      <c r="AZ127" s="149"/>
      <c r="BA127" s="149"/>
      <c r="BB127" s="149"/>
      <c r="BC127" s="149"/>
      <c r="BD127" s="149"/>
      <c r="BE127" s="149"/>
      <c r="BF127" s="149"/>
      <c r="BG127" s="149"/>
      <c r="BH127" s="149"/>
      <c r="BI127" s="144"/>
      <c r="BJ127" s="144"/>
      <c r="BK127" s="144"/>
    </row>
    <row r="128" spans="1:63" ht="15" x14ac:dyDescent="0.25">
      <c r="A128" s="144" t="s">
        <v>136</v>
      </c>
      <c r="B128" s="144"/>
      <c r="C128" s="144"/>
      <c r="D128" s="144"/>
      <c r="E128" s="145"/>
      <c r="F128" s="144"/>
      <c r="G128" s="144"/>
      <c r="H128" s="144"/>
      <c r="I128" s="145"/>
      <c r="J128" s="144">
        <v>47</v>
      </c>
      <c r="K128" s="144">
        <v>47</v>
      </c>
      <c r="L128" s="144">
        <v>50</v>
      </c>
      <c r="M128" s="145"/>
      <c r="N128" s="144">
        <v>53</v>
      </c>
      <c r="O128" s="144">
        <v>55</v>
      </c>
      <c r="P128" s="144">
        <v>45</v>
      </c>
      <c r="Q128" s="145"/>
      <c r="R128" s="144">
        <f t="shared" si="34"/>
        <v>297</v>
      </c>
      <c r="S128" s="147">
        <f t="shared" si="32"/>
        <v>0</v>
      </c>
      <c r="T128" s="148"/>
      <c r="U128" s="148"/>
      <c r="V128" s="148"/>
      <c r="W128" s="148"/>
      <c r="X128" s="148"/>
      <c r="Y128" s="149"/>
      <c r="Z128" s="149"/>
      <c r="AA128" s="149"/>
      <c r="AB128" s="149"/>
      <c r="AC128" s="149"/>
      <c r="AD128" s="149"/>
      <c r="AE128" s="149"/>
      <c r="AG128" s="144" t="s">
        <v>136</v>
      </c>
      <c r="AH128" s="144"/>
      <c r="AI128" s="144"/>
      <c r="AJ128" s="144"/>
      <c r="AK128" s="145"/>
      <c r="AL128" s="144"/>
      <c r="AM128" s="144"/>
      <c r="AN128" s="144"/>
      <c r="AO128" s="145"/>
      <c r="AP128" s="144"/>
      <c r="AQ128" s="144"/>
      <c r="AR128" s="144"/>
      <c r="AS128" s="145"/>
      <c r="AT128" s="144"/>
      <c r="AU128" s="144"/>
      <c r="AV128" s="144"/>
      <c r="AW128" s="145"/>
      <c r="AX128" s="146">
        <f t="shared" si="31"/>
        <v>0</v>
      </c>
      <c r="AY128" s="147">
        <f t="shared" si="33"/>
        <v>0</v>
      </c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4"/>
      <c r="BJ128" s="144"/>
      <c r="BK128" s="144"/>
    </row>
    <row r="129" spans="1:63" ht="15" x14ac:dyDescent="0.25">
      <c r="A129" s="144" t="s">
        <v>137</v>
      </c>
      <c r="B129" s="144"/>
      <c r="C129" s="144"/>
      <c r="D129" s="144"/>
      <c r="E129" s="145"/>
      <c r="F129" s="144"/>
      <c r="G129" s="144"/>
      <c r="H129" s="144"/>
      <c r="I129" s="145"/>
      <c r="J129" s="144">
        <v>41</v>
      </c>
      <c r="K129" s="144">
        <v>41</v>
      </c>
      <c r="L129" s="144">
        <v>45</v>
      </c>
      <c r="M129" s="145"/>
      <c r="N129" s="144">
        <v>47</v>
      </c>
      <c r="O129" s="144">
        <v>49</v>
      </c>
      <c r="P129" s="144">
        <v>40</v>
      </c>
      <c r="Q129" s="145"/>
      <c r="R129" s="144">
        <f t="shared" si="34"/>
        <v>263</v>
      </c>
      <c r="S129" s="147">
        <f t="shared" si="32"/>
        <v>0</v>
      </c>
      <c r="T129" s="148"/>
      <c r="U129" s="148"/>
      <c r="V129" s="148"/>
      <c r="W129" s="148"/>
      <c r="X129" s="148"/>
      <c r="Y129" s="149"/>
      <c r="Z129" s="149"/>
      <c r="AA129" s="149"/>
      <c r="AB129" s="149"/>
      <c r="AC129" s="149"/>
      <c r="AD129" s="149"/>
      <c r="AE129" s="149"/>
      <c r="AG129" s="144" t="s">
        <v>137</v>
      </c>
      <c r="AH129" s="144"/>
      <c r="AI129" s="144"/>
      <c r="AJ129" s="144"/>
      <c r="AK129" s="145"/>
      <c r="AL129" s="144"/>
      <c r="AM129" s="144"/>
      <c r="AN129" s="144"/>
      <c r="AO129" s="145"/>
      <c r="AP129" s="144"/>
      <c r="AQ129" s="144"/>
      <c r="AR129" s="144"/>
      <c r="AS129" s="145"/>
      <c r="AT129" s="144"/>
      <c r="AU129" s="144"/>
      <c r="AV129" s="144"/>
      <c r="AW129" s="145"/>
      <c r="AX129" s="146">
        <f t="shared" si="31"/>
        <v>0</v>
      </c>
      <c r="AY129" s="147">
        <f t="shared" si="33"/>
        <v>0</v>
      </c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</row>
    <row r="130" spans="1:63" ht="15" x14ac:dyDescent="0.25">
      <c r="A130" s="144" t="s">
        <v>138</v>
      </c>
      <c r="B130" s="144"/>
      <c r="C130" s="144"/>
      <c r="D130" s="144"/>
      <c r="E130" s="145"/>
      <c r="F130" s="144"/>
      <c r="G130" s="144"/>
      <c r="H130" s="144"/>
      <c r="I130" s="145"/>
      <c r="J130" s="144">
        <v>27</v>
      </c>
      <c r="K130" s="144">
        <v>27</v>
      </c>
      <c r="L130" s="144">
        <v>29</v>
      </c>
      <c r="M130" s="145"/>
      <c r="N130" s="144">
        <v>30</v>
      </c>
      <c r="O130" s="144">
        <v>32</v>
      </c>
      <c r="P130" s="144">
        <v>26</v>
      </c>
      <c r="Q130" s="145"/>
      <c r="R130" s="144">
        <f t="shared" si="34"/>
        <v>171</v>
      </c>
      <c r="S130" s="147">
        <f t="shared" si="32"/>
        <v>0</v>
      </c>
      <c r="T130" s="148"/>
      <c r="U130" s="148"/>
      <c r="V130" s="148"/>
      <c r="W130" s="148"/>
      <c r="X130" s="148"/>
      <c r="Y130" s="149"/>
      <c r="Z130" s="149"/>
      <c r="AA130" s="149"/>
      <c r="AB130" s="149"/>
      <c r="AC130" s="149"/>
      <c r="AD130" s="149"/>
      <c r="AE130" s="149"/>
      <c r="AG130" s="144" t="s">
        <v>138</v>
      </c>
      <c r="AH130" s="144"/>
      <c r="AI130" s="144"/>
      <c r="AJ130" s="144"/>
      <c r="AK130" s="145"/>
      <c r="AL130" s="144"/>
      <c r="AM130" s="144"/>
      <c r="AN130" s="144"/>
      <c r="AO130" s="145"/>
      <c r="AP130" s="144"/>
      <c r="AQ130" s="144"/>
      <c r="AR130" s="144"/>
      <c r="AS130" s="145"/>
      <c r="AT130" s="144"/>
      <c r="AU130" s="144"/>
      <c r="AV130" s="144"/>
      <c r="AW130" s="145"/>
      <c r="AX130" s="146">
        <f t="shared" si="31"/>
        <v>0</v>
      </c>
      <c r="AY130" s="147">
        <f t="shared" si="33"/>
        <v>0</v>
      </c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  <c r="BJ130" s="149"/>
      <c r="BK130" s="149"/>
    </row>
    <row r="131" spans="1:63" ht="15" x14ac:dyDescent="0.25">
      <c r="A131" s="144" t="s">
        <v>139</v>
      </c>
      <c r="B131" s="144"/>
      <c r="C131" s="144"/>
      <c r="D131" s="144"/>
      <c r="E131" s="145"/>
      <c r="F131" s="144"/>
      <c r="G131" s="144"/>
      <c r="H131" s="144"/>
      <c r="I131" s="145"/>
      <c r="J131" s="144">
        <v>39</v>
      </c>
      <c r="K131" s="144">
        <v>39</v>
      </c>
      <c r="L131" s="144">
        <v>42</v>
      </c>
      <c r="M131" s="145"/>
      <c r="N131" s="144">
        <v>45</v>
      </c>
      <c r="O131" s="144">
        <v>46</v>
      </c>
      <c r="P131" s="144">
        <v>38</v>
      </c>
      <c r="Q131" s="145"/>
      <c r="R131" s="144">
        <f t="shared" si="34"/>
        <v>249</v>
      </c>
      <c r="S131" s="147">
        <f t="shared" si="32"/>
        <v>0</v>
      </c>
      <c r="T131" s="148"/>
      <c r="U131" s="148"/>
      <c r="V131" s="148"/>
      <c r="W131" s="148"/>
      <c r="X131" s="148"/>
      <c r="Y131" s="149"/>
      <c r="Z131" s="149"/>
      <c r="AA131" s="149"/>
      <c r="AB131" s="149"/>
      <c r="AC131" s="149"/>
      <c r="AD131" s="149"/>
      <c r="AE131" s="149"/>
      <c r="AG131" s="144" t="s">
        <v>139</v>
      </c>
      <c r="AH131" s="144"/>
      <c r="AI131" s="144"/>
      <c r="AJ131" s="144"/>
      <c r="AK131" s="145"/>
      <c r="AL131" s="144"/>
      <c r="AM131" s="144"/>
      <c r="AN131" s="144"/>
      <c r="AO131" s="145"/>
      <c r="AP131" s="144"/>
      <c r="AQ131" s="144"/>
      <c r="AR131" s="144"/>
      <c r="AS131" s="145"/>
      <c r="AT131" s="144"/>
      <c r="AU131" s="144"/>
      <c r="AV131" s="144"/>
      <c r="AW131" s="145"/>
      <c r="AX131" s="146">
        <f t="shared" si="31"/>
        <v>0</v>
      </c>
      <c r="AY131" s="147">
        <f t="shared" si="33"/>
        <v>0</v>
      </c>
      <c r="AZ131" s="149"/>
      <c r="BA131" s="149"/>
      <c r="BB131" s="149"/>
      <c r="BC131" s="149"/>
      <c r="BD131" s="149"/>
      <c r="BE131" s="149"/>
      <c r="BF131" s="149"/>
      <c r="BG131" s="149"/>
      <c r="BH131" s="149"/>
      <c r="BI131" s="149"/>
      <c r="BJ131" s="149"/>
      <c r="BK131" s="149"/>
    </row>
    <row r="132" spans="1:63" ht="15" x14ac:dyDescent="0.25">
      <c r="A132" s="144" t="s">
        <v>140</v>
      </c>
      <c r="B132" s="144"/>
      <c r="C132" s="144"/>
      <c r="D132" s="144"/>
      <c r="E132" s="145"/>
      <c r="F132" s="144"/>
      <c r="G132" s="144"/>
      <c r="H132" s="144"/>
      <c r="I132" s="145"/>
      <c r="J132" s="144">
        <v>25</v>
      </c>
      <c r="K132" s="144">
        <v>25</v>
      </c>
      <c r="L132" s="144">
        <v>27</v>
      </c>
      <c r="M132" s="145"/>
      <c r="N132" s="144">
        <v>29</v>
      </c>
      <c r="O132" s="144">
        <v>30</v>
      </c>
      <c r="P132" s="144">
        <v>24</v>
      </c>
      <c r="Q132" s="145"/>
      <c r="R132" s="144">
        <f t="shared" si="34"/>
        <v>160</v>
      </c>
      <c r="S132" s="147">
        <f t="shared" si="32"/>
        <v>0</v>
      </c>
      <c r="T132" s="148"/>
      <c r="U132" s="148"/>
      <c r="V132" s="148"/>
      <c r="W132" s="148"/>
      <c r="X132" s="148"/>
      <c r="Y132" s="149"/>
      <c r="Z132" s="149"/>
      <c r="AA132" s="149"/>
      <c r="AB132" s="149"/>
      <c r="AC132" s="149"/>
      <c r="AD132" s="149"/>
      <c r="AE132" s="149"/>
      <c r="AG132" s="144" t="s">
        <v>140</v>
      </c>
      <c r="AH132" s="144"/>
      <c r="AI132" s="144"/>
      <c r="AJ132" s="144"/>
      <c r="AK132" s="145"/>
      <c r="AL132" s="144"/>
      <c r="AM132" s="144"/>
      <c r="AN132" s="144"/>
      <c r="AO132" s="145"/>
      <c r="AP132" s="144"/>
      <c r="AQ132" s="144"/>
      <c r="AR132" s="144"/>
      <c r="AS132" s="145"/>
      <c r="AT132" s="144"/>
      <c r="AU132" s="144"/>
      <c r="AV132" s="144"/>
      <c r="AW132" s="145"/>
      <c r="AX132" s="146">
        <f t="shared" si="31"/>
        <v>0</v>
      </c>
      <c r="AY132" s="147">
        <f t="shared" si="33"/>
        <v>0</v>
      </c>
      <c r="AZ132" s="149"/>
      <c r="BA132" s="149"/>
      <c r="BB132" s="149"/>
      <c r="BC132" s="149"/>
      <c r="BD132" s="149"/>
      <c r="BE132" s="149"/>
      <c r="BF132" s="149"/>
      <c r="BG132" s="149"/>
      <c r="BH132" s="149"/>
      <c r="BI132" s="149"/>
      <c r="BJ132" s="149"/>
      <c r="BK132" s="149"/>
    </row>
    <row r="133" spans="1:63" ht="15" x14ac:dyDescent="0.25">
      <c r="A133" s="144" t="s">
        <v>141</v>
      </c>
      <c r="B133" s="144"/>
      <c r="C133" s="144"/>
      <c r="D133" s="144"/>
      <c r="E133" s="145"/>
      <c r="F133" s="144"/>
      <c r="G133" s="144"/>
      <c r="H133" s="144"/>
      <c r="I133" s="145"/>
      <c r="J133" s="144">
        <v>40</v>
      </c>
      <c r="K133" s="144">
        <v>40</v>
      </c>
      <c r="L133" s="144">
        <v>43</v>
      </c>
      <c r="M133" s="145"/>
      <c r="N133" s="144">
        <v>46</v>
      </c>
      <c r="O133" s="144">
        <v>48</v>
      </c>
      <c r="P133" s="144">
        <v>39</v>
      </c>
      <c r="Q133" s="145"/>
      <c r="R133" s="144">
        <f t="shared" si="34"/>
        <v>256</v>
      </c>
      <c r="S133" s="147">
        <f t="shared" si="32"/>
        <v>0</v>
      </c>
      <c r="T133" s="148"/>
      <c r="U133" s="148"/>
      <c r="V133" s="148"/>
      <c r="W133" s="148"/>
      <c r="X133" s="148"/>
      <c r="Y133" s="149"/>
      <c r="Z133" s="149"/>
      <c r="AA133" s="149"/>
      <c r="AB133" s="149"/>
      <c r="AC133" s="149"/>
      <c r="AD133" s="149"/>
      <c r="AE133" s="149"/>
      <c r="AG133" s="144" t="s">
        <v>141</v>
      </c>
      <c r="AH133" s="144"/>
      <c r="AI133" s="144"/>
      <c r="AJ133" s="144"/>
      <c r="AK133" s="145"/>
      <c r="AL133" s="144"/>
      <c r="AM133" s="144"/>
      <c r="AN133" s="144"/>
      <c r="AO133" s="145"/>
      <c r="AP133" s="144"/>
      <c r="AQ133" s="144"/>
      <c r="AR133" s="144"/>
      <c r="AS133" s="145"/>
      <c r="AT133" s="144"/>
      <c r="AU133" s="144"/>
      <c r="AV133" s="144"/>
      <c r="AW133" s="145"/>
      <c r="AX133" s="146">
        <f t="shared" si="31"/>
        <v>0</v>
      </c>
      <c r="AY133" s="147">
        <f t="shared" si="33"/>
        <v>0</v>
      </c>
      <c r="AZ133" s="149"/>
      <c r="BA133" s="149"/>
      <c r="BB133" s="149"/>
      <c r="BC133" s="149"/>
      <c r="BD133" s="149"/>
      <c r="BE133" s="149"/>
      <c r="BF133" s="149"/>
      <c r="BG133" s="149"/>
      <c r="BH133" s="149"/>
      <c r="BI133" s="149"/>
      <c r="BJ133" s="149"/>
      <c r="BK133" s="149"/>
    </row>
    <row r="134" spans="1:63" ht="15" x14ac:dyDescent="0.25">
      <c r="A134" s="144" t="s">
        <v>142</v>
      </c>
      <c r="B134" s="144"/>
      <c r="C134" s="144"/>
      <c r="D134" s="144"/>
      <c r="E134" s="145"/>
      <c r="F134" s="144"/>
      <c r="G134" s="144"/>
      <c r="H134" s="144"/>
      <c r="I134" s="145"/>
      <c r="J134" s="144">
        <v>31</v>
      </c>
      <c r="K134" s="144">
        <v>31</v>
      </c>
      <c r="L134" s="144">
        <v>34</v>
      </c>
      <c r="M134" s="145"/>
      <c r="N134" s="144">
        <v>35</v>
      </c>
      <c r="O134" s="144">
        <v>37</v>
      </c>
      <c r="P134" s="144">
        <v>30</v>
      </c>
      <c r="Q134" s="145"/>
      <c r="R134" s="144">
        <f t="shared" si="34"/>
        <v>198</v>
      </c>
      <c r="S134" s="147">
        <f t="shared" si="32"/>
        <v>0</v>
      </c>
      <c r="T134" s="148"/>
      <c r="U134" s="148"/>
      <c r="V134" s="148"/>
      <c r="W134" s="148"/>
      <c r="X134" s="148"/>
      <c r="Y134" s="149"/>
      <c r="Z134" s="149"/>
      <c r="AA134" s="149"/>
      <c r="AB134" s="149"/>
      <c r="AC134" s="149"/>
      <c r="AD134" s="149"/>
      <c r="AE134" s="149"/>
      <c r="AG134" s="144" t="s">
        <v>142</v>
      </c>
      <c r="AH134" s="144"/>
      <c r="AI134" s="144"/>
      <c r="AJ134" s="144"/>
      <c r="AK134" s="145"/>
      <c r="AL134" s="144"/>
      <c r="AM134" s="144"/>
      <c r="AN134" s="144"/>
      <c r="AO134" s="145"/>
      <c r="AP134" s="144"/>
      <c r="AQ134" s="144"/>
      <c r="AR134" s="144"/>
      <c r="AS134" s="145"/>
      <c r="AT134" s="144"/>
      <c r="AU134" s="144"/>
      <c r="AV134" s="144"/>
      <c r="AW134" s="145"/>
      <c r="AX134" s="146">
        <f t="shared" si="31"/>
        <v>0</v>
      </c>
      <c r="AY134" s="147">
        <f t="shared" si="33"/>
        <v>0</v>
      </c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</row>
    <row r="135" spans="1:63" ht="15" x14ac:dyDescent="0.25">
      <c r="A135" s="144" t="s">
        <v>143</v>
      </c>
      <c r="B135" s="144"/>
      <c r="C135" s="144"/>
      <c r="D135" s="144"/>
      <c r="E135" s="145"/>
      <c r="F135" s="144"/>
      <c r="G135" s="144"/>
      <c r="H135" s="144"/>
      <c r="I135" s="145"/>
      <c r="J135" s="144">
        <v>38</v>
      </c>
      <c r="K135" s="144">
        <v>38</v>
      </c>
      <c r="L135" s="144">
        <v>41</v>
      </c>
      <c r="M135" s="145"/>
      <c r="N135" s="144">
        <v>43</v>
      </c>
      <c r="O135" s="144">
        <v>45</v>
      </c>
      <c r="P135" s="144">
        <v>36</v>
      </c>
      <c r="Q135" s="145"/>
      <c r="R135" s="144">
        <f t="shared" si="34"/>
        <v>241</v>
      </c>
      <c r="S135" s="147">
        <f t="shared" si="32"/>
        <v>0</v>
      </c>
      <c r="T135" s="148"/>
      <c r="U135" s="148"/>
      <c r="V135" s="148"/>
      <c r="W135" s="148"/>
      <c r="X135" s="148"/>
      <c r="Y135" s="149"/>
      <c r="Z135" s="149"/>
      <c r="AA135" s="149"/>
      <c r="AB135" s="149"/>
      <c r="AC135" s="149"/>
      <c r="AD135" s="149"/>
      <c r="AE135" s="149"/>
      <c r="AG135" s="144" t="s">
        <v>143</v>
      </c>
      <c r="AH135" s="144"/>
      <c r="AI135" s="144"/>
      <c r="AJ135" s="144"/>
      <c r="AK135" s="145"/>
      <c r="AL135" s="144"/>
      <c r="AM135" s="144"/>
      <c r="AN135" s="144"/>
      <c r="AO135" s="145"/>
      <c r="AP135" s="144"/>
      <c r="AQ135" s="144"/>
      <c r="AR135" s="144"/>
      <c r="AS135" s="145"/>
      <c r="AT135" s="144"/>
      <c r="AU135" s="144"/>
      <c r="AV135" s="144"/>
      <c r="AW135" s="145"/>
      <c r="AX135" s="146">
        <f t="shared" si="31"/>
        <v>0</v>
      </c>
      <c r="AY135" s="147">
        <f t="shared" si="33"/>
        <v>0</v>
      </c>
      <c r="AZ135" s="149"/>
      <c r="BA135" s="149"/>
      <c r="BB135" s="149"/>
      <c r="BC135" s="149"/>
      <c r="BD135" s="149"/>
      <c r="BE135" s="149"/>
      <c r="BF135" s="149"/>
      <c r="BG135" s="149"/>
      <c r="BH135" s="149"/>
      <c r="BI135" s="149"/>
      <c r="BJ135" s="149"/>
      <c r="BK135" s="149"/>
    </row>
    <row r="136" spans="1:63" ht="15" x14ac:dyDescent="0.25">
      <c r="A136" s="144" t="s">
        <v>144</v>
      </c>
      <c r="B136" s="144"/>
      <c r="C136" s="144"/>
      <c r="D136" s="144"/>
      <c r="E136" s="145"/>
      <c r="F136" s="144"/>
      <c r="G136" s="144"/>
      <c r="H136" s="144"/>
      <c r="I136" s="145"/>
      <c r="J136" s="144">
        <v>45</v>
      </c>
      <c r="K136" s="144">
        <v>45</v>
      </c>
      <c r="L136" s="144">
        <v>48</v>
      </c>
      <c r="M136" s="145"/>
      <c r="N136" s="144">
        <v>51</v>
      </c>
      <c r="O136" s="144">
        <v>53</v>
      </c>
      <c r="P136" s="144">
        <v>43</v>
      </c>
      <c r="Q136" s="145"/>
      <c r="R136" s="144">
        <f t="shared" si="34"/>
        <v>285</v>
      </c>
      <c r="S136" s="147">
        <f t="shared" si="32"/>
        <v>0</v>
      </c>
      <c r="T136" s="148"/>
      <c r="U136" s="148"/>
      <c r="V136" s="148"/>
      <c r="W136" s="148"/>
      <c r="X136" s="148"/>
      <c r="Y136" s="149"/>
      <c r="Z136" s="149"/>
      <c r="AA136" s="149"/>
      <c r="AB136" s="149"/>
      <c r="AC136" s="149"/>
      <c r="AD136" s="149"/>
      <c r="AE136" s="149"/>
      <c r="AG136" s="144" t="s">
        <v>144</v>
      </c>
      <c r="AH136" s="144"/>
      <c r="AI136" s="144"/>
      <c r="AJ136" s="144"/>
      <c r="AK136" s="145"/>
      <c r="AL136" s="144"/>
      <c r="AM136" s="144"/>
      <c r="AN136" s="144"/>
      <c r="AO136" s="145"/>
      <c r="AP136" s="144"/>
      <c r="AQ136" s="144"/>
      <c r="AR136" s="144"/>
      <c r="AS136" s="145"/>
      <c r="AT136" s="144"/>
      <c r="AU136" s="144"/>
      <c r="AV136" s="144"/>
      <c r="AW136" s="145"/>
      <c r="AX136" s="146">
        <f t="shared" si="31"/>
        <v>0</v>
      </c>
      <c r="AY136" s="147">
        <f t="shared" si="33"/>
        <v>0</v>
      </c>
      <c r="AZ136" s="149"/>
      <c r="BA136" s="149"/>
      <c r="BB136" s="149"/>
      <c r="BC136" s="149"/>
      <c r="BD136" s="149"/>
      <c r="BE136" s="149"/>
      <c r="BF136" s="149"/>
      <c r="BG136" s="149"/>
      <c r="BH136" s="149"/>
      <c r="BI136" s="149"/>
      <c r="BJ136" s="149"/>
      <c r="BK136" s="149"/>
    </row>
    <row r="137" spans="1:63" ht="15" x14ac:dyDescent="0.25">
      <c r="A137" s="144" t="s">
        <v>145</v>
      </c>
      <c r="B137" s="144"/>
      <c r="C137" s="144"/>
      <c r="D137" s="144"/>
      <c r="E137" s="145"/>
      <c r="F137" s="144"/>
      <c r="G137" s="144"/>
      <c r="H137" s="144"/>
      <c r="I137" s="145"/>
      <c r="J137" s="144">
        <v>44</v>
      </c>
      <c r="K137" s="144">
        <v>44</v>
      </c>
      <c r="L137" s="144">
        <v>49</v>
      </c>
      <c r="M137" s="145"/>
      <c r="N137" s="144">
        <v>50</v>
      </c>
      <c r="O137" s="144">
        <v>52</v>
      </c>
      <c r="P137" s="144">
        <v>43</v>
      </c>
      <c r="Q137" s="145"/>
      <c r="R137" s="144">
        <f t="shared" si="34"/>
        <v>282</v>
      </c>
      <c r="S137" s="147">
        <f t="shared" si="32"/>
        <v>0</v>
      </c>
      <c r="T137" s="148"/>
      <c r="U137" s="148"/>
      <c r="V137" s="148"/>
      <c r="W137" s="148"/>
      <c r="X137" s="148"/>
      <c r="Y137" s="149"/>
      <c r="Z137" s="149"/>
      <c r="AA137" s="149"/>
      <c r="AB137" s="149"/>
      <c r="AC137" s="149"/>
      <c r="AD137" s="149"/>
      <c r="AE137" s="149"/>
      <c r="AG137" s="144" t="s">
        <v>145</v>
      </c>
      <c r="AH137" s="144"/>
      <c r="AI137" s="144"/>
      <c r="AJ137" s="144"/>
      <c r="AK137" s="145"/>
      <c r="AL137" s="144"/>
      <c r="AM137" s="144"/>
      <c r="AN137" s="144"/>
      <c r="AO137" s="145"/>
      <c r="AP137" s="144"/>
      <c r="AQ137" s="144"/>
      <c r="AR137" s="144"/>
      <c r="AS137" s="145"/>
      <c r="AT137" s="144"/>
      <c r="AU137" s="144"/>
      <c r="AV137" s="144"/>
      <c r="AW137" s="145"/>
      <c r="AX137" s="146">
        <f t="shared" si="31"/>
        <v>0</v>
      </c>
      <c r="AY137" s="147">
        <f t="shared" si="33"/>
        <v>0</v>
      </c>
      <c r="AZ137" s="149"/>
      <c r="BA137" s="149"/>
      <c r="BB137" s="149"/>
      <c r="BC137" s="149"/>
      <c r="BD137" s="149"/>
      <c r="BE137" s="149"/>
      <c r="BF137" s="149"/>
      <c r="BG137" s="149"/>
      <c r="BH137" s="149"/>
      <c r="BI137" s="149"/>
      <c r="BJ137" s="149"/>
      <c r="BK137" s="149"/>
    </row>
    <row r="138" spans="1:63" ht="15" x14ac:dyDescent="0.25">
      <c r="A138" s="144" t="s">
        <v>146</v>
      </c>
      <c r="B138" s="144"/>
      <c r="C138" s="144"/>
      <c r="D138" s="144"/>
      <c r="E138" s="145"/>
      <c r="F138" s="144"/>
      <c r="G138" s="144"/>
      <c r="H138" s="144"/>
      <c r="I138" s="145"/>
      <c r="J138" s="144">
        <v>9</v>
      </c>
      <c r="K138" s="144">
        <v>9</v>
      </c>
      <c r="L138" s="144">
        <v>9</v>
      </c>
      <c r="M138" s="145"/>
      <c r="N138" s="144">
        <v>10</v>
      </c>
      <c r="O138" s="144">
        <v>9</v>
      </c>
      <c r="P138" s="144">
        <v>9</v>
      </c>
      <c r="Q138" s="145"/>
      <c r="R138" s="144">
        <f t="shared" si="34"/>
        <v>55</v>
      </c>
      <c r="S138" s="147">
        <f t="shared" si="32"/>
        <v>0</v>
      </c>
      <c r="T138" s="148"/>
      <c r="U138" s="148"/>
      <c r="V138" s="148"/>
      <c r="W138" s="148"/>
      <c r="X138" s="148"/>
      <c r="Y138" s="149"/>
      <c r="Z138" s="149"/>
      <c r="AA138" s="149"/>
      <c r="AB138" s="149"/>
      <c r="AC138" s="149"/>
      <c r="AD138" s="149"/>
      <c r="AE138" s="149"/>
      <c r="AG138" s="144" t="s">
        <v>146</v>
      </c>
      <c r="AH138" s="144"/>
      <c r="AI138" s="144"/>
      <c r="AJ138" s="144"/>
      <c r="AK138" s="145"/>
      <c r="AL138" s="144"/>
      <c r="AM138" s="144"/>
      <c r="AN138" s="144"/>
      <c r="AO138" s="145"/>
      <c r="AP138" s="144"/>
      <c r="AQ138" s="144"/>
      <c r="AR138" s="144"/>
      <c r="AS138" s="145"/>
      <c r="AT138" s="144"/>
      <c r="AU138" s="144"/>
      <c r="AV138" s="144"/>
      <c r="AW138" s="145"/>
      <c r="AX138" s="146">
        <f t="shared" si="31"/>
        <v>0</v>
      </c>
      <c r="AY138" s="147">
        <f t="shared" si="33"/>
        <v>0</v>
      </c>
      <c r="AZ138" s="149"/>
      <c r="BA138" s="149"/>
      <c r="BB138" s="149"/>
      <c r="BC138" s="149"/>
      <c r="BD138" s="149"/>
      <c r="BE138" s="149"/>
      <c r="BF138" s="149"/>
      <c r="BG138" s="149"/>
      <c r="BH138" s="149"/>
      <c r="BI138" s="149"/>
      <c r="BJ138" s="149"/>
      <c r="BK138" s="149"/>
    </row>
    <row r="139" spans="1:63" ht="15" x14ac:dyDescent="0.25">
      <c r="A139" s="151" t="s">
        <v>147</v>
      </c>
      <c r="B139" s="152">
        <f t="shared" ref="B139:Q139" si="35">SUM(B118:B138)</f>
        <v>0</v>
      </c>
      <c r="C139" s="152">
        <f t="shared" si="35"/>
        <v>0</v>
      </c>
      <c r="D139" s="152">
        <f t="shared" si="35"/>
        <v>0</v>
      </c>
      <c r="E139" s="153">
        <f t="shared" si="35"/>
        <v>0</v>
      </c>
      <c r="F139" s="152">
        <f t="shared" si="35"/>
        <v>0</v>
      </c>
      <c r="G139" s="152">
        <f t="shared" si="35"/>
        <v>0</v>
      </c>
      <c r="H139" s="152">
        <f t="shared" si="35"/>
        <v>0</v>
      </c>
      <c r="I139" s="153">
        <f t="shared" si="35"/>
        <v>0</v>
      </c>
      <c r="J139" s="152">
        <f t="shared" si="35"/>
        <v>880</v>
      </c>
      <c r="K139" s="152">
        <f t="shared" si="35"/>
        <v>880</v>
      </c>
      <c r="L139" s="152">
        <f t="shared" si="35"/>
        <v>950</v>
      </c>
      <c r="M139" s="153">
        <f t="shared" si="35"/>
        <v>0</v>
      </c>
      <c r="N139" s="152">
        <f t="shared" si="35"/>
        <v>1000</v>
      </c>
      <c r="O139" s="152">
        <f t="shared" si="35"/>
        <v>1040</v>
      </c>
      <c r="P139" s="152">
        <f t="shared" si="35"/>
        <v>850</v>
      </c>
      <c r="Q139" s="153">
        <f t="shared" si="35"/>
        <v>0</v>
      </c>
      <c r="R139" s="152">
        <f t="shared" ref="R139:AE139" si="36">SUM(R118:R138)</f>
        <v>5600</v>
      </c>
      <c r="S139" s="147">
        <f t="shared" si="36"/>
        <v>0</v>
      </c>
      <c r="T139" s="152">
        <f t="shared" si="36"/>
        <v>0</v>
      </c>
      <c r="U139" s="152">
        <f t="shared" si="36"/>
        <v>0</v>
      </c>
      <c r="V139" s="152">
        <f t="shared" si="36"/>
        <v>0</v>
      </c>
      <c r="W139" s="152">
        <f t="shared" si="36"/>
        <v>0</v>
      </c>
      <c r="X139" s="152">
        <f t="shared" si="36"/>
        <v>0</v>
      </c>
      <c r="Y139" s="152">
        <f t="shared" si="36"/>
        <v>0</v>
      </c>
      <c r="Z139" s="152">
        <f t="shared" si="36"/>
        <v>0</v>
      </c>
      <c r="AA139" s="152">
        <f t="shared" si="36"/>
        <v>0</v>
      </c>
      <c r="AB139" s="152">
        <f t="shared" si="36"/>
        <v>0</v>
      </c>
      <c r="AC139" s="152">
        <f t="shared" si="36"/>
        <v>0</v>
      </c>
      <c r="AD139" s="152">
        <f t="shared" si="36"/>
        <v>0</v>
      </c>
      <c r="AE139" s="152">
        <f t="shared" si="36"/>
        <v>0</v>
      </c>
      <c r="AG139" s="151" t="s">
        <v>147</v>
      </c>
      <c r="AH139" s="152">
        <f t="shared" ref="AH139:BK139" si="37">SUM(AH118:AH138)</f>
        <v>0</v>
      </c>
      <c r="AI139" s="152">
        <f t="shared" si="37"/>
        <v>0</v>
      </c>
      <c r="AJ139" s="152">
        <f t="shared" si="37"/>
        <v>0</v>
      </c>
      <c r="AK139" s="153">
        <f t="shared" si="37"/>
        <v>0</v>
      </c>
      <c r="AL139" s="152">
        <f t="shared" si="37"/>
        <v>0</v>
      </c>
      <c r="AM139" s="152">
        <f t="shared" si="37"/>
        <v>0</v>
      </c>
      <c r="AN139" s="152">
        <f t="shared" si="37"/>
        <v>0</v>
      </c>
      <c r="AO139" s="153">
        <f t="shared" si="37"/>
        <v>0</v>
      </c>
      <c r="AP139" s="152">
        <f t="shared" si="37"/>
        <v>0</v>
      </c>
      <c r="AQ139" s="152">
        <f t="shared" si="37"/>
        <v>0</v>
      </c>
      <c r="AR139" s="152">
        <f t="shared" si="37"/>
        <v>0</v>
      </c>
      <c r="AS139" s="153">
        <f t="shared" si="37"/>
        <v>0</v>
      </c>
      <c r="AT139" s="152">
        <f t="shared" si="37"/>
        <v>0</v>
      </c>
      <c r="AU139" s="152">
        <f t="shared" si="37"/>
        <v>0</v>
      </c>
      <c r="AV139" s="152">
        <f t="shared" si="37"/>
        <v>0</v>
      </c>
      <c r="AW139" s="153">
        <f t="shared" si="37"/>
        <v>0</v>
      </c>
      <c r="AX139" s="154">
        <f t="shared" si="37"/>
        <v>0</v>
      </c>
      <c r="AY139" s="155">
        <f t="shared" si="37"/>
        <v>0</v>
      </c>
      <c r="AZ139" s="152">
        <f t="shared" si="37"/>
        <v>0</v>
      </c>
      <c r="BA139" s="152">
        <f t="shared" si="37"/>
        <v>0</v>
      </c>
      <c r="BB139" s="152">
        <f t="shared" si="37"/>
        <v>0</v>
      </c>
      <c r="BC139" s="152">
        <f t="shared" si="37"/>
        <v>0</v>
      </c>
      <c r="BD139" s="152">
        <f t="shared" si="37"/>
        <v>0</v>
      </c>
      <c r="BE139" s="152">
        <f t="shared" si="37"/>
        <v>0</v>
      </c>
      <c r="BF139" s="152">
        <f t="shared" si="37"/>
        <v>0</v>
      </c>
      <c r="BG139" s="152">
        <f t="shared" si="37"/>
        <v>0</v>
      </c>
      <c r="BH139" s="152">
        <f t="shared" si="37"/>
        <v>0</v>
      </c>
      <c r="BI139" s="152">
        <f t="shared" si="37"/>
        <v>0</v>
      </c>
      <c r="BJ139" s="152">
        <f t="shared" si="37"/>
        <v>0</v>
      </c>
      <c r="BK139" s="152">
        <f t="shared" si="37"/>
        <v>0</v>
      </c>
    </row>
  </sheetData>
  <mergeCells count="96">
    <mergeCell ref="AX116:AY116"/>
    <mergeCell ref="AZ116:BE116"/>
    <mergeCell ref="BF116:BK116"/>
    <mergeCell ref="AZ90:BE90"/>
    <mergeCell ref="BF90:BK90"/>
    <mergeCell ref="B115:BK115"/>
    <mergeCell ref="R116:S116"/>
    <mergeCell ref="T116:Y116"/>
    <mergeCell ref="Z116:AE116"/>
    <mergeCell ref="AG116:AG117"/>
    <mergeCell ref="AJ116:AK116"/>
    <mergeCell ref="AN116:AO116"/>
    <mergeCell ref="AR116:AS116"/>
    <mergeCell ref="AV116:AW116"/>
    <mergeCell ref="A116:A117"/>
    <mergeCell ref="D116:E116"/>
    <mergeCell ref="H116:I116"/>
    <mergeCell ref="L116:M116"/>
    <mergeCell ref="P116:Q116"/>
    <mergeCell ref="BF64:BK64"/>
    <mergeCell ref="B89:BK89"/>
    <mergeCell ref="A90:A91"/>
    <mergeCell ref="D90:E90"/>
    <mergeCell ref="H90:I90"/>
    <mergeCell ref="L90:M90"/>
    <mergeCell ref="P90:Q90"/>
    <mergeCell ref="R90:S90"/>
    <mergeCell ref="T90:Y90"/>
    <mergeCell ref="Z90:AE90"/>
    <mergeCell ref="AG90:AG91"/>
    <mergeCell ref="AJ90:AK90"/>
    <mergeCell ref="AN90:AO90"/>
    <mergeCell ref="AR90:AS90"/>
    <mergeCell ref="AV90:AW90"/>
    <mergeCell ref="AX90:AY90"/>
    <mergeCell ref="B63:BK63"/>
    <mergeCell ref="A64:A65"/>
    <mergeCell ref="D64:E64"/>
    <mergeCell ref="H64:I64"/>
    <mergeCell ref="L64:M64"/>
    <mergeCell ref="P64:Q64"/>
    <mergeCell ref="R64:S64"/>
    <mergeCell ref="T64:Y64"/>
    <mergeCell ref="Z64:AE64"/>
    <mergeCell ref="AG64:AG65"/>
    <mergeCell ref="AJ64:AK64"/>
    <mergeCell ref="AN64:AO64"/>
    <mergeCell ref="AR64:AS64"/>
    <mergeCell ref="AV64:AW64"/>
    <mergeCell ref="AX64:AY64"/>
    <mergeCell ref="AZ64:BE64"/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F37:BK37"/>
    <mergeCell ref="AR9:AS9"/>
    <mergeCell ref="AV9:AW9"/>
    <mergeCell ref="BF9:BK9"/>
    <mergeCell ref="AZ9:BE9"/>
    <mergeCell ref="AX37:AY37"/>
    <mergeCell ref="AZ37:BE37"/>
    <mergeCell ref="AX9:AY9"/>
    <mergeCell ref="B36:BK36"/>
    <mergeCell ref="AN37:AO37"/>
    <mergeCell ref="AR37:AS37"/>
    <mergeCell ref="AV37:AW37"/>
    <mergeCell ref="R37:S37"/>
    <mergeCell ref="T37:Y37"/>
    <mergeCell ref="Z37:AE37"/>
    <mergeCell ref="AG37:AG38"/>
    <mergeCell ref="AJ37:AK37"/>
    <mergeCell ref="A37:A38"/>
    <mergeCell ref="D37:E37"/>
    <mergeCell ref="H37:I37"/>
    <mergeCell ref="L37:M37"/>
    <mergeCell ref="P37:Q37"/>
  </mergeCells>
  <pageMargins left="0.7" right="0.7" top="0.75" bottom="0.75" header="0.3" footer="0.3"/>
  <pageSetup scale="18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7" tint="0.39997558519241921"/>
  </sheetPr>
  <dimension ref="A1:E35"/>
  <sheetViews>
    <sheetView zoomScaleNormal="100" workbookViewId="0">
      <selection activeCell="I14" sqref="I14"/>
    </sheetView>
  </sheetViews>
  <sheetFormatPr baseColWidth="10" defaultColWidth="11.42578125" defaultRowHeight="14.25" x14ac:dyDescent="0.2"/>
  <cols>
    <col min="1" max="1" width="21" style="72" customWidth="1"/>
    <col min="2" max="4" width="20.42578125" style="72" customWidth="1"/>
    <col min="5" max="5" width="24.28515625" style="72" customWidth="1"/>
    <col min="6" max="16384" width="11.42578125" style="72"/>
  </cols>
  <sheetData>
    <row r="1" spans="1:5" s="15" customFormat="1" ht="16.5" customHeight="1" x14ac:dyDescent="0.25">
      <c r="A1" s="391"/>
      <c r="B1" s="394" t="s">
        <v>0</v>
      </c>
      <c r="C1" s="394"/>
      <c r="D1" s="394"/>
      <c r="E1" s="156" t="s">
        <v>1</v>
      </c>
    </row>
    <row r="2" spans="1:5" s="15" customFormat="1" ht="20.25" customHeight="1" x14ac:dyDescent="0.25">
      <c r="A2" s="392"/>
      <c r="B2" s="395" t="s">
        <v>2</v>
      </c>
      <c r="C2" s="395"/>
      <c r="D2" s="395"/>
      <c r="E2" s="157" t="s">
        <v>207</v>
      </c>
    </row>
    <row r="3" spans="1:5" s="15" customFormat="1" ht="30" customHeight="1" x14ac:dyDescent="0.25">
      <c r="A3" s="392"/>
      <c r="B3" s="396" t="s">
        <v>3</v>
      </c>
      <c r="C3" s="396"/>
      <c r="D3" s="396"/>
      <c r="E3" s="157" t="s">
        <v>358</v>
      </c>
    </row>
    <row r="4" spans="1:5" s="15" customFormat="1" ht="16.5" customHeight="1" thickBot="1" x14ac:dyDescent="0.3">
      <c r="A4" s="393"/>
      <c r="B4" s="232"/>
      <c r="C4" s="232"/>
      <c r="D4" s="232"/>
      <c r="E4" s="158" t="s">
        <v>206</v>
      </c>
    </row>
    <row r="5" spans="1:5" s="15" customFormat="1" ht="9" customHeight="1" thickBot="1" x14ac:dyDescent="0.25">
      <c r="A5" s="72"/>
      <c r="B5" s="72"/>
      <c r="C5" s="72"/>
      <c r="D5" s="72"/>
      <c r="E5" s="72"/>
    </row>
    <row r="6" spans="1:5" ht="14.25" customHeight="1" x14ac:dyDescent="0.2">
      <c r="A6" s="408" t="s">
        <v>148</v>
      </c>
      <c r="B6" s="310"/>
      <c r="C6" s="310"/>
      <c r="D6" s="310"/>
      <c r="E6" s="409"/>
    </row>
    <row r="7" spans="1:5" ht="15.75" customHeight="1" thickBot="1" x14ac:dyDescent="0.25">
      <c r="A7" s="159" t="s">
        <v>149</v>
      </c>
      <c r="B7" s="160" t="s">
        <v>150</v>
      </c>
      <c r="C7" s="397" t="s">
        <v>151</v>
      </c>
      <c r="D7" s="397"/>
      <c r="E7" s="398"/>
    </row>
    <row r="8" spans="1:5" x14ac:dyDescent="0.2">
      <c r="A8" s="161"/>
      <c r="B8" s="162"/>
      <c r="C8" s="402"/>
      <c r="D8" s="403"/>
      <c r="E8" s="404"/>
    </row>
    <row r="9" spans="1:5" x14ac:dyDescent="0.2">
      <c r="A9" s="163"/>
      <c r="B9" s="164"/>
      <c r="C9" s="399"/>
      <c r="D9" s="400"/>
      <c r="E9" s="401"/>
    </row>
    <row r="10" spans="1:5" x14ac:dyDescent="0.2">
      <c r="A10" s="163"/>
      <c r="B10" s="164"/>
      <c r="C10" s="399"/>
      <c r="D10" s="400"/>
      <c r="E10" s="401"/>
    </row>
    <row r="11" spans="1:5" x14ac:dyDescent="0.2">
      <c r="A11" s="163"/>
      <c r="B11" s="164"/>
      <c r="C11" s="399"/>
      <c r="D11" s="400"/>
      <c r="E11" s="401"/>
    </row>
    <row r="12" spans="1:5" x14ac:dyDescent="0.2">
      <c r="A12" s="163"/>
      <c r="B12" s="164"/>
      <c r="C12" s="399"/>
      <c r="D12" s="400"/>
      <c r="E12" s="401"/>
    </row>
    <row r="13" spans="1:5" x14ac:dyDescent="0.2">
      <c r="A13" s="163"/>
      <c r="B13" s="164"/>
      <c r="C13" s="399"/>
      <c r="D13" s="400"/>
      <c r="E13" s="401"/>
    </row>
    <row r="14" spans="1:5" x14ac:dyDescent="0.2">
      <c r="A14" s="163"/>
      <c r="B14" s="164"/>
      <c r="C14" s="399"/>
      <c r="D14" s="400"/>
      <c r="E14" s="401"/>
    </row>
    <row r="15" spans="1:5" x14ac:dyDescent="0.2">
      <c r="A15" s="163"/>
      <c r="B15" s="164"/>
      <c r="C15" s="399"/>
      <c r="D15" s="400"/>
      <c r="E15" s="401"/>
    </row>
    <row r="16" spans="1:5" x14ac:dyDescent="0.2">
      <c r="A16" s="163"/>
      <c r="B16" s="164"/>
      <c r="C16" s="399"/>
      <c r="D16" s="400"/>
      <c r="E16" s="401"/>
    </row>
    <row r="17" spans="1:5" x14ac:dyDescent="0.2">
      <c r="A17" s="163"/>
      <c r="B17" s="164"/>
      <c r="C17" s="399"/>
      <c r="D17" s="400"/>
      <c r="E17" s="401"/>
    </row>
    <row r="18" spans="1:5" x14ac:dyDescent="0.2">
      <c r="A18" s="163"/>
      <c r="B18" s="164"/>
      <c r="C18" s="399"/>
      <c r="D18" s="400"/>
      <c r="E18" s="401"/>
    </row>
    <row r="19" spans="1:5" x14ac:dyDescent="0.2">
      <c r="A19" s="163"/>
      <c r="B19" s="164"/>
      <c r="C19" s="399"/>
      <c r="D19" s="400"/>
      <c r="E19" s="401"/>
    </row>
    <row r="20" spans="1:5" x14ac:dyDescent="0.2">
      <c r="A20" s="163"/>
      <c r="B20" s="164"/>
      <c r="C20" s="399"/>
      <c r="D20" s="400"/>
      <c r="E20" s="401"/>
    </row>
    <row r="21" spans="1:5" x14ac:dyDescent="0.2">
      <c r="A21" s="163"/>
      <c r="B21" s="164"/>
      <c r="C21" s="399"/>
      <c r="D21" s="400"/>
      <c r="E21" s="401"/>
    </row>
    <row r="22" spans="1:5" x14ac:dyDescent="0.2">
      <c r="A22" s="163"/>
      <c r="B22" s="164"/>
      <c r="C22" s="399"/>
      <c r="D22" s="400"/>
      <c r="E22" s="401"/>
    </row>
    <row r="23" spans="1:5" x14ac:dyDescent="0.2">
      <c r="A23" s="163"/>
      <c r="B23" s="164"/>
      <c r="C23" s="399"/>
      <c r="D23" s="400"/>
      <c r="E23" s="401"/>
    </row>
    <row r="24" spans="1:5" x14ac:dyDescent="0.2">
      <c r="A24" s="163"/>
      <c r="B24" s="164"/>
      <c r="C24" s="399"/>
      <c r="D24" s="400"/>
      <c r="E24" s="401"/>
    </row>
    <row r="25" spans="1:5" x14ac:dyDescent="0.2">
      <c r="A25" s="163"/>
      <c r="B25" s="164"/>
      <c r="C25" s="399"/>
      <c r="D25" s="400"/>
      <c r="E25" s="401"/>
    </row>
    <row r="26" spans="1:5" x14ac:dyDescent="0.2">
      <c r="A26" s="163"/>
      <c r="B26" s="164"/>
      <c r="C26" s="399"/>
      <c r="D26" s="400"/>
      <c r="E26" s="401"/>
    </row>
    <row r="27" spans="1:5" x14ac:dyDescent="0.2">
      <c r="A27" s="163"/>
      <c r="B27" s="164"/>
      <c r="C27" s="399"/>
      <c r="D27" s="400"/>
      <c r="E27" s="401"/>
    </row>
    <row r="28" spans="1:5" x14ac:dyDescent="0.2">
      <c r="A28" s="163"/>
      <c r="B28" s="164"/>
      <c r="C28" s="399"/>
      <c r="D28" s="400"/>
      <c r="E28" s="401"/>
    </row>
    <row r="29" spans="1:5" x14ac:dyDescent="0.2">
      <c r="A29" s="163"/>
      <c r="B29" s="164"/>
      <c r="C29" s="399"/>
      <c r="D29" s="400"/>
      <c r="E29" s="401"/>
    </row>
    <row r="30" spans="1:5" x14ac:dyDescent="0.2">
      <c r="A30" s="163"/>
      <c r="B30" s="164"/>
      <c r="C30" s="399"/>
      <c r="D30" s="400"/>
      <c r="E30" s="401"/>
    </row>
    <row r="31" spans="1:5" x14ac:dyDescent="0.2">
      <c r="A31" s="163"/>
      <c r="B31" s="164"/>
      <c r="C31" s="399"/>
      <c r="D31" s="400"/>
      <c r="E31" s="401"/>
    </row>
    <row r="32" spans="1:5" x14ac:dyDescent="0.2">
      <c r="A32" s="163"/>
      <c r="B32" s="164"/>
      <c r="C32" s="399"/>
      <c r="D32" s="400"/>
      <c r="E32" s="401"/>
    </row>
    <row r="33" spans="1:5" x14ac:dyDescent="0.2">
      <c r="A33" s="163"/>
      <c r="B33" s="164"/>
      <c r="C33" s="399"/>
      <c r="D33" s="400"/>
      <c r="E33" s="401"/>
    </row>
    <row r="34" spans="1:5" x14ac:dyDescent="0.2">
      <c r="A34" s="163"/>
      <c r="B34" s="164"/>
      <c r="C34" s="399"/>
      <c r="D34" s="400"/>
      <c r="E34" s="401"/>
    </row>
    <row r="35" spans="1:5" ht="15" thickBot="1" x14ac:dyDescent="0.25">
      <c r="A35" s="165"/>
      <c r="B35" s="166"/>
      <c r="C35" s="405"/>
      <c r="D35" s="406"/>
      <c r="E35" s="407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F09A-13C1-4DC6-A2B2-7C8E4BB38F48}">
  <sheetPr codeName="Hoja6"/>
  <dimension ref="A1:J48"/>
  <sheetViews>
    <sheetView workbookViewId="0">
      <selection activeCell="B12" sqref="B12"/>
    </sheetView>
  </sheetViews>
  <sheetFormatPr baseColWidth="10" defaultRowHeight="15" x14ac:dyDescent="0.25"/>
  <cols>
    <col min="1" max="1" width="15.85546875" customWidth="1"/>
    <col min="2" max="2" width="70.42578125" customWidth="1"/>
    <col min="3" max="3" width="45.85546875" customWidth="1"/>
    <col min="4" max="4" width="77.85546875" customWidth="1"/>
    <col min="5" max="5" width="15.42578125" customWidth="1"/>
    <col min="6" max="6" width="53.42578125" customWidth="1"/>
    <col min="7" max="7" width="32.85546875" style="7" customWidth="1"/>
    <col min="8" max="8" width="19" style="2" customWidth="1"/>
    <col min="9" max="9" width="29.42578125" style="2" customWidth="1"/>
    <col min="10" max="10" width="36.28515625" style="2" customWidth="1"/>
  </cols>
  <sheetData>
    <row r="1" spans="1:10" ht="25.5" x14ac:dyDescent="0.25">
      <c r="A1" s="9" t="s">
        <v>296</v>
      </c>
      <c r="B1" s="9" t="s">
        <v>11</v>
      </c>
      <c r="C1" s="9" t="s">
        <v>297</v>
      </c>
      <c r="D1" s="9" t="s">
        <v>298</v>
      </c>
      <c r="E1" s="9" t="s">
        <v>299</v>
      </c>
      <c r="F1" s="10" t="s">
        <v>300</v>
      </c>
      <c r="G1" s="10" t="s">
        <v>152</v>
      </c>
      <c r="H1" s="10" t="s">
        <v>153</v>
      </c>
      <c r="I1" s="10" t="s">
        <v>153</v>
      </c>
      <c r="J1" s="10" t="s">
        <v>110</v>
      </c>
    </row>
    <row r="2" spans="1:10" x14ac:dyDescent="0.25">
      <c r="A2" s="11"/>
      <c r="B2" s="11"/>
      <c r="C2" s="11"/>
      <c r="D2" s="11"/>
      <c r="E2" s="11"/>
      <c r="F2" s="12"/>
      <c r="G2" s="3" t="s">
        <v>359</v>
      </c>
      <c r="H2" s="8" t="s">
        <v>373</v>
      </c>
      <c r="I2" s="8" t="s">
        <v>154</v>
      </c>
      <c r="J2" s="8" t="s">
        <v>155</v>
      </c>
    </row>
    <row r="3" spans="1:10" x14ac:dyDescent="0.25">
      <c r="A3" s="8" t="s">
        <v>301</v>
      </c>
      <c r="B3" s="14" t="s">
        <v>302</v>
      </c>
      <c r="C3" s="13" t="s">
        <v>303</v>
      </c>
      <c r="D3" s="8" t="s">
        <v>378</v>
      </c>
      <c r="E3" s="8" t="s">
        <v>304</v>
      </c>
      <c r="F3" s="8" t="s">
        <v>305</v>
      </c>
      <c r="G3" s="8" t="s">
        <v>360</v>
      </c>
      <c r="H3" s="8" t="s">
        <v>374</v>
      </c>
      <c r="I3" s="8" t="s">
        <v>156</v>
      </c>
      <c r="J3" s="8" t="s">
        <v>119</v>
      </c>
    </row>
    <row r="4" spans="1:10" x14ac:dyDescent="0.25">
      <c r="A4" s="8" t="s">
        <v>377</v>
      </c>
      <c r="B4" s="14" t="s">
        <v>306</v>
      </c>
      <c r="C4" s="13" t="s">
        <v>307</v>
      </c>
      <c r="D4" s="8" t="s">
        <v>308</v>
      </c>
      <c r="E4" s="8" t="s">
        <v>309</v>
      </c>
      <c r="F4" s="8" t="s">
        <v>310</v>
      </c>
      <c r="G4" s="8" t="s">
        <v>361</v>
      </c>
      <c r="H4" s="8" t="s">
        <v>375</v>
      </c>
      <c r="I4" s="8" t="s">
        <v>157</v>
      </c>
      <c r="J4" s="8" t="s">
        <v>114</v>
      </c>
    </row>
    <row r="5" spans="1:10" x14ac:dyDescent="0.25">
      <c r="A5" s="8" t="s">
        <v>311</v>
      </c>
      <c r="B5" s="14" t="s">
        <v>312</v>
      </c>
      <c r="C5" s="13" t="s">
        <v>313</v>
      </c>
      <c r="D5" s="8" t="s">
        <v>314</v>
      </c>
      <c r="E5" s="8" t="s">
        <v>315</v>
      </c>
      <c r="F5" s="8" t="s">
        <v>316</v>
      </c>
      <c r="G5" s="8" t="s">
        <v>362</v>
      </c>
      <c r="H5" s="8" t="s">
        <v>376</v>
      </c>
      <c r="I5" s="8" t="s">
        <v>158</v>
      </c>
      <c r="J5" s="8" t="s">
        <v>115</v>
      </c>
    </row>
    <row r="6" spans="1:10" x14ac:dyDescent="0.25">
      <c r="A6" s="8" t="s">
        <v>317</v>
      </c>
      <c r="B6" s="14" t="s">
        <v>318</v>
      </c>
      <c r="C6" s="13" t="s">
        <v>319</v>
      </c>
      <c r="D6" s="8" t="s">
        <v>320</v>
      </c>
      <c r="E6" s="8" t="s">
        <v>321</v>
      </c>
      <c r="F6" s="8" t="s">
        <v>322</v>
      </c>
      <c r="G6" s="8" t="s">
        <v>363</v>
      </c>
      <c r="H6" s="8"/>
      <c r="I6" s="8" t="s">
        <v>159</v>
      </c>
      <c r="J6" s="8" t="s">
        <v>116</v>
      </c>
    </row>
    <row r="7" spans="1:10" x14ac:dyDescent="0.25">
      <c r="A7" s="8"/>
      <c r="B7" s="14" t="s">
        <v>323</v>
      </c>
      <c r="C7" s="13" t="s">
        <v>324</v>
      </c>
      <c r="D7" s="8" t="s">
        <v>325</v>
      </c>
      <c r="E7" s="8" t="s">
        <v>326</v>
      </c>
      <c r="F7" s="8" t="s">
        <v>327</v>
      </c>
      <c r="G7" s="8" t="s">
        <v>364</v>
      </c>
      <c r="H7" s="8"/>
      <c r="I7" s="8" t="s">
        <v>125</v>
      </c>
      <c r="J7" s="8" t="s">
        <v>117</v>
      </c>
    </row>
    <row r="8" spans="1:10" x14ac:dyDescent="0.25">
      <c r="A8" s="8"/>
      <c r="B8" s="14" t="s">
        <v>328</v>
      </c>
      <c r="C8" s="13" t="s">
        <v>329</v>
      </c>
      <c r="D8" s="8" t="s">
        <v>330</v>
      </c>
      <c r="E8" s="8" t="s">
        <v>331</v>
      </c>
      <c r="F8" s="8" t="s">
        <v>332</v>
      </c>
      <c r="G8" s="8" t="s">
        <v>365</v>
      </c>
      <c r="H8" s="8"/>
      <c r="I8" s="8"/>
      <c r="J8" s="8"/>
    </row>
    <row r="9" spans="1:10" x14ac:dyDescent="0.25">
      <c r="C9" s="13" t="s">
        <v>333</v>
      </c>
      <c r="D9" s="8" t="s">
        <v>334</v>
      </c>
      <c r="E9" s="8"/>
      <c r="F9" s="8"/>
      <c r="G9" s="8" t="s">
        <v>366</v>
      </c>
    </row>
    <row r="10" spans="1:10" x14ac:dyDescent="0.25">
      <c r="C10" s="13" t="s">
        <v>335</v>
      </c>
      <c r="D10" s="8" t="s">
        <v>336</v>
      </c>
      <c r="E10" s="8"/>
      <c r="F10" s="8"/>
      <c r="G10" s="8" t="s">
        <v>367</v>
      </c>
    </row>
    <row r="11" spans="1:10" x14ac:dyDescent="0.25">
      <c r="C11" s="13" t="s">
        <v>337</v>
      </c>
      <c r="D11" s="8" t="s">
        <v>338</v>
      </c>
      <c r="E11" s="8"/>
      <c r="F11" s="8"/>
      <c r="G11" s="8" t="s">
        <v>368</v>
      </c>
    </row>
    <row r="12" spans="1:10" x14ac:dyDescent="0.25">
      <c r="C12" s="13" t="s">
        <v>339</v>
      </c>
      <c r="D12" s="8" t="s">
        <v>340</v>
      </c>
      <c r="E12" s="8"/>
      <c r="F12" s="8"/>
      <c r="G12" s="8" t="s">
        <v>369</v>
      </c>
    </row>
    <row r="13" spans="1:10" x14ac:dyDescent="0.25">
      <c r="C13" s="13" t="s">
        <v>341</v>
      </c>
      <c r="D13" s="8" t="s">
        <v>342</v>
      </c>
      <c r="E13" s="8"/>
      <c r="F13" s="8"/>
      <c r="G13" s="8" t="s">
        <v>370</v>
      </c>
    </row>
    <row r="14" spans="1:10" x14ac:dyDescent="0.25">
      <c r="B14" s="1"/>
      <c r="C14" s="13" t="s">
        <v>343</v>
      </c>
      <c r="D14" s="8" t="s">
        <v>344</v>
      </c>
      <c r="E14" s="8"/>
      <c r="F14" s="8"/>
      <c r="G14" s="8" t="s">
        <v>371</v>
      </c>
    </row>
    <row r="15" spans="1:10" x14ac:dyDescent="0.25">
      <c r="B15" s="1"/>
      <c r="C15" s="13" t="s">
        <v>345</v>
      </c>
      <c r="D15" s="8" t="s">
        <v>346</v>
      </c>
      <c r="E15" s="8"/>
      <c r="F15" s="8"/>
      <c r="G15" s="8" t="s">
        <v>372</v>
      </c>
    </row>
    <row r="16" spans="1:10" x14ac:dyDescent="0.25">
      <c r="C16" s="13" t="s">
        <v>347</v>
      </c>
      <c r="D16" s="8"/>
      <c r="E16" s="1"/>
      <c r="G16" s="5"/>
    </row>
    <row r="17" spans="2:7" x14ac:dyDescent="0.25">
      <c r="C17" s="13" t="s">
        <v>348</v>
      </c>
      <c r="D17" s="8"/>
      <c r="E17" s="1"/>
      <c r="G17" s="5"/>
    </row>
    <row r="18" spans="2:7" x14ac:dyDescent="0.25">
      <c r="C18" s="13" t="s">
        <v>349</v>
      </c>
      <c r="D18" s="8"/>
      <c r="E18" s="1"/>
      <c r="G18" s="5"/>
    </row>
    <row r="19" spans="2:7" x14ac:dyDescent="0.25">
      <c r="C19" s="13" t="s">
        <v>350</v>
      </c>
      <c r="D19" s="8"/>
      <c r="E19" s="1"/>
      <c r="G19" s="5"/>
    </row>
    <row r="20" spans="2:7" x14ac:dyDescent="0.25">
      <c r="B20" s="1"/>
      <c r="C20" s="13" t="s">
        <v>351</v>
      </c>
      <c r="D20" s="8"/>
      <c r="E20" s="1"/>
      <c r="G20" s="5"/>
    </row>
    <row r="21" spans="2:7" x14ac:dyDescent="0.25">
      <c r="E21" s="1"/>
      <c r="G21" s="5"/>
    </row>
    <row r="22" spans="2:7" x14ac:dyDescent="0.25">
      <c r="E22" s="1"/>
      <c r="G22" s="5"/>
    </row>
    <row r="23" spans="2:7" x14ac:dyDescent="0.25">
      <c r="G23" s="5"/>
    </row>
    <row r="24" spans="2:7" x14ac:dyDescent="0.25">
      <c r="G24" s="6" t="s">
        <v>160</v>
      </c>
    </row>
    <row r="25" spans="2:7" x14ac:dyDescent="0.25">
      <c r="G25" s="4" t="s">
        <v>161</v>
      </c>
    </row>
    <row r="26" spans="2:7" x14ac:dyDescent="0.25">
      <c r="G26" s="4" t="s">
        <v>162</v>
      </c>
    </row>
    <row r="27" spans="2:7" x14ac:dyDescent="0.25">
      <c r="G27" s="4" t="s">
        <v>163</v>
      </c>
    </row>
    <row r="28" spans="2:7" x14ac:dyDescent="0.25">
      <c r="G28" s="4" t="s">
        <v>164</v>
      </c>
    </row>
    <row r="29" spans="2:7" x14ac:dyDescent="0.25">
      <c r="G29" s="4" t="s">
        <v>165</v>
      </c>
    </row>
    <row r="30" spans="2:7" x14ac:dyDescent="0.25">
      <c r="G30" s="4" t="s">
        <v>166</v>
      </c>
    </row>
    <row r="31" spans="2:7" x14ac:dyDescent="0.25">
      <c r="G31" s="4" t="s">
        <v>167</v>
      </c>
    </row>
    <row r="32" spans="2:7" x14ac:dyDescent="0.25">
      <c r="G32" s="4" t="s">
        <v>168</v>
      </c>
    </row>
    <row r="33" spans="7:7" x14ac:dyDescent="0.25">
      <c r="G33" s="4" t="s">
        <v>169</v>
      </c>
    </row>
    <row r="34" spans="7:7" x14ac:dyDescent="0.25">
      <c r="G34" s="4" t="s">
        <v>170</v>
      </c>
    </row>
    <row r="35" spans="7:7" x14ac:dyDescent="0.25">
      <c r="G35" s="4" t="s">
        <v>171</v>
      </c>
    </row>
    <row r="36" spans="7:7" x14ac:dyDescent="0.25">
      <c r="G36" s="4" t="s">
        <v>172</v>
      </c>
    </row>
    <row r="37" spans="7:7" x14ac:dyDescent="0.25">
      <c r="G37" s="4" t="s">
        <v>173</v>
      </c>
    </row>
    <row r="38" spans="7:7" x14ac:dyDescent="0.25">
      <c r="G38" s="4" t="s">
        <v>174</v>
      </c>
    </row>
    <row r="39" spans="7:7" x14ac:dyDescent="0.25">
      <c r="G39" s="4" t="s">
        <v>175</v>
      </c>
    </row>
    <row r="40" spans="7:7" x14ac:dyDescent="0.25">
      <c r="G40" s="4" t="s">
        <v>176</v>
      </c>
    </row>
    <row r="41" spans="7:7" x14ac:dyDescent="0.25">
      <c r="G41" s="4" t="s">
        <v>177</v>
      </c>
    </row>
    <row r="42" spans="7:7" x14ac:dyDescent="0.25">
      <c r="G42" s="4" t="s">
        <v>178</v>
      </c>
    </row>
    <row r="43" spans="7:7" x14ac:dyDescent="0.25">
      <c r="G43" s="4" t="s">
        <v>179</v>
      </c>
    </row>
    <row r="44" spans="7:7" x14ac:dyDescent="0.25">
      <c r="G44" s="4" t="s">
        <v>180</v>
      </c>
    </row>
    <row r="45" spans="7:7" x14ac:dyDescent="0.25">
      <c r="G45" s="4" t="s">
        <v>181</v>
      </c>
    </row>
    <row r="46" spans="7:7" x14ac:dyDescent="0.25">
      <c r="G46" s="4" t="s">
        <v>182</v>
      </c>
    </row>
    <row r="47" spans="7:7" x14ac:dyDescent="0.25">
      <c r="G47" s="4" t="s">
        <v>183</v>
      </c>
    </row>
    <row r="48" spans="7:7" x14ac:dyDescent="0.25">
      <c r="G48" s="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39997558519241921"/>
    <pageSetUpPr fitToPage="1"/>
  </sheetPr>
  <dimension ref="A1:AO43"/>
  <sheetViews>
    <sheetView showGridLines="0" topLeftCell="M15" zoomScale="70" zoomScaleNormal="70" workbookViewId="0">
      <selection activeCell="R15" sqref="R15:X15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27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273"/>
      <c r="J8" s="27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275"/>
      <c r="J9" s="27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6.25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339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381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v>938218000</v>
      </c>
      <c r="Y22" s="58"/>
      <c r="Z22" s="58"/>
      <c r="AA22" s="58"/>
      <c r="AB22" s="58">
        <v>83122000</v>
      </c>
      <c r="AC22" s="58">
        <f>SUM(Q22:AB22)</f>
        <v>1021340000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204268000</v>
      </c>
      <c r="Z24" s="62">
        <v>204268000</v>
      </c>
      <c r="AA24" s="62">
        <v>204268000</v>
      </c>
      <c r="AB24" s="62">
        <v>408536000</v>
      </c>
      <c r="AC24" s="62">
        <f>SUM(Q24:AB24)</f>
        <v>1021340000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75.75" customHeight="1" x14ac:dyDescent="0.25">
      <c r="A35" s="300" t="str">
        <f>C17</f>
        <v>Brindar el 100% de los tres servicios priorizados para la atención a través del modelo CIOM: primera atención profesional (trabajo social), orientación y seguimiento psicosocial y orientación, asesoría y seguimiento sociojurídico</v>
      </c>
      <c r="B35" s="302">
        <f>SUM(B41)</f>
        <v>0.09</v>
      </c>
      <c r="C35" s="81" t="s">
        <v>47</v>
      </c>
      <c r="D35" s="80"/>
      <c r="E35" s="80"/>
      <c r="F35" s="80"/>
      <c r="G35" s="80"/>
      <c r="H35" s="80"/>
      <c r="I35" s="172"/>
      <c r="J35" s="172">
        <v>1</v>
      </c>
      <c r="K35" s="172">
        <v>1</v>
      </c>
      <c r="L35" s="172">
        <v>1</v>
      </c>
      <c r="M35" s="172">
        <v>1</v>
      </c>
      <c r="N35" s="172">
        <v>1</v>
      </c>
      <c r="O35" s="172">
        <v>1</v>
      </c>
      <c r="P35" s="173">
        <f>MAX(J35:O35)</f>
        <v>1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75.75" customHeight="1" thickBot="1" x14ac:dyDescent="0.3">
      <c r="A36" s="301"/>
      <c r="B36" s="303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84">
        <f>MAX(J36:O36)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28.5" customHeight="1" x14ac:dyDescent="0.25">
      <c r="A41" s="305" t="s">
        <v>423</v>
      </c>
      <c r="B41" s="306">
        <v>0.09</v>
      </c>
      <c r="C41" s="86" t="s">
        <v>47</v>
      </c>
      <c r="D41" s="87"/>
      <c r="E41" s="87"/>
      <c r="F41" s="87"/>
      <c r="G41" s="87"/>
      <c r="H41" s="87"/>
      <c r="I41" s="87"/>
      <c r="J41" s="87">
        <v>0.2</v>
      </c>
      <c r="K41" s="87">
        <v>0.15</v>
      </c>
      <c r="L41" s="87">
        <v>0.15</v>
      </c>
      <c r="M41" s="87">
        <v>0.15</v>
      </c>
      <c r="N41" s="87">
        <v>0.25</v>
      </c>
      <c r="O41" s="87">
        <v>0.1</v>
      </c>
      <c r="P41" s="88">
        <f t="shared" ref="P41:P42" si="1">SUM(D41:O41)</f>
        <v>1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28.5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</row>
    <row r="43" spans="1:41" ht="15" customHeight="1" x14ac:dyDescent="0.25">
      <c r="A43" s="15" t="s">
        <v>72</v>
      </c>
    </row>
  </sheetData>
  <mergeCells count="71">
    <mergeCell ref="Y41:AE42"/>
    <mergeCell ref="Q41:X42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Y40:AE40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count="3">
    <dataValidation type="textLength" operator="lessThanOrEqual" allowBlank="1" showInputMessage="1" showErrorMessage="1" errorTitle="Máximo 2.000 caracteres" error="Máximo 2.000 caracteres" sqref="AC35 Q35 Y35 Q41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3819A2-E2C6-40B8-AA71-26E1B8A63CDB}">
          <x14:formula1>
            <xm:f>listas!$A$2:$A$6</xm:f>
          </x14:formula1>
          <xm:sqref>C15:K15</xm:sqref>
        </x14:dataValidation>
        <x14:dataValidation type="list" allowBlank="1" showInputMessage="1" showErrorMessage="1" xr:uid="{8846E161-823A-4370-AD42-5BD0B7F51418}">
          <x14:formula1>
            <xm:f>listas!$B$2:$B$8</xm:f>
          </x14:formula1>
          <xm:sqref>R15:X15</xm:sqref>
        </x14:dataValidation>
        <x14:dataValidation type="list" allowBlank="1" showInputMessage="1" showErrorMessage="1" xr:uid="{B110DE27-57FC-46FF-A6C8-F855FB03735E}">
          <x14:formula1>
            <xm:f>listas!$C$2:$C$20</xm:f>
          </x14:formula1>
          <xm:sqref>AA15:AE15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AD46-10AC-2349-8CF4-E0B1F19E1081}">
  <sheetPr>
    <tabColor theme="7" tint="0.39997558519241921"/>
    <pageSetUpPr fitToPage="1"/>
  </sheetPr>
  <dimension ref="A1:AO45"/>
  <sheetViews>
    <sheetView showGridLines="0" topLeftCell="I7" zoomScale="90" zoomScaleNormal="90" workbookViewId="0">
      <selection activeCell="I7" sqref="I7:J9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32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323"/>
      <c r="J8" s="32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325"/>
      <c r="J9" s="32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7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341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431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v>187090848</v>
      </c>
      <c r="Y22" s="58"/>
      <c r="Z22" s="58">
        <v>22342554</v>
      </c>
      <c r="AA22" s="58"/>
      <c r="AB22" s="58">
        <v>35682908</v>
      </c>
      <c r="AC22" s="58">
        <f>SUM(Q22:AB22)</f>
        <v>245116310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41575744</v>
      </c>
      <c r="Z24" s="62">
        <v>41575744</v>
      </c>
      <c r="AA24" s="62">
        <v>49023262</v>
      </c>
      <c r="AB24" s="62">
        <v>112941560</v>
      </c>
      <c r="AC24" s="62">
        <f>SUM(Q24:AB24)</f>
        <v>245116310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Desarrollar 40 procesos formativos para fortalecer las capacidades y brindar herramientas a las mujeres en el ejercicio pleno del derecho a la participación y representación</v>
      </c>
      <c r="B35" s="302">
        <f>SUM(B41:B44)</f>
        <v>0.12</v>
      </c>
      <c r="C35" s="81" t="s">
        <v>47</v>
      </c>
      <c r="D35" s="80"/>
      <c r="E35" s="80"/>
      <c r="F35" s="80"/>
      <c r="G35" s="80"/>
      <c r="H35" s="80"/>
      <c r="I35" s="174"/>
      <c r="J35" s="174">
        <v>2</v>
      </c>
      <c r="K35" s="174">
        <v>0</v>
      </c>
      <c r="L35" s="174">
        <v>1</v>
      </c>
      <c r="M35" s="174">
        <v>1</v>
      </c>
      <c r="N35" s="174">
        <v>1</v>
      </c>
      <c r="O35" s="174">
        <v>0</v>
      </c>
      <c r="P35" s="175">
        <f>SUM(D35:O35)</f>
        <v>5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03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182">
        <f>SUM(D36:O36)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26.1" customHeight="1" x14ac:dyDescent="0.25">
      <c r="A41" s="305" t="s">
        <v>428</v>
      </c>
      <c r="B41" s="306">
        <v>0.08</v>
      </c>
      <c r="C41" s="86" t="s">
        <v>47</v>
      </c>
      <c r="D41" s="87"/>
      <c r="E41" s="87"/>
      <c r="F41" s="87"/>
      <c r="G41" s="87"/>
      <c r="H41" s="87"/>
      <c r="I41" s="87"/>
      <c r="J41" s="87">
        <v>0.3</v>
      </c>
      <c r="K41" s="87">
        <v>7.0000000000000007E-2</v>
      </c>
      <c r="L41" s="87">
        <v>0.19</v>
      </c>
      <c r="M41" s="87">
        <v>0.15</v>
      </c>
      <c r="N41" s="87">
        <v>0.19</v>
      </c>
      <c r="O41" s="87">
        <v>0.1</v>
      </c>
      <c r="P41" s="88">
        <f t="shared" ref="P41:P42" si="1">SUM(D41:O41)</f>
        <v>1.0000000000000002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5"/>
      <c r="AH41" s="85"/>
      <c r="AI41" s="85"/>
      <c r="AJ41" s="85"/>
      <c r="AK41" s="85"/>
      <c r="AL41" s="85"/>
      <c r="AM41" s="85"/>
      <c r="AN41" s="85"/>
      <c r="AO41" s="85"/>
    </row>
    <row r="42" spans="1:41" ht="57.95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  <c r="AG42" s="85"/>
      <c r="AH42" s="85"/>
      <c r="AI42" s="85"/>
      <c r="AJ42" s="85"/>
      <c r="AK42" s="85"/>
      <c r="AL42" s="85"/>
      <c r="AM42" s="85"/>
      <c r="AN42" s="85"/>
      <c r="AO42" s="85"/>
    </row>
    <row r="43" spans="1:41" ht="28.5" customHeight="1" x14ac:dyDescent="0.25">
      <c r="A43" s="305" t="s">
        <v>429</v>
      </c>
      <c r="B43" s="306">
        <v>0.04</v>
      </c>
      <c r="C43" s="86" t="s">
        <v>47</v>
      </c>
      <c r="D43" s="87"/>
      <c r="E43" s="87"/>
      <c r="F43" s="87"/>
      <c r="G43" s="87"/>
      <c r="H43" s="87"/>
      <c r="I43" s="87"/>
      <c r="J43" s="87">
        <v>0.3</v>
      </c>
      <c r="K43" s="87">
        <v>7.0000000000000007E-2</v>
      </c>
      <c r="L43" s="87">
        <v>0.19</v>
      </c>
      <c r="M43" s="87">
        <v>0.15</v>
      </c>
      <c r="N43" s="87">
        <v>0.19</v>
      </c>
      <c r="O43" s="87">
        <v>0.1</v>
      </c>
      <c r="P43" s="88">
        <f t="shared" ref="P43:P44" si="2">SUM(D43:O43)</f>
        <v>1.0000000000000002</v>
      </c>
      <c r="Q43" s="292" t="s">
        <v>225</v>
      </c>
      <c r="R43" s="293"/>
      <c r="S43" s="293"/>
      <c r="T43" s="293"/>
      <c r="U43" s="293"/>
      <c r="V43" s="293"/>
      <c r="W43" s="293"/>
      <c r="X43" s="298"/>
      <c r="Y43" s="292" t="s">
        <v>224</v>
      </c>
      <c r="Z43" s="293"/>
      <c r="AA43" s="293"/>
      <c r="AB43" s="293"/>
      <c r="AC43" s="293"/>
      <c r="AD43" s="293"/>
      <c r="AE43" s="294"/>
      <c r="AG43" s="89"/>
      <c r="AH43" s="89"/>
      <c r="AI43" s="89"/>
      <c r="AJ43" s="89"/>
      <c r="AK43" s="89"/>
      <c r="AL43" s="89"/>
      <c r="AM43" s="89"/>
      <c r="AN43" s="89"/>
      <c r="AO43" s="89"/>
    </row>
    <row r="44" spans="1:41" ht="56.1" customHeight="1" x14ac:dyDescent="0.25">
      <c r="A44" s="305"/>
      <c r="B44" s="306"/>
      <c r="C44" s="90" t="s">
        <v>50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8">
        <f t="shared" si="2"/>
        <v>0</v>
      </c>
      <c r="Q44" s="295"/>
      <c r="R44" s="296"/>
      <c r="S44" s="296"/>
      <c r="T44" s="296"/>
      <c r="U44" s="296"/>
      <c r="V44" s="296"/>
      <c r="W44" s="296"/>
      <c r="X44" s="299"/>
      <c r="Y44" s="295"/>
      <c r="Z44" s="296"/>
      <c r="AA44" s="296"/>
      <c r="AB44" s="296"/>
      <c r="AC44" s="296"/>
      <c r="AD44" s="296"/>
      <c r="AE44" s="297"/>
    </row>
    <row r="45" spans="1:41" ht="15" customHeight="1" x14ac:dyDescent="0.25">
      <c r="A45" s="15" t="s">
        <v>72</v>
      </c>
    </row>
  </sheetData>
  <mergeCells count="75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A43:A44"/>
    <mergeCell ref="B43:B44"/>
    <mergeCell ref="Q43:X44"/>
    <mergeCell ref="Y43:AE44"/>
    <mergeCell ref="A41:A42"/>
    <mergeCell ref="B41:B42"/>
    <mergeCell ref="Q41:X42"/>
    <mergeCell ref="Y41:AE42"/>
  </mergeCells>
  <dataValidations count="3">
    <dataValidation type="list" allowBlank="1" showInputMessage="1" showErrorMessage="1" sqref="C7:C9" xr:uid="{FD34CC48-99F1-A84B-BCC0-6860F8323D52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866ACFD7-E0CA-8740-9CDB-227B116944AD}">
      <formula1>2000</formula1>
    </dataValidation>
    <dataValidation type="textLength" operator="lessThanOrEqual" allowBlank="1" showInputMessage="1" showErrorMessage="1" errorTitle="Máximo 2.000 caracteres" error="Máximo 2.000 caracteres" sqref="AC35 Q35 Y35 Q43 Q41" xr:uid="{243E052B-6F98-2B45-9E78-708C177E6E36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097A53D-9FED-7D4D-BF12-FAB61292547B}">
          <x14:formula1>
            <xm:f>listas!$C$2:$C$20</xm:f>
          </x14:formula1>
          <xm:sqref>AA15:AE15</xm:sqref>
        </x14:dataValidation>
        <x14:dataValidation type="list" allowBlank="1" showInputMessage="1" showErrorMessage="1" xr:uid="{7CB8A2D0-1E86-0044-86C1-AB6C0828FA9D}">
          <x14:formula1>
            <xm:f>listas!$B$2:$B$8</xm:f>
          </x14:formula1>
          <xm:sqref>R15:X15</xm:sqref>
        </x14:dataValidation>
        <x14:dataValidation type="list" allowBlank="1" showInputMessage="1" showErrorMessage="1" xr:uid="{81786395-FD00-B54E-96F4-12AE134A2602}">
          <x14:formula1>
            <xm:f>listas!$A$2:$A$6</xm:f>
          </x14:formula1>
          <xm:sqref>C15:K15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4893-B811-C745-9DD4-7CCFCEF1AD0D}">
  <sheetPr>
    <tabColor theme="7" tint="0.39997558519241921"/>
    <pageSetUpPr fitToPage="1"/>
  </sheetPr>
  <dimension ref="A1:AO47"/>
  <sheetViews>
    <sheetView showGridLines="0" zoomScale="90" zoomScaleNormal="90" workbookViewId="0">
      <selection activeCell="AG22" sqref="AG22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32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323"/>
      <c r="J8" s="32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325"/>
      <c r="J9" s="32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9.25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341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432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J22" s="55"/>
      <c r="K22" s="55"/>
      <c r="L22" s="55"/>
      <c r="N22" s="55">
        <f ca="1">SUM(B22:AB22)</f>
        <v>14246145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5">
        <v>128215305</v>
      </c>
      <c r="Y22" s="58"/>
      <c r="Z22" s="58"/>
      <c r="AA22" s="58"/>
      <c r="AB22" s="55">
        <v>14246145</v>
      </c>
      <c r="AC22" s="58">
        <f>SUM(Q22:AB22)</f>
        <v>142461450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IFERROR(N23/(SUMIF(B23:M23,"&gt;0",B22:AB22)),"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28492290</v>
      </c>
      <c r="Z24" s="62">
        <v>28492290</v>
      </c>
      <c r="AA24" s="62">
        <v>28492290</v>
      </c>
      <c r="AB24" s="62">
        <v>56984580</v>
      </c>
      <c r="AC24" s="62">
        <f>SUM(Q24:AB24)</f>
        <v>142461450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Desarrollar 1 metodología para caracterizar los liderazgos de las mujeres en los territorios</v>
      </c>
      <c r="B35" s="302">
        <f>SUM(B41:B46)</f>
        <v>0.1</v>
      </c>
      <c r="C35" s="81" t="s">
        <v>47</v>
      </c>
      <c r="D35" s="80"/>
      <c r="E35" s="80"/>
      <c r="F35" s="80"/>
      <c r="G35" s="80"/>
      <c r="H35" s="80"/>
      <c r="I35" s="174"/>
      <c r="J35" s="174">
        <v>1</v>
      </c>
      <c r="K35" s="174">
        <v>1</v>
      </c>
      <c r="L35" s="174">
        <v>1</v>
      </c>
      <c r="M35" s="174">
        <v>1</v>
      </c>
      <c r="N35" s="174">
        <v>1</v>
      </c>
      <c r="O35" s="174">
        <v>1</v>
      </c>
      <c r="P35" s="174">
        <f>MAX(D35:O35)</f>
        <v>1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03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182">
        <f>MAX(D36:O36)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26.1" customHeight="1" x14ac:dyDescent="0.25">
      <c r="A41" s="305" t="s">
        <v>424</v>
      </c>
      <c r="B41" s="306">
        <v>0.03</v>
      </c>
      <c r="C41" s="86" t="s">
        <v>47</v>
      </c>
      <c r="D41" s="87"/>
      <c r="E41" s="87"/>
      <c r="F41" s="87"/>
      <c r="G41" s="87"/>
      <c r="H41" s="87"/>
      <c r="I41" s="87"/>
      <c r="J41" s="87">
        <v>0.05</v>
      </c>
      <c r="K41" s="87">
        <v>0.25</v>
      </c>
      <c r="L41" s="87">
        <v>0.1</v>
      </c>
      <c r="M41" s="87">
        <v>0.25</v>
      </c>
      <c r="N41" s="87">
        <v>0.1</v>
      </c>
      <c r="O41" s="87">
        <v>0.25</v>
      </c>
      <c r="P41" s="88">
        <f t="shared" ref="P41:P44" si="1">SUM(D41:O41)</f>
        <v>1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5"/>
      <c r="AH41" s="85"/>
      <c r="AI41" s="85"/>
      <c r="AJ41" s="85"/>
      <c r="AK41" s="85"/>
      <c r="AL41" s="85"/>
      <c r="AM41" s="85"/>
      <c r="AN41" s="85"/>
      <c r="AO41" s="85"/>
    </row>
    <row r="42" spans="1:41" ht="26.1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  <c r="AG42" s="85"/>
      <c r="AH42" s="85"/>
      <c r="AI42" s="85"/>
      <c r="AJ42" s="85"/>
      <c r="AK42" s="85"/>
      <c r="AL42" s="85"/>
      <c r="AM42" s="85"/>
      <c r="AN42" s="85"/>
      <c r="AO42" s="85"/>
    </row>
    <row r="43" spans="1:41" ht="26.1" customHeight="1" x14ac:dyDescent="0.25">
      <c r="A43" s="305" t="s">
        <v>427</v>
      </c>
      <c r="B43" s="306">
        <v>0.04</v>
      </c>
      <c r="C43" s="86" t="s">
        <v>47</v>
      </c>
      <c r="D43" s="87"/>
      <c r="E43" s="87"/>
      <c r="F43" s="87"/>
      <c r="G43" s="87"/>
      <c r="H43" s="87"/>
      <c r="I43" s="87"/>
      <c r="J43" s="87">
        <v>0.1</v>
      </c>
      <c r="K43" s="87">
        <v>0.06</v>
      </c>
      <c r="L43" s="87">
        <v>0.22</v>
      </c>
      <c r="M43" s="87">
        <v>0.22</v>
      </c>
      <c r="N43" s="87">
        <v>0.22</v>
      </c>
      <c r="O43" s="87">
        <v>0.18</v>
      </c>
      <c r="P43" s="88">
        <f t="shared" si="1"/>
        <v>1</v>
      </c>
      <c r="Q43" s="292" t="s">
        <v>225</v>
      </c>
      <c r="R43" s="293"/>
      <c r="S43" s="293"/>
      <c r="T43" s="293"/>
      <c r="U43" s="293"/>
      <c r="V43" s="293"/>
      <c r="W43" s="293"/>
      <c r="X43" s="298"/>
      <c r="Y43" s="292" t="s">
        <v>224</v>
      </c>
      <c r="Z43" s="293"/>
      <c r="AA43" s="293"/>
      <c r="AB43" s="293"/>
      <c r="AC43" s="293"/>
      <c r="AD43" s="293"/>
      <c r="AE43" s="294"/>
      <c r="AG43" s="85"/>
      <c r="AH43" s="85"/>
      <c r="AI43" s="85"/>
      <c r="AJ43" s="85"/>
      <c r="AK43" s="85"/>
      <c r="AL43" s="85"/>
      <c r="AM43" s="85"/>
      <c r="AN43" s="85"/>
      <c r="AO43" s="85"/>
    </row>
    <row r="44" spans="1:41" ht="26.1" customHeight="1" x14ac:dyDescent="0.25">
      <c r="A44" s="305"/>
      <c r="B44" s="306"/>
      <c r="C44" s="90" t="s">
        <v>50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8">
        <f t="shared" si="1"/>
        <v>0</v>
      </c>
      <c r="Q44" s="295"/>
      <c r="R44" s="296"/>
      <c r="S44" s="296"/>
      <c r="T44" s="296"/>
      <c r="U44" s="296"/>
      <c r="V44" s="296"/>
      <c r="W44" s="296"/>
      <c r="X44" s="299"/>
      <c r="Y44" s="295"/>
      <c r="Z44" s="296"/>
      <c r="AA44" s="296"/>
      <c r="AB44" s="296"/>
      <c r="AC44" s="296"/>
      <c r="AD44" s="296"/>
      <c r="AE44" s="297"/>
      <c r="AG44" s="85"/>
      <c r="AH44" s="85"/>
      <c r="AI44" s="85"/>
      <c r="AJ44" s="85"/>
      <c r="AK44" s="85"/>
      <c r="AL44" s="85"/>
      <c r="AM44" s="85"/>
      <c r="AN44" s="85"/>
      <c r="AO44" s="85"/>
    </row>
    <row r="45" spans="1:41" ht="28.5" customHeight="1" x14ac:dyDescent="0.25">
      <c r="A45" s="305" t="s">
        <v>425</v>
      </c>
      <c r="B45" s="306">
        <v>0.03</v>
      </c>
      <c r="C45" s="86" t="s">
        <v>47</v>
      </c>
      <c r="D45" s="87"/>
      <c r="E45" s="87"/>
      <c r="F45" s="87"/>
      <c r="G45" s="87"/>
      <c r="H45" s="87"/>
      <c r="I45" s="87"/>
      <c r="J45" s="87">
        <v>0.1</v>
      </c>
      <c r="K45" s="87">
        <v>0.06</v>
      </c>
      <c r="L45" s="87">
        <v>0.22</v>
      </c>
      <c r="M45" s="87">
        <v>0.22</v>
      </c>
      <c r="N45" s="87">
        <v>0.22</v>
      </c>
      <c r="O45" s="87">
        <v>0.18</v>
      </c>
      <c r="P45" s="88">
        <f t="shared" ref="P45:P46" si="2">SUM(D45:O45)</f>
        <v>1</v>
      </c>
      <c r="Q45" s="292" t="s">
        <v>225</v>
      </c>
      <c r="R45" s="293"/>
      <c r="S45" s="293"/>
      <c r="T45" s="293"/>
      <c r="U45" s="293"/>
      <c r="V45" s="293"/>
      <c r="W45" s="293"/>
      <c r="X45" s="298"/>
      <c r="Y45" s="292" t="s">
        <v>224</v>
      </c>
      <c r="Z45" s="293"/>
      <c r="AA45" s="293"/>
      <c r="AB45" s="293"/>
      <c r="AC45" s="293"/>
      <c r="AD45" s="293"/>
      <c r="AE45" s="294"/>
      <c r="AG45" s="89"/>
      <c r="AH45" s="89"/>
      <c r="AI45" s="89"/>
      <c r="AJ45" s="89"/>
      <c r="AK45" s="89"/>
      <c r="AL45" s="89"/>
      <c r="AM45" s="89"/>
      <c r="AN45" s="89"/>
      <c r="AO45" s="89"/>
    </row>
    <row r="46" spans="1:41" ht="28.5" customHeight="1" x14ac:dyDescent="0.25">
      <c r="A46" s="305"/>
      <c r="B46" s="306"/>
      <c r="C46" s="90" t="s">
        <v>50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88">
        <f t="shared" si="2"/>
        <v>0</v>
      </c>
      <c r="Q46" s="295"/>
      <c r="R46" s="296"/>
      <c r="S46" s="296"/>
      <c r="T46" s="296"/>
      <c r="U46" s="296"/>
      <c r="V46" s="296"/>
      <c r="W46" s="296"/>
      <c r="X46" s="299"/>
      <c r="Y46" s="295"/>
      <c r="Z46" s="296"/>
      <c r="AA46" s="296"/>
      <c r="AB46" s="296"/>
      <c r="AC46" s="296"/>
      <c r="AD46" s="296"/>
      <c r="AE46" s="297"/>
    </row>
    <row r="47" spans="1:41" ht="15" customHeight="1" x14ac:dyDescent="0.25">
      <c r="A47" s="15" t="s">
        <v>72</v>
      </c>
    </row>
  </sheetData>
  <mergeCells count="79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</mergeCells>
  <dataValidations count="3">
    <dataValidation type="textLength" operator="lessThanOrEqual" allowBlank="1" showInputMessage="1" showErrorMessage="1" errorTitle="Máximo 2.000 caracteres" error="Máximo 2.000 caracteres" sqref="AC35 Q35 Y35 Q45 Q41 Q43" xr:uid="{C87D81A7-2278-E145-9E3E-A32E6D6B8BDF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24EF7449-0582-DD44-BFBF-CBD98FA4B283}">
      <formula1>2000</formula1>
    </dataValidation>
    <dataValidation type="list" allowBlank="1" showInputMessage="1" showErrorMessage="1" sqref="C7:C9" xr:uid="{0B8341B5-4357-9C49-BA74-93BB9B6BB5CA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738C7A2-39FE-AD46-8F04-F909EFC22084}">
          <x14:formula1>
            <xm:f>listas!$A$2:$A$6</xm:f>
          </x14:formula1>
          <xm:sqref>C15:K15</xm:sqref>
        </x14:dataValidation>
        <x14:dataValidation type="list" allowBlank="1" showInputMessage="1" showErrorMessage="1" xr:uid="{DEA75BD1-F1C3-3545-AE42-D4C5C85B700B}">
          <x14:formula1>
            <xm:f>listas!$B$2:$B$8</xm:f>
          </x14:formula1>
          <xm:sqref>R15:X15</xm:sqref>
        </x14:dataValidation>
        <x14:dataValidation type="list" allowBlank="1" showInputMessage="1" showErrorMessage="1" xr:uid="{788AE3C6-01D0-5746-807D-5C04F3415D7A}">
          <x14:formula1>
            <xm:f>listas!$C$2:$C$20</xm:f>
          </x14:formula1>
          <xm:sqref>AA15:AE15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D443-7D23-E14C-AF7D-09618739C679}">
  <sheetPr>
    <tabColor theme="7" tint="0.39997558519241921"/>
    <pageSetUpPr fitToPage="1"/>
  </sheetPr>
  <dimension ref="A1:AO43"/>
  <sheetViews>
    <sheetView showGridLines="0" topLeftCell="T9" zoomScale="90" zoomScaleNormal="90" workbookViewId="0">
      <selection activeCell="I7" sqref="I7:J9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27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273"/>
      <c r="J8" s="27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275"/>
      <c r="J9" s="27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1.75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343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430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v>374355900</v>
      </c>
      <c r="Y22" s="58">
        <v>90275400</v>
      </c>
      <c r="Z22" s="58"/>
      <c r="AA22" s="58"/>
      <c r="AB22" s="58">
        <v>51625700</v>
      </c>
      <c r="AC22" s="58">
        <f>SUM(Q22:AB22)</f>
        <v>516257000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83190200</v>
      </c>
      <c r="Z24" s="62">
        <v>103251400</v>
      </c>
      <c r="AA24" s="62">
        <v>103251400</v>
      </c>
      <c r="AB24" s="62">
        <v>226564000</v>
      </c>
      <c r="AC24" s="62">
        <f>SUM(Q24:AB24)</f>
        <v>516257000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Brindar en las 20 localidades el servicio de asistencia técnica a las instancias de participación territorial y Fondos de Desarrollo Local en clave de transversalización de los enfoques</v>
      </c>
      <c r="B35" s="302">
        <f>SUM(B41)</f>
        <v>0.13</v>
      </c>
      <c r="C35" s="81" t="s">
        <v>47</v>
      </c>
      <c r="D35" s="80"/>
      <c r="E35" s="80"/>
      <c r="F35" s="80"/>
      <c r="G35" s="80"/>
      <c r="H35" s="80"/>
      <c r="I35" s="174"/>
      <c r="J35" s="174">
        <v>20</v>
      </c>
      <c r="K35" s="174">
        <v>20</v>
      </c>
      <c r="L35" s="174">
        <v>20</v>
      </c>
      <c r="M35" s="174">
        <v>20</v>
      </c>
      <c r="N35" s="174">
        <v>20</v>
      </c>
      <c r="O35" s="174">
        <v>20</v>
      </c>
      <c r="P35" s="175">
        <f>MAX(D35:O35)</f>
        <v>20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03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182">
        <f>MAX(D36:O36)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28.5" customHeight="1" x14ac:dyDescent="0.25">
      <c r="A41" s="305" t="s">
        <v>433</v>
      </c>
      <c r="B41" s="306">
        <v>0.13</v>
      </c>
      <c r="C41" s="86" t="s">
        <v>47</v>
      </c>
      <c r="D41" s="87"/>
      <c r="E41" s="87"/>
      <c r="F41" s="87"/>
      <c r="G41" s="87"/>
      <c r="H41" s="87"/>
      <c r="I41" s="87"/>
      <c r="J41" s="87">
        <v>0.17</v>
      </c>
      <c r="K41" s="87">
        <v>0.15</v>
      </c>
      <c r="L41" s="87">
        <v>0.17</v>
      </c>
      <c r="M41" s="87">
        <v>0.17</v>
      </c>
      <c r="N41" s="87">
        <v>0.17</v>
      </c>
      <c r="O41" s="87">
        <v>0.17</v>
      </c>
      <c r="P41" s="88">
        <f t="shared" ref="P41:P42" si="1">SUM(D41:O41)</f>
        <v>1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51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</row>
    <row r="43" spans="1:41" ht="15" customHeight="1" x14ac:dyDescent="0.25">
      <c r="A43" s="15" t="s">
        <v>72</v>
      </c>
    </row>
  </sheetData>
  <mergeCells count="71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</mergeCells>
  <dataValidations count="3">
    <dataValidation type="list" allowBlank="1" showInputMessage="1" showErrorMessage="1" sqref="C7:C9" xr:uid="{476BBC2A-5A2D-CD43-99CD-B7CD73C46FF5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80E64EDE-3395-1840-A543-6A2C1506EB02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D73C8229-9CC0-0543-9A4E-E1374EA944E1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383C1D6-10E8-EC47-9877-B021261F459E}">
          <x14:formula1>
            <xm:f>listas!$C$2:$C$20</xm:f>
          </x14:formula1>
          <xm:sqref>AA15:AE15</xm:sqref>
        </x14:dataValidation>
        <x14:dataValidation type="list" allowBlank="1" showInputMessage="1" showErrorMessage="1" xr:uid="{3012A600-1160-D340-B80B-21439166C9F7}">
          <x14:formula1>
            <xm:f>listas!$B$2:$B$8</xm:f>
          </x14:formula1>
          <xm:sqref>R15:X15</xm:sqref>
        </x14:dataValidation>
        <x14:dataValidation type="list" allowBlank="1" showInputMessage="1" showErrorMessage="1" xr:uid="{FAD5A9C1-95C1-AB4F-8DD2-B88CE40DC415}">
          <x14:formula1>
            <xm:f>listas!$A$2:$A$6</xm:f>
          </x14:formula1>
          <xm:sqref>C15:K15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C72C-4EA5-9543-A3B4-DE2D03D9FECA}">
  <sheetPr>
    <tabColor theme="7" tint="0.39997558519241921"/>
    <pageSetUpPr fitToPage="1"/>
  </sheetPr>
  <dimension ref="A1:AO56"/>
  <sheetViews>
    <sheetView showGridLines="0" topLeftCell="A2" zoomScale="90" zoomScaleNormal="90" workbookViewId="0">
      <selection activeCell="I7" sqref="I7:J9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27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273"/>
      <c r="J8" s="27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275"/>
      <c r="J9" s="27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4.75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341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434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v>229068000</v>
      </c>
      <c r="Y22" s="58"/>
      <c r="Z22" s="58"/>
      <c r="AA22" s="58"/>
      <c r="AB22" s="58">
        <v>25452000</v>
      </c>
      <c r="AC22" s="58">
        <f>SUM(Q22:AB22)</f>
        <v>254520000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50904000</v>
      </c>
      <c r="Z24" s="62">
        <v>50904000</v>
      </c>
      <c r="AA24" s="62">
        <v>50904000</v>
      </c>
      <c r="AB24" s="62">
        <v>101808000</v>
      </c>
      <c r="AC24" s="62">
        <f>SUM(Q24:AB24)</f>
        <v>254520000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Implementar 1 estrategia denominada: Tejiendo Mundos de Igualdad para NNA en los territorios rurales y urbanos de Bogotá</v>
      </c>
      <c r="B35" s="302">
        <f>SUM(B41)</f>
        <v>0.13</v>
      </c>
      <c r="C35" s="81" t="s">
        <v>47</v>
      </c>
      <c r="D35" s="80"/>
      <c r="E35" s="80"/>
      <c r="F35" s="80"/>
      <c r="G35" s="80"/>
      <c r="H35" s="80"/>
      <c r="I35" s="174"/>
      <c r="J35" s="174">
        <v>1</v>
      </c>
      <c r="K35" s="174">
        <v>1</v>
      </c>
      <c r="L35" s="174">
        <v>1</v>
      </c>
      <c r="M35" s="174">
        <v>1</v>
      </c>
      <c r="N35" s="174">
        <v>1</v>
      </c>
      <c r="O35" s="174">
        <v>1</v>
      </c>
      <c r="P35" s="175">
        <f>MAX(D35:O35)</f>
        <v>1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03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182">
        <f>MAX(D36:O36)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28.5" customHeight="1" x14ac:dyDescent="0.25">
      <c r="A41" s="305" t="s">
        <v>435</v>
      </c>
      <c r="B41" s="306">
        <v>0.13</v>
      </c>
      <c r="C41" s="86" t="s">
        <v>47</v>
      </c>
      <c r="D41" s="87"/>
      <c r="E41" s="87"/>
      <c r="F41" s="87"/>
      <c r="G41" s="87"/>
      <c r="H41" s="87"/>
      <c r="I41" s="87"/>
      <c r="J41" s="87">
        <v>0.2</v>
      </c>
      <c r="K41" s="87">
        <v>0.1</v>
      </c>
      <c r="L41" s="87">
        <v>0.2</v>
      </c>
      <c r="M41" s="87">
        <v>0.2</v>
      </c>
      <c r="N41" s="87">
        <v>0.2</v>
      </c>
      <c r="O41" s="87">
        <v>0.1</v>
      </c>
      <c r="P41" s="88">
        <f t="shared" ref="P41:P42" si="1">SUM(D41:O41)</f>
        <v>0.99999999999999989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28.5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</row>
    <row r="43" spans="1:41" ht="15" customHeight="1" x14ac:dyDescent="0.25">
      <c r="A43" s="15" t="s">
        <v>72</v>
      </c>
    </row>
    <row r="56" spans="5:5" x14ac:dyDescent="0.25">
      <c r="E56" s="133"/>
    </row>
  </sheetData>
  <mergeCells count="71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B35:B36"/>
    <mergeCell ref="Q35:T36"/>
    <mergeCell ref="A41:A42"/>
    <mergeCell ref="B41:B42"/>
    <mergeCell ref="Q41:X42"/>
    <mergeCell ref="U35:X36"/>
  </mergeCells>
  <dataValidations count="3">
    <dataValidation type="textLength" operator="lessThanOrEqual" allowBlank="1" showInputMessage="1" showErrorMessage="1" errorTitle="Máximo 2.000 caracteres" error="Máximo 2.000 caracteres" sqref="AC35 Q35 Y35 Q41" xr:uid="{E6A8BB0C-F92D-D14B-A5F3-4DD0B3156D1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C5949E8F-9573-384F-B949-061A554E1544}">
      <formula1>2000</formula1>
    </dataValidation>
    <dataValidation type="list" allowBlank="1" showInputMessage="1" showErrorMessage="1" sqref="C7:C9" xr:uid="{22561CC7-8A8B-204F-8D55-CD40A2506DE8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A37DC9D-B058-3442-8EBC-C65933E76366}">
          <x14:formula1>
            <xm:f>listas!$A$2:$A$6</xm:f>
          </x14:formula1>
          <xm:sqref>C15:K15</xm:sqref>
        </x14:dataValidation>
        <x14:dataValidation type="list" allowBlank="1" showInputMessage="1" showErrorMessage="1" xr:uid="{8947D5CE-3B1E-F746-9811-923FB7D9D993}">
          <x14:formula1>
            <xm:f>listas!$B$2:$B$8</xm:f>
          </x14:formula1>
          <xm:sqref>R15:X15</xm:sqref>
        </x14:dataValidation>
        <x14:dataValidation type="list" allowBlank="1" showInputMessage="1" showErrorMessage="1" xr:uid="{EBECC880-4CA1-9146-9C5A-71FFCEE12E87}">
          <x14:formula1>
            <xm:f>listas!$C$2:$C$20</xm:f>
          </x14:formula1>
          <xm:sqref>AA15:AE15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827E-2D34-BE4D-8447-37EB6E6604C0}">
  <sheetPr>
    <tabColor theme="7" tint="0.39997558519241921"/>
    <pageSetUpPr fitToPage="1"/>
  </sheetPr>
  <dimension ref="A1:AO43"/>
  <sheetViews>
    <sheetView showGridLines="0" zoomScale="60" zoomScaleNormal="60" workbookViewId="0">
      <selection activeCell="I7" sqref="I7:J9"/>
    </sheetView>
  </sheetViews>
  <sheetFormatPr baseColWidth="10" defaultColWidth="10.85546875" defaultRowHeight="14.25" x14ac:dyDescent="0.25"/>
  <cols>
    <col min="1" max="1" width="38.42578125" style="15" customWidth="1"/>
    <col min="2" max="2" width="21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27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273"/>
      <c r="J8" s="27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275"/>
      <c r="J9" s="27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72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341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437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v>30213000</v>
      </c>
      <c r="Y22" s="58">
        <v>234801000</v>
      </c>
      <c r="Z22" s="58"/>
      <c r="AA22" s="58"/>
      <c r="AB22" s="58">
        <v>29446000</v>
      </c>
      <c r="AC22" s="58">
        <f>SUM(Q22:AB22)</f>
        <v>294460000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6714000</v>
      </c>
      <c r="Z24" s="62">
        <v>58892000</v>
      </c>
      <c r="AA24" s="62">
        <v>58892000</v>
      </c>
      <c r="AB24" s="62">
        <v>169962000</v>
      </c>
      <c r="AC24" s="62">
        <f>SUM(Q24:AB24)</f>
        <v>294460000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Consolidar 1 estrategia para realizar jornadas de difusión, información y sensibilización a mujeres en los territorios rurales y urbanos de Bogotá</v>
      </c>
      <c r="B35" s="327">
        <f>SUM(B41)</f>
        <v>0.08</v>
      </c>
      <c r="C35" s="81" t="s">
        <v>47</v>
      </c>
      <c r="D35" s="80"/>
      <c r="E35" s="80"/>
      <c r="F35" s="80"/>
      <c r="G35" s="80"/>
      <c r="H35" s="80"/>
      <c r="I35" s="174"/>
      <c r="J35" s="174">
        <v>1</v>
      </c>
      <c r="K35" s="174">
        <v>1</v>
      </c>
      <c r="L35" s="174">
        <v>1</v>
      </c>
      <c r="M35" s="174">
        <v>1</v>
      </c>
      <c r="N35" s="174">
        <v>1</v>
      </c>
      <c r="O35" s="174">
        <v>1</v>
      </c>
      <c r="P35" s="175">
        <v>1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28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84">
        <f>SUM(D36:O36)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45.75" customHeight="1" x14ac:dyDescent="0.25">
      <c r="A41" s="305" t="s">
        <v>438</v>
      </c>
      <c r="B41" s="306">
        <v>0.08</v>
      </c>
      <c r="C41" s="86" t="s">
        <v>47</v>
      </c>
      <c r="D41" s="87"/>
      <c r="E41" s="87"/>
      <c r="F41" s="87"/>
      <c r="G41" s="87"/>
      <c r="H41" s="87"/>
      <c r="I41" s="87"/>
      <c r="J41" s="87">
        <v>0.2</v>
      </c>
      <c r="K41" s="87">
        <v>0.1</v>
      </c>
      <c r="L41" s="87">
        <v>0.2</v>
      </c>
      <c r="M41" s="87">
        <v>0.2</v>
      </c>
      <c r="N41" s="87">
        <v>0.2</v>
      </c>
      <c r="O41" s="87">
        <v>0.1</v>
      </c>
      <c r="P41" s="88">
        <f t="shared" ref="P41:P42" si="1">SUM(D41:O41)</f>
        <v>0.99999999999999989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45.75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</row>
    <row r="43" spans="1:41" ht="15" customHeight="1" x14ac:dyDescent="0.25">
      <c r="A43" s="15" t="s">
        <v>72</v>
      </c>
    </row>
  </sheetData>
  <mergeCells count="71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B35:B36"/>
    <mergeCell ref="Q35:T36"/>
    <mergeCell ref="A41:A42"/>
    <mergeCell ref="B41:B42"/>
    <mergeCell ref="Q41:X42"/>
    <mergeCell ref="U35:X36"/>
  </mergeCells>
  <dataValidations count="3">
    <dataValidation type="list" allowBlank="1" showInputMessage="1" showErrorMessage="1" sqref="C7:C9" xr:uid="{7DBE129E-E6BF-094B-96B5-A585FB2720D4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79A8CB7E-35AD-4C45-8AD0-4EC28FFBC799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573CFE8B-61DD-3449-9EC1-90F7A89A39D0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193793-90EB-4748-9BC3-A19B487993FD}">
          <x14:formula1>
            <xm:f>listas!$C$2:$C$20</xm:f>
          </x14:formula1>
          <xm:sqref>AA15:AE15</xm:sqref>
        </x14:dataValidation>
        <x14:dataValidation type="list" allowBlank="1" showInputMessage="1" showErrorMessage="1" xr:uid="{10ED1EEB-4B27-B246-8E11-7BE297BB4F6C}">
          <x14:formula1>
            <xm:f>listas!$B$2:$B$8</xm:f>
          </x14:formula1>
          <xm:sqref>R15:X15</xm:sqref>
        </x14:dataValidation>
        <x14:dataValidation type="list" allowBlank="1" showInputMessage="1" showErrorMessage="1" xr:uid="{11BCD3C1-2CA1-9B4B-A45D-1E8424B3B16C}">
          <x14:formula1>
            <xm:f>listas!$A$2:$A$6</xm:f>
          </x14:formula1>
          <xm:sqref>C15:K15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C8470-A5FB-C045-ACC1-0F932F1ECC81}">
  <sheetPr>
    <tabColor theme="7" tint="0.39997558519241921"/>
    <pageSetUpPr fitToPage="1"/>
  </sheetPr>
  <dimension ref="A1:AO43"/>
  <sheetViews>
    <sheetView showGridLines="0" topLeftCell="S9" zoomScale="90" zoomScaleNormal="90" workbookViewId="0">
      <selection activeCell="W22" sqref="W22:Y22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27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273"/>
      <c r="J8" s="27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275"/>
      <c r="J9" s="27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339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436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>
        <v>1422190830</v>
      </c>
      <c r="X22" s="58">
        <v>743538674</v>
      </c>
      <c r="Y22" s="58">
        <v>247639000</v>
      </c>
      <c r="Z22" s="58">
        <v>149561230</v>
      </c>
      <c r="AA22" s="58">
        <v>17000000</v>
      </c>
      <c r="AB22" s="58">
        <v>562660572</v>
      </c>
      <c r="AC22" s="58">
        <f>SUM(Q22:AB22)</f>
        <v>3142590306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504606787.76666671</v>
      </c>
      <c r="Z24" s="62">
        <v>533915454.4333334</v>
      </c>
      <c r="AA24" s="62">
        <v>649169197.76666665</v>
      </c>
      <c r="AB24" s="62">
        <v>1454898866.0333333</v>
      </c>
      <c r="AC24" s="62">
        <f>SUM(Q24:AB24)</f>
        <v>3142590306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Realizar el 100% de las actividades operativas y contractuales necesarias para brindar los servicios del Modelo Casa de Igualdad de Oportunidades (CIOM) en las 20 localidades de Bogotá</v>
      </c>
      <c r="B35" s="327">
        <f>SUM(B41)</f>
        <v>0.25</v>
      </c>
      <c r="C35" s="81" t="s">
        <v>47</v>
      </c>
      <c r="D35" s="80"/>
      <c r="E35" s="80"/>
      <c r="F35" s="80"/>
      <c r="G35" s="80"/>
      <c r="H35" s="80"/>
      <c r="I35" s="172"/>
      <c r="J35" s="172">
        <v>1</v>
      </c>
      <c r="K35" s="172">
        <v>1</v>
      </c>
      <c r="L35" s="172">
        <v>1</v>
      </c>
      <c r="M35" s="172">
        <v>1</v>
      </c>
      <c r="N35" s="172">
        <v>1</v>
      </c>
      <c r="O35" s="172">
        <v>1</v>
      </c>
      <c r="P35" s="173">
        <v>1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28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84">
        <f>SUM(D36:O36)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33.75" customHeight="1" x14ac:dyDescent="0.25">
      <c r="A41" s="305" t="s">
        <v>439</v>
      </c>
      <c r="B41" s="306">
        <v>0.25</v>
      </c>
      <c r="C41" s="86" t="s">
        <v>47</v>
      </c>
      <c r="D41" s="87"/>
      <c r="E41" s="87"/>
      <c r="F41" s="87"/>
      <c r="G41" s="87"/>
      <c r="H41" s="87"/>
      <c r="I41" s="87"/>
      <c r="J41" s="87">
        <v>0.4525536870920393</v>
      </c>
      <c r="K41" s="87">
        <v>0.23660057519441735</v>
      </c>
      <c r="L41" s="87">
        <v>7.880091767838604E-2</v>
      </c>
      <c r="M41" s="87">
        <v>4.7591704752111587E-2</v>
      </c>
      <c r="N41" s="87">
        <v>5.4095501941639349E-3</v>
      </c>
      <c r="O41" s="87">
        <v>0.17904356508888181</v>
      </c>
      <c r="P41" s="88">
        <f t="shared" ref="P41:P42" si="1">SUM(D41:O41)</f>
        <v>1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33.75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</row>
    <row r="43" spans="1:41" ht="15" customHeight="1" x14ac:dyDescent="0.25">
      <c r="A43" s="15" t="s">
        <v>72</v>
      </c>
    </row>
  </sheetData>
  <mergeCells count="71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B35:B36"/>
    <mergeCell ref="Q35:T36"/>
    <mergeCell ref="A41:A42"/>
    <mergeCell ref="B41:B42"/>
    <mergeCell ref="Q41:X42"/>
    <mergeCell ref="U35:X36"/>
  </mergeCells>
  <dataValidations count="3">
    <dataValidation type="textLength" operator="lessThanOrEqual" allowBlank="1" showInputMessage="1" showErrorMessage="1" errorTitle="Máximo 2.000 caracteres" error="Máximo 2.000 caracteres" sqref="AC35 Q35 Y35 Q41" xr:uid="{2A1691FE-0519-D646-8C1E-095188B1E0BB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FD00F5FC-912C-8446-BBD1-A8148D955B4C}">
      <formula1>2000</formula1>
    </dataValidation>
    <dataValidation type="list" allowBlank="1" showInputMessage="1" showErrorMessage="1" sqref="C7:C9" xr:uid="{50BC1766-E3C5-384C-9DCC-4B0846023372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A22C8D-F09B-A24F-A67E-C468584C77DD}">
          <x14:formula1>
            <xm:f>listas!$A$2:$A$6</xm:f>
          </x14:formula1>
          <xm:sqref>C15:K15</xm:sqref>
        </x14:dataValidation>
        <x14:dataValidation type="list" allowBlank="1" showInputMessage="1" showErrorMessage="1" xr:uid="{25408CEA-E18A-5E41-ADA5-8F8780CDEC04}">
          <x14:formula1>
            <xm:f>listas!$B$2:$B$8</xm:f>
          </x14:formula1>
          <xm:sqref>R15:X15</xm:sqref>
        </x14:dataValidation>
        <x14:dataValidation type="list" allowBlank="1" showInputMessage="1" showErrorMessage="1" xr:uid="{F91403E2-5B7C-A142-8EE9-AF149DD02D80}">
          <x14:formula1>
            <xm:f>listas!$C$2:$C$20</xm:f>
          </x14:formula1>
          <xm:sqref>AA15:AE15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D939-2BF7-C747-9A62-496BC557DFFC}">
  <sheetPr>
    <tabColor theme="7" tint="0.39997558519241921"/>
    <pageSetUpPr fitToPage="1"/>
  </sheetPr>
  <dimension ref="A1:AO43"/>
  <sheetViews>
    <sheetView showGridLines="0" tabSelected="1" topLeftCell="H23" zoomScale="90" zoomScaleNormal="90" workbookViewId="0">
      <selection activeCell="L35" sqref="L35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7109375" style="15" customWidth="1"/>
    <col min="15" max="15" width="20.42578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2"/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7"/>
      <c r="AB1" s="234" t="s">
        <v>1</v>
      </c>
      <c r="AC1" s="235"/>
      <c r="AD1" s="235"/>
      <c r="AE1" s="236"/>
    </row>
    <row r="2" spans="1:31" ht="30.75" customHeight="1" thickBot="1" x14ac:dyDescent="0.3">
      <c r="A2" s="223"/>
      <c r="B2" s="225" t="s">
        <v>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234" t="s">
        <v>207</v>
      </c>
      <c r="AC2" s="235"/>
      <c r="AD2" s="235"/>
      <c r="AE2" s="236"/>
    </row>
    <row r="3" spans="1:31" ht="24" customHeight="1" thickBot="1" x14ac:dyDescent="0.3">
      <c r="A3" s="223"/>
      <c r="B3" s="228" t="s">
        <v>3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30"/>
      <c r="AB3" s="234" t="s">
        <v>358</v>
      </c>
      <c r="AC3" s="235"/>
      <c r="AD3" s="235"/>
      <c r="AE3" s="236"/>
    </row>
    <row r="4" spans="1:31" ht="21.75" customHeight="1" thickBot="1" x14ac:dyDescent="0.3">
      <c r="A4" s="224"/>
      <c r="B4" s="231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237" t="s">
        <v>208</v>
      </c>
      <c r="AC4" s="238"/>
      <c r="AD4" s="238"/>
      <c r="AE4" s="239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40" t="s">
        <v>4</v>
      </c>
      <c r="B7" s="241"/>
      <c r="C7" s="277"/>
      <c r="D7" s="240" t="s">
        <v>5</v>
      </c>
      <c r="E7" s="246"/>
      <c r="F7" s="246"/>
      <c r="G7" s="246"/>
      <c r="H7" s="241"/>
      <c r="I7" s="271">
        <v>45491</v>
      </c>
      <c r="J7" s="272"/>
      <c r="K7" s="240" t="s">
        <v>6</v>
      </c>
      <c r="L7" s="241"/>
      <c r="M7" s="263" t="s">
        <v>7</v>
      </c>
      <c r="N7" s="264"/>
      <c r="O7" s="249" t="s">
        <v>382</v>
      </c>
      <c r="P7" s="25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2"/>
      <c r="B8" s="243"/>
      <c r="C8" s="278"/>
      <c r="D8" s="242"/>
      <c r="E8" s="247"/>
      <c r="F8" s="247"/>
      <c r="G8" s="247"/>
      <c r="H8" s="243"/>
      <c r="I8" s="273"/>
      <c r="J8" s="274"/>
      <c r="K8" s="242"/>
      <c r="L8" s="243"/>
      <c r="M8" s="280" t="s">
        <v>8</v>
      </c>
      <c r="N8" s="281"/>
      <c r="O8" s="265"/>
      <c r="P8" s="266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4"/>
      <c r="B9" s="245"/>
      <c r="C9" s="279"/>
      <c r="D9" s="244"/>
      <c r="E9" s="248"/>
      <c r="F9" s="248"/>
      <c r="G9" s="248"/>
      <c r="H9" s="245"/>
      <c r="I9" s="275"/>
      <c r="J9" s="276"/>
      <c r="K9" s="244"/>
      <c r="L9" s="245"/>
      <c r="M9" s="267" t="s">
        <v>9</v>
      </c>
      <c r="N9" s="268"/>
      <c r="O9" s="269"/>
      <c r="P9" s="270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40" t="s">
        <v>10</v>
      </c>
      <c r="B11" s="241"/>
      <c r="C11" s="251" t="s">
        <v>426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</row>
    <row r="12" spans="1:31" ht="15" customHeight="1" x14ac:dyDescent="0.25">
      <c r="A12" s="242"/>
      <c r="B12" s="243"/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</row>
    <row r="13" spans="1:31" ht="15" customHeight="1" thickBot="1" x14ac:dyDescent="0.3">
      <c r="A13" s="244"/>
      <c r="B13" s="24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9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20" t="s">
        <v>209</v>
      </c>
      <c r="B15" s="221"/>
      <c r="C15" s="260" t="s">
        <v>377</v>
      </c>
      <c r="D15" s="261"/>
      <c r="E15" s="261"/>
      <c r="F15" s="261"/>
      <c r="G15" s="261"/>
      <c r="H15" s="261"/>
      <c r="I15" s="261"/>
      <c r="J15" s="261"/>
      <c r="K15" s="262"/>
      <c r="L15" s="211" t="s">
        <v>11</v>
      </c>
      <c r="M15" s="212"/>
      <c r="N15" s="212"/>
      <c r="O15" s="212"/>
      <c r="P15" s="212"/>
      <c r="Q15" s="213"/>
      <c r="R15" s="214" t="s">
        <v>306</v>
      </c>
      <c r="S15" s="215"/>
      <c r="T15" s="215"/>
      <c r="U15" s="215"/>
      <c r="V15" s="215"/>
      <c r="W15" s="215"/>
      <c r="X15" s="216"/>
      <c r="Y15" s="211" t="s">
        <v>210</v>
      </c>
      <c r="Z15" s="213"/>
      <c r="AA15" s="201" t="s">
        <v>339</v>
      </c>
      <c r="AB15" s="202"/>
      <c r="AC15" s="202"/>
      <c r="AD15" s="202"/>
      <c r="AE15" s="203"/>
    </row>
    <row r="16" spans="1:31" ht="9" customHeight="1" thickBot="1" x14ac:dyDescent="0.3">
      <c r="A16" s="24"/>
      <c r="B16" s="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D16" s="22"/>
      <c r="AE16" s="23"/>
    </row>
    <row r="17" spans="1:33" s="40" customFormat="1" ht="37.5" customHeight="1" thickBot="1" x14ac:dyDescent="0.3">
      <c r="A17" s="220" t="s">
        <v>211</v>
      </c>
      <c r="B17" s="221"/>
      <c r="C17" s="201" t="s">
        <v>440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3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11" t="s">
        <v>12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  <c r="AF19" s="44"/>
    </row>
    <row r="20" spans="1:33" ht="32.1" customHeight="1" thickBot="1" x14ac:dyDescent="0.3">
      <c r="A20" s="45" t="s">
        <v>13</v>
      </c>
      <c r="B20" s="208" t="s">
        <v>14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11" t="s">
        <v>15</v>
      </c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3"/>
      <c r="AF20" s="44"/>
    </row>
    <row r="21" spans="1:33" ht="32.1" customHeight="1" thickBot="1" x14ac:dyDescent="0.3">
      <c r="A21" s="25"/>
      <c r="B21" s="46" t="s">
        <v>16</v>
      </c>
      <c r="C21" s="47" t="s">
        <v>17</v>
      </c>
      <c r="D21" s="47" t="s">
        <v>18</v>
      </c>
      <c r="E21" s="47" t="s">
        <v>19</v>
      </c>
      <c r="F21" s="47" t="s">
        <v>20</v>
      </c>
      <c r="G21" s="47" t="s">
        <v>21</v>
      </c>
      <c r="H21" s="47" t="s">
        <v>22</v>
      </c>
      <c r="I21" s="47" t="s">
        <v>23</v>
      </c>
      <c r="J21" s="47" t="s">
        <v>24</v>
      </c>
      <c r="K21" s="47" t="s">
        <v>25</v>
      </c>
      <c r="L21" s="47" t="s">
        <v>26</v>
      </c>
      <c r="M21" s="47" t="s">
        <v>27</v>
      </c>
      <c r="N21" s="47" t="s">
        <v>28</v>
      </c>
      <c r="O21" s="48" t="s">
        <v>29</v>
      </c>
      <c r="P21" s="49"/>
      <c r="Q21" s="45" t="s">
        <v>16</v>
      </c>
      <c r="R21" s="50" t="s">
        <v>17</v>
      </c>
      <c r="S21" s="50" t="s">
        <v>18</v>
      </c>
      <c r="T21" s="50" t="s">
        <v>19</v>
      </c>
      <c r="U21" s="50" t="s">
        <v>20</v>
      </c>
      <c r="V21" s="50" t="s">
        <v>21</v>
      </c>
      <c r="W21" s="50" t="s">
        <v>22</v>
      </c>
      <c r="X21" s="50" t="s">
        <v>23</v>
      </c>
      <c r="Y21" s="50" t="s">
        <v>24</v>
      </c>
      <c r="Z21" s="50" t="s">
        <v>25</v>
      </c>
      <c r="AA21" s="50" t="s">
        <v>26</v>
      </c>
      <c r="AB21" s="50" t="s">
        <v>27</v>
      </c>
      <c r="AC21" s="50" t="s">
        <v>28</v>
      </c>
      <c r="AD21" s="51" t="s">
        <v>30</v>
      </c>
      <c r="AE21" s="51" t="s">
        <v>31</v>
      </c>
      <c r="AF21" s="52"/>
    </row>
    <row r="22" spans="1:33" ht="32.1" customHeight="1" x14ac:dyDescent="0.25">
      <c r="A22" s="53" t="s">
        <v>32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33</v>
      </c>
      <c r="Q22" s="57"/>
      <c r="R22" s="58"/>
      <c r="S22" s="58"/>
      <c r="T22" s="58"/>
      <c r="U22" s="58"/>
      <c r="V22" s="58"/>
      <c r="W22" s="58"/>
      <c r="X22" s="58">
        <v>105453000</v>
      </c>
      <c r="Y22" s="58"/>
      <c r="Z22" s="58"/>
      <c r="AA22" s="58"/>
      <c r="AB22" s="58">
        <v>17692000</v>
      </c>
      <c r="AC22" s="58">
        <f>SUM(Q22:AB22)</f>
        <v>123145000</v>
      </c>
      <c r="AE22" s="59"/>
      <c r="AF22" s="52"/>
    </row>
    <row r="23" spans="1:33" ht="32.1" customHeight="1" x14ac:dyDescent="0.25">
      <c r="A23" s="60" t="s">
        <v>34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35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36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32</v>
      </c>
      <c r="Q24" s="61"/>
      <c r="R24" s="62"/>
      <c r="S24" s="62"/>
      <c r="T24" s="62"/>
      <c r="U24" s="62"/>
      <c r="V24" s="62"/>
      <c r="W24" s="62"/>
      <c r="X24" s="62"/>
      <c r="Y24" s="62">
        <v>23434000</v>
      </c>
      <c r="Z24" s="62">
        <v>23434000</v>
      </c>
      <c r="AA24" s="62">
        <v>23434000</v>
      </c>
      <c r="AB24" s="62">
        <v>52843000</v>
      </c>
      <c r="AC24" s="62">
        <f>SUM(Q24:AB24)</f>
        <v>123145000</v>
      </c>
      <c r="AD24" s="62"/>
      <c r="AE24" s="66"/>
      <c r="AF24" s="52"/>
    </row>
    <row r="25" spans="1:33" ht="32.1" customHeight="1" thickBot="1" x14ac:dyDescent="0.3">
      <c r="A25" s="67" t="s">
        <v>37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37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7" t="s">
        <v>221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9"/>
    </row>
    <row r="28" spans="1:33" ht="15" customHeight="1" x14ac:dyDescent="0.25">
      <c r="A28" s="219" t="s">
        <v>220</v>
      </c>
      <c r="B28" s="204" t="s">
        <v>38</v>
      </c>
      <c r="C28" s="204"/>
      <c r="D28" s="204" t="s">
        <v>39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 t="s">
        <v>28</v>
      </c>
      <c r="Q28" s="204" t="s">
        <v>222</v>
      </c>
      <c r="R28" s="204"/>
      <c r="S28" s="204"/>
      <c r="T28" s="204"/>
      <c r="U28" s="204"/>
      <c r="V28" s="204"/>
      <c r="W28" s="204"/>
      <c r="X28" s="204"/>
      <c r="Y28" s="204" t="s">
        <v>40</v>
      </c>
      <c r="Z28" s="204"/>
      <c r="AA28" s="204"/>
      <c r="AB28" s="204"/>
      <c r="AC28" s="204"/>
      <c r="AD28" s="204"/>
      <c r="AE28" s="205"/>
    </row>
    <row r="29" spans="1:33" ht="27" customHeight="1" x14ac:dyDescent="0.25">
      <c r="A29" s="219"/>
      <c r="B29" s="204"/>
      <c r="C29" s="204"/>
      <c r="D29" s="73" t="s">
        <v>16</v>
      </c>
      <c r="E29" s="73" t="s">
        <v>17</v>
      </c>
      <c r="F29" s="73" t="s">
        <v>18</v>
      </c>
      <c r="G29" s="73" t="s">
        <v>19</v>
      </c>
      <c r="H29" s="73" t="s">
        <v>20</v>
      </c>
      <c r="I29" s="73" t="s">
        <v>21</v>
      </c>
      <c r="J29" s="73" t="s">
        <v>22</v>
      </c>
      <c r="K29" s="73" t="s">
        <v>23</v>
      </c>
      <c r="L29" s="73" t="s">
        <v>24</v>
      </c>
      <c r="M29" s="73" t="s">
        <v>25</v>
      </c>
      <c r="N29" s="73" t="s">
        <v>26</v>
      </c>
      <c r="O29" s="73" t="s">
        <v>27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5"/>
    </row>
    <row r="30" spans="1:33" ht="42" customHeight="1" thickBot="1" x14ac:dyDescent="0.3">
      <c r="A30" s="74"/>
      <c r="B30" s="217"/>
      <c r="C30" s="2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6" t="s">
        <v>41</v>
      </c>
      <c r="R30" s="206"/>
      <c r="S30" s="206"/>
      <c r="T30" s="206"/>
      <c r="U30" s="206"/>
      <c r="V30" s="206"/>
      <c r="W30" s="206"/>
      <c r="X30" s="206"/>
      <c r="Y30" s="206" t="s">
        <v>42</v>
      </c>
      <c r="Z30" s="206"/>
      <c r="AA30" s="206"/>
      <c r="AB30" s="206"/>
      <c r="AC30" s="206"/>
      <c r="AD30" s="206"/>
      <c r="AE30" s="207"/>
      <c r="AF30" s="167"/>
      <c r="AG30" s="167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167"/>
      <c r="AG31" s="167"/>
    </row>
    <row r="32" spans="1:33" ht="45" customHeight="1" x14ac:dyDescent="0.25">
      <c r="A32" s="251" t="s">
        <v>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3"/>
      <c r="AF32" s="167"/>
      <c r="AG32" s="167"/>
    </row>
    <row r="33" spans="1:41" ht="23.1" customHeight="1" x14ac:dyDescent="0.25">
      <c r="A33" s="219" t="s">
        <v>52</v>
      </c>
      <c r="B33" s="204" t="s">
        <v>212</v>
      </c>
      <c r="C33" s="204" t="s">
        <v>38</v>
      </c>
      <c r="D33" s="204" t="s">
        <v>223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 t="s">
        <v>56</v>
      </c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5"/>
      <c r="AF33" s="167"/>
      <c r="AG33" s="170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9"/>
      <c r="B34" s="204"/>
      <c r="C34" s="291"/>
      <c r="D34" s="73" t="s">
        <v>16</v>
      </c>
      <c r="E34" s="73" t="s">
        <v>17</v>
      </c>
      <c r="F34" s="73" t="s">
        <v>18</v>
      </c>
      <c r="G34" s="73" t="s">
        <v>19</v>
      </c>
      <c r="H34" s="73" t="s">
        <v>20</v>
      </c>
      <c r="I34" s="73" t="s">
        <v>21</v>
      </c>
      <c r="J34" s="73" t="s">
        <v>22</v>
      </c>
      <c r="K34" s="73" t="s">
        <v>23</v>
      </c>
      <c r="L34" s="73" t="s">
        <v>24</v>
      </c>
      <c r="M34" s="73" t="s">
        <v>25</v>
      </c>
      <c r="N34" s="73" t="s">
        <v>26</v>
      </c>
      <c r="O34" s="73" t="s">
        <v>27</v>
      </c>
      <c r="P34" s="73" t="s">
        <v>28</v>
      </c>
      <c r="Q34" s="284" t="s">
        <v>43</v>
      </c>
      <c r="R34" s="285"/>
      <c r="S34" s="285"/>
      <c r="T34" s="290"/>
      <c r="U34" s="204" t="s">
        <v>44</v>
      </c>
      <c r="V34" s="204"/>
      <c r="W34" s="204"/>
      <c r="X34" s="204"/>
      <c r="Y34" s="204" t="s">
        <v>45</v>
      </c>
      <c r="Z34" s="204"/>
      <c r="AA34" s="204"/>
      <c r="AB34" s="204"/>
      <c r="AC34" s="204" t="s">
        <v>46</v>
      </c>
      <c r="AD34" s="204"/>
      <c r="AE34" s="205"/>
      <c r="AF34" s="167"/>
      <c r="AG34" s="170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300" t="str">
        <f>C17</f>
        <v>Implementar 1 estrategia asociada al Modelo CIOM para la ruralidad Bogotana.</v>
      </c>
      <c r="B35" s="327">
        <f>SUM(B41)</f>
        <v>0.1</v>
      </c>
      <c r="C35" s="81" t="s">
        <v>47</v>
      </c>
      <c r="D35" s="80"/>
      <c r="E35" s="80"/>
      <c r="F35" s="80"/>
      <c r="G35" s="80"/>
      <c r="H35" s="80"/>
      <c r="I35" s="172"/>
      <c r="J35" s="174">
        <v>1</v>
      </c>
      <c r="K35" s="174">
        <v>1</v>
      </c>
      <c r="L35" s="174">
        <v>1</v>
      </c>
      <c r="M35" s="174">
        <v>1</v>
      </c>
      <c r="N35" s="174">
        <v>1</v>
      </c>
      <c r="O35" s="174">
        <v>1</v>
      </c>
      <c r="P35" s="175">
        <v>1</v>
      </c>
      <c r="Q35" s="312" t="s">
        <v>226</v>
      </c>
      <c r="R35" s="313"/>
      <c r="S35" s="313"/>
      <c r="T35" s="314"/>
      <c r="U35" s="318" t="s">
        <v>227</v>
      </c>
      <c r="V35" s="318"/>
      <c r="W35" s="318"/>
      <c r="X35" s="318"/>
      <c r="Y35" s="318" t="s">
        <v>48</v>
      </c>
      <c r="Z35" s="318"/>
      <c r="AA35" s="318"/>
      <c r="AB35" s="318"/>
      <c r="AC35" s="318" t="s">
        <v>49</v>
      </c>
      <c r="AD35" s="318"/>
      <c r="AE35" s="320"/>
      <c r="AF35" s="167"/>
      <c r="AG35" s="170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301"/>
      <c r="B36" s="328"/>
      <c r="C36" s="82" t="s">
        <v>50</v>
      </c>
      <c r="D36" s="171"/>
      <c r="E36" s="171"/>
      <c r="F36" s="171"/>
      <c r="G36" s="83"/>
      <c r="H36" s="83"/>
      <c r="I36" s="83"/>
      <c r="J36" s="83"/>
      <c r="K36" s="83"/>
      <c r="L36" s="83"/>
      <c r="M36" s="83"/>
      <c r="N36" s="83"/>
      <c r="O36" s="83"/>
      <c r="P36" s="182">
        <f>SUM(D36:O36)</f>
        <v>0</v>
      </c>
      <c r="Q36" s="315"/>
      <c r="R36" s="316"/>
      <c r="S36" s="316"/>
      <c r="T36" s="317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21"/>
      <c r="AF36" s="167"/>
      <c r="AG36" s="170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1" t="s">
        <v>213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3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304" t="s">
        <v>214</v>
      </c>
      <c r="B39" s="282" t="s">
        <v>53</v>
      </c>
      <c r="C39" s="307" t="s">
        <v>54</v>
      </c>
      <c r="D39" s="309" t="s">
        <v>55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1"/>
      <c r="Q39" s="282" t="s">
        <v>215</v>
      </c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9"/>
      <c r="B40" s="204"/>
      <c r="C40" s="308"/>
      <c r="D40" s="73" t="s">
        <v>57</v>
      </c>
      <c r="E40" s="73" t="s">
        <v>58</v>
      </c>
      <c r="F40" s="73" t="s">
        <v>59</v>
      </c>
      <c r="G40" s="73" t="s">
        <v>60</v>
      </c>
      <c r="H40" s="73" t="s">
        <v>61</v>
      </c>
      <c r="I40" s="73" t="s">
        <v>62</v>
      </c>
      <c r="J40" s="73" t="s">
        <v>63</v>
      </c>
      <c r="K40" s="73" t="s">
        <v>64</v>
      </c>
      <c r="L40" s="73" t="s">
        <v>65</v>
      </c>
      <c r="M40" s="73" t="s">
        <v>66</v>
      </c>
      <c r="N40" s="73" t="s">
        <v>67</v>
      </c>
      <c r="O40" s="73" t="s">
        <v>68</v>
      </c>
      <c r="P40" s="73" t="s">
        <v>69</v>
      </c>
      <c r="Q40" s="284" t="s">
        <v>70</v>
      </c>
      <c r="R40" s="285"/>
      <c r="S40" s="285"/>
      <c r="T40" s="285"/>
      <c r="U40" s="285"/>
      <c r="V40" s="285"/>
      <c r="W40" s="285"/>
      <c r="X40" s="290"/>
      <c r="Y40" s="284" t="s">
        <v>71</v>
      </c>
      <c r="Z40" s="285"/>
      <c r="AA40" s="285"/>
      <c r="AB40" s="285"/>
      <c r="AC40" s="285"/>
      <c r="AD40" s="285"/>
      <c r="AE40" s="286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31.5" customHeight="1" x14ac:dyDescent="0.25">
      <c r="A41" s="305" t="s">
        <v>449</v>
      </c>
      <c r="B41" s="306">
        <v>0.1</v>
      </c>
      <c r="C41" s="86" t="s">
        <v>47</v>
      </c>
      <c r="D41" s="87"/>
      <c r="E41" s="87"/>
      <c r="F41" s="87"/>
      <c r="G41" s="87"/>
      <c r="H41" s="87"/>
      <c r="I41" s="87"/>
      <c r="J41" s="87">
        <v>0.2</v>
      </c>
      <c r="K41" s="87">
        <v>0.1</v>
      </c>
      <c r="L41" s="87">
        <v>0.2</v>
      </c>
      <c r="M41" s="87">
        <v>0.2</v>
      </c>
      <c r="N41" s="87">
        <v>0.2</v>
      </c>
      <c r="O41" s="87">
        <v>0.1</v>
      </c>
      <c r="P41" s="88">
        <f t="shared" ref="P41:P42" si="1">SUM(D41:O41)</f>
        <v>0.99999999999999989</v>
      </c>
      <c r="Q41" s="292" t="s">
        <v>225</v>
      </c>
      <c r="R41" s="293"/>
      <c r="S41" s="293"/>
      <c r="T41" s="293"/>
      <c r="U41" s="293"/>
      <c r="V41" s="293"/>
      <c r="W41" s="293"/>
      <c r="X41" s="298"/>
      <c r="Y41" s="292" t="s">
        <v>224</v>
      </c>
      <c r="Z41" s="293"/>
      <c r="AA41" s="293"/>
      <c r="AB41" s="293"/>
      <c r="AC41" s="293"/>
      <c r="AD41" s="293"/>
      <c r="AE41" s="294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31.5" customHeight="1" x14ac:dyDescent="0.25">
      <c r="A42" s="305"/>
      <c r="B42" s="306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si="1"/>
        <v>0</v>
      </c>
      <c r="Q42" s="295"/>
      <c r="R42" s="296"/>
      <c r="S42" s="296"/>
      <c r="T42" s="296"/>
      <c r="U42" s="296"/>
      <c r="V42" s="296"/>
      <c r="W42" s="296"/>
      <c r="X42" s="299"/>
      <c r="Y42" s="295"/>
      <c r="Z42" s="296"/>
      <c r="AA42" s="296"/>
      <c r="AB42" s="296"/>
      <c r="AC42" s="296"/>
      <c r="AD42" s="296"/>
      <c r="AE42" s="297"/>
    </row>
    <row r="43" spans="1:41" ht="15" customHeight="1" x14ac:dyDescent="0.25">
      <c r="A43" s="15" t="s">
        <v>72</v>
      </c>
    </row>
  </sheetData>
  <mergeCells count="71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5:A36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B35:B36"/>
    <mergeCell ref="Q35:T36"/>
    <mergeCell ref="A41:A42"/>
    <mergeCell ref="B41:B42"/>
    <mergeCell ref="Q41:X42"/>
    <mergeCell ref="U35:X36"/>
  </mergeCells>
  <dataValidations count="3">
    <dataValidation type="list" allowBlank="1" showInputMessage="1" showErrorMessage="1" sqref="C7:C9" xr:uid="{42816ADB-C679-DC44-A831-4E929DCC51C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68AF358A-261D-CC4C-B84A-C2D30E2EE8E1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2E6B2785-4995-EB4F-9D40-B1C353F17285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32D3736-27FA-B84A-9F73-43E830881BB9}">
          <x14:formula1>
            <xm:f>listas!$C$2:$C$20</xm:f>
          </x14:formula1>
          <xm:sqref>AA15:AE15</xm:sqref>
        </x14:dataValidation>
        <x14:dataValidation type="list" allowBlank="1" showInputMessage="1" showErrorMessage="1" xr:uid="{776DBE29-AAC7-6049-9890-B610C6F0B11F}">
          <x14:formula1>
            <xm:f>listas!$B$2:$B$8</xm:f>
          </x14:formula1>
          <xm:sqref>R15:X15</xm:sqref>
        </x14:dataValidation>
        <x14:dataValidation type="list" allowBlank="1" showInputMessage="1" showErrorMessage="1" xr:uid="{733AA621-821A-3141-9CC3-E4E10DF160C0}">
          <x14:formula1>
            <xm:f>listas!$A$2:$A$6</xm:f>
          </x14:formula1>
          <xm:sqref>C15:K15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65B1D9F812CE45931D09A2537FF48A" ma:contentTypeVersion="11" ma:contentTypeDescription="Crear nuevo documento." ma:contentTypeScope="" ma:versionID="488107cbb98b72bba25de7363afedc08">
  <xsd:schema xmlns:xsd="http://www.w3.org/2001/XMLSchema" xmlns:xs="http://www.w3.org/2001/XMLSchema" xmlns:p="http://schemas.microsoft.com/office/2006/metadata/properties" xmlns:ns2="8a310132-39d2-45f9-a9e7-d4e20b014621" xmlns:ns3="e4214a98-8106-43c1-876b-0a623317a76f" targetNamespace="http://schemas.microsoft.com/office/2006/metadata/properties" ma:root="true" ma:fieldsID="cc55d0115634544180c12a44972026e7" ns2:_="" ns3:_="">
    <xsd:import namespace="8a310132-39d2-45f9-a9e7-d4e20b014621"/>
    <xsd:import namespace="e4214a98-8106-43c1-876b-0a623317a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10132-39d2-45f9-a9e7-d4e20b014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02971d-3a7e-42d3-b9b5-ba9168766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14a98-8106-43c1-876b-0a623317a7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c2be8-16b1-4121-90bf-3e2dd5a0fe15}" ma:internalName="TaxCatchAll" ma:showField="CatchAllData" ma:web="e4214a98-8106-43c1-876b-0a623317a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214a98-8106-43c1-876b-0a623317a76f" xsi:nil="true"/>
    <lcf76f155ced4ddcb4097134ff3c332f xmlns="8a310132-39d2-45f9-a9e7-d4e20b0146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C8D426-A9F1-45DF-A0B2-AEFE8A4A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10132-39d2-45f9-a9e7-d4e20b014621"/>
    <ds:schemaRef ds:uri="e4214a98-8106-43c1-876b-0a623317a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  <ds:schemaRef ds:uri="e4214a98-8106-43c1-876b-0a623317a76f"/>
    <ds:schemaRef ds:uri="8a310132-39d2-45f9-a9e7-d4e20b014621"/>
  </ds:schemaRefs>
</ds:datastoreItem>
</file>

<file path=customXml/itemProps3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Instructivo</vt:lpstr>
      <vt:lpstr>Actividad 1</vt:lpstr>
      <vt:lpstr>Actividad 2</vt:lpstr>
      <vt:lpstr>Actividad 3</vt:lpstr>
      <vt:lpstr>Actividad 4</vt:lpstr>
      <vt:lpstr>Actividad 5</vt:lpstr>
      <vt:lpstr>Actividad 6</vt:lpstr>
      <vt:lpstr>Actividad 7</vt:lpstr>
      <vt:lpstr>Actividad 8</vt:lpstr>
      <vt:lpstr>Indicadores PA</vt:lpstr>
      <vt:lpstr>Hoja1</vt:lpstr>
      <vt:lpstr>Territorialización PA</vt:lpstr>
      <vt:lpstr>Control de Cambios</vt:lpstr>
      <vt:lpstr>listas</vt:lpstr>
      <vt:lpstr>'Actividad 1'!Área_de_impresión</vt:lpstr>
      <vt:lpstr>'Actividad 2'!Área_de_impresión</vt:lpstr>
      <vt:lpstr>'Actividad 3'!Área_de_impresión</vt:lpstr>
      <vt:lpstr>'Actividad 4'!Área_de_impresión</vt:lpstr>
      <vt:lpstr>'Actividad 5'!Área_de_impresión</vt:lpstr>
      <vt:lpstr>'Actividad 6'!Área_de_impresión</vt:lpstr>
      <vt:lpstr>'Actividad 7'!Área_de_impresión</vt:lpstr>
      <vt:lpstr>'Actividad 8'!Área_de_impresión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Nelly García Báez</cp:lastModifiedBy>
  <cp:revision/>
  <cp:lastPrinted>2024-06-28T15:26:13Z</cp:lastPrinted>
  <dcterms:created xsi:type="dcterms:W3CDTF">2011-04-26T22:16:52Z</dcterms:created>
  <dcterms:modified xsi:type="dcterms:W3CDTF">2024-09-02T19:41:37Z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0x010100EE65B1D9F812CE45931D09A2537FF48A</vt:lpwstr>
  </property>
</Properties>
</file>