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arinlilianaforerocubillos/Documents/"/>
    </mc:Choice>
  </mc:AlternateContent>
  <xr:revisionPtr revIDLastSave="0" documentId="8_{B94C631D-A210-074B-8F6A-9CD1C37F34AC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Instructivo" sheetId="44" r:id="rId1"/>
    <sheet name="META 1" sheetId="40" r:id="rId2"/>
    <sheet name="META 2" sheetId="45" r:id="rId3"/>
    <sheet name="META 3" sheetId="46" r:id="rId4"/>
    <sheet name="META 4" sheetId="47" r:id="rId5"/>
    <sheet name="Indicadores PA" sheetId="36" r:id="rId6"/>
    <sheet name="Hoja1" sheetId="42" state="hidden" r:id="rId7"/>
    <sheet name="Territorialización PA" sheetId="37" r:id="rId8"/>
    <sheet name="Control de Cambios" sheetId="41" r:id="rId9"/>
    <sheet name="listas" sheetId="43" state="hidden" r:id="rId10"/>
  </sheets>
  <definedNames>
    <definedName name="_xlnm._FilterDatabase" localSheetId="5" hidden="1">'Indicadores PA'!$A$12:$AV$12</definedName>
    <definedName name="_xlnm.Print_Area" localSheetId="1">'META 1'!$A$1:$AD$52</definedName>
    <definedName name="_xlnm.Print_Area" localSheetId="2">'META 2'!$A$1:$AD$44</definedName>
    <definedName name="_xlnm.Print_Area" localSheetId="3">'META 3'!$A$1:$AD$42</definedName>
    <definedName name="_xlnm.Print_Area" localSheetId="4">'META 4'!$A$1:$AD$44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45" l="1"/>
  <c r="P41" i="45"/>
  <c r="P45" i="40" l="1"/>
  <c r="P35" i="46"/>
  <c r="P43" i="46"/>
  <c r="Z18" i="40"/>
  <c r="AA18" i="40"/>
  <c r="Z18" i="46"/>
  <c r="P41" i="46"/>
  <c r="B35" i="40"/>
  <c r="P43" i="47"/>
  <c r="P50" i="40"/>
  <c r="P49" i="40"/>
  <c r="P46" i="40" l="1"/>
  <c r="P47" i="40"/>
  <c r="P48" i="40"/>
  <c r="P52" i="40"/>
  <c r="AA22" i="47" l="1"/>
  <c r="X22" i="47"/>
  <c r="X22" i="46"/>
  <c r="X22" i="40"/>
  <c r="X22" i="45"/>
  <c r="AD23" i="45" s="1"/>
  <c r="Z24" i="47"/>
  <c r="Y24" i="47"/>
  <c r="AC24" i="45"/>
  <c r="P44" i="47"/>
  <c r="P42" i="47"/>
  <c r="P41" i="47"/>
  <c r="P36" i="47"/>
  <c r="P35" i="47"/>
  <c r="P30" i="47"/>
  <c r="AC25" i="47"/>
  <c r="N25" i="47"/>
  <c r="O25" i="47" s="1"/>
  <c r="AC24" i="47"/>
  <c r="M24" i="47"/>
  <c r="L24" i="47"/>
  <c r="H24" i="47"/>
  <c r="G24" i="47"/>
  <c r="F24" i="47"/>
  <c r="E24" i="47"/>
  <c r="D24" i="47"/>
  <c r="C24" i="47"/>
  <c r="B24" i="47"/>
  <c r="AC23" i="47"/>
  <c r="N23" i="47"/>
  <c r="O23" i="47" s="1"/>
  <c r="AC22" i="47"/>
  <c r="N22" i="47"/>
  <c r="P42" i="46"/>
  <c r="P36" i="46"/>
  <c r="P30" i="46"/>
  <c r="AC25" i="46"/>
  <c r="N25" i="46"/>
  <c r="O25" i="46" s="1"/>
  <c r="AC24" i="46"/>
  <c r="M24" i="46"/>
  <c r="L24" i="46"/>
  <c r="H24" i="46"/>
  <c r="G24" i="46"/>
  <c r="F24" i="46"/>
  <c r="E24" i="46"/>
  <c r="D24" i="46"/>
  <c r="C24" i="46"/>
  <c r="B24" i="46"/>
  <c r="AC23" i="46"/>
  <c r="AD23" i="46" s="1"/>
  <c r="N23" i="46"/>
  <c r="O23" i="46" s="1"/>
  <c r="AC22" i="46"/>
  <c r="N22" i="46"/>
  <c r="P44" i="45"/>
  <c r="P42" i="45"/>
  <c r="P36" i="45"/>
  <c r="P30" i="45"/>
  <c r="AC25" i="45"/>
  <c r="AE25" i="45" s="1"/>
  <c r="N25" i="45"/>
  <c r="O25" i="45" s="1"/>
  <c r="H24" i="45"/>
  <c r="G24" i="45"/>
  <c r="F24" i="45"/>
  <c r="E24" i="45"/>
  <c r="D24" i="45"/>
  <c r="C24" i="45"/>
  <c r="B24" i="45"/>
  <c r="N24" i="45" s="1"/>
  <c r="N23" i="45"/>
  <c r="O23" i="45" s="1"/>
  <c r="N22" i="45"/>
  <c r="AC24" i="40"/>
  <c r="M24" i="40"/>
  <c r="L24" i="40"/>
  <c r="K24" i="40"/>
  <c r="I24" i="40"/>
  <c r="H24" i="40"/>
  <c r="G24" i="40"/>
  <c r="F24" i="40"/>
  <c r="E24" i="40"/>
  <c r="D24" i="40"/>
  <c r="C24" i="40"/>
  <c r="B24" i="40"/>
  <c r="N24" i="47" l="1"/>
  <c r="N24" i="46"/>
  <c r="AC22" i="45"/>
  <c r="AE23" i="45" s="1"/>
  <c r="AE23" i="47"/>
  <c r="AD23" i="47"/>
  <c r="AE25" i="47"/>
  <c r="AD25" i="47"/>
  <c r="AE23" i="46"/>
  <c r="AE25" i="46"/>
  <c r="AD25" i="46"/>
  <c r="AD25" i="45"/>
  <c r="AQ21" i="36"/>
  <c r="AP26" i="36"/>
  <c r="AQ26" i="36" s="1"/>
  <c r="AP25" i="36"/>
  <c r="AQ25" i="36" s="1"/>
  <c r="AP23" i="36"/>
  <c r="AQ23" i="36" s="1"/>
  <c r="AP22" i="36"/>
  <c r="AQ22" i="36" s="1"/>
  <c r="AP21" i="36"/>
  <c r="AP20" i="36"/>
  <c r="AQ20" i="36" s="1"/>
  <c r="AP18" i="36"/>
  <c r="AQ18" i="36" s="1"/>
  <c r="AP17" i="36"/>
  <c r="AQ17" i="36" s="1"/>
  <c r="AP16" i="36"/>
  <c r="AQ16" i="36" s="1"/>
  <c r="AP14" i="36"/>
  <c r="AQ14" i="36" s="1"/>
  <c r="AP13" i="36"/>
  <c r="AQ13" i="36" s="1"/>
  <c r="N22" i="40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X38" i="37"/>
  <c r="S38" i="37"/>
  <c r="R38" i="37"/>
  <c r="AY37" i="37"/>
  <c r="AY58" i="37"/>
  <c r="AX37" i="37"/>
  <c r="AX58" i="37"/>
  <c r="S37" i="37"/>
  <c r="S58" i="37"/>
  <c r="R37" i="37"/>
  <c r="R58" i="37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N23" i="40"/>
  <c r="O23" i="40" s="1"/>
  <c r="T32" i="37"/>
  <c r="U32" i="37"/>
  <c r="V32" i="37"/>
  <c r="W32" i="37"/>
  <c r="X32" i="37"/>
  <c r="AZ32" i="37"/>
  <c r="BA32" i="37"/>
  <c r="BB32" i="37"/>
  <c r="BC32" i="37"/>
  <c r="BD32" i="37"/>
  <c r="BE32" i="37"/>
  <c r="AC25" i="40"/>
  <c r="AD25" i="40" s="1"/>
  <c r="AC23" i="40"/>
  <c r="AC22" i="40"/>
  <c r="N25" i="40"/>
  <c r="O25" i="40" s="1"/>
  <c r="N24" i="40"/>
  <c r="P44" i="40"/>
  <c r="P43" i="40"/>
  <c r="P42" i="40"/>
  <c r="P41" i="40"/>
  <c r="P36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AY32" i="37"/>
  <c r="S32" i="37"/>
  <c r="R32" i="37"/>
  <c r="AX32" i="37"/>
  <c r="AE25" i="40" l="1"/>
  <c r="AE23" i="40"/>
  <c r="AD23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  <author>Leidy Maritza Ángel Hernández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6977ED10-D018-4E14-9E93-A34290A59359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E1150F6-E938-42EC-A37B-5F5BA134E7C3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20473B47-8CB6-4C4A-9B9C-59A117308422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A4A8A1E4-A145-411C-BD50-CC141AF22E6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000-000003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000-000004000000}">
      <text>
        <r>
          <rPr>
            <sz val="9"/>
            <color rgb="FF000000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X22" authorId="3" shapeId="0" xr:uid="{DDECB69B-EFAE-4D8C-B9D7-FDEF959EEE60}">
      <text>
        <r>
          <rPr>
            <sz val="11"/>
            <color theme="1"/>
            <rFont val="Calibri"/>
            <family val="2"/>
            <scheme val="minor"/>
          </rPr>
          <t>Leidy Maritza Ángel Hernández:
OPS y logística</t>
        </r>
      </text>
    </comment>
    <comment ref="A23" authorId="0" shapeId="0" xr:uid="{00000000-0006-0000-0000-000006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000-000007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000-000008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68C09F82-A1FB-4BFE-B950-6F374FB908DA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65D46435-DB94-4A56-9FC3-A713136B9863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F81769B4-4129-4985-A7EC-26F6C2FC42B6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4EE1C5EF-8F6A-409A-B4F6-E2C23857097D}">
      <text>
        <r>
          <rPr>
            <sz val="9"/>
            <color rgb="FF000000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B3862851-9615-46E0-BE47-FDA90E933FF7}">
      <text>
        <r>
          <rPr>
            <sz val="9"/>
            <color rgb="FF000000"/>
            <rFont val="Tahoma"/>
            <family val="2"/>
          </rPr>
          <t>Se diligencia la programación mensual de la actividad proyecto de inversión</t>
        </r>
      </text>
    </comment>
    <comment ref="A39" authorId="2" shapeId="0" xr:uid="{AD6305BE-5DCE-4E4A-89AD-CE1C553B04E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136D15D0-7B75-41CA-8A25-8A3608848213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  <author>Leidy Maritza Ángel Hernández</author>
  </authors>
  <commentList>
    <comment ref="K7" authorId="0" shapeId="0" xr:uid="{BE25B815-DDC7-4953-A609-997E254CB7E3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4801220E-063D-4A29-8A78-F2A29F586EE8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794546DD-21F5-4B9E-A123-4C30683FCE47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82B34D90-A754-40ED-927C-0CA83966DCA6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4A95EC77-9EB4-4D91-BDC2-BA6ADCBEC4C3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214A6A9D-E53B-4DC5-9C09-782F4A844015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1568D43F-016C-477F-AB38-7690AE47E52F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ABC440BB-D4BE-44C1-8D61-5076AB67EF7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7BABE880-934E-48A1-8D12-1E3AA8541698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X22" authorId="3" shapeId="0" xr:uid="{A1CF186B-6878-4688-9E57-C4581136F5D9}">
      <text>
        <r>
          <rPr>
            <sz val="11"/>
            <color theme="1"/>
            <rFont val="Calibri"/>
            <family val="2"/>
            <scheme val="minor"/>
          </rPr>
          <t>Leidy Maritza Ángel Hernández:
OPS y logística</t>
        </r>
      </text>
    </comment>
    <comment ref="A23" authorId="0" shapeId="0" xr:uid="{78CB95E1-63E2-4260-AD2D-A80E70D5C608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70CBF936-54D2-4375-8FE0-457472D9DAB7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AD3096E3-E668-4972-8DEB-A171B1E0B475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48C4BEC5-766B-41DB-A314-9B308A6C81BB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AD326DC3-3A16-47D4-B5D9-3DDE847E6113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EFB98094-73EC-4F5F-8C3D-5F08E64B2BD3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A0535F38-B222-4D68-B792-D6A722067B52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3BC89660-A9AE-48FB-A188-A8E49DF97585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C7FF10D0-EFA0-43DE-A8C0-3B5CA46330E1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CD07A9B5-40FF-4B63-8355-BB58371165A3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  <author>Leidy Maritza Ángel Hernández</author>
  </authors>
  <commentList>
    <comment ref="K7" authorId="0" shapeId="0" xr:uid="{42DA9040-01C6-4A5F-B987-60F50FFE132F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F08662FE-2CF4-4865-A417-20EB5CAB702C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A9B6F07A-3795-4802-8DBF-0A37EF20A504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77D0C88C-616E-48C6-BFCB-96CDD17BB704}">
      <text>
        <r>
          <rPr>
            <sz val="9"/>
            <color rgb="FF000000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4527590D-2208-49CE-BC47-0C40449D23A7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ACB61EFD-4379-4E78-B54F-F33FBE911FBC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AD513268-04A6-46A1-B004-BB0B970DFB9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8DF41842-C277-4695-AF8A-6314699AD80B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B5726FA5-195A-4C91-9140-D1F7D6D89B09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X22" authorId="3" shapeId="0" xr:uid="{00217CF4-B539-4C7F-8A0F-793849C89983}">
      <text>
        <r>
          <rPr>
            <sz val="11"/>
            <color theme="1"/>
            <rFont val="Calibri"/>
            <family val="2"/>
            <scheme val="minor"/>
          </rPr>
          <t>Leidy Maritza Ángel Hernández:
OPS y logística</t>
        </r>
      </text>
    </comment>
    <comment ref="AA22" authorId="3" shapeId="0" xr:uid="{C98F2772-5323-4025-8D9B-DE7A9354D688}">
      <text>
        <r>
          <rPr>
            <sz val="11"/>
            <color theme="1"/>
            <rFont val="Calibri"/>
            <family val="2"/>
            <scheme val="minor"/>
          </rPr>
          <t>Leidy Maritza Ángel Hernández:
Saldo logística posible adición</t>
        </r>
      </text>
    </comment>
    <comment ref="A23" authorId="0" shapeId="0" xr:uid="{86A7F5F9-3F86-4351-AE54-1DFE8E2B06F4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BE40F3C2-5C80-410B-828D-E105758D8652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88155FCB-0ED2-4B77-BEE3-7A982007574F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AD1DFA3E-22DF-425E-A0D3-4E2618089B4B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B8279960-3F29-4B93-B030-09F342A20542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34049BA6-3BCB-478E-AEE3-2F44B164CF91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46D831D2-CA48-4FC8-9F3C-F8DCD1536A81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9FF2EB08-6EEB-46FB-9A8A-0F2DC7650ED5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5B6AFC14-C6C1-47DB-964E-EC8BD6BF73AA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E7DCB6A5-D91A-4D7E-8834-E8E7476325FA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  <author>Leidy Maritza Ángel Hernández</author>
  </authors>
  <commentList>
    <comment ref="K7" authorId="0" shapeId="0" xr:uid="{C8531AE5-9B64-4A66-9C19-64BE21D44256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3E60FCB5-8B4D-43FA-ADA4-16E771F81E0C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D126ACE8-ADD0-4B31-95BB-B189BDDFCF33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E04B6E47-432F-4AFA-9039-D2C3B51DE23A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4F295366-EE61-41CA-AB08-278612B28393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073497CF-7FB8-4892-9006-77CDC02E69D3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FF8DB965-4E9C-4F2D-99D2-7868E6B09277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46580535-7134-417F-818D-8C7E612FC842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2274D237-1662-4A50-998F-767E07721DEA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A22" authorId="3" shapeId="0" xr:uid="{4958F59B-1337-48CE-96B3-DC9463E6A1B6}">
      <text>
        <r>
          <rPr>
            <sz val="11"/>
            <color theme="1"/>
            <rFont val="Calibri"/>
            <family val="2"/>
            <scheme val="minor"/>
          </rPr>
          <t>Leidy Maritza Ángel Hernández:
Saldo logística adición</t>
        </r>
      </text>
    </comment>
    <comment ref="A23" authorId="0" shapeId="0" xr:uid="{DCC929D0-597F-4B4C-A6C3-D5375730643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133A627C-BD5C-4E21-AF6B-518DFD734D6C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1D21B79D-32C3-49A2-8CD6-F43EFBFBAF2E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75667AA3-2D02-4B9F-A2D2-309614062C8C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1ECDF77A-2B8F-4DD3-ACC4-73459455A9F8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6F9F49D0-7FCC-41A1-83E5-531DE081D37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8CD5B8AE-2734-4EB7-BADC-8138B6D60E15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2E424BDA-D5B5-4599-BC53-939D61BDB97E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0996A77A-8820-4AF3-AC1E-BE1A95E034EA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9F03C4FD-253C-4DF4-AECC-A33E9B1EC313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R5" authorId="0" shapeId="0" xr:uid="{00000000-0006-0000-0100-000001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S5" authorId="1" shapeId="0" xr:uid="{00000000-0006-0000-0100-000002000000}">
      <text>
        <r>
          <rPr>
            <sz val="10"/>
            <color indexed="81"/>
            <rFont val="Tahoma"/>
            <family val="2"/>
          </rPr>
          <t>En este campo se diligencia el link o la ruta donde se puede consultar las evidencias que soportan la ejecución reportada</t>
        </r>
      </text>
    </comment>
    <comment ref="AT5" authorId="0" shapeId="0" xr:uid="{00000000-0006-0000-0100-000003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U5" authorId="0" shapeId="0" xr:uid="{00000000-0006-0000-0100-000004000000}">
      <text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V5" authorId="0" shapeId="0" xr:uid="{00000000-0006-0000-0100-000005000000}">
      <text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9" authorId="2" shapeId="0" xr:uid="{A690E77E-6303-44D2-BF46-F6F931C9C036}">
      <text>
        <r>
          <rPr>
            <sz val="10"/>
            <color indexed="81"/>
            <rFont val="Tahoma"/>
            <family val="2"/>
          </rPr>
          <t>Relacionar el producto PMR asociado</t>
        </r>
      </text>
    </comment>
    <comment ref="A10" authorId="2" shapeId="0" xr:uid="{DE10E8BE-208D-4D4C-83C9-3B9AEFB46C5E}">
      <text>
        <r>
          <rPr>
            <sz val="10"/>
            <color indexed="81"/>
            <rFont val="Tahoma"/>
            <family val="2"/>
          </rPr>
          <t>Relacionar el objetivo estratégico asociado</t>
        </r>
      </text>
    </comment>
    <comment ref="A11" authorId="0" shapeId="0" xr:uid="{00000000-0006-0000-0100-000006000000}">
      <text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tarea, etc.
</t>
        </r>
      </text>
    </comment>
    <comment ref="D11" authorId="0" shapeId="0" xr:uid="{00000000-0006-0000-0100-000007000000}">
      <text>
        <r>
          <rPr>
            <sz val="10"/>
            <color indexed="8"/>
            <rFont val="Tahoma"/>
            <family val="2"/>
          </rPr>
          <t>Corresponde a la meta PDD o actividad del  proyecto articulada con el indicador de tarea a medir.
Así mismo, se podrá establecer la meta para los indicadores POA.</t>
        </r>
      </text>
    </comment>
    <comment ref="E11" authorId="0" shapeId="0" xr:uid="{00000000-0006-0000-0100-000008000000}">
      <text>
        <r>
          <rPr>
            <sz val="10"/>
            <color rgb="FF000000"/>
            <rFont val="Tahoma"/>
            <family val="2"/>
          </rPr>
          <t xml:space="preserve">Detallar la expresión cualitativa del indicador.
</t>
        </r>
        <r>
          <rPr>
            <sz val="10"/>
            <color rgb="FF000000"/>
            <rFont val="Tahoma"/>
            <family val="2"/>
          </rPr>
          <t>Objeto + condición deseada del objeto (verbo conjugado) + elementos adicionales de contexto descriptivo</t>
        </r>
      </text>
    </comment>
    <comment ref="F11" authorId="2" shapeId="0" xr:uid="{74EB28E2-4F7D-442C-9A94-219E77A54258}">
      <text>
        <r>
          <rPr>
            <sz val="10"/>
            <color rgb="FF000000"/>
            <rFont val="Tahoma"/>
            <family val="2"/>
          </rPr>
          <t>Define la representación matemática del cálculo del indicador.</t>
        </r>
      </text>
    </comment>
    <comment ref="G11" authorId="0" shapeId="0" xr:uid="{00000000-0006-0000-0100-000009000000}">
      <text>
        <r>
          <rPr>
            <sz val="10"/>
            <color rgb="FF000000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rgb="FF000000"/>
            <rFont val="Tahoma"/>
            <family val="2"/>
          </rPr>
          <t xml:space="preserve">Suma 
</t>
        </r>
        <r>
          <rPr>
            <sz val="10"/>
            <color rgb="FF000000"/>
            <rFont val="Tahoma"/>
            <family val="2"/>
          </rPr>
          <t xml:space="preserve">Creciente
</t>
        </r>
        <r>
          <rPr>
            <sz val="10"/>
            <color rgb="FF000000"/>
            <rFont val="Tahoma"/>
            <family val="2"/>
          </rPr>
          <t xml:space="preserve">Decreciente
</t>
        </r>
        <r>
          <rPr>
            <sz val="10"/>
            <color rgb="FF000000"/>
            <rFont val="Tahoma"/>
            <family val="2"/>
          </rPr>
          <t>Constante</t>
        </r>
      </text>
    </comment>
    <comment ref="H11" authorId="2" shapeId="0" xr:uid="{70B8F934-7A39-437F-A15F-9F543440E210}">
      <text>
        <r>
          <rPr>
            <sz val="10"/>
            <color rgb="FF000000"/>
            <rFont val="Tahoma"/>
            <family val="2"/>
          </rPr>
          <t>Valor de la meta programada de acuerdo con el indicador formulado y el parámetro de referencia para determinar la magnitud</t>
        </r>
      </text>
    </comment>
    <comment ref="I11" authorId="2" shapeId="0" xr:uid="{432DBF48-E39D-4BDB-9679-D9E5E2ACD65C}">
      <text>
        <r>
          <rPr>
            <sz val="10"/>
            <color indexed="81"/>
            <rFont val="Tahoma"/>
            <family val="2"/>
          </rPr>
          <t xml:space="preserve">Parámetro de referencia para determinar la magnitud y el tipo de unidad del indicador.  </t>
        </r>
      </text>
    </comment>
    <comment ref="J11" authorId="0" shapeId="0" xr:uid="{00000000-0006-0000-0100-00000A000000}">
      <text>
        <r>
          <rPr>
            <sz val="10"/>
            <color indexed="8"/>
            <rFont val="Tahoma"/>
            <family val="2"/>
          </rPr>
          <t>Describe los pasos o el proceso para calcular el indicador</t>
        </r>
      </text>
    </comment>
    <comment ref="K11" authorId="2" shapeId="0" xr:uid="{752CE2A7-7FC2-4A90-8604-18E755B674D2}">
      <text>
        <r>
          <rPr>
            <sz val="10"/>
            <color rgb="FF000000"/>
            <rFont val="Tahoma"/>
            <family val="2"/>
          </rPr>
          <t xml:space="preserve">Dependencia responsable de la medición y reporte del indicador. </t>
        </r>
      </text>
    </comment>
    <comment ref="L11" authorId="2" shapeId="0" xr:uid="{AFED9E2A-799F-4633-A8A2-D5580324066C}">
      <text>
        <r>
          <rPr>
            <sz val="10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 shapeId="0" xr:uid="{00000000-0006-0000-0100-00000B000000}">
      <text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  <comment ref="Q11" authorId="2" shapeId="0" xr:uid="{988DC3A9-9715-48EF-9454-0DF17CAD22D4}">
      <text>
        <r>
          <rPr>
            <sz val="10"/>
            <color indexed="81"/>
            <rFont val="Tahoma"/>
            <family val="2"/>
          </rPr>
          <t>Se debe especificar cuáles serán los soportes que validan los resultados del indicador, así como la fuente o sistema de información del cual provienen los datos.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Rocío López</author>
    <author>LEGION</author>
  </authors>
  <commentList>
    <comment ref="A5" authorId="0" shapeId="0" xr:uid="{BAB7E8BE-02BB-48A1-BEF5-57D68E9D6B8A}">
      <text>
        <r>
          <rPr>
            <sz val="10"/>
            <color indexed="81"/>
            <rFont val="Tahoma"/>
            <family val="2"/>
          </rPr>
          <t>En esta sección se diligencia la programación de la territorialización</t>
        </r>
      </text>
    </comment>
    <comment ref="AG5" authorId="0" shapeId="0" xr:uid="{F368CECA-2473-4595-8074-3B5E621C5368}">
      <text>
        <r>
          <rPr>
            <sz val="10"/>
            <color indexed="81"/>
            <rFont val="Tahoma"/>
            <family val="2"/>
          </rPr>
          <t>En esta sección se diligencia el avance mensual a la territorialización programada</t>
        </r>
      </text>
    </comment>
    <comment ref="A7" authorId="0" shapeId="0" xr:uid="{FA5019E5-0BBC-4460-8DDB-13564DD09B86}">
      <text>
        <r>
          <rPr>
            <sz val="9"/>
            <color indexed="81"/>
            <rFont val="Tahoma"/>
            <family val="2"/>
          </rPr>
          <t>Se diligencia el nombre del indicador o actividad a territorializar</t>
        </r>
      </text>
    </comment>
    <comment ref="B10" authorId="1" shapeId="0" xr:uid="{3312EAE9-DC4A-406C-888B-A5359828D536}">
      <text>
        <r>
          <rPr>
            <sz val="9"/>
            <color indexed="81"/>
            <rFont val="Tahoma"/>
            <family val="2"/>
          </rPr>
          <t xml:space="preserve">En estos campos se debe relacionar la magnitud programada de manera mensual, para cada localidad.
</t>
        </r>
      </text>
    </comment>
    <comment ref="E10" authorId="1" shapeId="0" xr:uid="{3444D44E-9CBB-4081-8862-EEBB21ECE4B2}">
      <text>
        <r>
          <rPr>
            <sz val="9"/>
            <color indexed="81"/>
            <rFont val="Tahoma"/>
            <family val="2"/>
          </rPr>
          <t xml:space="preserve">En estos campo se debe relacionar el presupuesto programado de manera trimestral, para cada localidad, por temas de reporte en el sistema SEGPLAN.
</t>
        </r>
      </text>
    </comment>
    <comment ref="AH10" authorId="1" shapeId="0" xr:uid="{A7E3ADE6-37A1-4252-B0FD-11C173B55961}">
      <text>
        <r>
          <rPr>
            <sz val="9"/>
            <color indexed="81"/>
            <rFont val="Tahoma"/>
            <family val="2"/>
          </rPr>
          <t>En este campo se debe relacionar la magnitud  ejecutada de manera mensual, para cada localidad.</t>
        </r>
      </text>
    </comment>
    <comment ref="AK10" authorId="1" shapeId="0" xr:uid="{531B25E6-46A7-4AB9-81B5-E8C12BED7268}">
      <text>
        <r>
          <rPr>
            <sz val="9"/>
            <color indexed="81"/>
            <rFont val="Tahoma"/>
            <family val="2"/>
          </rPr>
          <t>En este campo se debe relacionar el presupuesto  ejecutado de manera trimestral, para cada localidad, por temas de reporte en el sistema SEGPLAN.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sz val="9"/>
            <color indexed="81"/>
            <rFont val="Tahoma"/>
            <family val="2"/>
          </rPr>
          <t>Fecha en la que el cambio solicitado al plan de acción es aprobado</t>
        </r>
      </text>
    </comment>
    <comment ref="B7" authorId="0" shapeId="0" xr:uid="{00000000-0006-0000-0300-000002000000}">
      <text>
        <r>
          <rPr>
            <sz val="9"/>
            <color indexed="81"/>
            <rFont val="Tahoma"/>
            <family val="2"/>
          </rPr>
          <t>Descripción de los cambios realizados en la actialización que corresponda</t>
        </r>
      </text>
    </comment>
    <comment ref="C7" authorId="0" shapeId="0" xr:uid="{00000000-0006-0000-0300-000003000000}">
      <text>
        <r>
          <rPr>
            <sz val="9"/>
            <color indexed="81"/>
            <rFont val="Tahoma"/>
            <family val="2"/>
          </rPr>
          <t>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<sst xmlns="http://schemas.openxmlformats.org/spreadsheetml/2006/main" count="1416" uniqueCount="480">
  <si>
    <t>FORMULACIÓN Y SEGUIMIENTO PLAN DE ACCIÓN</t>
  </si>
  <si>
    <t>PESTAÑA - PA inversión</t>
  </si>
  <si>
    <t>ITEM</t>
  </si>
  <si>
    <t xml:space="preserve">DESCRIPCIÓN </t>
  </si>
  <si>
    <t>PERIODO REPORTADO</t>
  </si>
  <si>
    <t>En este campo se diligencia el mes al cual corresponde el reporte enviado.</t>
  </si>
  <si>
    <t>FECHA DE REPORTE</t>
  </si>
  <si>
    <t>En este campo se debe diligenciar la fecha en que es radicado ante la OAP el intrumento.</t>
  </si>
  <si>
    <t>TIPO DE REPORTE</t>
  </si>
  <si>
    <r>
      <rPr>
        <sz val="11"/>
        <color indexed="8"/>
        <rFont val="Arial"/>
        <family val="2"/>
      </rPr>
      <t>En este campo se selecciona según aplique.</t>
    </r>
    <r>
      <rPr>
        <b/>
        <sz val="11"/>
        <color indexed="8"/>
        <rFont val="Arial"/>
        <family val="2"/>
      </rPr>
      <t xml:space="preserve">
Programación: </t>
    </r>
    <r>
      <rPr>
        <sz val="11"/>
        <color indexed="8"/>
        <rFont val="Arial"/>
        <family val="2"/>
      </rPr>
      <t xml:space="preserve">Corresponde al proceso de formulación del plan de acción, el cual se realiza una vez por vigencia. </t>
    </r>
    <r>
      <rPr>
        <b/>
        <sz val="11"/>
        <color indexed="8"/>
        <rFont val="Arial"/>
        <family val="2"/>
      </rPr>
      <t xml:space="preserve">
Actualización: </t>
    </r>
    <r>
      <rPr>
        <sz val="11"/>
        <color indexed="8"/>
        <rFont val="Arial"/>
        <family val="2"/>
      </rPr>
      <t xml:space="preserve">Corresponde al proceso mediante el cual la gerencia del proyecto modifica o ajusta la información contenida en la formulación. 
</t>
    </r>
    <r>
      <rPr>
        <b/>
        <sz val="11"/>
        <color indexed="8"/>
        <rFont val="Arial"/>
        <family val="2"/>
      </rPr>
      <t xml:space="preserve">Seguimiento: </t>
    </r>
    <r>
      <rPr>
        <sz val="11"/>
        <color indexed="8"/>
        <rFont val="Arial"/>
        <family val="2"/>
      </rPr>
      <t xml:space="preserve">Corresponde al proceso de reporte de avance de las metas y actividades programadas. </t>
    </r>
  </si>
  <si>
    <t>NOMBRE DEL PROYECTO</t>
  </si>
  <si>
    <t>En este campo se diligencia el nombre del proyecto asignado y cargado en la ficha EBI de MGA.</t>
  </si>
  <si>
    <t>OBJETIVO ESTRATÉGICO</t>
  </si>
  <si>
    <t xml:space="preserve">En estos campos se debe diligenciar el detalle de la estructura Plan de Desarrollo vigente, bajo la cual se encuentra articulado el proyecto de inversión </t>
  </si>
  <si>
    <t>PROGRAMA</t>
  </si>
  <si>
    <t>META PDD</t>
  </si>
  <si>
    <t>En este campo se diligencia la meta Plan de Desarrollo vigente, bajo la cual se encuentra articulado el proyecto de inversión</t>
  </si>
  <si>
    <t>ACTIVIDAD MGA</t>
  </si>
  <si>
    <t>En este campo se diligencia el nombre de la actividad del proyecto de inversiónn</t>
  </si>
  <si>
    <t>RESERVA CONSTITUIDA</t>
  </si>
  <si>
    <t>Valor de la reserva constituida al inicio de la vigencia.</t>
  </si>
  <si>
    <t>LIBERACIONES</t>
  </si>
  <si>
    <t>Liberaciones de reservas realizadas en cada mes de la vigencia.</t>
  </si>
  <si>
    <t>RESERVA DEFINITIVA</t>
  </si>
  <si>
    <t>Reserva definitiva despues de liberaciones. Valor btenido despues de restar las liberaciones a los giros programados. (Formulado)</t>
  </si>
  <si>
    <t>GIROS</t>
  </si>
  <si>
    <t>Se diligencia la ejecución efectiva de los giros de la reserva para cada mes.</t>
  </si>
  <si>
    <t>PROGRAMACION DE COMPROMISOS</t>
  </si>
  <si>
    <t>Se diligencia la programación de compromisos correspondiente a cada actividad. Para este campo, los insumos son la programación del proyecto coincidente con la programación PAABS.</t>
  </si>
  <si>
    <t>COMPROMISOS</t>
  </si>
  <si>
    <t>Se diligencian los compromisos efectivamente ejecutados para cada atividad. Este dato debe coincidir con las ejecuciones de CRP en BOGDATA.</t>
  </si>
  <si>
    <t>PROGRAMACION DE GIROS</t>
  </si>
  <si>
    <t>Se diligencia la programación de giros correspondiente a cada actividad. Para este campo, los insumos son la programación del proyecto coincidente con el PAC.</t>
  </si>
  <si>
    <t>Se diligencia los giros efectivamente ejecutdos para cada actividad.  Este dato debe coincidir con las ejecuciones de CRP en BOGDATA.</t>
  </si>
  <si>
    <t>DESCRIPCIÓN DE LA ACTIVIDAD (Reserva)</t>
  </si>
  <si>
    <t>En este campo se diligencia el nombre de la actividad del proyecto que se reportó con rezago en su cumplimiento físico en la vigencia anterior.</t>
  </si>
  <si>
    <t>PROG.</t>
  </si>
  <si>
    <t>Se diligencia el rezago reportado al corte de diciembre de la vigencia anterior.</t>
  </si>
  <si>
    <t>AVANCE MENSUAL (Reservas)</t>
  </si>
  <si>
    <t>Se diligencia la programación mensaul para el cumplimiento del rezago de la actividad.</t>
  </si>
  <si>
    <t>DESCRIPCIÓN CUALITATIVA DEL AVANCE POR ACTIVIDAD (Reservas)</t>
  </si>
  <si>
    <t>Información correspondiente a reservas presupuestales.</t>
  </si>
  <si>
    <t>DESCRIPCIÓN CUALITATIVA  DE LA RESERVA PRESUPUESTAL (Reservas)</t>
  </si>
  <si>
    <t>Especificar las anulaciones, liberaciones, entre otros de la reserva presupuestal</t>
  </si>
  <si>
    <t>DESCRIPCIÓN DE LA ACTIVIDAD</t>
  </si>
  <si>
    <t>En este campo se diligencia el nombre de la actividad del proyecto de inversión. (Igual Actividad MGA)</t>
  </si>
  <si>
    <t>PONDERACIÓN ACTIVIDAD</t>
  </si>
  <si>
    <t>Valor porcentual asignado a la actividad dentro del plan de acción. Es necesario tener en cuenta que la sumatoria de las ponderaciones de las actividades de un plan de acción debe ser igual al 100%</t>
  </si>
  <si>
    <t>Programación</t>
  </si>
  <si>
    <t>Corresponde a las magnitudes que se mediran para cuantificar el bien o servicio, lo que se espera alcanzar en un periodo de tiempo a través de la ejecución o desempeño de las actividades.</t>
  </si>
  <si>
    <t>Ejecución</t>
  </si>
  <si>
    <t>Se diligencia la magnitud alcanzada durante el periodo reportado, a fin de cumplir la programación relizada para la actividad</t>
  </si>
  <si>
    <t>Avances y Logros Mensual (2.000 caracteres)</t>
  </si>
  <si>
    <t xml:space="preserve"> En este campo se deberá diligenciar lo relacionando a los logros y avances del mes en coherencia con lo registrado en el avance cuantitativo de la actividad (Columnas D a la O). Se recomienda dejar la información que se considere estratégica y de mayor relevancia.</t>
  </si>
  <si>
    <t>Avances y Logros Acumulado 
(2.000 caracteres)</t>
  </si>
  <si>
    <t>En este campo se deberá diligenciar lo relacionando a los logros y avances acumulados a la fecha del reporte en coherencia con lo registrado en el avance cuantitativo de la actividad (Columnas P).  Se recomienda dejar la información que se considere estratégica y de mayor relevancia. IMPORTANTE: Se debe diligenciar la descripción cualitativa de manera acumulada de manera ejecutiva, sin replicar toda la información mes a mes de los seguimientos.</t>
  </si>
  <si>
    <t>Retrasos y Alternativas de solución (1.000 caracteres)</t>
  </si>
  <si>
    <t>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 IMPORTANTE: Se debe diligenciar la descripción cualitativa de manera acumulada de manera ejecutiva, sin replicar toda la información mes a mes de los seguimientos.</t>
  </si>
  <si>
    <t>Beneficios</t>
  </si>
  <si>
    <t>En este campo se deberá diligenciar lo relacionando con los beneficio, de forma acumulada e integrada. IMPORTANTE: Se debe diligenciar la descripción cualitativa de manera acumulada de manera ejecutiva, sin replicar toda la información mes a mes de los seguimientos.</t>
  </si>
  <si>
    <t>DESCRIPCIÓN DE LA TAREA</t>
  </si>
  <si>
    <t>En este campo se diligencia el nombre de la tarea definida para la gestión de cumplimiento de la actividad del proyecto de inversión. Las tareas deben ser coherentes con las actividades a las cuales están asociadas y son aquellas que las dependencias deben llevar a cabo para producir los resultados definidos en las mismas.</t>
  </si>
  <si>
    <t>Programación (Tareas)</t>
  </si>
  <si>
    <t>Corresponde a las magnitudes que se mediran para cuantificar la tarea, lo que se espera alcanzar en un periodo de tiempo a través de la ejecución o desempeño de las actividades.</t>
  </si>
  <si>
    <t>Ejecución (Tareas)</t>
  </si>
  <si>
    <t>Se diligencia la magnitud alcanzada durante el periodo reportado, a fin de cumplir la programación relizada para la tarea.</t>
  </si>
  <si>
    <t>Logros y beneficios y Retrasos y alternativas de solución (2.000 caracteres) (Tareas)</t>
  </si>
  <si>
    <t>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</si>
  <si>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Evidencias de ejecución</t>
  </si>
  <si>
    <t>En este campo se pone el link o la ruta donde se puede consultar las evidencias que soportan la ejecución de las tareas.</t>
  </si>
  <si>
    <t>PESTAÑA - Indicadores PA</t>
  </si>
  <si>
    <t>PRODUCTO INSTITUCIONAL (PMR)</t>
  </si>
  <si>
    <t>Relacionar el producto PMR asociado</t>
  </si>
  <si>
    <t>OBJETIVO ESTRATEGICO</t>
  </si>
  <si>
    <t>NIVEL</t>
  </si>
  <si>
    <t>Seleccionar el nivel del indicador a reportar y relacionar el código asignado del indicador a medir segun: SEGPLAN, PMR, número de tarea, etc.</t>
  </si>
  <si>
    <t xml:space="preserve">META </t>
  </si>
  <si>
    <t>Corresponde a la meta PDD o actividad del  proyecto articulada con el indicador de tarea a medir.
Así mismo, se podrá establecer la meta para los indicadores POA.</t>
  </si>
  <si>
    <t>DESCRIPCIÓN DEL INDICADOR</t>
  </si>
  <si>
    <t>Detallar la expresión cualitativa del indicador.
Objeto + condición deseada del objeto (verbo conjugado) + elementos adicionales de contexto descriptivo</t>
  </si>
  <si>
    <t>FORMULA DEL INDICADOR</t>
  </si>
  <si>
    <t>Define la representación matemática del cálculo del indicador.</t>
  </si>
  <si>
    <t>TIPO DE ANUALIZACIÓN  (Según aplique)</t>
  </si>
  <si>
    <t>En coherencia con los mediciones establecidas por la SDH, Corresponde a:
Suma 
Creciente
Decreciente
Constante</t>
  </si>
  <si>
    <t xml:space="preserve">MAGNITUD CUATRIENIO
(Únicamente para indicadores PDD y PMR. 
Se debe diligenciar "A demanda" cuando aplique en los indicadores de tareas) </t>
  </si>
  <si>
    <t>Valor de la meta programada de acuerdo con el indicador formulado y el parámetro de referencia para determinar la magnitud</t>
  </si>
  <si>
    <t>UNIDAD DE MEDIDA</t>
  </si>
  <si>
    <t>Parámetro de referencia para determinar la magnitud y el tipo de unidad del indicador.  Ejemplo: Número de personas, Porcentaje de atenciones, etc.</t>
  </si>
  <si>
    <t xml:space="preserve">DESCRIPCIÓN DE LA MEDICIÓN </t>
  </si>
  <si>
    <t>Describe los pasos o el proceso para calcular el indicador. Esta descripción menciona los siguientes temas: • ¿Cómo es el procesamiento de los datos y cuál es la fuente de los mismos? • ¿En qué consiste el cálculo del indicador (si es una transformación de variables, cómo se debe realizar)? • De ser posible, una descripción de las variables utilizadas en el cálculo. or ejemplo: si el indicador es “Aulas con equipamientos para clases de TIC”, se debe definir qué se entiende por “equipamientos para clases de TIC”.</t>
  </si>
  <si>
    <t>RESPONSABLE DE LA MEDICIÓN</t>
  </si>
  <si>
    <t xml:space="preserve">Dependencia responsable de la medición y reporte del indicador. </t>
  </si>
  <si>
    <t>PROGRAMACIÓN ANUAL</t>
  </si>
  <si>
    <t>Se diligencia según la magnitud del cuatrenio, la prgramación esperada por vigencia para cumplir con el total esperado.</t>
  </si>
  <si>
    <t>PERIODICIDAD</t>
  </si>
  <si>
    <t>Define la temporalidad con la cual se reporta la información (mensual, bimestral, trimestral, semestral o anual).</t>
  </si>
  <si>
    <t>MEDIOS DE VERIFICACIÓN Y FUENTES DE INFORMACIÓN</t>
  </si>
  <si>
    <t>Se refiere a los soportes que validan los resultados del indicador, así como la fuente o sistema de información del cual provienen los datos</t>
  </si>
  <si>
    <t>PROGRAMACIÓN</t>
  </si>
  <si>
    <t>En este campo se debe relacionar la programación horizontal del desarrollo de las acciones de acuerdo a la medicición del indicador</t>
  </si>
  <si>
    <t>AVANCE</t>
  </si>
  <si>
    <t>En este campo se debe reportar el avance del desarrollo de acciones de acuerdo a la medición del indicador.
El avance cuantitativo debe tener relación con la meta programada</t>
  </si>
  <si>
    <t>TOTAL</t>
  </si>
  <si>
    <t>Este campo contiene dos columnas:
- MAGNITUD EJECUTADA: Correspondiente al avance acumulado de la meta a la fecha del reporte.
- % AVANCE: Formula que calcula el avance de la magnitud ejecutada a la fecha del reporte sobre la meta de la vigencia.</t>
  </si>
  <si>
    <t>DESCRIPCIÓN CUALITATIVA DEL AVANCE DEL PERIODO</t>
  </si>
  <si>
    <t>Los avances cualitativos no deben incluir siglas, deben ser claros, concisos y redactados en lenguaje claro, que permita la lectura de cualquier persona o grupo de valor.
Relacionar la descripción cualitativa del cumplimiento en coherencia con el avance del indicador.
De presentarse el mismo reporte (meta 1..n) indicarlo. ejemplo: avance reportado en proyecto XXX, actividad 1.</t>
  </si>
  <si>
    <t>EVIDENCIA DEL AVANCE DEL PERIODO</t>
  </si>
  <si>
    <t>En este campo se diligencia el link o la ruta donde se puede consultar las evidencias que soportan la ejecución reportada.</t>
  </si>
  <si>
    <t>DESCRIPCIÓN CUALITATIVA DEL AVANCE ACUMULADO</t>
  </si>
  <si>
    <t>Relacionar la descripción cualitativa del cumplimiento en coherencia con el avance del indicador.
De presentarse el mismo reporte (meta 1..n) indicarlo. ejemplo: avance reportado en proyecto XXX, actividad 1.
El avance cualitativo debe tener relación con el alcance de la actividad y las evidencias que soportan el cumplimiento
IMPORTANTE: Se debe diligenciar la descripción cualitativa de manera acumulada de manera ejecutiva, sin replicar toda la información mes a mes de los seguimientos.</t>
  </si>
  <si>
    <t>RETRASOS Y FACTORES LIMITANTES PARA EL CUMPLIMIENTO</t>
  </si>
  <si>
    <t>Relacionar el detalle del retraso, en coherencia con la programación de cada periodo. De presentarse esta situación es obligatorio diligenciar este campo.</t>
  </si>
  <si>
    <t>SOLUCIONES PROPUESTAS PARA RESOLVER LOS RETRASOS Y 
FACTORES LIMITANTES PARA EL CUMPLIMIENTO</t>
  </si>
  <si>
    <t xml:space="preserve">Relacionar la descripción de las alternativas de solución </t>
  </si>
  <si>
    <t>PESTAÑA No. 3 TERRITORIALIZACIÓN</t>
  </si>
  <si>
    <t>DESCRIPCIÓN</t>
  </si>
  <si>
    <t xml:space="preserve">Este anexo, responde a la necesidad de plasmar la información correspondiente que las acciones (derivadas de metas PDD, metas proyecto de inversión, indicadores PMR, actividades) que se territorializan incluyendo el enfoque diferencial y según grupo etario, así como las reportadas a nivel distrital.
De ser necesario las celdas correspondientes a enfoque diferencial, especificamente población con discapacidad (Sordociega, auditiva,, visual, multiple, mental, física, cognitiva, otro) y población LGBTI (Lesbianas, gays, bisexuales, hererosexuales, No responde...)  se puede establecer mayor desagregue de ser necesario en la misma celda. </t>
  </si>
  <si>
    <t>MAGNITUD</t>
  </si>
  <si>
    <t>En este campo se debe relacionar la magnitud programada y ejecutada de manera mensual, para cada localidad.</t>
  </si>
  <si>
    <t>PRESUPUESTO</t>
  </si>
  <si>
    <t>En este campo se debe relacionar el presupuesto programado y ejecutado de manera trimestral, para cada localidad, por temas de reporte en el sistema SEGPLAN.</t>
  </si>
  <si>
    <t>SECRETARÍA DISTRITAL DE LA MUJER</t>
  </si>
  <si>
    <t>Código: DE-FO-5</t>
  </si>
  <si>
    <t xml:space="preserve">DIRECCIONAMIENTO ESTRATEGICO </t>
  </si>
  <si>
    <t>Versión: 13</t>
  </si>
  <si>
    <t xml:space="preserve">FORMULACIÓN Y SEGUIMIENTO  PLAN DE ACCIÓN </t>
  </si>
  <si>
    <t>Fecha de Emisión: 28/06/2024</t>
  </si>
  <si>
    <t>Página 1 de 4</t>
  </si>
  <si>
    <t>JUL</t>
  </si>
  <si>
    <t>FORMULACION</t>
  </si>
  <si>
    <t>X</t>
  </si>
  <si>
    <t>ACTUALIZACION</t>
  </si>
  <si>
    <t>SEGUIMIENTO</t>
  </si>
  <si>
    <t>8222 - Fortalecimiento de los servicios y estrategias con enfoque diferencial en el sector público y privado que vinculen a la ciudadanía y a las mujeres en sus diferencias y diversidad en Bogotá D.C.</t>
  </si>
  <si>
    <t>2. Bogotá confía en su bien-estar</t>
  </si>
  <si>
    <t>2.12. Bogotá cuida a su gente</t>
  </si>
  <si>
    <t>107. Desarrollar 4 estrategias de empoderamiento para promover capacidades, liderazgos, participación, incidencia política y transformación de imaginarios culturales, que reproducen los estereotipos de género, en los territorios urbanos y rurales.</t>
  </si>
  <si>
    <t>Implementar 3 estrategias que contribuyan al reconocimiento y garantía de los  derechos de las mujeres en sus diferencias y diversidad</t>
  </si>
  <si>
    <t>EJECUCIÓN PRESUPUESTAL DEL PROYECTO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</si>
  <si>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</si>
  <si>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</si>
  <si>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</si>
  <si>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</si>
  <si>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</si>
  <si>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</si>
  <si>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</si>
  <si>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</si>
  <si>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AGO</t>
  </si>
  <si>
    <t>SEP</t>
  </si>
  <si>
    <t>OCT</t>
  </si>
  <si>
    <t>NOV</t>
  </si>
  <si>
    <t>DIC</t>
  </si>
  <si>
    <t>AVANCE PERIODO</t>
  </si>
  <si>
    <t>AVANCE TOTAL</t>
  </si>
  <si>
    <t xml:space="preserve">REPORTE ACTIVIDADES VIGENCIA ANTERIOR - Pendientes de cumplir por contratos sin ejecutar a 31.DIC (Reservas Presupuestales) </t>
  </si>
  <si>
    <t>AVANCE MENSUAL</t>
  </si>
  <si>
    <t>DESCRIPCIÓN CUALITATIVA DEL AVANCE POR ACTIVIDAD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</si>
  <si>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</si>
  <si>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</si>
  <si>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REPORTE ACTIVIDADES VIGENCIA (Ejecución vigencia)</t>
  </si>
  <si>
    <t>AVANCE DE LA ACTIVIDAD</t>
  </si>
  <si>
    <t>DESCRIPCIÓN CUALITATIVA DEL AVANCE POR ACTIVIDAD</t>
  </si>
  <si>
    <t>EXPLICACIÓN: En este campo se deberá diligenciar lo relacionando a los logros y avances del mes en coherencia con lo registrado en el avance cuantitativo de la actividad (Columnas D a la O)</t>
  </si>
  <si>
    <t>EXPLICACIÓN: En este campo se deberá diligenciar lo relacionando a los logros y avances acumulados a la fecha del reporte en coherencia con lo registrado en el avance cuantitativo de la actividad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</si>
  <si>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</si>
  <si>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</si>
  <si>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REPORTE TAREAS VIGENCIA (Ejecución vigencia)</t>
  </si>
  <si>
    <t>PONDERACIÓN VERTICAL (Porcentual)</t>
  </si>
  <si>
    <t>CRITERIOS DE SEGUIMIENTO</t>
  </si>
  <si>
    <t>CRONOGRAMA %</t>
  </si>
  <si>
    <t>DESCRIPCIÓN CUALITATIVA DEL AVANCE POR TAREA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</si>
  <si>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</si>
  <si>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</si>
  <si>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</si>
  <si>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</si>
  <si>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</si>
  <si>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</si>
  <si>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</si>
  <si>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</si>
  <si>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</si>
  <si>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</si>
  <si>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</si>
  <si>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</si>
  <si>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</si>
  <si>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</si>
  <si>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 xml:space="preserve"> EXPLICACIÓN: 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</si>
  <si>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*Incluir tantas filas sean necesarias</t>
  </si>
  <si>
    <t xml:space="preserve"> Implementar 1 Estrategia Distrital de Cuidado Menstrual, con enfoque diferencial</t>
  </si>
  <si>
    <t>x</t>
  </si>
  <si>
    <t>Implementar 1 estrategia de asistencia técnica dirigidas a los Sectores de la Administración Distrital y al Sector Privado, para la incorporación del enfoque diferencial en los  servicios, programas y estrategias dirigidas a mujeres.</t>
  </si>
  <si>
    <t>103. Implementar 1 estrategia de transformación cultural orientada al cambio comportamental, que posibilite la redistribución de los trabajos de cuidado, la prevención de las violencias contra las mujeres y la transformación de imaginarios discriminatorios, que limitan el ejercicio de sus derechos.</t>
  </si>
  <si>
    <t>Implementar 1 estrategia de reconocimiento de la diversidad de las mujeres del Distrito Capital.</t>
  </si>
  <si>
    <t xml:space="preserve"> </t>
  </si>
  <si>
    <t>Página 2 de 4</t>
  </si>
  <si>
    <t xml:space="preserve">PROGRAMACIÓN </t>
  </si>
  <si>
    <t>SOLUCIONES PROPUESTAS PARA RESOLVER LOS RETRASOS Y FACTORES LIMITANTES PARA EL CUMPLIMIENTO</t>
  </si>
  <si>
    <t>PRODUCTO INSTITUCIONAL (PMR):</t>
  </si>
  <si>
    <t>OBJETIVO ESTRATEGICO:</t>
  </si>
  <si>
    <t xml:space="preserve"> META</t>
  </si>
  <si>
    <t xml:space="preserve">MAGNITUD CUATRIENIO
(Únicamente para indicadores PDD y PMR. Se debe diligenciar "A demanda" cuando aplique en los indicadores de tareas) </t>
  </si>
  <si>
    <t>Meta PDD</t>
  </si>
  <si>
    <t>PMR</t>
  </si>
  <si>
    <t>Tarea</t>
  </si>
  <si>
    <t>MAGNITUD EJECUTADA</t>
  </si>
  <si>
    <t>AVANCE %</t>
  </si>
  <si>
    <t xml:space="preserve">Número de mujeres certificadas en cursos virtuales </t>
  </si>
  <si>
    <t>Suma</t>
  </si>
  <si>
    <t xml:space="preserve">Direccion Enfoque Diferencial </t>
  </si>
  <si>
    <t>certificaciones</t>
  </si>
  <si>
    <t>suma</t>
  </si>
  <si>
    <t>creciente</t>
  </si>
  <si>
    <t>decreciente</t>
  </si>
  <si>
    <t>constante</t>
  </si>
  <si>
    <t xml:space="preserve">Plan de acción formulado/Plan de acción desarrollado * 100 </t>
  </si>
  <si>
    <t xml:space="preserve">Constante </t>
  </si>
  <si>
    <t xml:space="preserve">número de encuentros diferenciales y conmemoraciones realizadas </t>
  </si>
  <si>
    <t>ELABORÓ</t>
  </si>
  <si>
    <t>Firma:</t>
  </si>
  <si>
    <t>REVISÓ OFICINA ASESORA DE PLANEACIÓN</t>
  </si>
  <si>
    <t xml:space="preserve">VoBo. </t>
  </si>
  <si>
    <t>Nombre:</t>
  </si>
  <si>
    <t xml:space="preserve">Cargo: </t>
  </si>
  <si>
    <t>Cargo: Jefe Oficina Asesora de Planeación</t>
  </si>
  <si>
    <t>Planes decreto 612</t>
  </si>
  <si>
    <t>Unidad de medida</t>
  </si>
  <si>
    <t>1. Plan Institucional de Archivos de la Entidad (PINAR)</t>
  </si>
  <si>
    <t>Número</t>
  </si>
  <si>
    <t>2. Plan Anual de Adquisiciones</t>
  </si>
  <si>
    <t>Procentaje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</si>
  <si>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</si>
  <si>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</si>
  <si>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</si>
  <si>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</si>
  <si>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</si>
  <si>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</si>
  <si>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</si>
  <si>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</si>
  <si>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</si>
  <si>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</si>
  <si>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</si>
  <si>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</si>
  <si>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</si>
  <si>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</si>
  <si>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SEGUIMIENTO </t>
  </si>
  <si>
    <t>FECHA DE REPORTE:</t>
  </si>
  <si>
    <t>INDICADOR / ACTIVIDAD: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</si>
  <si>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</si>
  <si>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</si>
  <si>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</si>
  <si>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</si>
  <si>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</si>
  <si>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</si>
  <si>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</si>
  <si>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</si>
  <si>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</si>
  <si>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</si>
  <si>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</si>
  <si>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</si>
  <si>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</si>
  <si>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</si>
  <si>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</si>
  <si>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</si>
  <si>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</si>
  <si>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</si>
  <si>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</si>
  <si>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</si>
  <si>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</si>
  <si>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</si>
  <si>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</si>
  <si>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</si>
  <si>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</si>
  <si>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</si>
  <si>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</si>
  <si>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</si>
  <si>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</si>
  <si>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</si>
  <si>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</si>
  <si>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</si>
  <si>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</si>
  <si>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</si>
  <si>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</si>
  <si>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</si>
  <si>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</si>
  <si>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</si>
  <si>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</si>
  <si>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</si>
  <si>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Página 4 de 4</t>
  </si>
  <si>
    <t>CONTROL DE CAMBIOS EN EL PLAN DE ACCIÓN</t>
  </si>
  <si>
    <t>Fecha de aprobación</t>
  </si>
  <si>
    <t>Cambio</t>
  </si>
  <si>
    <t>Justificación del cambio</t>
  </si>
  <si>
    <t>OBJETIVOS PDD</t>
  </si>
  <si>
    <t>METAS PDD</t>
  </si>
  <si>
    <t>PROYECTO</t>
  </si>
  <si>
    <t>Cod Producto</t>
  </si>
  <si>
    <t>Producto PMR</t>
  </si>
  <si>
    <t xml:space="preserve">TIPO DE ANUALIZACIÓN </t>
  </si>
  <si>
    <t>Mujeres</t>
  </si>
  <si>
    <t xml:space="preserve">Creciente </t>
  </si>
  <si>
    <t>Infancia (Menor de 12 años)</t>
  </si>
  <si>
    <t xml:space="preserve">Discapacidad </t>
  </si>
  <si>
    <t>1. Bogotá avanza en seguridad</t>
  </si>
  <si>
    <t>1.02. Cero tolerancia a las violencias contra las mujeres y basadas en género</t>
  </si>
  <si>
    <t>37. Asegurar que el 100% de los casos de representación jurídica ejercida por la SDMujer que requieran servicios de psicología forense y acompañamiento psicosocial, accedan a los mismos.</t>
  </si>
  <si>
    <r>
      <t>8221</t>
    </r>
    <r>
      <rPr>
        <sz val="11"/>
        <color rgb="FF000000"/>
        <rFont val="Calibri"/>
        <family val="2"/>
        <scheme val="minor"/>
      </rPr>
      <t xml:space="preserve"> - Ampliación de los servicios con enfoque diferencial para la atención a mujeres que ejercen actividades sexuales pagadas (ASP) en Bogotá D.C.</t>
    </r>
  </si>
  <si>
    <t>06</t>
  </si>
  <si>
    <t>Servicios de prevención, atención y acogida para el fortalecimiento del derecho de las mujeres a una vida libre de violencias</t>
  </si>
  <si>
    <t>Mujeres, hijos e hijas</t>
  </si>
  <si>
    <t>Decreciente</t>
  </si>
  <si>
    <t>Juventud (Entre 12 y 14 años)</t>
  </si>
  <si>
    <t>38. Aumentar a (22) espacios interinstitucionales los servicios jurídicos y psicosociales dirigidos a mujeres víctimas de violencia, fortaleciendo el modelo de ruta integral y la oferta de acompañamiento psico jurídico en los Centros de Atención de Fiscalía y URIs.</t>
  </si>
  <si>
    <t>07</t>
  </si>
  <si>
    <t>Servicio de información estadística en temas de género. Concertado SASP</t>
  </si>
  <si>
    <t>Intervenciones</t>
  </si>
  <si>
    <t>Juventud (Entre 15 y 28 años)</t>
  </si>
  <si>
    <t>3. Bogotá confia en su potencial</t>
  </si>
  <si>
    <t>3.17. Formación para el trabajo y acceso a oportunidades educativas</t>
  </si>
  <si>
    <t>39. Implementar en 6 casas refugio, los servicios con enfoque diferencial, brindando atención a mujeres víctimas de violencia y sus sistemas familiares dependientes. Entre otras, incluyendo una casa para mujeres de la ruralidad y campesinas y, un modelo intermedio.</t>
  </si>
  <si>
    <t>8207 - Implementación de una estrategia de comunicación para la promoción de los derechos de las mujeres, la prevención y atención de las violencias de género en Bogotá D.C.</t>
  </si>
  <si>
    <t>08</t>
  </si>
  <si>
    <t>Servicio de promoción de la garantía de derechos</t>
  </si>
  <si>
    <t>Consultas</t>
  </si>
  <si>
    <t>Adultez (Entre 29 y 59 años)</t>
  </si>
  <si>
    <t>5. Bogotá confía en su gobierno</t>
  </si>
  <si>
    <t>3.18. Ciencia, tecnología e innovación-CTel para desarrollar nuestro potencial y promover el de nuestros vecinos regionales</t>
  </si>
  <si>
    <t>41. Garantizar la prestación de servicios socio jurídicos y psicosociales especializados, de manera ágil, clara y oportuna, al 100% de las mujeres víctimas de violencia, remitidas a través de las estrategias línea púrpura, agencia mujer, sistema de alertas tempranas y hospitales, entre otros.</t>
  </si>
  <si>
    <t>8225 - Mejoramiento del modelo de operación por procesos de la Secretaría Distrital de la Mujer en Bogotá D.C.</t>
  </si>
  <si>
    <t>09</t>
  </si>
  <si>
    <t>Servicio de educación informal</t>
  </si>
  <si>
    <t>Casas</t>
  </si>
  <si>
    <t>Mayores (Igual o superior a 60 años)</t>
  </si>
  <si>
    <t>3.20. Promoción del emprendimiento formal, equitativo e incluyente</t>
  </si>
  <si>
    <t>42. Implementar un modelo integral de prevención y atención de violencias contra las mujeres en el transporte público y en el espacio público peatonal para el encuentro, construyendo entornos seguros e incluyentes.</t>
  </si>
  <si>
    <t>8181 - Producción de Información sobre los derechos de las mujeres para potenciar la toma de decisiones en Bogotá D.C.</t>
  </si>
  <si>
    <t>10</t>
  </si>
  <si>
    <t xml:space="preserve">	Servicio de formación para la participación ciudadana y liderazgo político.</t>
  </si>
  <si>
    <t>Personas</t>
  </si>
  <si>
    <t>5.33. Fortalecimiento institucional para un gobierno confiable</t>
  </si>
  <si>
    <t>43. Aumentar a 2 unidades de operación la estrategia Casa de Todas, una sede física y una móvil.</t>
  </si>
  <si>
    <t>8232 - Implementación de estrategias para el empoderamiento económico de las mujeres en toda su diversidad en Bogotá D.C.</t>
  </si>
  <si>
    <t>11</t>
  </si>
  <si>
    <t>Servicio de coordinación del Sistema Distrital de Cuidado  y servicios complementarios.</t>
  </si>
  <si>
    <t>Atenciones</t>
  </si>
  <si>
    <t>8190 - Desarrollo de capacidades digitales para potenciar la inclusión social de las mujeres en zonas urbanas y rurales en Bogotá D.C.</t>
  </si>
  <si>
    <t>Orientaciones y asesorías</t>
  </si>
  <si>
    <t>104. Desarrollar 1 estrategia de comunicaciones con énfasis en promoción de derechos de las mujeres, prevención de violencias en su contra y transformación cultural con enfoque de género, que permita impulsar y posicionar las acciones, actividades y programas de la SDMujer en los ámbitos internacional, nacional, distrital, local y barrial.</t>
  </si>
  <si>
    <t>8205 - Fortalecimiento de la estrategia de acogida, atención y prevención de violencias contra las mujeres en el espacio público y privado en Bogotá D.C.</t>
  </si>
  <si>
    <t>Orientaciones</t>
  </si>
  <si>
    <t>105. Alcanzar 31 manzanas de cuidado en operación fortaleciendo los servicios actuales e implementando nuevas estrategias lideradas por la SDMujer, en el marco del Sistema Distrital de Cuidado.</t>
  </si>
  <si>
    <t>8210 - Consolidación de la Estrategia de Justicia de Género como mecanismo para promover los derechos de las mujeres a una vida libre de violencias en Bogotá D.C.</t>
  </si>
  <si>
    <t>Estudios y/o investigaciones</t>
  </si>
  <si>
    <t>106. Mantener en funcionamiento el modelo de casas de igualdad de oportunidades para las mujeres en las 20 localidades, fortaleciendo la atención en los territorios urbanos y rurales.</t>
  </si>
  <si>
    <t>8200 - Implementación de las políticas públicas PPMYEG y PPASP para la garantía de los derechos de las mujeres, la transversalización del enfoque de género y la igualdad en Bogotá D.C.</t>
  </si>
  <si>
    <t>Contenidos</t>
  </si>
  <si>
    <t>8219 - Fortalecimiento a la implementación, seguimiento y coordinación del Sistema Distrital de Cuidado en Bogotá D.C.</t>
  </si>
  <si>
    <t>Casos nuevos</t>
  </si>
  <si>
    <t>108. Consolidar 1 estrategia de transversalización de la Política Pública de Mujeres y Equidad de Género (PPMYEG), en las 20 localidades, con actores territoriales para reducir las brechas de género.</t>
  </si>
  <si>
    <t>8223 - Implementación de estrategias de participación, territorialización y transversalización de la Política Pública de Mujeres y Equidad de Género a nivel local en Bogotá D.C</t>
  </si>
  <si>
    <t>Ciudadanos y ciudadanas</t>
  </si>
  <si>
    <t>192. Cualificar 9000 mujeres, en sus diferencias y diversidades, en herramientas para la autonomía económica.</t>
  </si>
  <si>
    <t>8198 - Implementación de la estrategia de transformación cultural de la Secretaría Distrital de la Mujer en Bogotá D.C.</t>
  </si>
  <si>
    <t>Porcentaje</t>
  </si>
  <si>
    <t>193. Articular con los 15 sectores de la administración distrital, programas y acciones orientadas a garantizar los derechos humanos de las mujeres y a mitigar la violencia económica, política, institucional y comunitaria contra las mujeres, aportando al fortalecimiento de su autonomía económica, física y social, así como, al ejercicio pleno de su ciudadanía.</t>
  </si>
  <si>
    <t>194. Desarrollar 16 estudios y/o investigaciones del Observatorio de Mujeres y Equidad de Género - OMEG- que den cuenta de la situación de derechos de las mujeres, con datos diversificados para la toma de decisiones.</t>
  </si>
  <si>
    <t>355. Lograr al menos 92 puntos del índice de Gestión Pública Distrital.</t>
  </si>
  <si>
    <t>400. Formar 27.000 mujeres en habilidades digitales a través de los Centros de Inclusión Digital – CID, en zonas rurales y urbanas.</t>
  </si>
  <si>
    <t>432. Vincular a 9000 mujeres en estrategias de empoderamiento social y político que aportan a la promoción y garantía de sus derechos.</t>
  </si>
  <si>
    <t>INDICADORES PDD</t>
  </si>
  <si>
    <t>9. Número de mujeres formadas en los Centros de Inclusión Digital</t>
  </si>
  <si>
    <t>10. Porcentaje de avance en el diseño y acompañamiento de la estrategia de emprendimiento y empleabilidad para la autonomía económica de las mujeres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</si>
  <si>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</si>
  <si>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</si>
  <si>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</si>
  <si>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</si>
  <si>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39. Número de sectores que implementan acciones afirmativas con enfoque diferencial para desarrollar capacidades y promover los derechos de las mujeres en todas sus diversidades</t>
  </si>
  <si>
    <t>40. Política Pública de Mujeres y Equidad de Género implementada en articulación con los sectores responsables en su Plan de Acción</t>
  </si>
  <si>
    <t>41. Estrategia de transversalización implementada en los 15 sectores de la Administración Distrital</t>
  </si>
  <si>
    <t>54. Estrategia pedagógica para la valoración, la resignificación, el reconocimiento y la redistribución del trabajo de cuidado no remunerado implementada</t>
  </si>
  <si>
    <t>55. Porcentaje de avance en la definición técnica y coordinación para la implementación del sistema distrital de cuidado</t>
  </si>
  <si>
    <t>58. Estrategias de manzanas del cuidado y unidades móviles de servicios del cuidado implementadas</t>
  </si>
  <si>
    <t>324. Efectividad en la atención de la Línea Púrpura</t>
  </si>
  <si>
    <t>325. Número de Casas Refugio en operación</t>
  </si>
  <si>
    <t>326. Número de estrategias de comunicación y divulgación con enfoque de género, diferencial e interseccional diseñadas e implementadas</t>
  </si>
  <si>
    <t>327. Número de mujeres atendidas con perspectiva de género y derechos de las mujeres a través de Casas de Justicia y espacios de atención integral de la Fiscalía (CAPIV, CAIVAS)</t>
  </si>
  <si>
    <t>328. Número de URIs con estrategia de atención semi permanente para la protección de las mujeres víctimas de violencia y acceso a la justicia implementada</t>
  </si>
  <si>
    <t>329. Acciones estratégicas realizadas en el marco de los componentes del Sistema SOFIA</t>
  </si>
  <si>
    <t>487. Porcentaje de avance en la creación y fortalecimiento de infraestructura tecnológica del OMEG para la articulación con los sectores distritales</t>
  </si>
  <si>
    <t>489. Investigaciones realizadas</t>
  </si>
  <si>
    <t>431. Porcentaje de instancias con participación paritaria en el Distrito</t>
  </si>
  <si>
    <t>459. Número de mujeres vinculadas a procesos de formación para el desarrollo de capacidades de incidencia, liderazgo, empoderamiento y participación política de las mujeres</t>
  </si>
  <si>
    <t>461. Documento de lineamiento de presupuesto participativo sensible al género, formulado y adoptado</t>
  </si>
  <si>
    <t>567. Número de buenas prácticas de gestión administrativa y organizacionales implementadas</t>
  </si>
  <si>
    <t>MENSUAL</t>
  </si>
  <si>
    <t xml:space="preserve">sesiones cumplidas </t>
  </si>
  <si>
    <t xml:space="preserve">Actas de asistencia </t>
  </si>
  <si>
    <t xml:space="preserve">cursos realizados </t>
  </si>
  <si>
    <t xml:space="preserve">Proporción de ejecucicón de Plan de Acción </t>
  </si>
  <si>
    <t xml:space="preserve">Plan de Acciòn ejecutado </t>
  </si>
  <si>
    <t>eventos</t>
  </si>
  <si>
    <t>Nombre:Liza Yomara Garcia Reyes</t>
  </si>
  <si>
    <t>Cargo: Subsecretaría del Cuidado y Políticas de Igualdad</t>
  </si>
  <si>
    <t>Formular y sistematizar una estrategia de reconocimiento de la diversidad de las mujeres del Distrito</t>
  </si>
  <si>
    <t>Desarrollar el plan de acción acordado en  la Mesa Distrital de Cuidado Menstrual Distrital</t>
  </si>
  <si>
    <t xml:space="preserve">Número de Jornadas significativas con enfoque de derechos humanos y diferencial realizadas </t>
  </si>
  <si>
    <t xml:space="preserve"> Número de Escuelas de educación emocional desarrolladas</t>
  </si>
  <si>
    <t xml:space="preserve">Número de cursos de educación flexible realizados </t>
  </si>
  <si>
    <t xml:space="preserve">Número de Espacios EMAA realizados </t>
  </si>
  <si>
    <t xml:space="preserve">Sumatoria de certificados obtenidos </t>
  </si>
  <si>
    <t xml:space="preserve">Sumatoria de jornadas realizadas </t>
  </si>
  <si>
    <t xml:space="preserve">Sumatoria de escuelas realizadas  </t>
  </si>
  <si>
    <t xml:space="preserve">sumatoria de cursos realizados </t>
  </si>
  <si>
    <t xml:space="preserve">sumatoria de espacios EMMA realizados  </t>
  </si>
  <si>
    <t xml:space="preserve">sumatoria de eventos realizados  </t>
  </si>
  <si>
    <t xml:space="preserve">numero de certificados </t>
  </si>
  <si>
    <t>numero de jornadas</t>
  </si>
  <si>
    <t xml:space="preserve">numero de escuelas </t>
  </si>
  <si>
    <t>numero de cursos</t>
  </si>
  <si>
    <t xml:space="preserve">porcentaje de avance </t>
  </si>
  <si>
    <t>numero de Espacios</t>
  </si>
  <si>
    <t xml:space="preserve">numero de eventos </t>
  </si>
  <si>
    <t xml:space="preserve">Actividades EMMA realizadas </t>
  </si>
  <si>
    <t xml:space="preserve">7. Participar y acompañar la Mesa Distrital de Cuidado Menstrual Distrital, articulando las acciones acordadas y desarrollando el plan de acción acordado (jornadas distritales, recorridos, cualificaciones a equipos, lineamientos, discusión de agua potable y acceso a infraestructura adecuada para la dignificación de la vivencia Menstrual) </t>
  </si>
  <si>
    <t>Certificados en los cursos virtuales</t>
  </si>
  <si>
    <t>Nombre: Lina Tatiana Lozano Ruiz</t>
  </si>
  <si>
    <t xml:space="preserve">Cargo: Director de Enfoque Diferancial </t>
  </si>
  <si>
    <t xml:space="preserve">Nombre: Karin Liliana Forero </t>
  </si>
  <si>
    <t>Cargo: PROFESIONAL UNIVERSITARIO DED</t>
  </si>
  <si>
    <t xml:space="preserve">Número de actividades </t>
  </si>
  <si>
    <t>sumatoria de actividades</t>
  </si>
  <si>
    <t xml:space="preserve">numero de actividades </t>
  </si>
  <si>
    <t xml:space="preserve">listados de asistencia a Encuentros y Conmemoraciones realizadas </t>
  </si>
  <si>
    <t xml:space="preserve">listados de asistencia </t>
  </si>
  <si>
    <t xml:space="preserve">12. Formulación y sistematización de una estrategia de reconocimiento de la diversidad de las mujeres del Distrito  tanto en el ámbito público como en el privado,  (Guía metodológica y plan de acción para el abordaje a los diferentes pueblos y comunidades con los que trabaja la DED) </t>
  </si>
  <si>
    <t xml:space="preserve">8. Realizar 20 espacios de Educación Menstrual para el Autocuidado y el Autoconocimiento EMAA dirigidas a las Mujeres en todo curso de vida, focalizando de manera especial las mujeres con mayor vulnerabilidad en sus diferencias y diversidad. </t>
  </si>
  <si>
    <t>10. Realizar 12 actividades de apoyo para la transversalización del enfoque diferencial dirigidas a los Sectores de la Administración Distrital.</t>
  </si>
  <si>
    <t>11. Alistamiento y realización de 12 conmemoraciones y encuentros diferenciales de mujeres en sus diferencias y diversidad, vinculando a la sociedad civil, organizaciones de mujeres y sectores de la Administración Distrital.</t>
  </si>
  <si>
    <t xml:space="preserve">
 Certificar 2500 ciudadanas en sus diferencias y diversidad, en los cursos virtuales de la Estrategia de empoderamiento de la SDM - DED </t>
  </si>
  <si>
    <t xml:space="preserve">  Realizar 10 Escuelas de educación emocional para la salud mental, sexual y reproductiva presenciales</t>
  </si>
  <si>
    <t>Realizar 20 espacios de Educación Menstrual para el Autocuidado y el Autoconocimiento EMAA</t>
  </si>
  <si>
    <t>Formular y sistematizar un documento metodológico y plan de acción para el proceso de asistencia técnica de la transversalización del enfoque diferencial</t>
  </si>
  <si>
    <t>Realizar 12 actividades de apoyo para la transversalización del enfoque diferencial</t>
  </si>
  <si>
    <t>Alistar y realizar  12 conmemoraciones y encuentros diferenciales de mujeres en sus diferencias y diversidad</t>
  </si>
  <si>
    <t>inscripciones Pruebas SABER11-ICFES</t>
  </si>
  <si>
    <t>inscripciones</t>
  </si>
  <si>
    <t xml:space="preserve">Proporción de personas  inscritas y patrocinadas para las pruebas Saber 11-ICFES / numero de personas que presentan la prueba </t>
  </si>
  <si>
    <t>inscripciones a la prueba / pruebas  presentadas * 100</t>
  </si>
  <si>
    <t>Patrocinar la inscripción de 200 ciudadanas para las pruebas saber 11 ICFES y presentación pruebas del 50% de la población inscrita</t>
  </si>
  <si>
    <t xml:space="preserve">5.  Promover y acompañar 5 procesos formativos y de educación flexible,en articulación con la Secretaria de Educación, el SENA y otras instituciones dirigidos  las mujeres en sus diferencias y diversidades y de todos los grupos étnicos. </t>
  </si>
  <si>
    <t>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</t>
  </si>
  <si>
    <t>Desarrollar 4 estrategias de empoderamiento para promover capacidades, liderazgos, participación, incidencia política y transformación de imaginarios culturales que, reproducen los estereotipos de género en los territorios urbanos y rurales</t>
  </si>
  <si>
    <t>sumatoria de acciones ejecutadas para la implementación de la estrategia de transformación cultural</t>
  </si>
  <si>
    <t xml:space="preserve">Número de estrategias que aporten a la garantía de los derechos de las mujeres, desde los territorios urbanos y rurales </t>
  </si>
  <si>
    <t>}</t>
  </si>
  <si>
    <t xml:space="preserve">numero de estrategias </t>
  </si>
  <si>
    <t xml:space="preserve">estrategias desarrolladas </t>
  </si>
  <si>
    <t xml:space="preserve">estrategias </t>
  </si>
  <si>
    <t>Porcentaje de implementación de la estrategia de transformación cultural</t>
  </si>
  <si>
    <t>Número de estrategias que aporten a la garantía de los derechos de las mujeres desde los territorios urbanos y rurales en temáticas asociadas a la prevención de violencias capacidades y oportunidades diseñadas y desarrolladas</t>
  </si>
  <si>
    <t>Realizar 25 Jornadas significativas  y semilleros con enfoque de derechos humanos y diferencial</t>
  </si>
  <si>
    <r>
      <t xml:space="preserve">1. Certificar 2500 ciudadanas en sus diferencias y diversidad, en los cursos virtuales de la </t>
    </r>
    <r>
      <rPr>
        <i/>
        <sz val="11"/>
        <rFont val="Arial"/>
        <family val="2"/>
      </rPr>
      <t>Estrategia de Empoderamiento</t>
    </r>
    <r>
      <rPr>
        <sz val="11"/>
        <rFont val="Arial"/>
        <family val="2"/>
      </rPr>
      <t xml:space="preserve"> de la SDM - DED  </t>
    </r>
  </si>
  <si>
    <r>
      <t xml:space="preserve">2. Realizar 25 Jornadas Significativas y Semilleros  con enfoque de derechos humanos y diferencial, como </t>
    </r>
    <r>
      <rPr>
        <i/>
        <sz val="11"/>
        <rFont val="Arial"/>
        <family val="2"/>
      </rPr>
      <t>Estrategia de Empoderamiento</t>
    </r>
    <r>
      <rPr>
        <sz val="11"/>
        <rFont val="Arial"/>
        <family val="2"/>
      </rPr>
      <t xml:space="preserve"> identificando población participante en su curso de vida, pueblo, comunidad o grupo étnico.</t>
    </r>
  </si>
  <si>
    <t xml:space="preserve">3. Realizar 10 Escuelas de Educación Emocional y 30 Espácios Respiro para la salud mental, sexual y reproductiva presenciales, enfocadas en fortalecer capacidades y herramientas para gestionar el bienestar emocional y  la salud mental de las mujeres en su diversidad  incluyendo las PRASP en las zonas de concentración. </t>
  </si>
  <si>
    <t xml:space="preserve">4. Avance de la Estrategia de Educación Flexible a través de patrocinar la inscripción de  200 ciudadanas para las pruebas saber 11 ICFES  y  la presentación de  estas pruebas del 50% de la población inscrita, identificando todos los grupos étnicos cubiertos por el patrocinio, particularmente: PPASP - Población negra, palenquera y RROM </t>
  </si>
  <si>
    <t xml:space="preserve">6. Sistematizar dos metodologías diferenciales M1. Transferencia Metodológica de Escuelas de Educación Emocional y Espacios Respiro para la salud mental, sexual y reproductiva, enfocadas en fortalecer capacidades y herramientas para gestionar el bienestar emocional y la salud mental de las mujeres en su diversidad M2. Estrategia para el empoderamiento, sensibilización y desarrollo de capacidades para la transformación de imaginarios y estereotipos desde una mirada interseccional. </t>
  </si>
  <si>
    <r>
      <t xml:space="preserve">
9. Formular y sistematizar un documento metodológico y plan de acción que guíe el proceso de </t>
    </r>
    <r>
      <rPr>
        <i/>
        <sz val="11"/>
        <rFont val="Arial"/>
        <family val="2"/>
      </rPr>
      <t>Asistencia Técnica para la Transversalización del Enfoque Diferencial con una mirada interseccional</t>
    </r>
    <r>
      <rPr>
        <sz val="11"/>
        <rFont val="Arial"/>
        <family val="2"/>
      </rPr>
      <t>, dirigida a los Sectores de la Administración Distrital y el sector privado.</t>
    </r>
  </si>
  <si>
    <t xml:space="preserve">1. Certificar 2500 ciudadanas en sus diferencias y diversidad, en los cursos virtuales de la Estrategia de Empoderamiento de la SDM - DED  </t>
  </si>
  <si>
    <t>2. Realizar 25 Jornadas Significativas y Semilleros  con enfoque de derechos humanos y diferencial, como Estrategia de Empoderamiento identificando población participante en su curso de vida, pueblo, comunidad o grupo étnico.</t>
  </si>
  <si>
    <t xml:space="preserve">
9. Formular y sistematizar un documento metodológico y plan de acción que guíe el proceso de Asistencia Técnica para la Transversalización del Enfoque Diferencial con una mirada interseccional, dirigida a los Sectores de la Administración Distrital y el sector privado.</t>
  </si>
  <si>
    <t>Realizar  30 Espácios Respiro para la salud mental  presenciales o virtuales</t>
  </si>
  <si>
    <t xml:space="preserve">Número de Espacios Respiro realizados </t>
  </si>
  <si>
    <t xml:space="preserve">Sumatoria de Espacios </t>
  </si>
  <si>
    <t xml:space="preserve">numero de espacios </t>
  </si>
  <si>
    <t>Promover y acompañar 5 procesos formativos y de educación flexible</t>
  </si>
  <si>
    <t xml:space="preserve">Sistematizar la Estrategia para el empoderamiento, sensibilización y desarrollo de capacidades para la transformación de imaginarios y estereotipos desde una mirada interseccional. </t>
  </si>
  <si>
    <t xml:space="preserve">Formulación y sistematización de la metodológia con su plan de acción </t>
  </si>
  <si>
    <t xml:space="preserve">Avance en la formulación y sistematización de la metodológia con su plan de acción / Programación de la formulación y sistematización de la metodológia con su plan de acción * 100 </t>
  </si>
  <si>
    <t>Porcentaje de avance en la formulación y sistematización de la metodológia con su plan de acción</t>
  </si>
  <si>
    <t xml:space="preserve">Documento metodológico y plan de acción formulado </t>
  </si>
  <si>
    <t xml:space="preserve">Sistematizar el proceso para la Transferencia Metodológica de Escuelas de Educación Emocional y Espacios Respiro para la salud mental, sexual y reproductiva, enfocadas en fortalecer capacidades y herramientas para gestionar el bienestar emocional y la salud mental de las mujeres en su diversidad </t>
  </si>
  <si>
    <t xml:space="preserve">Porcentaje de avance en la formulación y sistematización de la metodológia con su plan de acción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</si>
</sst>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4" formatCode="_-&quot;$&quot;* #,##0.00_-;\-&quot;$&quot;* #,##0.00_-;_-&quot;$&quot;* &quot;-&quot;??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\ _€_-;\-* #,##0\ _€_-;_-* &quot;-&quot;\ _€_-;_-@_-"/>
    <numFmt numFmtId="168" formatCode="_-* #,##0.00\ _€_-;\-* #,##0.00\ _€_-;_-* &quot;-&quot;??\ _€_-;_-@_-"/>
    <numFmt numFmtId="169" formatCode="_(&quot;$&quot;\ * #,##0.00_);_(&quot;$&quot;\ * \(#,##0.00\);_(&quot;$&quot;\ * &quot;-&quot;??_);_(@_)"/>
    <numFmt numFmtId="170" formatCode="_ &quot;$&quot;\ * #,##0.00_ ;_ &quot;$&quot;\ * \-#,##0.00_ ;_ &quot;$&quot;\ * &quot;-&quot;??_ ;_ @_ "/>
    <numFmt numFmtId="171" formatCode="_-* #,##0\ _€_-;\-* #,##0\ _€_-;_-* &quot;-&quot;??\ _€_-;_-@_-"/>
    <numFmt numFmtId="172" formatCode="0.0%"/>
    <numFmt numFmtId="173" formatCode="#,##0;[Red]#,##0"/>
    <numFmt numFmtId="174" formatCode="_-[$$-240A]\ * #,##0.00_-;\-[$$-240A]\ * #,##0.00_-;_-[$$-240A]\ * &quot;-&quot;??_-;_-@_-"/>
    <numFmt numFmtId="175" formatCode="&quot;$&quot;\ #,##0.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1"/>
      <name val="Tahoma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10"/>
      <name val="Arial"/>
      <family val="2"/>
    </font>
    <font>
      <b/>
      <sz val="1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  <font>
      <i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4">
    <xf numFmtId="0" fontId="0" fillId="0" borderId="0"/>
    <xf numFmtId="0" fontId="8" fillId="3" borderId="62" applyNumberFormat="0" applyAlignment="0" applyProtection="0"/>
    <xf numFmtId="49" fontId="10" fillId="0" borderId="0" applyFill="0" applyBorder="0" applyProtection="0">
      <alignment horizontal="left" vertical="center"/>
    </xf>
    <xf numFmtId="0" fontId="11" fillId="4" borderId="63" applyNumberFormat="0" applyFont="0" applyFill="0" applyAlignment="0"/>
    <xf numFmtId="0" fontId="11" fillId="4" borderId="64" applyNumberFormat="0" applyFont="0" applyFill="0" applyAlignment="0"/>
    <xf numFmtId="0" fontId="13" fillId="5" borderId="0" applyNumberFormat="0" applyProtection="0">
      <alignment horizontal="left" wrapText="1" indent="4"/>
    </xf>
    <xf numFmtId="0" fontId="14" fillId="5" borderId="0" applyNumberFormat="0" applyProtection="0">
      <alignment horizontal="left" wrapText="1" indent="4"/>
    </xf>
    <xf numFmtId="0" fontId="12" fillId="6" borderId="0" applyNumberFormat="0" applyBorder="0" applyAlignment="0" applyProtection="0"/>
    <xf numFmtId="16" fontId="15" fillId="0" borderId="0" applyFont="0" applyFill="0" applyBorder="0" applyAlignment="0">
      <alignment horizontal="left"/>
    </xf>
    <xf numFmtId="0" fontId="16" fillId="7" borderId="0" applyNumberFormat="0" applyBorder="0" applyProtection="0">
      <alignment horizontal="center" vertical="center"/>
    </xf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8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4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Fill="0" applyBorder="0">
      <alignment wrapText="1"/>
    </xf>
    <xf numFmtId="0" fontId="9" fillId="0" borderId="0"/>
    <xf numFmtId="0" fontId="18" fillId="5" borderId="0" applyNumberFormat="0" applyBorder="0" applyProtection="0">
      <alignment horizontal="left" indent="1"/>
    </xf>
  </cellStyleXfs>
  <cellXfs count="449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10" borderId="6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6" xfId="0" applyBorder="1"/>
    <xf numFmtId="0" fontId="23" fillId="18" borderId="58" xfId="0" applyFont="1" applyFill="1" applyBorder="1" applyAlignment="1">
      <alignment horizontal="center" vertical="center"/>
    </xf>
    <xf numFmtId="0" fontId="23" fillId="18" borderId="69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4" fillId="0" borderId="6" xfId="0" applyFont="1" applyBorder="1"/>
    <xf numFmtId="0" fontId="0" fillId="0" borderId="12" xfId="0" applyBorder="1" applyAlignment="1">
      <alignment vertical="center"/>
    </xf>
    <xf numFmtId="0" fontId="29" fillId="0" borderId="0" xfId="0" applyFont="1" applyAlignment="1">
      <alignment vertical="center"/>
    </xf>
    <xf numFmtId="0" fontId="27" fillId="0" borderId="5" xfId="22" applyFont="1" applyBorder="1" applyAlignment="1">
      <alignment horizontal="center" vertical="center" wrapText="1"/>
    </xf>
    <xf numFmtId="0" fontId="27" fillId="9" borderId="65" xfId="22" applyFont="1" applyFill="1" applyBorder="1" applyAlignment="1">
      <alignment vertical="center" wrapText="1"/>
    </xf>
    <xf numFmtId="0" fontId="27" fillId="9" borderId="67" xfId="22" applyFont="1" applyFill="1" applyBorder="1" applyAlignment="1">
      <alignment vertical="center" wrapText="1"/>
    </xf>
    <xf numFmtId="0" fontId="27" fillId="9" borderId="68" xfId="22" applyFont="1" applyFill="1" applyBorder="1" applyAlignment="1">
      <alignment vertical="center" wrapText="1"/>
    </xf>
    <xf numFmtId="0" fontId="27" fillId="9" borderId="0" xfId="22" applyFont="1" applyFill="1" applyAlignment="1">
      <alignment vertical="center" wrapText="1"/>
    </xf>
    <xf numFmtId="0" fontId="31" fillId="9" borderId="0" xfId="22" applyFont="1" applyFill="1" applyAlignment="1">
      <alignment vertical="center" wrapText="1"/>
    </xf>
    <xf numFmtId="0" fontId="26" fillId="9" borderId="0" xfId="22" applyFont="1" applyFill="1" applyAlignment="1">
      <alignment vertical="center" wrapText="1"/>
    </xf>
    <xf numFmtId="0" fontId="26" fillId="9" borderId="2" xfId="22" applyFont="1" applyFill="1" applyBorder="1" applyAlignment="1">
      <alignment vertical="center" wrapText="1"/>
    </xf>
    <xf numFmtId="0" fontId="27" fillId="9" borderId="1" xfId="22" applyFont="1" applyFill="1" applyBorder="1" applyAlignment="1">
      <alignment vertical="center" wrapText="1"/>
    </xf>
    <xf numFmtId="0" fontId="27" fillId="0" borderId="1" xfId="22" applyFont="1" applyBorder="1" applyAlignment="1">
      <alignment vertical="center" wrapText="1"/>
    </xf>
    <xf numFmtId="0" fontId="27" fillId="0" borderId="0" xfId="22" applyFont="1" applyAlignment="1">
      <alignment vertical="center" wrapText="1"/>
    </xf>
    <xf numFmtId="0" fontId="27" fillId="0" borderId="0" xfId="22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0" xfId="22" applyFont="1" applyAlignment="1">
      <alignment vertical="center" wrapText="1"/>
    </xf>
    <xf numFmtId="0" fontId="26" fillId="0" borderId="0" xfId="22" applyFont="1" applyAlignment="1">
      <alignment vertical="center" wrapText="1"/>
    </xf>
    <xf numFmtId="0" fontId="26" fillId="0" borderId="2" xfId="22" applyFont="1" applyBorder="1" applyAlignment="1">
      <alignment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9" borderId="1" xfId="22" applyFont="1" applyFill="1" applyBorder="1" applyAlignment="1">
      <alignment horizontal="center" vertical="center" wrapText="1"/>
    </xf>
    <xf numFmtId="0" fontId="27" fillId="9" borderId="66" xfId="22" applyFont="1" applyFill="1" applyBorder="1" applyAlignment="1">
      <alignment horizontal="center" vertical="center" wrapText="1"/>
    </xf>
    <xf numFmtId="0" fontId="35" fillId="9" borderId="0" xfId="22" applyFont="1" applyFill="1" applyAlignment="1">
      <alignment horizontal="center" vertical="center" wrapText="1"/>
    </xf>
    <xf numFmtId="0" fontId="27" fillId="9" borderId="0" xfId="22" applyFont="1" applyFill="1" applyAlignment="1">
      <alignment horizontal="center" vertical="center" wrapText="1"/>
    </xf>
    <xf numFmtId="0" fontId="35" fillId="0" borderId="0" xfId="22" applyFont="1" applyAlignment="1">
      <alignment horizontal="center" vertical="center" wrapText="1"/>
    </xf>
    <xf numFmtId="0" fontId="27" fillId="2" borderId="0" xfId="22" applyFont="1" applyFill="1" applyAlignment="1">
      <alignment vertical="center" wrapText="1"/>
    </xf>
    <xf numFmtId="0" fontId="29" fillId="9" borderId="1" xfId="0" applyFont="1" applyFill="1" applyBorder="1" applyAlignment="1">
      <alignment vertical="center"/>
    </xf>
    <xf numFmtId="0" fontId="29" fillId="9" borderId="0" xfId="0" applyFont="1" applyFill="1" applyAlignment="1">
      <alignment vertical="center"/>
    </xf>
    <xf numFmtId="0" fontId="29" fillId="9" borderId="2" xfId="0" applyFont="1" applyFill="1" applyBorder="1" applyAlignment="1">
      <alignment vertical="center"/>
    </xf>
    <xf numFmtId="173" fontId="29" fillId="0" borderId="0" xfId="0" applyNumberFormat="1" applyFont="1" applyAlignment="1">
      <alignment vertical="center"/>
    </xf>
    <xf numFmtId="0" fontId="27" fillId="13" borderId="18" xfId="22" applyFont="1" applyFill="1" applyBorder="1" applyAlignment="1">
      <alignment horizontal="center" vertical="center" wrapText="1"/>
    </xf>
    <xf numFmtId="0" fontId="27" fillId="13" borderId="24" xfId="22" applyFont="1" applyFill="1" applyBorder="1" applyAlignment="1">
      <alignment horizontal="center" vertical="center" wrapText="1"/>
    </xf>
    <xf numFmtId="0" fontId="27" fillId="13" borderId="25" xfId="22" applyFont="1" applyFill="1" applyBorder="1" applyAlignment="1">
      <alignment horizontal="center" vertical="center" wrapText="1"/>
    </xf>
    <xf numFmtId="0" fontId="27" fillId="13" borderId="26" xfId="22" applyFont="1" applyFill="1" applyBorder="1" applyAlignment="1">
      <alignment horizontal="center" vertical="center" wrapText="1"/>
    </xf>
    <xf numFmtId="0" fontId="27" fillId="12" borderId="0" xfId="22" applyFont="1" applyFill="1" applyAlignment="1">
      <alignment vertical="center" wrapText="1"/>
    </xf>
    <xf numFmtId="0" fontId="27" fillId="13" borderId="19" xfId="22" applyFont="1" applyFill="1" applyBorder="1" applyAlignment="1">
      <alignment horizontal="center" vertical="center" wrapText="1"/>
    </xf>
    <xf numFmtId="0" fontId="27" fillId="13" borderId="31" xfId="22" applyFont="1" applyFill="1" applyBorder="1" applyAlignment="1">
      <alignment horizontal="center" vertical="center" wrapText="1"/>
    </xf>
    <xf numFmtId="173" fontId="29" fillId="0" borderId="0" xfId="14" applyNumberFormat="1" applyFont="1" applyBorder="1" applyAlignment="1">
      <alignment vertical="center"/>
    </xf>
    <xf numFmtId="0" fontId="27" fillId="13" borderId="20" xfId="22" applyFont="1" applyFill="1" applyBorder="1" applyAlignment="1">
      <alignment vertical="center" wrapText="1"/>
    </xf>
    <xf numFmtId="171" fontId="29" fillId="0" borderId="14" xfId="10" applyNumberFormat="1" applyFont="1" applyBorder="1" applyAlignment="1">
      <alignment vertical="center"/>
    </xf>
    <xf numFmtId="171" fontId="29" fillId="0" borderId="4" xfId="10" applyNumberFormat="1" applyFont="1" applyBorder="1" applyAlignment="1">
      <alignment vertical="center"/>
    </xf>
    <xf numFmtId="171" fontId="29" fillId="0" borderId="15" xfId="10" applyNumberFormat="1" applyFont="1" applyBorder="1" applyAlignment="1">
      <alignment vertical="center"/>
    </xf>
    <xf numFmtId="171" fontId="29" fillId="0" borderId="20" xfId="10" applyNumberFormat="1" applyFont="1" applyBorder="1" applyAlignment="1">
      <alignment vertical="center"/>
    </xf>
    <xf numFmtId="171" fontId="29" fillId="0" borderId="21" xfId="10" applyNumberFormat="1" applyFont="1" applyBorder="1" applyAlignment="1">
      <alignment vertical="center"/>
    </xf>
    <xf numFmtId="171" fontId="29" fillId="0" borderId="22" xfId="10" applyNumberFormat="1" applyFont="1" applyBorder="1" applyAlignment="1">
      <alignment vertical="center"/>
    </xf>
    <xf numFmtId="0" fontId="27" fillId="13" borderId="13" xfId="22" applyFont="1" applyFill="1" applyBorder="1" applyAlignment="1">
      <alignment vertical="center" wrapText="1"/>
    </xf>
    <xf numFmtId="171" fontId="29" fillId="0" borderId="13" xfId="10" applyNumberFormat="1" applyFont="1" applyBorder="1" applyAlignment="1">
      <alignment vertical="center"/>
    </xf>
    <xf numFmtId="171" fontId="29" fillId="0" borderId="6" xfId="10" applyNumberFormat="1" applyFont="1" applyBorder="1" applyAlignment="1">
      <alignment vertical="center"/>
    </xf>
    <xf numFmtId="9" fontId="29" fillId="0" borderId="12" xfId="28" applyFont="1" applyBorder="1" applyAlignment="1">
      <alignment vertical="center"/>
    </xf>
    <xf numFmtId="9" fontId="29" fillId="0" borderId="16" xfId="28" applyFont="1" applyBorder="1" applyAlignment="1">
      <alignment vertical="center"/>
    </xf>
    <xf numFmtId="171" fontId="29" fillId="0" borderId="12" xfId="10" applyNumberFormat="1" applyFont="1" applyBorder="1" applyAlignment="1">
      <alignment vertical="center"/>
    </xf>
    <xf numFmtId="171" fontId="29" fillId="0" borderId="16" xfId="10" applyNumberFormat="1" applyFont="1" applyBorder="1" applyAlignment="1">
      <alignment vertical="center"/>
    </xf>
    <xf numFmtId="0" fontId="27" fillId="13" borderId="23" xfId="22" applyFont="1" applyFill="1" applyBorder="1" applyAlignment="1">
      <alignment vertical="center" wrapText="1"/>
    </xf>
    <xf numFmtId="171" fontId="29" fillId="0" borderId="23" xfId="10" applyNumberFormat="1" applyFont="1" applyBorder="1" applyAlignment="1">
      <alignment vertical="center"/>
    </xf>
    <xf numFmtId="171" fontId="29" fillId="0" borderId="5" xfId="10" applyNumberFormat="1" applyFont="1" applyBorder="1" applyAlignment="1">
      <alignment vertical="center"/>
    </xf>
    <xf numFmtId="171" fontId="29" fillId="0" borderId="27" xfId="10" applyNumberFormat="1" applyFont="1" applyBorder="1" applyAlignment="1">
      <alignment vertical="center"/>
    </xf>
    <xf numFmtId="9" fontId="29" fillId="0" borderId="28" xfId="28" applyFont="1" applyBorder="1" applyAlignment="1">
      <alignment vertical="center"/>
    </xf>
    <xf numFmtId="0" fontId="29" fillId="0" borderId="0" xfId="0" applyFont="1"/>
    <xf numFmtId="0" fontId="27" fillId="13" borderId="6" xfId="22" applyFont="1" applyFill="1" applyBorder="1" applyAlignment="1">
      <alignment horizontal="center" vertical="center" wrapText="1"/>
    </xf>
    <xf numFmtId="167" fontId="27" fillId="0" borderId="5" xfId="11" applyFont="1" applyFill="1" applyBorder="1" applyAlignment="1" applyProtection="1">
      <alignment horizontal="center" vertical="center" wrapText="1"/>
    </xf>
    <xf numFmtId="0" fontId="26" fillId="0" borderId="1" xfId="22" applyFont="1" applyBorder="1" applyAlignment="1">
      <alignment horizontal="left" vertical="center" wrapText="1"/>
    </xf>
    <xf numFmtId="3" fontId="27" fillId="0" borderId="0" xfId="22" applyNumberFormat="1" applyFont="1" applyAlignment="1">
      <alignment horizontal="center" vertical="center" wrapText="1"/>
    </xf>
    <xf numFmtId="167" fontId="27" fillId="0" borderId="0" xfId="11" applyFont="1" applyFill="1" applyBorder="1" applyAlignment="1" applyProtection="1">
      <alignment horizontal="center" vertical="center" wrapText="1"/>
    </xf>
    <xf numFmtId="165" fontId="29" fillId="0" borderId="0" xfId="15" applyFont="1" applyAlignment="1">
      <alignment vertical="center"/>
    </xf>
    <xf numFmtId="0" fontId="27" fillId="0" borderId="3" xfId="22" applyFont="1" applyBorder="1" applyAlignment="1">
      <alignment horizontal="center" vertical="center" wrapText="1"/>
    </xf>
    <xf numFmtId="0" fontId="27" fillId="0" borderId="4" xfId="22" applyFont="1" applyBorder="1" applyAlignment="1">
      <alignment horizontal="left" vertical="center" wrapText="1"/>
    </xf>
    <xf numFmtId="0" fontId="27" fillId="10" borderId="5" xfId="22" applyFont="1" applyFill="1" applyBorder="1" applyAlignment="1">
      <alignment horizontal="left" vertical="center" wrapText="1"/>
    </xf>
    <xf numFmtId="172" fontId="27" fillId="10" borderId="5" xfId="28" applyNumberFormat="1" applyFont="1" applyFill="1" applyBorder="1" applyAlignment="1" applyProtection="1">
      <alignment vertical="center" wrapText="1"/>
    </xf>
    <xf numFmtId="9" fontId="27" fillId="10" borderId="5" xfId="28" applyFont="1" applyFill="1" applyBorder="1" applyAlignment="1" applyProtection="1">
      <alignment horizontal="center" vertical="center" wrapText="1"/>
    </xf>
    <xf numFmtId="165" fontId="34" fillId="0" borderId="0" xfId="15" applyFont="1" applyAlignment="1">
      <alignment vertical="center"/>
    </xf>
    <xf numFmtId="0" fontId="27" fillId="0" borderId="6" xfId="22" applyFont="1" applyBorder="1" applyAlignment="1">
      <alignment horizontal="left" vertical="center" wrapText="1"/>
    </xf>
    <xf numFmtId="9" fontId="26" fillId="0" borderId="6" xfId="29" applyFont="1" applyFill="1" applyBorder="1" applyAlignment="1" applyProtection="1">
      <alignment horizontal="center" vertical="center" wrapText="1"/>
      <protection locked="0"/>
    </xf>
    <xf numFmtId="9" fontId="27" fillId="0" borderId="6" xfId="22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7" fillId="10" borderId="6" xfId="22" applyFont="1" applyFill="1" applyBorder="1" applyAlignment="1">
      <alignment horizontal="left" vertical="center" wrapText="1"/>
    </xf>
    <xf numFmtId="9" fontId="26" fillId="10" borderId="6" xfId="28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center"/>
    </xf>
    <xf numFmtId="0" fontId="34" fillId="14" borderId="6" xfId="0" applyFont="1" applyFill="1" applyBorder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 wrapText="1"/>
    </xf>
    <xf numFmtId="0" fontId="29" fillId="0" borderId="6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4" fillId="16" borderId="6" xfId="0" applyFont="1" applyFill="1" applyBorder="1" applyAlignment="1">
      <alignment horizontal="left" vertical="center"/>
    </xf>
    <xf numFmtId="0" fontId="29" fillId="16" borderId="4" xfId="0" applyFont="1" applyFill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9" fillId="16" borderId="4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16" borderId="6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0" fontId="26" fillId="9" borderId="6" xfId="0" applyFont="1" applyFill="1" applyBorder="1" applyAlignment="1">
      <alignment horizontal="left" vertical="center" wrapText="1"/>
    </xf>
    <xf numFmtId="0" fontId="34" fillId="1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4" fillId="10" borderId="29" xfId="0" applyFont="1" applyFill="1" applyBorder="1" applyAlignment="1">
      <alignment vertical="center"/>
    </xf>
    <xf numFmtId="0" fontId="34" fillId="10" borderId="7" xfId="0" applyFont="1" applyFill="1" applyBorder="1" applyAlignment="1">
      <alignment vertical="center"/>
    </xf>
    <xf numFmtId="0" fontId="34" fillId="10" borderId="8" xfId="0" applyFont="1" applyFill="1" applyBorder="1" applyAlignment="1">
      <alignment vertical="center"/>
    </xf>
    <xf numFmtId="0" fontId="34" fillId="10" borderId="30" xfId="0" applyFont="1" applyFill="1" applyBorder="1" applyAlignment="1">
      <alignment vertical="center"/>
    </xf>
    <xf numFmtId="0" fontId="34" fillId="10" borderId="0" xfId="0" applyFont="1" applyFill="1" applyAlignment="1">
      <alignment vertical="center"/>
    </xf>
    <xf numFmtId="0" fontId="34" fillId="10" borderId="9" xfId="0" applyFont="1" applyFill="1" applyBorder="1" applyAlignment="1">
      <alignment vertical="center"/>
    </xf>
    <xf numFmtId="0" fontId="34" fillId="10" borderId="15" xfId="0" applyFont="1" applyFill="1" applyBorder="1" applyAlignment="1">
      <alignment vertical="center"/>
    </xf>
    <xf numFmtId="0" fontId="34" fillId="10" borderId="10" xfId="0" applyFont="1" applyFill="1" applyBorder="1" applyAlignment="1">
      <alignment vertical="center"/>
    </xf>
    <xf numFmtId="0" fontId="34" fillId="10" borderId="11" xfId="0" applyFont="1" applyFill="1" applyBorder="1" applyAlignment="1">
      <alignment vertical="center"/>
    </xf>
    <xf numFmtId="0" fontId="27" fillId="10" borderId="3" xfId="0" applyFont="1" applyFill="1" applyBorder="1" applyAlignment="1">
      <alignment horizontal="center" vertical="center" wrapText="1"/>
    </xf>
    <xf numFmtId="9" fontId="34" fillId="10" borderId="6" xfId="28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vertical="center"/>
    </xf>
    <xf numFmtId="9" fontId="29" fillId="0" borderId="0" xfId="28" applyFont="1" applyAlignment="1">
      <alignment vertical="center"/>
    </xf>
    <xf numFmtId="0" fontId="27" fillId="13" borderId="6" xfId="0" applyFont="1" applyFill="1" applyBorder="1" applyAlignment="1">
      <alignment horizontal="left" vertical="center" wrapText="1"/>
    </xf>
    <xf numFmtId="0" fontId="27" fillId="13" borderId="6" xfId="0" applyFont="1" applyFill="1" applyBorder="1" applyAlignment="1">
      <alignment vertical="center" wrapText="1"/>
    </xf>
    <xf numFmtId="0" fontId="39" fillId="9" borderId="0" xfId="0" applyFont="1" applyFill="1" applyAlignment="1">
      <alignment vertical="center"/>
    </xf>
    <xf numFmtId="0" fontId="39" fillId="9" borderId="0" xfId="0" applyFont="1" applyFill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0" fontId="41" fillId="10" borderId="17" xfId="0" applyFont="1" applyFill="1" applyBorder="1" applyAlignment="1">
      <alignment horizontal="center" vertical="center" wrapText="1"/>
    </xf>
    <xf numFmtId="0" fontId="41" fillId="10" borderId="4" xfId="0" applyFont="1" applyFill="1" applyBorder="1" applyAlignment="1">
      <alignment horizontal="center" vertical="center" wrapText="1"/>
    </xf>
    <xf numFmtId="49" fontId="27" fillId="10" borderId="3" xfId="0" applyNumberFormat="1" applyFont="1" applyFill="1" applyBorder="1" applyAlignment="1">
      <alignment horizontal="center" vertical="center" wrapText="1"/>
    </xf>
    <xf numFmtId="0" fontId="41" fillId="10" borderId="3" xfId="0" applyFont="1" applyFill="1" applyBorder="1" applyAlignment="1">
      <alignment horizontal="center" vertical="center" wrapText="1"/>
    </xf>
    <xf numFmtId="49" fontId="41" fillId="10" borderId="3" xfId="0" applyNumberFormat="1" applyFont="1" applyFill="1" applyBorder="1" applyAlignment="1">
      <alignment horizontal="center" vertical="center" wrapText="1"/>
    </xf>
    <xf numFmtId="0" fontId="39" fillId="0" borderId="6" xfId="0" applyFont="1" applyBorder="1" applyAlignment="1">
      <alignment vertical="center"/>
    </xf>
    <xf numFmtId="175" fontId="39" fillId="0" borderId="6" xfId="14" applyNumberFormat="1" applyFont="1" applyBorder="1" applyAlignment="1">
      <alignment vertical="center"/>
    </xf>
    <xf numFmtId="0" fontId="39" fillId="12" borderId="6" xfId="0" applyFont="1" applyFill="1" applyBorder="1" applyAlignment="1">
      <alignment horizontal="center" vertical="center"/>
    </xf>
    <xf numFmtId="174" fontId="38" fillId="11" borderId="6" xfId="15" applyNumberFormat="1" applyFont="1" applyFill="1" applyBorder="1" applyAlignment="1">
      <alignment horizontal="center" vertical="center"/>
    </xf>
    <xf numFmtId="174" fontId="38" fillId="0" borderId="6" xfId="15" applyNumberFormat="1" applyFont="1" applyFill="1" applyBorder="1" applyAlignment="1">
      <alignment horizontal="center" vertical="center"/>
    </xf>
    <xf numFmtId="0" fontId="38" fillId="0" borderId="6" xfId="0" applyFont="1" applyBorder="1" applyAlignment="1">
      <alignment vertical="center"/>
    </xf>
    <xf numFmtId="0" fontId="38" fillId="0" borderId="6" xfId="0" applyFont="1" applyBorder="1" applyAlignment="1">
      <alignment vertical="center" wrapText="1"/>
    </xf>
    <xf numFmtId="0" fontId="38" fillId="11" borderId="6" xfId="0" applyFont="1" applyFill="1" applyBorder="1" applyAlignment="1">
      <alignment horizontal="left" vertical="center"/>
    </xf>
    <xf numFmtId="0" fontId="38" fillId="11" borderId="6" xfId="0" applyFont="1" applyFill="1" applyBorder="1" applyAlignment="1">
      <alignment horizontal="center" vertical="center"/>
    </xf>
    <xf numFmtId="175" fontId="38" fillId="11" borderId="6" xfId="14" applyNumberFormat="1" applyFont="1" applyFill="1" applyBorder="1" applyAlignment="1">
      <alignment horizontal="center" vertical="center"/>
    </xf>
    <xf numFmtId="0" fontId="38" fillId="12" borderId="6" xfId="0" applyFont="1" applyFill="1" applyBorder="1" applyAlignment="1">
      <alignment horizontal="center" vertical="center"/>
    </xf>
    <xf numFmtId="174" fontId="38" fillId="11" borderId="6" xfId="0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7" fillId="13" borderId="23" xfId="22" applyFont="1" applyFill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9" fillId="0" borderId="14" xfId="0" applyFont="1" applyBorder="1"/>
    <xf numFmtId="0" fontId="29" fillId="0" borderId="4" xfId="0" applyFont="1" applyBorder="1"/>
    <xf numFmtId="0" fontId="29" fillId="0" borderId="13" xfId="0" applyFont="1" applyBorder="1"/>
    <xf numFmtId="0" fontId="29" fillId="0" borderId="6" xfId="0" applyFont="1" applyBorder="1"/>
    <xf numFmtId="0" fontId="29" fillId="0" borderId="23" xfId="0" applyFont="1" applyBorder="1"/>
    <xf numFmtId="0" fontId="29" fillId="0" borderId="5" xfId="0" applyFont="1" applyBorder="1"/>
    <xf numFmtId="0" fontId="26" fillId="0" borderId="0" xfId="0" applyFont="1" applyAlignment="1">
      <alignment vertical="center"/>
    </xf>
    <xf numFmtId="0" fontId="26" fillId="0" borderId="0" xfId="22" applyFont="1" applyAlignment="1">
      <alignment horizontal="center" vertical="center" wrapText="1"/>
    </xf>
    <xf numFmtId="0" fontId="26" fillId="0" borderId="2" xfId="22" applyFont="1" applyBorder="1" applyAlignment="1">
      <alignment horizontal="center" vertical="center" wrapText="1"/>
    </xf>
    <xf numFmtId="165" fontId="26" fillId="0" borderId="0" xfId="15" applyFont="1" applyAlignment="1">
      <alignment vertical="center"/>
    </xf>
    <xf numFmtId="9" fontId="26" fillId="10" borderId="5" xfId="30" applyFont="1" applyFill="1" applyBorder="1" applyAlignment="1" applyProtection="1">
      <alignment vertical="center" wrapText="1"/>
    </xf>
    <xf numFmtId="0" fontId="29" fillId="0" borderId="71" xfId="0" applyFont="1" applyBorder="1" applyAlignment="1">
      <alignment vertical="center"/>
    </xf>
    <xf numFmtId="171" fontId="29" fillId="0" borderId="39" xfId="10" applyNumberFormat="1" applyFont="1" applyBorder="1" applyAlignment="1">
      <alignment vertical="center"/>
    </xf>
    <xf numFmtId="171" fontId="29" fillId="0" borderId="40" xfId="10" applyNumberFormat="1" applyFont="1" applyBorder="1" applyAlignment="1">
      <alignment vertical="center"/>
    </xf>
    <xf numFmtId="171" fontId="29" fillId="0" borderId="0" xfId="0" applyNumberFormat="1" applyFont="1"/>
    <xf numFmtId="9" fontId="26" fillId="0" borderId="6" xfId="28" applyFont="1" applyFill="1" applyBorder="1" applyAlignment="1" applyProtection="1">
      <alignment horizontal="center" vertical="center" wrapText="1"/>
      <protection locked="0"/>
    </xf>
    <xf numFmtId="9" fontId="26" fillId="9" borderId="6" xfId="28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4" fillId="10" borderId="7" xfId="0" applyFont="1" applyFill="1" applyBorder="1" applyAlignment="1">
      <alignment vertical="center" wrapText="1"/>
    </xf>
    <xf numFmtId="0" fontId="34" fillId="10" borderId="0" xfId="0" applyFont="1" applyFill="1" applyAlignment="1">
      <alignment vertical="center" wrapText="1"/>
    </xf>
    <xf numFmtId="0" fontId="34" fillId="10" borderId="10" xfId="0" applyFont="1" applyFill="1" applyBorder="1" applyAlignment="1">
      <alignment vertical="center" wrapText="1"/>
    </xf>
    <xf numFmtId="0" fontId="27" fillId="9" borderId="6" xfId="22" applyFont="1" applyFill="1" applyBorder="1" applyAlignment="1">
      <alignment horizontal="left" vertical="center" wrapText="1"/>
    </xf>
    <xf numFmtId="171" fontId="29" fillId="9" borderId="14" xfId="10" applyNumberFormat="1" applyFont="1" applyFill="1" applyBorder="1" applyAlignment="1">
      <alignment vertical="center"/>
    </xf>
    <xf numFmtId="171" fontId="29" fillId="9" borderId="4" xfId="10" applyNumberFormat="1" applyFont="1" applyFill="1" applyBorder="1" applyAlignment="1">
      <alignment vertical="center"/>
    </xf>
    <xf numFmtId="171" fontId="29" fillId="9" borderId="13" xfId="10" applyNumberFormat="1" applyFont="1" applyFill="1" applyBorder="1" applyAlignment="1">
      <alignment vertical="center"/>
    </xf>
    <xf numFmtId="171" fontId="29" fillId="9" borderId="6" xfId="10" applyNumberFormat="1" applyFont="1" applyFill="1" applyBorder="1" applyAlignment="1">
      <alignment vertical="center"/>
    </xf>
    <xf numFmtId="171" fontId="29" fillId="9" borderId="0" xfId="0" applyNumberFormat="1" applyFont="1" applyFill="1" applyAlignment="1">
      <alignment vertical="center"/>
    </xf>
    <xf numFmtId="0" fontId="34" fillId="10" borderId="6" xfId="0" applyFont="1" applyFill="1" applyBorder="1" applyAlignment="1">
      <alignment vertical="center"/>
    </xf>
    <xf numFmtId="0" fontId="29" fillId="10" borderId="6" xfId="0" applyFont="1" applyFill="1" applyBorder="1" applyAlignment="1">
      <alignment vertical="center"/>
    </xf>
    <xf numFmtId="171" fontId="29" fillId="0" borderId="6" xfId="10" applyNumberFormat="1" applyFont="1" applyFill="1" applyBorder="1" applyAlignment="1">
      <alignment vertical="center"/>
    </xf>
    <xf numFmtId="171" fontId="29" fillId="0" borderId="21" xfId="10" applyNumberFormat="1" applyFont="1" applyFill="1" applyBorder="1" applyAlignment="1">
      <alignment vertical="center"/>
    </xf>
    <xf numFmtId="0" fontId="26" fillId="0" borderId="23" xfId="22" applyFont="1" applyBorder="1" applyAlignment="1">
      <alignment horizontal="left" vertical="center" wrapText="1"/>
    </xf>
    <xf numFmtId="171" fontId="27" fillId="0" borderId="3" xfId="10" applyNumberFormat="1" applyFont="1" applyFill="1" applyBorder="1" applyAlignment="1">
      <alignment horizontal="center" vertical="center" wrapText="1"/>
    </xf>
    <xf numFmtId="171" fontId="27" fillId="0" borderId="3" xfId="10" applyNumberFormat="1" applyFont="1" applyFill="1" applyBorder="1" applyAlignment="1" applyProtection="1">
      <alignment horizontal="center" vertical="center" wrapText="1"/>
    </xf>
    <xf numFmtId="9" fontId="27" fillId="0" borderId="6" xfId="28" applyFont="1" applyBorder="1" applyAlignment="1">
      <alignment horizontal="right" vertical="center" wrapText="1"/>
    </xf>
    <xf numFmtId="9" fontId="27" fillId="0" borderId="6" xfId="22" applyNumberFormat="1" applyFont="1" applyBorder="1" applyAlignment="1">
      <alignment horizontal="right" vertical="center" wrapText="1"/>
    </xf>
    <xf numFmtId="9" fontId="27" fillId="0" borderId="5" xfId="22" applyNumberFormat="1" applyFont="1" applyBorder="1" applyAlignment="1">
      <alignment horizontal="right" vertical="center" wrapText="1"/>
    </xf>
    <xf numFmtId="0" fontId="27" fillId="10" borderId="5" xfId="28" applyNumberFormat="1" applyFont="1" applyFill="1" applyBorder="1" applyAlignment="1" applyProtection="1">
      <alignment horizontal="right" vertical="center" wrapText="1"/>
    </xf>
    <xf numFmtId="9" fontId="27" fillId="0" borderId="6" xfId="28" applyFont="1" applyFill="1" applyBorder="1" applyAlignment="1">
      <alignment horizontal="center" vertical="center" wrapText="1"/>
    </xf>
    <xf numFmtId="9" fontId="27" fillId="0" borderId="3" xfId="28" applyFont="1" applyFill="1" applyBorder="1" applyAlignment="1" applyProtection="1">
      <alignment horizontal="center" vertical="center" wrapText="1"/>
    </xf>
    <xf numFmtId="171" fontId="26" fillId="0" borderId="6" xfId="10" applyNumberFormat="1" applyFont="1" applyFill="1" applyBorder="1" applyAlignment="1" applyProtection="1">
      <alignment horizontal="center" vertical="center" wrapText="1"/>
      <protection locked="0"/>
    </xf>
    <xf numFmtId="171" fontId="26" fillId="10" borderId="6" xfId="10" applyNumberFormat="1" applyFont="1" applyFill="1" applyBorder="1" applyAlignment="1" applyProtection="1">
      <alignment horizontal="center" vertical="center" wrapText="1"/>
      <protection locked="0"/>
    </xf>
    <xf numFmtId="171" fontId="29" fillId="0" borderId="6" xfId="10" applyNumberFormat="1" applyFont="1" applyFill="1" applyBorder="1" applyAlignment="1">
      <alignment horizontal="center" vertical="center" wrapText="1"/>
    </xf>
    <xf numFmtId="167" fontId="29" fillId="0" borderId="6" xfId="11" applyFont="1" applyFill="1" applyBorder="1" applyAlignment="1">
      <alignment horizontal="center" vertical="center" wrapText="1"/>
    </xf>
    <xf numFmtId="171" fontId="26" fillId="0" borderId="6" xfId="10" applyNumberFormat="1" applyFont="1" applyFill="1" applyBorder="1" applyAlignment="1" applyProtection="1">
      <alignment horizontal="left" vertical="center" wrapText="1"/>
      <protection locked="0"/>
    </xf>
    <xf numFmtId="9" fontId="29" fillId="0" borderId="6" xfId="28" applyFont="1" applyFill="1" applyBorder="1" applyAlignment="1">
      <alignment vertical="center"/>
    </xf>
    <xf numFmtId="0" fontId="29" fillId="0" borderId="6" xfId="28" applyNumberFormat="1" applyFont="1" applyFill="1" applyBorder="1" applyAlignment="1">
      <alignment vertical="center"/>
    </xf>
    <xf numFmtId="0" fontId="40" fillId="0" borderId="6" xfId="28" applyNumberFormat="1" applyFont="1" applyFill="1" applyBorder="1" applyAlignment="1">
      <alignment vertical="center"/>
    </xf>
    <xf numFmtId="0" fontId="36" fillId="0" borderId="6" xfId="0" applyFont="1" applyBorder="1" applyAlignment="1">
      <alignment vertical="center" wrapText="1"/>
    </xf>
    <xf numFmtId="9" fontId="29" fillId="0" borderId="6" xfId="0" applyNumberFormat="1" applyFont="1" applyBorder="1" applyAlignment="1">
      <alignment horizontal="center" vertical="center"/>
    </xf>
    <xf numFmtId="171" fontId="29" fillId="0" borderId="6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9" fillId="9" borderId="6" xfId="0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 wrapText="1"/>
    </xf>
    <xf numFmtId="0" fontId="29" fillId="9" borderId="6" xfId="0" applyFont="1" applyFill="1" applyBorder="1" applyAlignment="1">
      <alignment vertical="center" wrapText="1"/>
    </xf>
    <xf numFmtId="0" fontId="29" fillId="9" borderId="6" xfId="0" applyFont="1" applyFill="1" applyBorder="1" applyAlignment="1">
      <alignment horizontal="center" vertical="center" wrapText="1"/>
    </xf>
    <xf numFmtId="9" fontId="29" fillId="9" borderId="6" xfId="0" applyNumberFormat="1" applyFont="1" applyFill="1" applyBorder="1" applyAlignment="1">
      <alignment horizontal="center" vertical="center"/>
    </xf>
    <xf numFmtId="9" fontId="29" fillId="9" borderId="6" xfId="28" applyFont="1" applyFill="1" applyBorder="1" applyAlignment="1">
      <alignment vertical="center"/>
    </xf>
    <xf numFmtId="171" fontId="29" fillId="9" borderId="6" xfId="10" applyNumberFormat="1" applyFont="1" applyFill="1" applyBorder="1" applyAlignment="1">
      <alignment horizontal="center" vertical="center" wrapText="1"/>
    </xf>
    <xf numFmtId="167" fontId="29" fillId="9" borderId="6" xfId="11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vertical="center"/>
    </xf>
    <xf numFmtId="9" fontId="26" fillId="9" borderId="6" xfId="29" applyFont="1" applyFill="1" applyBorder="1" applyAlignment="1" applyProtection="1">
      <alignment horizontal="center" vertical="center" wrapText="1"/>
      <protection locked="0"/>
    </xf>
    <xf numFmtId="0" fontId="29" fillId="9" borderId="0" xfId="0" applyFont="1" applyFill="1"/>
    <xf numFmtId="0" fontId="29" fillId="9" borderId="12" xfId="0" applyFont="1" applyFill="1" applyBorder="1" applyAlignment="1">
      <alignment horizontal="center" vertical="center"/>
    </xf>
    <xf numFmtId="2" fontId="26" fillId="9" borderId="6" xfId="22" applyNumberFormat="1" applyFont="1" applyFill="1" applyBorder="1" applyAlignment="1">
      <alignment vertical="center" wrapText="1"/>
    </xf>
    <xf numFmtId="171" fontId="26" fillId="9" borderId="6" xfId="10" applyNumberFormat="1" applyFont="1" applyFill="1" applyBorder="1" applyAlignment="1" applyProtection="1">
      <alignment horizontal="center" vertical="center" wrapText="1"/>
      <protection locked="0"/>
    </xf>
    <xf numFmtId="2" fontId="26" fillId="9" borderId="6" xfId="22" applyNumberFormat="1" applyFont="1" applyFill="1" applyBorder="1" applyAlignment="1">
      <alignment horizontal="left" vertical="center" wrapText="1"/>
    </xf>
    <xf numFmtId="171" fontId="29" fillId="9" borderId="6" xfId="0" applyNumberFormat="1" applyFont="1" applyFill="1" applyBorder="1" applyAlignment="1">
      <alignment vertical="center"/>
    </xf>
    <xf numFmtId="3" fontId="26" fillId="9" borderId="6" xfId="0" applyNumberFormat="1" applyFont="1" applyFill="1" applyBorder="1" applyAlignment="1">
      <alignment horizontal="left" vertical="top" wrapText="1"/>
    </xf>
    <xf numFmtId="0" fontId="26" fillId="9" borderId="6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vertical="top" wrapText="1"/>
    </xf>
    <xf numFmtId="9" fontId="15" fillId="9" borderId="6" xfId="28" applyFont="1" applyFill="1" applyBorder="1" applyAlignment="1">
      <alignment horizontal="center" vertical="center"/>
    </xf>
    <xf numFmtId="172" fontId="26" fillId="9" borderId="6" xfId="28" applyNumberFormat="1" applyFont="1" applyFill="1" applyBorder="1" applyAlignment="1" applyProtection="1">
      <alignment horizontal="center" vertical="center" wrapText="1"/>
      <protection locked="0"/>
    </xf>
    <xf numFmtId="0" fontId="29" fillId="9" borderId="6" xfId="0" applyFont="1" applyFill="1" applyBorder="1" applyAlignment="1">
      <alignment horizontal="left" vertical="top" wrapText="1"/>
    </xf>
    <xf numFmtId="171" fontId="29" fillId="9" borderId="6" xfId="10" applyNumberFormat="1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left" vertical="center" wrapText="1"/>
    </xf>
    <xf numFmtId="0" fontId="26" fillId="9" borderId="39" xfId="0" applyFont="1" applyFill="1" applyBorder="1" applyAlignment="1">
      <alignment horizontal="left" vertical="center" wrapText="1"/>
    </xf>
    <xf numFmtId="0" fontId="37" fillId="17" borderId="12" xfId="0" applyFont="1" applyFill="1" applyBorder="1" applyAlignment="1">
      <alignment horizontal="center" vertical="center"/>
    </xf>
    <xf numFmtId="0" fontId="37" fillId="17" borderId="39" xfId="0" applyFont="1" applyFill="1" applyBorder="1" applyAlignment="1">
      <alignment horizontal="center" vertical="center"/>
    </xf>
    <xf numFmtId="0" fontId="34" fillId="15" borderId="12" xfId="0" applyFont="1" applyFill="1" applyBorder="1" applyAlignment="1">
      <alignment horizontal="left" vertical="center" wrapText="1"/>
    </xf>
    <xf numFmtId="0" fontId="34" fillId="15" borderId="39" xfId="0" applyFont="1" applyFill="1" applyBorder="1" applyAlignment="1">
      <alignment horizontal="left" vertical="center" wrapText="1"/>
    </xf>
    <xf numFmtId="0" fontId="34" fillId="19" borderId="12" xfId="0" applyFont="1" applyFill="1" applyBorder="1" applyAlignment="1">
      <alignment horizontal="center" vertical="center"/>
    </xf>
    <xf numFmtId="0" fontId="34" fillId="19" borderId="39" xfId="0" applyFont="1" applyFill="1" applyBorder="1" applyAlignment="1">
      <alignment horizontal="center" vertical="center"/>
    </xf>
    <xf numFmtId="9" fontId="26" fillId="0" borderId="29" xfId="22" applyNumberFormat="1" applyFont="1" applyBorder="1" applyAlignment="1">
      <alignment horizontal="center" vertical="center" wrapText="1"/>
    </xf>
    <xf numFmtId="9" fontId="26" fillId="0" borderId="7" xfId="22" applyNumberFormat="1" applyFont="1" applyBorder="1" applyAlignment="1">
      <alignment horizontal="center" vertical="center" wrapText="1"/>
    </xf>
    <xf numFmtId="9" fontId="26" fillId="0" borderId="59" xfId="22" applyNumberFormat="1" applyFont="1" applyBorder="1" applyAlignment="1">
      <alignment horizontal="center" vertical="center" wrapText="1"/>
    </xf>
    <xf numFmtId="9" fontId="26" fillId="0" borderId="15" xfId="22" applyNumberFormat="1" applyFont="1" applyBorder="1" applyAlignment="1">
      <alignment horizontal="center" vertical="center" wrapText="1"/>
    </xf>
    <xf numFmtId="9" fontId="26" fillId="0" borderId="10" xfId="22" applyNumberFormat="1" applyFont="1" applyBorder="1" applyAlignment="1">
      <alignment horizontal="center" vertical="center" wrapText="1"/>
    </xf>
    <xf numFmtId="9" fontId="26" fillId="0" borderId="60" xfId="22" applyNumberFormat="1" applyFont="1" applyBorder="1" applyAlignment="1">
      <alignment horizontal="center" vertical="center" wrapText="1"/>
    </xf>
    <xf numFmtId="9" fontId="26" fillId="0" borderId="8" xfId="22" applyNumberFormat="1" applyFont="1" applyBorder="1" applyAlignment="1">
      <alignment horizontal="center" vertical="center" wrapText="1"/>
    </xf>
    <xf numFmtId="9" fontId="26" fillId="0" borderId="11" xfId="22" applyNumberFormat="1" applyFont="1" applyBorder="1" applyAlignment="1">
      <alignment horizontal="center" vertical="center" wrapText="1"/>
    </xf>
    <xf numFmtId="9" fontId="26" fillId="0" borderId="6" xfId="28" applyFont="1" applyFill="1" applyBorder="1" applyAlignment="1">
      <alignment horizontal="center" vertical="center" wrapText="1"/>
    </xf>
    <xf numFmtId="9" fontId="26" fillId="0" borderId="3" xfId="28" applyFont="1" applyFill="1" applyBorder="1" applyAlignment="1">
      <alignment horizontal="center" vertical="center" wrapText="1"/>
    </xf>
    <xf numFmtId="9" fontId="26" fillId="0" borderId="4" xfId="28" applyFont="1" applyFill="1" applyBorder="1" applyAlignment="1">
      <alignment horizontal="center" vertical="center" wrapText="1"/>
    </xf>
    <xf numFmtId="0" fontId="27" fillId="0" borderId="58" xfId="22" applyFont="1" applyBorder="1" applyAlignment="1">
      <alignment horizontal="center" vertical="center" wrapText="1"/>
    </xf>
    <xf numFmtId="0" fontId="27" fillId="0" borderId="18" xfId="22" applyFont="1" applyBorder="1" applyAlignment="1">
      <alignment horizontal="center" vertical="center" wrapText="1"/>
    </xf>
    <xf numFmtId="9" fontId="27" fillId="0" borderId="3" xfId="22" applyNumberFormat="1" applyFont="1" applyBorder="1" applyAlignment="1">
      <alignment horizontal="center" vertical="center" wrapText="1"/>
    </xf>
    <xf numFmtId="0" fontId="27" fillId="0" borderId="19" xfId="22" applyFont="1" applyBorder="1" applyAlignment="1">
      <alignment horizontal="center" vertical="center" wrapText="1"/>
    </xf>
    <xf numFmtId="0" fontId="27" fillId="13" borderId="20" xfId="22" applyFont="1" applyFill="1" applyBorder="1" applyAlignment="1">
      <alignment horizontal="center" vertical="center" wrapText="1"/>
    </xf>
    <xf numFmtId="0" fontId="27" fillId="13" borderId="13" xfId="22" applyFont="1" applyFill="1" applyBorder="1" applyAlignment="1">
      <alignment horizontal="center" vertical="center" wrapText="1"/>
    </xf>
    <xf numFmtId="0" fontId="27" fillId="13" borderId="21" xfId="22" applyFont="1" applyFill="1" applyBorder="1" applyAlignment="1">
      <alignment horizontal="center" vertical="center" wrapText="1"/>
    </xf>
    <xf numFmtId="0" fontId="27" fillId="13" borderId="6" xfId="22" applyFont="1" applyFill="1" applyBorder="1" applyAlignment="1">
      <alignment horizontal="center" vertical="center" wrapText="1"/>
    </xf>
    <xf numFmtId="0" fontId="27" fillId="0" borderId="35" xfId="22" applyFont="1" applyBorder="1" applyAlignment="1">
      <alignment horizontal="center" vertical="center" wrapText="1"/>
    </xf>
    <xf numFmtId="0" fontId="27" fillId="0" borderId="36" xfId="22" applyFont="1" applyBorder="1" applyAlignment="1">
      <alignment horizontal="center" vertical="center" wrapText="1"/>
    </xf>
    <xf numFmtId="0" fontId="27" fillId="0" borderId="37" xfId="22" applyFont="1" applyBorder="1" applyAlignment="1">
      <alignment horizontal="center" vertical="center" wrapText="1"/>
    </xf>
    <xf numFmtId="0" fontId="27" fillId="13" borderId="12" xfId="22" applyFont="1" applyFill="1" applyBorder="1" applyAlignment="1">
      <alignment horizontal="center" vertical="center" wrapText="1"/>
    </xf>
    <xf numFmtId="0" fontId="27" fillId="13" borderId="38" xfId="22" applyFont="1" applyFill="1" applyBorder="1" applyAlignment="1">
      <alignment horizontal="center" vertical="center" wrapText="1"/>
    </xf>
    <xf numFmtId="0" fontId="27" fillId="13" borderId="39" xfId="22" applyFont="1" applyFill="1" applyBorder="1" applyAlignment="1">
      <alignment horizontal="center" vertical="center" wrapText="1"/>
    </xf>
    <xf numFmtId="0" fontId="27" fillId="13" borderId="40" xfId="22" applyFont="1" applyFill="1" applyBorder="1" applyAlignment="1">
      <alignment horizontal="center" vertical="center" wrapText="1"/>
    </xf>
    <xf numFmtId="0" fontId="27" fillId="13" borderId="4" xfId="22" applyFont="1" applyFill="1" applyBorder="1" applyAlignment="1">
      <alignment horizontal="center" vertical="center" wrapText="1"/>
    </xf>
    <xf numFmtId="0" fontId="27" fillId="13" borderId="41" xfId="22" applyFont="1" applyFill="1" applyBorder="1" applyAlignment="1">
      <alignment horizontal="center" vertical="center" wrapText="1"/>
    </xf>
    <xf numFmtId="0" fontId="27" fillId="13" borderId="42" xfId="22" applyFont="1" applyFill="1" applyBorder="1" applyAlignment="1">
      <alignment horizontal="center" vertical="center" wrapText="1"/>
    </xf>
    <xf numFmtId="0" fontId="27" fillId="13" borderId="43" xfId="22" applyFont="1" applyFill="1" applyBorder="1" applyAlignment="1">
      <alignment horizontal="center" vertical="center" wrapText="1"/>
    </xf>
    <xf numFmtId="9" fontId="26" fillId="0" borderId="29" xfId="30" applyFont="1" applyFill="1" applyBorder="1" applyAlignment="1" applyProtection="1">
      <alignment horizontal="center" vertical="center" wrapText="1"/>
    </xf>
    <xf numFmtId="9" fontId="26" fillId="0" borderId="7" xfId="30" applyFont="1" applyFill="1" applyBorder="1" applyAlignment="1" applyProtection="1">
      <alignment horizontal="center" vertical="center" wrapText="1"/>
    </xf>
    <xf numFmtId="9" fontId="26" fillId="0" borderId="8" xfId="30" applyFont="1" applyFill="1" applyBorder="1" applyAlignment="1" applyProtection="1">
      <alignment horizontal="center" vertical="center" wrapText="1"/>
    </xf>
    <xf numFmtId="9" fontId="26" fillId="0" borderId="44" xfId="30" applyFont="1" applyFill="1" applyBorder="1" applyAlignment="1" applyProtection="1">
      <alignment horizontal="center" vertical="center" wrapText="1"/>
    </xf>
    <xf numFmtId="9" fontId="26" fillId="0" borderId="45" xfId="30" applyFont="1" applyFill="1" applyBorder="1" applyAlignment="1" applyProtection="1">
      <alignment horizontal="center" vertical="center" wrapText="1"/>
    </xf>
    <xf numFmtId="9" fontId="26" fillId="0" borderId="46" xfId="30" applyFont="1" applyFill="1" applyBorder="1" applyAlignment="1" applyProtection="1">
      <alignment horizontal="center" vertical="center" wrapText="1"/>
    </xf>
    <xf numFmtId="9" fontId="26" fillId="0" borderId="6" xfId="30" applyFont="1" applyFill="1" applyBorder="1" applyAlignment="1" applyProtection="1">
      <alignment horizontal="center" vertical="center" wrapText="1"/>
    </xf>
    <xf numFmtId="9" fontId="26" fillId="0" borderId="5" xfId="30" applyFont="1" applyFill="1" applyBorder="1" applyAlignment="1" applyProtection="1">
      <alignment horizontal="center" vertical="center" wrapText="1"/>
    </xf>
    <xf numFmtId="9" fontId="26" fillId="0" borderId="16" xfId="30" applyFont="1" applyFill="1" applyBorder="1" applyAlignment="1" applyProtection="1">
      <alignment horizontal="center" vertical="center" wrapText="1"/>
    </xf>
    <xf numFmtId="9" fontId="26" fillId="0" borderId="28" xfId="30" applyFont="1" applyFill="1" applyBorder="1" applyAlignment="1" applyProtection="1">
      <alignment horizontal="center" vertical="center" wrapText="1"/>
    </xf>
    <xf numFmtId="0" fontId="27" fillId="13" borderId="22" xfId="22" applyFont="1" applyFill="1" applyBorder="1" applyAlignment="1">
      <alignment horizontal="center" vertical="center" wrapText="1"/>
    </xf>
    <xf numFmtId="0" fontId="27" fillId="13" borderId="52" xfId="22" applyFont="1" applyFill="1" applyBorder="1" applyAlignment="1">
      <alignment horizontal="center" vertical="center" wrapText="1"/>
    </xf>
    <xf numFmtId="0" fontId="27" fillId="13" borderId="35" xfId="22" applyFont="1" applyFill="1" applyBorder="1" applyAlignment="1">
      <alignment horizontal="left" vertical="center" wrapText="1"/>
    </xf>
    <xf numFmtId="0" fontId="27" fillId="13" borderId="37" xfId="22" applyFont="1" applyFill="1" applyBorder="1" applyAlignment="1">
      <alignment horizontal="left" vertical="center" wrapText="1"/>
    </xf>
    <xf numFmtId="0" fontId="27" fillId="13" borderId="1" xfId="22" applyFont="1" applyFill="1" applyBorder="1" applyAlignment="1">
      <alignment horizontal="left" vertical="center" wrapText="1"/>
    </xf>
    <xf numFmtId="0" fontId="27" fillId="13" borderId="2" xfId="22" applyFont="1" applyFill="1" applyBorder="1" applyAlignment="1">
      <alignment horizontal="left" vertical="center" wrapText="1"/>
    </xf>
    <xf numFmtId="0" fontId="27" fillId="13" borderId="47" xfId="22" applyFont="1" applyFill="1" applyBorder="1" applyAlignment="1">
      <alignment horizontal="left" vertical="center" wrapText="1"/>
    </xf>
    <xf numFmtId="0" fontId="27" fillId="13" borderId="48" xfId="22" applyFont="1" applyFill="1" applyBorder="1" applyAlignment="1">
      <alignment horizontal="left" vertical="center" wrapText="1"/>
    </xf>
    <xf numFmtId="0" fontId="27" fillId="13" borderId="36" xfId="22" applyFont="1" applyFill="1" applyBorder="1" applyAlignment="1">
      <alignment horizontal="left" vertical="center" wrapText="1"/>
    </xf>
    <xf numFmtId="0" fontId="27" fillId="13" borderId="0" xfId="22" applyFont="1" applyFill="1" applyAlignment="1">
      <alignment horizontal="left" vertical="center" wrapText="1"/>
    </xf>
    <xf numFmtId="0" fontId="27" fillId="13" borderId="45" xfId="22" applyFont="1" applyFill="1" applyBorder="1" applyAlignment="1">
      <alignment horizontal="left" vertical="center" wrapText="1"/>
    </xf>
    <xf numFmtId="0" fontId="27" fillId="13" borderId="32" xfId="22" applyFont="1" applyFill="1" applyBorder="1" applyAlignment="1">
      <alignment horizontal="left" vertical="center" wrapText="1"/>
    </xf>
    <xf numFmtId="0" fontId="27" fillId="13" borderId="34" xfId="22" applyFont="1" applyFill="1" applyBorder="1" applyAlignment="1">
      <alignment horizontal="left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7" fillId="0" borderId="1" xfId="22" applyFont="1" applyBorder="1" applyAlignment="1">
      <alignment horizontal="center" vertical="center" wrapText="1"/>
    </xf>
    <xf numFmtId="0" fontId="27" fillId="0" borderId="0" xfId="22" applyFont="1" applyAlignment="1">
      <alignment horizontal="center"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0" borderId="47" xfId="22" applyFont="1" applyBorder="1" applyAlignment="1">
      <alignment horizontal="center" vertical="center" wrapText="1"/>
    </xf>
    <xf numFmtId="0" fontId="27" fillId="0" borderId="45" xfId="22" applyFont="1" applyBorder="1" applyAlignment="1">
      <alignment horizontal="center" vertical="center" wrapText="1"/>
    </xf>
    <xf numFmtId="0" fontId="27" fillId="0" borderId="48" xfId="22" applyFont="1" applyBorder="1" applyAlignment="1">
      <alignment horizontal="center" vertical="center" wrapText="1"/>
    </xf>
    <xf numFmtId="0" fontId="35" fillId="0" borderId="32" xfId="22" applyFont="1" applyBorder="1" applyAlignment="1">
      <alignment horizontal="center" vertical="center" wrapText="1"/>
    </xf>
    <xf numFmtId="0" fontId="35" fillId="0" borderId="33" xfId="22" applyFont="1" applyBorder="1" applyAlignment="1">
      <alignment horizontal="center" vertical="center" wrapText="1"/>
    </xf>
    <xf numFmtId="0" fontId="35" fillId="0" borderId="34" xfId="22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14" fontId="33" fillId="0" borderId="35" xfId="0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7" fillId="13" borderId="32" xfId="22" applyFont="1" applyFill="1" applyBorder="1" applyAlignment="1">
      <alignment horizontal="center" vertical="center" wrapText="1"/>
    </xf>
    <xf numFmtId="0" fontId="27" fillId="13" borderId="34" xfId="22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26" fillId="0" borderId="35" xfId="22" applyFont="1" applyBorder="1" applyAlignment="1">
      <alignment horizontal="center" vertical="center" wrapText="1"/>
    </xf>
    <xf numFmtId="0" fontId="26" fillId="0" borderId="1" xfId="22" applyFont="1" applyBorder="1" applyAlignment="1">
      <alignment horizontal="center" vertical="center" wrapText="1"/>
    </xf>
    <xf numFmtId="0" fontId="26" fillId="0" borderId="47" xfId="22" applyFont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/>
    </xf>
    <xf numFmtId="0" fontId="27" fillId="0" borderId="25" xfId="22" applyFont="1" applyBorder="1" applyAlignment="1">
      <alignment horizontal="center" vertical="center"/>
    </xf>
    <xf numFmtId="0" fontId="27" fillId="0" borderId="26" xfId="22" applyFont="1" applyBorder="1" applyAlignment="1">
      <alignment horizontal="center" vertical="center"/>
    </xf>
    <xf numFmtId="0" fontId="27" fillId="0" borderId="20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 wrapText="1"/>
    </xf>
    <xf numFmtId="0" fontId="27" fillId="0" borderId="22" xfId="22" applyFont="1" applyBorder="1" applyAlignment="1">
      <alignment horizontal="center" vertical="center" wrapText="1"/>
    </xf>
    <xf numFmtId="0" fontId="27" fillId="0" borderId="23" xfId="22" applyFont="1" applyBorder="1" applyAlignment="1">
      <alignment horizontal="center" vertical="center" wrapText="1"/>
    </xf>
    <xf numFmtId="0" fontId="27" fillId="0" borderId="5" xfId="22" applyFont="1" applyBorder="1" applyAlignment="1">
      <alignment horizontal="center" vertical="center" wrapText="1"/>
    </xf>
    <xf numFmtId="0" fontId="27" fillId="0" borderId="28" xfId="22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7" fillId="13" borderId="33" xfId="22" applyFont="1" applyFill="1" applyBorder="1" applyAlignment="1">
      <alignment horizontal="center" vertical="center" wrapText="1"/>
    </xf>
    <xf numFmtId="0" fontId="27" fillId="0" borderId="32" xfId="22" applyFont="1" applyBorder="1" applyAlignment="1">
      <alignment horizontal="center" vertical="center" wrapText="1"/>
    </xf>
    <xf numFmtId="0" fontId="27" fillId="0" borderId="33" xfId="22" applyFont="1" applyBorder="1" applyAlignment="1">
      <alignment horizontal="center" vertical="center" wrapText="1"/>
    </xf>
    <xf numFmtId="0" fontId="27" fillId="0" borderId="34" xfId="22" applyFont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 wrapText="1"/>
    </xf>
    <xf numFmtId="0" fontId="27" fillId="0" borderId="25" xfId="22" applyFont="1" applyBorder="1" applyAlignment="1">
      <alignment horizontal="center" vertical="center" wrapText="1"/>
    </xf>
    <xf numFmtId="0" fontId="27" fillId="0" borderId="26" xfId="22" applyFont="1" applyBorder="1" applyAlignment="1">
      <alignment horizontal="center" vertical="center" wrapText="1"/>
    </xf>
    <xf numFmtId="0" fontId="26" fillId="0" borderId="5" xfId="22" applyFont="1" applyBorder="1" applyAlignment="1">
      <alignment horizontal="center" vertical="center" wrapText="1"/>
    </xf>
    <xf numFmtId="0" fontId="27" fillId="9" borderId="45" xfId="22" applyFont="1" applyFill="1" applyBorder="1" applyAlignment="1">
      <alignment horizontal="left" vertical="center" wrapText="1"/>
    </xf>
    <xf numFmtId="0" fontId="27" fillId="9" borderId="20" xfId="22" applyFont="1" applyFill="1" applyBorder="1" applyAlignment="1">
      <alignment horizontal="center" vertical="center" wrapText="1"/>
    </xf>
    <xf numFmtId="0" fontId="27" fillId="9" borderId="21" xfId="22" applyFont="1" applyFill="1" applyBorder="1" applyAlignment="1">
      <alignment horizontal="center" vertical="center" wrapText="1"/>
    </xf>
    <xf numFmtId="0" fontId="27" fillId="9" borderId="22" xfId="22" applyFont="1" applyFill="1" applyBorder="1" applyAlignment="1">
      <alignment horizontal="center" vertical="center" wrapText="1"/>
    </xf>
    <xf numFmtId="0" fontId="27" fillId="13" borderId="16" xfId="22" applyFont="1" applyFill="1" applyBorder="1" applyAlignment="1">
      <alignment horizontal="center" vertical="center" wrapText="1"/>
    </xf>
    <xf numFmtId="0" fontId="26" fillId="13" borderId="6" xfId="22" applyFont="1" applyFill="1" applyBorder="1" applyAlignment="1">
      <alignment horizontal="center" vertical="center" wrapText="1"/>
    </xf>
    <xf numFmtId="0" fontId="26" fillId="0" borderId="28" xfId="22" applyFont="1" applyBorder="1" applyAlignment="1">
      <alignment horizontal="center" vertical="center" wrapText="1"/>
    </xf>
    <xf numFmtId="0" fontId="27" fillId="13" borderId="47" xfId="22" applyFont="1" applyFill="1" applyBorder="1" applyAlignment="1">
      <alignment horizontal="center" vertical="center" wrapText="1"/>
    </xf>
    <xf numFmtId="0" fontId="27" fillId="13" borderId="45" xfId="22" applyFont="1" applyFill="1" applyBorder="1" applyAlignment="1">
      <alignment horizontal="center" vertical="center" wrapText="1"/>
    </xf>
    <xf numFmtId="0" fontId="27" fillId="13" borderId="48" xfId="22" applyFont="1" applyFill="1" applyBorder="1" applyAlignment="1">
      <alignment horizontal="center" vertical="center" wrapText="1"/>
    </xf>
    <xf numFmtId="3" fontId="27" fillId="0" borderId="5" xfId="22" applyNumberFormat="1" applyFont="1" applyBorder="1" applyAlignment="1">
      <alignment horizontal="center" vertical="center" wrapText="1"/>
    </xf>
    <xf numFmtId="2" fontId="26" fillId="0" borderId="6" xfId="22" applyNumberFormat="1" applyFont="1" applyBorder="1" applyAlignment="1">
      <alignment horizontal="left" vertical="center" wrapText="1"/>
    </xf>
    <xf numFmtId="9" fontId="27" fillId="0" borderId="3" xfId="28" applyFont="1" applyBorder="1" applyAlignment="1">
      <alignment horizontal="center" vertical="center" wrapText="1"/>
    </xf>
    <xf numFmtId="9" fontId="27" fillId="0" borderId="19" xfId="28" applyFont="1" applyBorder="1" applyAlignment="1">
      <alignment horizontal="center" vertical="center" wrapText="1"/>
    </xf>
    <xf numFmtId="2" fontId="26" fillId="0" borderId="13" xfId="22" applyNumberFormat="1" applyFont="1" applyBorder="1" applyAlignment="1">
      <alignment vertical="center" wrapText="1"/>
    </xf>
    <xf numFmtId="0" fontId="32" fillId="9" borderId="55" xfId="0" applyFont="1" applyFill="1" applyBorder="1" applyAlignment="1">
      <alignment horizontal="center" vertical="center"/>
    </xf>
    <xf numFmtId="0" fontId="32" fillId="9" borderId="56" xfId="0" applyFont="1" applyFill="1" applyBorder="1" applyAlignment="1">
      <alignment horizontal="center" vertical="center"/>
    </xf>
    <xf numFmtId="0" fontId="32" fillId="9" borderId="57" xfId="0" applyFont="1" applyFill="1" applyBorder="1" applyAlignment="1">
      <alignment horizontal="center" vertical="center"/>
    </xf>
    <xf numFmtId="0" fontId="26" fillId="0" borderId="58" xfId="22" applyFont="1" applyBorder="1" applyAlignment="1">
      <alignment horizontal="center" vertical="center" wrapText="1"/>
    </xf>
    <xf numFmtId="0" fontId="26" fillId="0" borderId="18" xfId="22" applyFont="1" applyBorder="1" applyAlignment="1">
      <alignment horizontal="center" vertical="center" wrapText="1"/>
    </xf>
    <xf numFmtId="0" fontId="26" fillId="0" borderId="58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9" fontId="26" fillId="9" borderId="6" xfId="28" applyFont="1" applyFill="1" applyBorder="1" applyAlignment="1">
      <alignment horizontal="center" vertical="center" wrapText="1"/>
    </xf>
    <xf numFmtId="2" fontId="26" fillId="0" borderId="13" xfId="22" applyNumberFormat="1" applyFont="1" applyBorder="1" applyAlignment="1">
      <alignment horizontal="justify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8" fillId="0" borderId="7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7" fillId="9" borderId="6" xfId="22" applyFont="1" applyFill="1" applyBorder="1" applyAlignment="1">
      <alignment horizontal="left" vertical="center" wrapText="1"/>
    </xf>
    <xf numFmtId="0" fontId="34" fillId="12" borderId="6" xfId="22" applyFont="1" applyFill="1" applyBorder="1" applyAlignment="1">
      <alignment horizontal="center" vertical="center" wrapText="1"/>
    </xf>
    <xf numFmtId="0" fontId="27" fillId="12" borderId="6" xfId="22" applyFont="1" applyFill="1" applyBorder="1" applyAlignment="1">
      <alignment horizontal="center" vertical="center" wrapText="1"/>
    </xf>
    <xf numFmtId="0" fontId="34" fillId="10" borderId="29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/>
    </xf>
    <xf numFmtId="0" fontId="34" fillId="10" borderId="38" xfId="0" applyFont="1" applyFill="1" applyBorder="1" applyAlignment="1">
      <alignment horizontal="center" vertical="center"/>
    </xf>
    <xf numFmtId="0" fontId="34" fillId="10" borderId="39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14" fontId="33" fillId="0" borderId="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38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34" fillId="10" borderId="3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38" fillId="13" borderId="4" xfId="0" applyFont="1" applyFill="1" applyBorder="1" applyAlignment="1">
      <alignment horizontal="center" vertical="center"/>
    </xf>
    <xf numFmtId="0" fontId="38" fillId="13" borderId="6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0" borderId="12" xfId="0" applyFont="1" applyFill="1" applyBorder="1" applyAlignment="1">
      <alignment horizontal="center" vertical="center" wrapText="1"/>
    </xf>
    <xf numFmtId="0" fontId="27" fillId="10" borderId="39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7" fillId="13" borderId="49" xfId="22" applyFont="1" applyFill="1" applyBorder="1" applyAlignment="1">
      <alignment horizontal="center" vertical="center" wrapText="1"/>
    </xf>
    <xf numFmtId="0" fontId="27" fillId="13" borderId="50" xfId="22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6" fillId="0" borderId="20" xfId="22" applyFont="1" applyBorder="1" applyAlignment="1">
      <alignment horizontal="center" vertical="center" wrapText="1"/>
    </xf>
    <xf numFmtId="0" fontId="26" fillId="0" borderId="13" xfId="22" applyFont="1" applyBorder="1" applyAlignment="1">
      <alignment horizontal="center" vertical="center" wrapText="1"/>
    </xf>
    <xf numFmtId="0" fontId="26" fillId="0" borderId="23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7" fillId="13" borderId="28" xfId="22" applyFont="1" applyFill="1" applyBorder="1" applyAlignment="1">
      <alignment horizontal="center"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2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B0C4CE2C-FE9C-4B24-8671-37518097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4FB87810-6343-4047-B816-05D2D8233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8478B154-8FD9-4651-A0D1-3FE2ACC87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ECCC-0ACC-4588-AF1B-99A6C3684DA3}">
  <sheetPr codeName="Hoja10">
    <tabColor theme="6" tint="0.39997558519241921"/>
    <pageSetUpPr fitToPage="1"/>
  </sheetPr>
  <dimension ref="A1:B74"/>
  <sheetViews>
    <sheetView topLeftCell="A38" zoomScale="70" zoomScaleNormal="90" workbookViewId="0">
      <selection activeCell="A48" sqref="A48"/>
    </sheetView>
  </sheetViews>
  <sheetFormatPr baseColWidth="10" defaultColWidth="10.6640625" defaultRowHeight="14" x14ac:dyDescent="0.2"/>
  <cols>
    <col min="1" max="1" width="72" style="91" bestFit="1" customWidth="1"/>
    <col min="2" max="2" width="85.5" style="91" customWidth="1"/>
    <col min="3" max="3" width="10.6640625" style="91"/>
    <col min="4" max="4" width="31.1640625" style="91" customWidth="1"/>
    <col min="5" max="5" width="70.1640625" style="91" customWidth="1"/>
    <col min="6" max="6" width="17.5" style="91" customWidth="1"/>
    <col min="7" max="8" width="21.6640625" style="91" customWidth="1"/>
    <col min="9" max="9" width="19.5" style="91" customWidth="1"/>
    <col min="10" max="10" width="42" style="91" customWidth="1"/>
    <col min="11" max="256" width="10.6640625" style="91"/>
    <col min="257" max="257" width="72" style="91" bestFit="1" customWidth="1"/>
    <col min="258" max="258" width="78.5" style="91" customWidth="1"/>
    <col min="259" max="259" width="10.6640625" style="91"/>
    <col min="260" max="260" width="31.1640625" style="91" customWidth="1"/>
    <col min="261" max="261" width="70.1640625" style="91" customWidth="1"/>
    <col min="262" max="262" width="17.5" style="91" customWidth="1"/>
    <col min="263" max="264" width="21.6640625" style="91" customWidth="1"/>
    <col min="265" max="265" width="19.5" style="91" customWidth="1"/>
    <col min="266" max="266" width="42" style="91" customWidth="1"/>
    <col min="267" max="512" width="10.6640625" style="91"/>
    <col min="513" max="513" width="72" style="91" bestFit="1" customWidth="1"/>
    <col min="514" max="514" width="78.5" style="91" customWidth="1"/>
    <col min="515" max="515" width="10.6640625" style="91"/>
    <col min="516" max="516" width="31.1640625" style="91" customWidth="1"/>
    <col min="517" max="517" width="70.1640625" style="91" customWidth="1"/>
    <col min="518" max="518" width="17.5" style="91" customWidth="1"/>
    <col min="519" max="520" width="21.6640625" style="91" customWidth="1"/>
    <col min="521" max="521" width="19.5" style="91" customWidth="1"/>
    <col min="522" max="522" width="42" style="91" customWidth="1"/>
    <col min="523" max="768" width="10.6640625" style="91"/>
    <col min="769" max="769" width="72" style="91" bestFit="1" customWidth="1"/>
    <col min="770" max="770" width="78.5" style="91" customWidth="1"/>
    <col min="771" max="771" width="10.6640625" style="91"/>
    <col min="772" max="772" width="31.1640625" style="91" customWidth="1"/>
    <col min="773" max="773" width="70.1640625" style="91" customWidth="1"/>
    <col min="774" max="774" width="17.5" style="91" customWidth="1"/>
    <col min="775" max="776" width="21.6640625" style="91" customWidth="1"/>
    <col min="777" max="777" width="19.5" style="91" customWidth="1"/>
    <col min="778" max="778" width="42" style="91" customWidth="1"/>
    <col min="779" max="1024" width="10.6640625" style="91"/>
    <col min="1025" max="1025" width="72" style="91" bestFit="1" customWidth="1"/>
    <col min="1026" max="1026" width="78.5" style="91" customWidth="1"/>
    <col min="1027" max="1027" width="10.6640625" style="91"/>
    <col min="1028" max="1028" width="31.1640625" style="91" customWidth="1"/>
    <col min="1029" max="1029" width="70.1640625" style="91" customWidth="1"/>
    <col min="1030" max="1030" width="17.5" style="91" customWidth="1"/>
    <col min="1031" max="1032" width="21.6640625" style="91" customWidth="1"/>
    <col min="1033" max="1033" width="19.5" style="91" customWidth="1"/>
    <col min="1034" max="1034" width="42" style="91" customWidth="1"/>
    <col min="1035" max="1280" width="10.6640625" style="91"/>
    <col min="1281" max="1281" width="72" style="91" bestFit="1" customWidth="1"/>
    <col min="1282" max="1282" width="78.5" style="91" customWidth="1"/>
    <col min="1283" max="1283" width="10.6640625" style="91"/>
    <col min="1284" max="1284" width="31.1640625" style="91" customWidth="1"/>
    <col min="1285" max="1285" width="70.1640625" style="91" customWidth="1"/>
    <col min="1286" max="1286" width="17.5" style="91" customWidth="1"/>
    <col min="1287" max="1288" width="21.6640625" style="91" customWidth="1"/>
    <col min="1289" max="1289" width="19.5" style="91" customWidth="1"/>
    <col min="1290" max="1290" width="42" style="91" customWidth="1"/>
    <col min="1291" max="1536" width="10.6640625" style="91"/>
    <col min="1537" max="1537" width="72" style="91" bestFit="1" customWidth="1"/>
    <col min="1538" max="1538" width="78.5" style="91" customWidth="1"/>
    <col min="1539" max="1539" width="10.6640625" style="91"/>
    <col min="1540" max="1540" width="31.1640625" style="91" customWidth="1"/>
    <col min="1541" max="1541" width="70.1640625" style="91" customWidth="1"/>
    <col min="1542" max="1542" width="17.5" style="91" customWidth="1"/>
    <col min="1543" max="1544" width="21.6640625" style="91" customWidth="1"/>
    <col min="1545" max="1545" width="19.5" style="91" customWidth="1"/>
    <col min="1546" max="1546" width="42" style="91" customWidth="1"/>
    <col min="1547" max="1792" width="10.6640625" style="91"/>
    <col min="1793" max="1793" width="72" style="91" bestFit="1" customWidth="1"/>
    <col min="1794" max="1794" width="78.5" style="91" customWidth="1"/>
    <col min="1795" max="1795" width="10.6640625" style="91"/>
    <col min="1796" max="1796" width="31.1640625" style="91" customWidth="1"/>
    <col min="1797" max="1797" width="70.1640625" style="91" customWidth="1"/>
    <col min="1798" max="1798" width="17.5" style="91" customWidth="1"/>
    <col min="1799" max="1800" width="21.6640625" style="91" customWidth="1"/>
    <col min="1801" max="1801" width="19.5" style="91" customWidth="1"/>
    <col min="1802" max="1802" width="42" style="91" customWidth="1"/>
    <col min="1803" max="2048" width="10.6640625" style="91"/>
    <col min="2049" max="2049" width="72" style="91" bestFit="1" customWidth="1"/>
    <col min="2050" max="2050" width="78.5" style="91" customWidth="1"/>
    <col min="2051" max="2051" width="10.6640625" style="91"/>
    <col min="2052" max="2052" width="31.1640625" style="91" customWidth="1"/>
    <col min="2053" max="2053" width="70.1640625" style="91" customWidth="1"/>
    <col min="2054" max="2054" width="17.5" style="91" customWidth="1"/>
    <col min="2055" max="2056" width="21.6640625" style="91" customWidth="1"/>
    <col min="2057" max="2057" width="19.5" style="91" customWidth="1"/>
    <col min="2058" max="2058" width="42" style="91" customWidth="1"/>
    <col min="2059" max="2304" width="10.6640625" style="91"/>
    <col min="2305" max="2305" width="72" style="91" bestFit="1" customWidth="1"/>
    <col min="2306" max="2306" width="78.5" style="91" customWidth="1"/>
    <col min="2307" max="2307" width="10.6640625" style="91"/>
    <col min="2308" max="2308" width="31.1640625" style="91" customWidth="1"/>
    <col min="2309" max="2309" width="70.1640625" style="91" customWidth="1"/>
    <col min="2310" max="2310" width="17.5" style="91" customWidth="1"/>
    <col min="2311" max="2312" width="21.6640625" style="91" customWidth="1"/>
    <col min="2313" max="2313" width="19.5" style="91" customWidth="1"/>
    <col min="2314" max="2314" width="42" style="91" customWidth="1"/>
    <col min="2315" max="2560" width="10.6640625" style="91"/>
    <col min="2561" max="2561" width="72" style="91" bestFit="1" customWidth="1"/>
    <col min="2562" max="2562" width="78.5" style="91" customWidth="1"/>
    <col min="2563" max="2563" width="10.6640625" style="91"/>
    <col min="2564" max="2564" width="31.1640625" style="91" customWidth="1"/>
    <col min="2565" max="2565" width="70.1640625" style="91" customWidth="1"/>
    <col min="2566" max="2566" width="17.5" style="91" customWidth="1"/>
    <col min="2567" max="2568" width="21.6640625" style="91" customWidth="1"/>
    <col min="2569" max="2569" width="19.5" style="91" customWidth="1"/>
    <col min="2570" max="2570" width="42" style="91" customWidth="1"/>
    <col min="2571" max="2816" width="10.6640625" style="91"/>
    <col min="2817" max="2817" width="72" style="91" bestFit="1" customWidth="1"/>
    <col min="2818" max="2818" width="78.5" style="91" customWidth="1"/>
    <col min="2819" max="2819" width="10.6640625" style="91"/>
    <col min="2820" max="2820" width="31.1640625" style="91" customWidth="1"/>
    <col min="2821" max="2821" width="70.1640625" style="91" customWidth="1"/>
    <col min="2822" max="2822" width="17.5" style="91" customWidth="1"/>
    <col min="2823" max="2824" width="21.6640625" style="91" customWidth="1"/>
    <col min="2825" max="2825" width="19.5" style="91" customWidth="1"/>
    <col min="2826" max="2826" width="42" style="91" customWidth="1"/>
    <col min="2827" max="3072" width="10.6640625" style="91"/>
    <col min="3073" max="3073" width="72" style="91" bestFit="1" customWidth="1"/>
    <col min="3074" max="3074" width="78.5" style="91" customWidth="1"/>
    <col min="3075" max="3075" width="10.6640625" style="91"/>
    <col min="3076" max="3076" width="31.1640625" style="91" customWidth="1"/>
    <col min="3077" max="3077" width="70.1640625" style="91" customWidth="1"/>
    <col min="3078" max="3078" width="17.5" style="91" customWidth="1"/>
    <col min="3079" max="3080" width="21.6640625" style="91" customWidth="1"/>
    <col min="3081" max="3081" width="19.5" style="91" customWidth="1"/>
    <col min="3082" max="3082" width="42" style="91" customWidth="1"/>
    <col min="3083" max="3328" width="10.6640625" style="91"/>
    <col min="3329" max="3329" width="72" style="91" bestFit="1" customWidth="1"/>
    <col min="3330" max="3330" width="78.5" style="91" customWidth="1"/>
    <col min="3331" max="3331" width="10.6640625" style="91"/>
    <col min="3332" max="3332" width="31.1640625" style="91" customWidth="1"/>
    <col min="3333" max="3333" width="70.1640625" style="91" customWidth="1"/>
    <col min="3334" max="3334" width="17.5" style="91" customWidth="1"/>
    <col min="3335" max="3336" width="21.6640625" style="91" customWidth="1"/>
    <col min="3337" max="3337" width="19.5" style="91" customWidth="1"/>
    <col min="3338" max="3338" width="42" style="91" customWidth="1"/>
    <col min="3339" max="3584" width="10.6640625" style="91"/>
    <col min="3585" max="3585" width="72" style="91" bestFit="1" customWidth="1"/>
    <col min="3586" max="3586" width="78.5" style="91" customWidth="1"/>
    <col min="3587" max="3587" width="10.6640625" style="91"/>
    <col min="3588" max="3588" width="31.1640625" style="91" customWidth="1"/>
    <col min="3589" max="3589" width="70.1640625" style="91" customWidth="1"/>
    <col min="3590" max="3590" width="17.5" style="91" customWidth="1"/>
    <col min="3591" max="3592" width="21.6640625" style="91" customWidth="1"/>
    <col min="3593" max="3593" width="19.5" style="91" customWidth="1"/>
    <col min="3594" max="3594" width="42" style="91" customWidth="1"/>
    <col min="3595" max="3840" width="10.6640625" style="91"/>
    <col min="3841" max="3841" width="72" style="91" bestFit="1" customWidth="1"/>
    <col min="3842" max="3842" width="78.5" style="91" customWidth="1"/>
    <col min="3843" max="3843" width="10.6640625" style="91"/>
    <col min="3844" max="3844" width="31.1640625" style="91" customWidth="1"/>
    <col min="3845" max="3845" width="70.1640625" style="91" customWidth="1"/>
    <col min="3846" max="3846" width="17.5" style="91" customWidth="1"/>
    <col min="3847" max="3848" width="21.6640625" style="91" customWidth="1"/>
    <col min="3849" max="3849" width="19.5" style="91" customWidth="1"/>
    <col min="3850" max="3850" width="42" style="91" customWidth="1"/>
    <col min="3851" max="4096" width="10.6640625" style="91"/>
    <col min="4097" max="4097" width="72" style="91" bestFit="1" customWidth="1"/>
    <col min="4098" max="4098" width="78.5" style="91" customWidth="1"/>
    <col min="4099" max="4099" width="10.6640625" style="91"/>
    <col min="4100" max="4100" width="31.1640625" style="91" customWidth="1"/>
    <col min="4101" max="4101" width="70.1640625" style="91" customWidth="1"/>
    <col min="4102" max="4102" width="17.5" style="91" customWidth="1"/>
    <col min="4103" max="4104" width="21.6640625" style="91" customWidth="1"/>
    <col min="4105" max="4105" width="19.5" style="91" customWidth="1"/>
    <col min="4106" max="4106" width="42" style="91" customWidth="1"/>
    <col min="4107" max="4352" width="10.6640625" style="91"/>
    <col min="4353" max="4353" width="72" style="91" bestFit="1" customWidth="1"/>
    <col min="4354" max="4354" width="78.5" style="91" customWidth="1"/>
    <col min="4355" max="4355" width="10.6640625" style="91"/>
    <col min="4356" max="4356" width="31.1640625" style="91" customWidth="1"/>
    <col min="4357" max="4357" width="70.1640625" style="91" customWidth="1"/>
    <col min="4358" max="4358" width="17.5" style="91" customWidth="1"/>
    <col min="4359" max="4360" width="21.6640625" style="91" customWidth="1"/>
    <col min="4361" max="4361" width="19.5" style="91" customWidth="1"/>
    <col min="4362" max="4362" width="42" style="91" customWidth="1"/>
    <col min="4363" max="4608" width="10.6640625" style="91"/>
    <col min="4609" max="4609" width="72" style="91" bestFit="1" customWidth="1"/>
    <col min="4610" max="4610" width="78.5" style="91" customWidth="1"/>
    <col min="4611" max="4611" width="10.6640625" style="91"/>
    <col min="4612" max="4612" width="31.1640625" style="91" customWidth="1"/>
    <col min="4613" max="4613" width="70.1640625" style="91" customWidth="1"/>
    <col min="4614" max="4614" width="17.5" style="91" customWidth="1"/>
    <col min="4615" max="4616" width="21.6640625" style="91" customWidth="1"/>
    <col min="4617" max="4617" width="19.5" style="91" customWidth="1"/>
    <col min="4618" max="4618" width="42" style="91" customWidth="1"/>
    <col min="4619" max="4864" width="10.6640625" style="91"/>
    <col min="4865" max="4865" width="72" style="91" bestFit="1" customWidth="1"/>
    <col min="4866" max="4866" width="78.5" style="91" customWidth="1"/>
    <col min="4867" max="4867" width="10.6640625" style="91"/>
    <col min="4868" max="4868" width="31.1640625" style="91" customWidth="1"/>
    <col min="4869" max="4869" width="70.1640625" style="91" customWidth="1"/>
    <col min="4870" max="4870" width="17.5" style="91" customWidth="1"/>
    <col min="4871" max="4872" width="21.6640625" style="91" customWidth="1"/>
    <col min="4873" max="4873" width="19.5" style="91" customWidth="1"/>
    <col min="4874" max="4874" width="42" style="91" customWidth="1"/>
    <col min="4875" max="5120" width="10.6640625" style="91"/>
    <col min="5121" max="5121" width="72" style="91" bestFit="1" customWidth="1"/>
    <col min="5122" max="5122" width="78.5" style="91" customWidth="1"/>
    <col min="5123" max="5123" width="10.6640625" style="91"/>
    <col min="5124" max="5124" width="31.1640625" style="91" customWidth="1"/>
    <col min="5125" max="5125" width="70.1640625" style="91" customWidth="1"/>
    <col min="5126" max="5126" width="17.5" style="91" customWidth="1"/>
    <col min="5127" max="5128" width="21.6640625" style="91" customWidth="1"/>
    <col min="5129" max="5129" width="19.5" style="91" customWidth="1"/>
    <col min="5130" max="5130" width="42" style="91" customWidth="1"/>
    <col min="5131" max="5376" width="10.6640625" style="91"/>
    <col min="5377" max="5377" width="72" style="91" bestFit="1" customWidth="1"/>
    <col min="5378" max="5378" width="78.5" style="91" customWidth="1"/>
    <col min="5379" max="5379" width="10.6640625" style="91"/>
    <col min="5380" max="5380" width="31.1640625" style="91" customWidth="1"/>
    <col min="5381" max="5381" width="70.1640625" style="91" customWidth="1"/>
    <col min="5382" max="5382" width="17.5" style="91" customWidth="1"/>
    <col min="5383" max="5384" width="21.6640625" style="91" customWidth="1"/>
    <col min="5385" max="5385" width="19.5" style="91" customWidth="1"/>
    <col min="5386" max="5386" width="42" style="91" customWidth="1"/>
    <col min="5387" max="5632" width="10.6640625" style="91"/>
    <col min="5633" max="5633" width="72" style="91" bestFit="1" customWidth="1"/>
    <col min="5634" max="5634" width="78.5" style="91" customWidth="1"/>
    <col min="5635" max="5635" width="10.6640625" style="91"/>
    <col min="5636" max="5636" width="31.1640625" style="91" customWidth="1"/>
    <col min="5637" max="5637" width="70.1640625" style="91" customWidth="1"/>
    <col min="5638" max="5638" width="17.5" style="91" customWidth="1"/>
    <col min="5639" max="5640" width="21.6640625" style="91" customWidth="1"/>
    <col min="5641" max="5641" width="19.5" style="91" customWidth="1"/>
    <col min="5642" max="5642" width="42" style="91" customWidth="1"/>
    <col min="5643" max="5888" width="10.6640625" style="91"/>
    <col min="5889" max="5889" width="72" style="91" bestFit="1" customWidth="1"/>
    <col min="5890" max="5890" width="78.5" style="91" customWidth="1"/>
    <col min="5891" max="5891" width="10.6640625" style="91"/>
    <col min="5892" max="5892" width="31.1640625" style="91" customWidth="1"/>
    <col min="5893" max="5893" width="70.1640625" style="91" customWidth="1"/>
    <col min="5894" max="5894" width="17.5" style="91" customWidth="1"/>
    <col min="5895" max="5896" width="21.6640625" style="91" customWidth="1"/>
    <col min="5897" max="5897" width="19.5" style="91" customWidth="1"/>
    <col min="5898" max="5898" width="42" style="91" customWidth="1"/>
    <col min="5899" max="6144" width="10.6640625" style="91"/>
    <col min="6145" max="6145" width="72" style="91" bestFit="1" customWidth="1"/>
    <col min="6146" max="6146" width="78.5" style="91" customWidth="1"/>
    <col min="6147" max="6147" width="10.6640625" style="91"/>
    <col min="6148" max="6148" width="31.1640625" style="91" customWidth="1"/>
    <col min="6149" max="6149" width="70.1640625" style="91" customWidth="1"/>
    <col min="6150" max="6150" width="17.5" style="91" customWidth="1"/>
    <col min="6151" max="6152" width="21.6640625" style="91" customWidth="1"/>
    <col min="6153" max="6153" width="19.5" style="91" customWidth="1"/>
    <col min="6154" max="6154" width="42" style="91" customWidth="1"/>
    <col min="6155" max="6400" width="10.6640625" style="91"/>
    <col min="6401" max="6401" width="72" style="91" bestFit="1" customWidth="1"/>
    <col min="6402" max="6402" width="78.5" style="91" customWidth="1"/>
    <col min="6403" max="6403" width="10.6640625" style="91"/>
    <col min="6404" max="6404" width="31.1640625" style="91" customWidth="1"/>
    <col min="6405" max="6405" width="70.1640625" style="91" customWidth="1"/>
    <col min="6406" max="6406" width="17.5" style="91" customWidth="1"/>
    <col min="6407" max="6408" width="21.6640625" style="91" customWidth="1"/>
    <col min="6409" max="6409" width="19.5" style="91" customWidth="1"/>
    <col min="6410" max="6410" width="42" style="91" customWidth="1"/>
    <col min="6411" max="6656" width="10.6640625" style="91"/>
    <col min="6657" max="6657" width="72" style="91" bestFit="1" customWidth="1"/>
    <col min="6658" max="6658" width="78.5" style="91" customWidth="1"/>
    <col min="6659" max="6659" width="10.6640625" style="91"/>
    <col min="6660" max="6660" width="31.1640625" style="91" customWidth="1"/>
    <col min="6661" max="6661" width="70.1640625" style="91" customWidth="1"/>
    <col min="6662" max="6662" width="17.5" style="91" customWidth="1"/>
    <col min="6663" max="6664" width="21.6640625" style="91" customWidth="1"/>
    <col min="6665" max="6665" width="19.5" style="91" customWidth="1"/>
    <col min="6666" max="6666" width="42" style="91" customWidth="1"/>
    <col min="6667" max="6912" width="10.6640625" style="91"/>
    <col min="6913" max="6913" width="72" style="91" bestFit="1" customWidth="1"/>
    <col min="6914" max="6914" width="78.5" style="91" customWidth="1"/>
    <col min="6915" max="6915" width="10.6640625" style="91"/>
    <col min="6916" max="6916" width="31.1640625" style="91" customWidth="1"/>
    <col min="6917" max="6917" width="70.1640625" style="91" customWidth="1"/>
    <col min="6918" max="6918" width="17.5" style="91" customWidth="1"/>
    <col min="6919" max="6920" width="21.6640625" style="91" customWidth="1"/>
    <col min="6921" max="6921" width="19.5" style="91" customWidth="1"/>
    <col min="6922" max="6922" width="42" style="91" customWidth="1"/>
    <col min="6923" max="7168" width="10.6640625" style="91"/>
    <col min="7169" max="7169" width="72" style="91" bestFit="1" customWidth="1"/>
    <col min="7170" max="7170" width="78.5" style="91" customWidth="1"/>
    <col min="7171" max="7171" width="10.6640625" style="91"/>
    <col min="7172" max="7172" width="31.1640625" style="91" customWidth="1"/>
    <col min="7173" max="7173" width="70.1640625" style="91" customWidth="1"/>
    <col min="7174" max="7174" width="17.5" style="91" customWidth="1"/>
    <col min="7175" max="7176" width="21.6640625" style="91" customWidth="1"/>
    <col min="7177" max="7177" width="19.5" style="91" customWidth="1"/>
    <col min="7178" max="7178" width="42" style="91" customWidth="1"/>
    <col min="7179" max="7424" width="10.6640625" style="91"/>
    <col min="7425" max="7425" width="72" style="91" bestFit="1" customWidth="1"/>
    <col min="7426" max="7426" width="78.5" style="91" customWidth="1"/>
    <col min="7427" max="7427" width="10.6640625" style="91"/>
    <col min="7428" max="7428" width="31.1640625" style="91" customWidth="1"/>
    <col min="7429" max="7429" width="70.1640625" style="91" customWidth="1"/>
    <col min="7430" max="7430" width="17.5" style="91" customWidth="1"/>
    <col min="7431" max="7432" width="21.6640625" style="91" customWidth="1"/>
    <col min="7433" max="7433" width="19.5" style="91" customWidth="1"/>
    <col min="7434" max="7434" width="42" style="91" customWidth="1"/>
    <col min="7435" max="7680" width="10.6640625" style="91"/>
    <col min="7681" max="7681" width="72" style="91" bestFit="1" customWidth="1"/>
    <col min="7682" max="7682" width="78.5" style="91" customWidth="1"/>
    <col min="7683" max="7683" width="10.6640625" style="91"/>
    <col min="7684" max="7684" width="31.1640625" style="91" customWidth="1"/>
    <col min="7685" max="7685" width="70.1640625" style="91" customWidth="1"/>
    <col min="7686" max="7686" width="17.5" style="91" customWidth="1"/>
    <col min="7687" max="7688" width="21.6640625" style="91" customWidth="1"/>
    <col min="7689" max="7689" width="19.5" style="91" customWidth="1"/>
    <col min="7690" max="7690" width="42" style="91" customWidth="1"/>
    <col min="7691" max="7936" width="10.6640625" style="91"/>
    <col min="7937" max="7937" width="72" style="91" bestFit="1" customWidth="1"/>
    <col min="7938" max="7938" width="78.5" style="91" customWidth="1"/>
    <col min="7939" max="7939" width="10.6640625" style="91"/>
    <col min="7940" max="7940" width="31.1640625" style="91" customWidth="1"/>
    <col min="7941" max="7941" width="70.1640625" style="91" customWidth="1"/>
    <col min="7942" max="7942" width="17.5" style="91" customWidth="1"/>
    <col min="7943" max="7944" width="21.6640625" style="91" customWidth="1"/>
    <col min="7945" max="7945" width="19.5" style="91" customWidth="1"/>
    <col min="7946" max="7946" width="42" style="91" customWidth="1"/>
    <col min="7947" max="8192" width="10.6640625" style="91"/>
    <col min="8193" max="8193" width="72" style="91" bestFit="1" customWidth="1"/>
    <col min="8194" max="8194" width="78.5" style="91" customWidth="1"/>
    <col min="8195" max="8195" width="10.6640625" style="91"/>
    <col min="8196" max="8196" width="31.1640625" style="91" customWidth="1"/>
    <col min="8197" max="8197" width="70.1640625" style="91" customWidth="1"/>
    <col min="8198" max="8198" width="17.5" style="91" customWidth="1"/>
    <col min="8199" max="8200" width="21.6640625" style="91" customWidth="1"/>
    <col min="8201" max="8201" width="19.5" style="91" customWidth="1"/>
    <col min="8202" max="8202" width="42" style="91" customWidth="1"/>
    <col min="8203" max="8448" width="10.6640625" style="91"/>
    <col min="8449" max="8449" width="72" style="91" bestFit="1" customWidth="1"/>
    <col min="8450" max="8450" width="78.5" style="91" customWidth="1"/>
    <col min="8451" max="8451" width="10.6640625" style="91"/>
    <col min="8452" max="8452" width="31.1640625" style="91" customWidth="1"/>
    <col min="8453" max="8453" width="70.1640625" style="91" customWidth="1"/>
    <col min="8454" max="8454" width="17.5" style="91" customWidth="1"/>
    <col min="8455" max="8456" width="21.6640625" style="91" customWidth="1"/>
    <col min="8457" max="8457" width="19.5" style="91" customWidth="1"/>
    <col min="8458" max="8458" width="42" style="91" customWidth="1"/>
    <col min="8459" max="8704" width="10.6640625" style="91"/>
    <col min="8705" max="8705" width="72" style="91" bestFit="1" customWidth="1"/>
    <col min="8706" max="8706" width="78.5" style="91" customWidth="1"/>
    <col min="8707" max="8707" width="10.6640625" style="91"/>
    <col min="8708" max="8708" width="31.1640625" style="91" customWidth="1"/>
    <col min="8709" max="8709" width="70.1640625" style="91" customWidth="1"/>
    <col min="8710" max="8710" width="17.5" style="91" customWidth="1"/>
    <col min="8711" max="8712" width="21.6640625" style="91" customWidth="1"/>
    <col min="8713" max="8713" width="19.5" style="91" customWidth="1"/>
    <col min="8714" max="8714" width="42" style="91" customWidth="1"/>
    <col min="8715" max="8960" width="10.6640625" style="91"/>
    <col min="8961" max="8961" width="72" style="91" bestFit="1" customWidth="1"/>
    <col min="8962" max="8962" width="78.5" style="91" customWidth="1"/>
    <col min="8963" max="8963" width="10.6640625" style="91"/>
    <col min="8964" max="8964" width="31.1640625" style="91" customWidth="1"/>
    <col min="8965" max="8965" width="70.1640625" style="91" customWidth="1"/>
    <col min="8966" max="8966" width="17.5" style="91" customWidth="1"/>
    <col min="8967" max="8968" width="21.6640625" style="91" customWidth="1"/>
    <col min="8969" max="8969" width="19.5" style="91" customWidth="1"/>
    <col min="8970" max="8970" width="42" style="91" customWidth="1"/>
    <col min="8971" max="9216" width="10.6640625" style="91"/>
    <col min="9217" max="9217" width="72" style="91" bestFit="1" customWidth="1"/>
    <col min="9218" max="9218" width="78.5" style="91" customWidth="1"/>
    <col min="9219" max="9219" width="10.6640625" style="91"/>
    <col min="9220" max="9220" width="31.1640625" style="91" customWidth="1"/>
    <col min="9221" max="9221" width="70.1640625" style="91" customWidth="1"/>
    <col min="9222" max="9222" width="17.5" style="91" customWidth="1"/>
    <col min="9223" max="9224" width="21.6640625" style="91" customWidth="1"/>
    <col min="9225" max="9225" width="19.5" style="91" customWidth="1"/>
    <col min="9226" max="9226" width="42" style="91" customWidth="1"/>
    <col min="9227" max="9472" width="10.6640625" style="91"/>
    <col min="9473" max="9473" width="72" style="91" bestFit="1" customWidth="1"/>
    <col min="9474" max="9474" width="78.5" style="91" customWidth="1"/>
    <col min="9475" max="9475" width="10.6640625" style="91"/>
    <col min="9476" max="9476" width="31.1640625" style="91" customWidth="1"/>
    <col min="9477" max="9477" width="70.1640625" style="91" customWidth="1"/>
    <col min="9478" max="9478" width="17.5" style="91" customWidth="1"/>
    <col min="9479" max="9480" width="21.6640625" style="91" customWidth="1"/>
    <col min="9481" max="9481" width="19.5" style="91" customWidth="1"/>
    <col min="9482" max="9482" width="42" style="91" customWidth="1"/>
    <col min="9483" max="9728" width="10.6640625" style="91"/>
    <col min="9729" max="9729" width="72" style="91" bestFit="1" customWidth="1"/>
    <col min="9730" max="9730" width="78.5" style="91" customWidth="1"/>
    <col min="9731" max="9731" width="10.6640625" style="91"/>
    <col min="9732" max="9732" width="31.1640625" style="91" customWidth="1"/>
    <col min="9733" max="9733" width="70.1640625" style="91" customWidth="1"/>
    <col min="9734" max="9734" width="17.5" style="91" customWidth="1"/>
    <col min="9735" max="9736" width="21.6640625" style="91" customWidth="1"/>
    <col min="9737" max="9737" width="19.5" style="91" customWidth="1"/>
    <col min="9738" max="9738" width="42" style="91" customWidth="1"/>
    <col min="9739" max="9984" width="10.6640625" style="91"/>
    <col min="9985" max="9985" width="72" style="91" bestFit="1" customWidth="1"/>
    <col min="9986" max="9986" width="78.5" style="91" customWidth="1"/>
    <col min="9987" max="9987" width="10.6640625" style="91"/>
    <col min="9988" max="9988" width="31.1640625" style="91" customWidth="1"/>
    <col min="9989" max="9989" width="70.1640625" style="91" customWidth="1"/>
    <col min="9990" max="9990" width="17.5" style="91" customWidth="1"/>
    <col min="9991" max="9992" width="21.6640625" style="91" customWidth="1"/>
    <col min="9993" max="9993" width="19.5" style="91" customWidth="1"/>
    <col min="9994" max="9994" width="42" style="91" customWidth="1"/>
    <col min="9995" max="10240" width="10.6640625" style="91"/>
    <col min="10241" max="10241" width="72" style="91" bestFit="1" customWidth="1"/>
    <col min="10242" max="10242" width="78.5" style="91" customWidth="1"/>
    <col min="10243" max="10243" width="10.6640625" style="91"/>
    <col min="10244" max="10244" width="31.1640625" style="91" customWidth="1"/>
    <col min="10245" max="10245" width="70.1640625" style="91" customWidth="1"/>
    <col min="10246" max="10246" width="17.5" style="91" customWidth="1"/>
    <col min="10247" max="10248" width="21.6640625" style="91" customWidth="1"/>
    <col min="10249" max="10249" width="19.5" style="91" customWidth="1"/>
    <col min="10250" max="10250" width="42" style="91" customWidth="1"/>
    <col min="10251" max="10496" width="10.6640625" style="91"/>
    <col min="10497" max="10497" width="72" style="91" bestFit="1" customWidth="1"/>
    <col min="10498" max="10498" width="78.5" style="91" customWidth="1"/>
    <col min="10499" max="10499" width="10.6640625" style="91"/>
    <col min="10500" max="10500" width="31.1640625" style="91" customWidth="1"/>
    <col min="10501" max="10501" width="70.1640625" style="91" customWidth="1"/>
    <col min="10502" max="10502" width="17.5" style="91" customWidth="1"/>
    <col min="10503" max="10504" width="21.6640625" style="91" customWidth="1"/>
    <col min="10505" max="10505" width="19.5" style="91" customWidth="1"/>
    <col min="10506" max="10506" width="42" style="91" customWidth="1"/>
    <col min="10507" max="10752" width="10.6640625" style="91"/>
    <col min="10753" max="10753" width="72" style="91" bestFit="1" customWidth="1"/>
    <col min="10754" max="10754" width="78.5" style="91" customWidth="1"/>
    <col min="10755" max="10755" width="10.6640625" style="91"/>
    <col min="10756" max="10756" width="31.1640625" style="91" customWidth="1"/>
    <col min="10757" max="10757" width="70.1640625" style="91" customWidth="1"/>
    <col min="10758" max="10758" width="17.5" style="91" customWidth="1"/>
    <col min="10759" max="10760" width="21.6640625" style="91" customWidth="1"/>
    <col min="10761" max="10761" width="19.5" style="91" customWidth="1"/>
    <col min="10762" max="10762" width="42" style="91" customWidth="1"/>
    <col min="10763" max="11008" width="10.6640625" style="91"/>
    <col min="11009" max="11009" width="72" style="91" bestFit="1" customWidth="1"/>
    <col min="11010" max="11010" width="78.5" style="91" customWidth="1"/>
    <col min="11011" max="11011" width="10.6640625" style="91"/>
    <col min="11012" max="11012" width="31.1640625" style="91" customWidth="1"/>
    <col min="11013" max="11013" width="70.1640625" style="91" customWidth="1"/>
    <col min="11014" max="11014" width="17.5" style="91" customWidth="1"/>
    <col min="11015" max="11016" width="21.6640625" style="91" customWidth="1"/>
    <col min="11017" max="11017" width="19.5" style="91" customWidth="1"/>
    <col min="11018" max="11018" width="42" style="91" customWidth="1"/>
    <col min="11019" max="11264" width="10.6640625" style="91"/>
    <col min="11265" max="11265" width="72" style="91" bestFit="1" customWidth="1"/>
    <col min="11266" max="11266" width="78.5" style="91" customWidth="1"/>
    <col min="11267" max="11267" width="10.6640625" style="91"/>
    <col min="11268" max="11268" width="31.1640625" style="91" customWidth="1"/>
    <col min="11269" max="11269" width="70.1640625" style="91" customWidth="1"/>
    <col min="11270" max="11270" width="17.5" style="91" customWidth="1"/>
    <col min="11271" max="11272" width="21.6640625" style="91" customWidth="1"/>
    <col min="11273" max="11273" width="19.5" style="91" customWidth="1"/>
    <col min="11274" max="11274" width="42" style="91" customWidth="1"/>
    <col min="11275" max="11520" width="10.6640625" style="91"/>
    <col min="11521" max="11521" width="72" style="91" bestFit="1" customWidth="1"/>
    <col min="11522" max="11522" width="78.5" style="91" customWidth="1"/>
    <col min="11523" max="11523" width="10.6640625" style="91"/>
    <col min="11524" max="11524" width="31.1640625" style="91" customWidth="1"/>
    <col min="11525" max="11525" width="70.1640625" style="91" customWidth="1"/>
    <col min="11526" max="11526" width="17.5" style="91" customWidth="1"/>
    <col min="11527" max="11528" width="21.6640625" style="91" customWidth="1"/>
    <col min="11529" max="11529" width="19.5" style="91" customWidth="1"/>
    <col min="11530" max="11530" width="42" style="91" customWidth="1"/>
    <col min="11531" max="11776" width="10.6640625" style="91"/>
    <col min="11777" max="11777" width="72" style="91" bestFit="1" customWidth="1"/>
    <col min="11778" max="11778" width="78.5" style="91" customWidth="1"/>
    <col min="11779" max="11779" width="10.6640625" style="91"/>
    <col min="11780" max="11780" width="31.1640625" style="91" customWidth="1"/>
    <col min="11781" max="11781" width="70.1640625" style="91" customWidth="1"/>
    <col min="11782" max="11782" width="17.5" style="91" customWidth="1"/>
    <col min="11783" max="11784" width="21.6640625" style="91" customWidth="1"/>
    <col min="11785" max="11785" width="19.5" style="91" customWidth="1"/>
    <col min="11786" max="11786" width="42" style="91" customWidth="1"/>
    <col min="11787" max="12032" width="10.6640625" style="91"/>
    <col min="12033" max="12033" width="72" style="91" bestFit="1" customWidth="1"/>
    <col min="12034" max="12034" width="78.5" style="91" customWidth="1"/>
    <col min="12035" max="12035" width="10.6640625" style="91"/>
    <col min="12036" max="12036" width="31.1640625" style="91" customWidth="1"/>
    <col min="12037" max="12037" width="70.1640625" style="91" customWidth="1"/>
    <col min="12038" max="12038" width="17.5" style="91" customWidth="1"/>
    <col min="12039" max="12040" width="21.6640625" style="91" customWidth="1"/>
    <col min="12041" max="12041" width="19.5" style="91" customWidth="1"/>
    <col min="12042" max="12042" width="42" style="91" customWidth="1"/>
    <col min="12043" max="12288" width="10.6640625" style="91"/>
    <col min="12289" max="12289" width="72" style="91" bestFit="1" customWidth="1"/>
    <col min="12290" max="12290" width="78.5" style="91" customWidth="1"/>
    <col min="12291" max="12291" width="10.6640625" style="91"/>
    <col min="12292" max="12292" width="31.1640625" style="91" customWidth="1"/>
    <col min="12293" max="12293" width="70.1640625" style="91" customWidth="1"/>
    <col min="12294" max="12294" width="17.5" style="91" customWidth="1"/>
    <col min="12295" max="12296" width="21.6640625" style="91" customWidth="1"/>
    <col min="12297" max="12297" width="19.5" style="91" customWidth="1"/>
    <col min="12298" max="12298" width="42" style="91" customWidth="1"/>
    <col min="12299" max="12544" width="10.6640625" style="91"/>
    <col min="12545" max="12545" width="72" style="91" bestFit="1" customWidth="1"/>
    <col min="12546" max="12546" width="78.5" style="91" customWidth="1"/>
    <col min="12547" max="12547" width="10.6640625" style="91"/>
    <col min="12548" max="12548" width="31.1640625" style="91" customWidth="1"/>
    <col min="12549" max="12549" width="70.1640625" style="91" customWidth="1"/>
    <col min="12550" max="12550" width="17.5" style="91" customWidth="1"/>
    <col min="12551" max="12552" width="21.6640625" style="91" customWidth="1"/>
    <col min="12553" max="12553" width="19.5" style="91" customWidth="1"/>
    <col min="12554" max="12554" width="42" style="91" customWidth="1"/>
    <col min="12555" max="12800" width="10.6640625" style="91"/>
    <col min="12801" max="12801" width="72" style="91" bestFit="1" customWidth="1"/>
    <col min="12802" max="12802" width="78.5" style="91" customWidth="1"/>
    <col min="12803" max="12803" width="10.6640625" style="91"/>
    <col min="12804" max="12804" width="31.1640625" style="91" customWidth="1"/>
    <col min="12805" max="12805" width="70.1640625" style="91" customWidth="1"/>
    <col min="12806" max="12806" width="17.5" style="91" customWidth="1"/>
    <col min="12807" max="12808" width="21.6640625" style="91" customWidth="1"/>
    <col min="12809" max="12809" width="19.5" style="91" customWidth="1"/>
    <col min="12810" max="12810" width="42" style="91" customWidth="1"/>
    <col min="12811" max="13056" width="10.6640625" style="91"/>
    <col min="13057" max="13057" width="72" style="91" bestFit="1" customWidth="1"/>
    <col min="13058" max="13058" width="78.5" style="91" customWidth="1"/>
    <col min="13059" max="13059" width="10.6640625" style="91"/>
    <col min="13060" max="13060" width="31.1640625" style="91" customWidth="1"/>
    <col min="13061" max="13061" width="70.1640625" style="91" customWidth="1"/>
    <col min="13062" max="13062" width="17.5" style="91" customWidth="1"/>
    <col min="13063" max="13064" width="21.6640625" style="91" customWidth="1"/>
    <col min="13065" max="13065" width="19.5" style="91" customWidth="1"/>
    <col min="13066" max="13066" width="42" style="91" customWidth="1"/>
    <col min="13067" max="13312" width="10.6640625" style="91"/>
    <col min="13313" max="13313" width="72" style="91" bestFit="1" customWidth="1"/>
    <col min="13314" max="13314" width="78.5" style="91" customWidth="1"/>
    <col min="13315" max="13315" width="10.6640625" style="91"/>
    <col min="13316" max="13316" width="31.1640625" style="91" customWidth="1"/>
    <col min="13317" max="13317" width="70.1640625" style="91" customWidth="1"/>
    <col min="13318" max="13318" width="17.5" style="91" customWidth="1"/>
    <col min="13319" max="13320" width="21.6640625" style="91" customWidth="1"/>
    <col min="13321" max="13321" width="19.5" style="91" customWidth="1"/>
    <col min="13322" max="13322" width="42" style="91" customWidth="1"/>
    <col min="13323" max="13568" width="10.6640625" style="91"/>
    <col min="13569" max="13569" width="72" style="91" bestFit="1" customWidth="1"/>
    <col min="13570" max="13570" width="78.5" style="91" customWidth="1"/>
    <col min="13571" max="13571" width="10.6640625" style="91"/>
    <col min="13572" max="13572" width="31.1640625" style="91" customWidth="1"/>
    <col min="13573" max="13573" width="70.1640625" style="91" customWidth="1"/>
    <col min="13574" max="13574" width="17.5" style="91" customWidth="1"/>
    <col min="13575" max="13576" width="21.6640625" style="91" customWidth="1"/>
    <col min="13577" max="13577" width="19.5" style="91" customWidth="1"/>
    <col min="13578" max="13578" width="42" style="91" customWidth="1"/>
    <col min="13579" max="13824" width="10.6640625" style="91"/>
    <col min="13825" max="13825" width="72" style="91" bestFit="1" customWidth="1"/>
    <col min="13826" max="13826" width="78.5" style="91" customWidth="1"/>
    <col min="13827" max="13827" width="10.6640625" style="91"/>
    <col min="13828" max="13828" width="31.1640625" style="91" customWidth="1"/>
    <col min="13829" max="13829" width="70.1640625" style="91" customWidth="1"/>
    <col min="13830" max="13830" width="17.5" style="91" customWidth="1"/>
    <col min="13831" max="13832" width="21.6640625" style="91" customWidth="1"/>
    <col min="13833" max="13833" width="19.5" style="91" customWidth="1"/>
    <col min="13834" max="13834" width="42" style="91" customWidth="1"/>
    <col min="13835" max="14080" width="10.6640625" style="91"/>
    <col min="14081" max="14081" width="72" style="91" bestFit="1" customWidth="1"/>
    <col min="14082" max="14082" width="78.5" style="91" customWidth="1"/>
    <col min="14083" max="14083" width="10.6640625" style="91"/>
    <col min="14084" max="14084" width="31.1640625" style="91" customWidth="1"/>
    <col min="14085" max="14085" width="70.1640625" style="91" customWidth="1"/>
    <col min="14086" max="14086" width="17.5" style="91" customWidth="1"/>
    <col min="14087" max="14088" width="21.6640625" style="91" customWidth="1"/>
    <col min="14089" max="14089" width="19.5" style="91" customWidth="1"/>
    <col min="14090" max="14090" width="42" style="91" customWidth="1"/>
    <col min="14091" max="14336" width="10.6640625" style="91"/>
    <col min="14337" max="14337" width="72" style="91" bestFit="1" customWidth="1"/>
    <col min="14338" max="14338" width="78.5" style="91" customWidth="1"/>
    <col min="14339" max="14339" width="10.6640625" style="91"/>
    <col min="14340" max="14340" width="31.1640625" style="91" customWidth="1"/>
    <col min="14341" max="14341" width="70.1640625" style="91" customWidth="1"/>
    <col min="14342" max="14342" width="17.5" style="91" customWidth="1"/>
    <col min="14343" max="14344" width="21.6640625" style="91" customWidth="1"/>
    <col min="14345" max="14345" width="19.5" style="91" customWidth="1"/>
    <col min="14346" max="14346" width="42" style="91" customWidth="1"/>
    <col min="14347" max="14592" width="10.6640625" style="91"/>
    <col min="14593" max="14593" width="72" style="91" bestFit="1" customWidth="1"/>
    <col min="14594" max="14594" width="78.5" style="91" customWidth="1"/>
    <col min="14595" max="14595" width="10.6640625" style="91"/>
    <col min="14596" max="14596" width="31.1640625" style="91" customWidth="1"/>
    <col min="14597" max="14597" width="70.1640625" style="91" customWidth="1"/>
    <col min="14598" max="14598" width="17.5" style="91" customWidth="1"/>
    <col min="14599" max="14600" width="21.6640625" style="91" customWidth="1"/>
    <col min="14601" max="14601" width="19.5" style="91" customWidth="1"/>
    <col min="14602" max="14602" width="42" style="91" customWidth="1"/>
    <col min="14603" max="14848" width="10.6640625" style="91"/>
    <col min="14849" max="14849" width="72" style="91" bestFit="1" customWidth="1"/>
    <col min="14850" max="14850" width="78.5" style="91" customWidth="1"/>
    <col min="14851" max="14851" width="10.6640625" style="91"/>
    <col min="14852" max="14852" width="31.1640625" style="91" customWidth="1"/>
    <col min="14853" max="14853" width="70.1640625" style="91" customWidth="1"/>
    <col min="14854" max="14854" width="17.5" style="91" customWidth="1"/>
    <col min="14855" max="14856" width="21.6640625" style="91" customWidth="1"/>
    <col min="14857" max="14857" width="19.5" style="91" customWidth="1"/>
    <col min="14858" max="14858" width="42" style="91" customWidth="1"/>
    <col min="14859" max="15104" width="10.6640625" style="91"/>
    <col min="15105" max="15105" width="72" style="91" bestFit="1" customWidth="1"/>
    <col min="15106" max="15106" width="78.5" style="91" customWidth="1"/>
    <col min="15107" max="15107" width="10.6640625" style="91"/>
    <col min="15108" max="15108" width="31.1640625" style="91" customWidth="1"/>
    <col min="15109" max="15109" width="70.1640625" style="91" customWidth="1"/>
    <col min="15110" max="15110" width="17.5" style="91" customWidth="1"/>
    <col min="15111" max="15112" width="21.6640625" style="91" customWidth="1"/>
    <col min="15113" max="15113" width="19.5" style="91" customWidth="1"/>
    <col min="15114" max="15114" width="42" style="91" customWidth="1"/>
    <col min="15115" max="15360" width="10.6640625" style="91"/>
    <col min="15361" max="15361" width="72" style="91" bestFit="1" customWidth="1"/>
    <col min="15362" max="15362" width="78.5" style="91" customWidth="1"/>
    <col min="15363" max="15363" width="10.6640625" style="91"/>
    <col min="15364" max="15364" width="31.1640625" style="91" customWidth="1"/>
    <col min="15365" max="15365" width="70.1640625" style="91" customWidth="1"/>
    <col min="15366" max="15366" width="17.5" style="91" customWidth="1"/>
    <col min="15367" max="15368" width="21.6640625" style="91" customWidth="1"/>
    <col min="15369" max="15369" width="19.5" style="91" customWidth="1"/>
    <col min="15370" max="15370" width="42" style="91" customWidth="1"/>
    <col min="15371" max="15616" width="10.6640625" style="91"/>
    <col min="15617" max="15617" width="72" style="91" bestFit="1" customWidth="1"/>
    <col min="15618" max="15618" width="78.5" style="91" customWidth="1"/>
    <col min="15619" max="15619" width="10.6640625" style="91"/>
    <col min="15620" max="15620" width="31.1640625" style="91" customWidth="1"/>
    <col min="15621" max="15621" width="70.1640625" style="91" customWidth="1"/>
    <col min="15622" max="15622" width="17.5" style="91" customWidth="1"/>
    <col min="15623" max="15624" width="21.6640625" style="91" customWidth="1"/>
    <col min="15625" max="15625" width="19.5" style="91" customWidth="1"/>
    <col min="15626" max="15626" width="42" style="91" customWidth="1"/>
    <col min="15627" max="15872" width="10.6640625" style="91"/>
    <col min="15873" max="15873" width="72" style="91" bestFit="1" customWidth="1"/>
    <col min="15874" max="15874" width="78.5" style="91" customWidth="1"/>
    <col min="15875" max="15875" width="10.6640625" style="91"/>
    <col min="15876" max="15876" width="31.1640625" style="91" customWidth="1"/>
    <col min="15877" max="15877" width="70.1640625" style="91" customWidth="1"/>
    <col min="15878" max="15878" width="17.5" style="91" customWidth="1"/>
    <col min="15879" max="15880" width="21.6640625" style="91" customWidth="1"/>
    <col min="15881" max="15881" width="19.5" style="91" customWidth="1"/>
    <col min="15882" max="15882" width="42" style="91" customWidth="1"/>
    <col min="15883" max="16128" width="10.6640625" style="91"/>
    <col min="16129" max="16129" width="72" style="91" bestFit="1" customWidth="1"/>
    <col min="16130" max="16130" width="78.5" style="91" customWidth="1"/>
    <col min="16131" max="16131" width="10.6640625" style="91"/>
    <col min="16132" max="16132" width="31.1640625" style="91" customWidth="1"/>
    <col min="16133" max="16133" width="70.1640625" style="91" customWidth="1"/>
    <col min="16134" max="16134" width="17.5" style="91" customWidth="1"/>
    <col min="16135" max="16136" width="21.6640625" style="91" customWidth="1"/>
    <col min="16137" max="16137" width="19.5" style="91" customWidth="1"/>
    <col min="16138" max="16138" width="42" style="91" customWidth="1"/>
    <col min="16139" max="16384" width="10.6640625" style="91"/>
  </cols>
  <sheetData>
    <row r="1" spans="1:2" ht="25.5" customHeight="1" x14ac:dyDescent="0.2">
      <c r="A1" s="232" t="s">
        <v>0</v>
      </c>
      <c r="B1" s="233"/>
    </row>
    <row r="2" spans="1:2" ht="25.5" customHeight="1" x14ac:dyDescent="0.2">
      <c r="A2" s="234" t="s">
        <v>1</v>
      </c>
      <c r="B2" s="235"/>
    </row>
    <row r="3" spans="1:2" x14ac:dyDescent="0.2">
      <c r="A3" s="92" t="s">
        <v>2</v>
      </c>
      <c r="B3" s="93" t="s">
        <v>3</v>
      </c>
    </row>
    <row r="4" spans="1:2" x14ac:dyDescent="0.2">
      <c r="A4" s="94" t="s">
        <v>4</v>
      </c>
      <c r="B4" s="95" t="s">
        <v>5</v>
      </c>
    </row>
    <row r="5" spans="1:2" x14ac:dyDescent="0.2">
      <c r="A5" s="94" t="s">
        <v>6</v>
      </c>
      <c r="B5" s="95" t="s">
        <v>7</v>
      </c>
    </row>
    <row r="6" spans="1:2" ht="105" x14ac:dyDescent="0.2">
      <c r="A6" s="94" t="s">
        <v>8</v>
      </c>
      <c r="B6" s="96" t="s">
        <v>9</v>
      </c>
    </row>
    <row r="7" spans="1:2" ht="40.5" customHeight="1" x14ac:dyDescent="0.2">
      <c r="A7" s="94" t="s">
        <v>10</v>
      </c>
      <c r="B7" s="97" t="s">
        <v>11</v>
      </c>
    </row>
    <row r="8" spans="1:2" ht="29.25" customHeight="1" x14ac:dyDescent="0.2">
      <c r="A8" s="94" t="s">
        <v>12</v>
      </c>
      <c r="B8" s="97" t="s">
        <v>13</v>
      </c>
    </row>
    <row r="9" spans="1:2" ht="38.25" customHeight="1" x14ac:dyDescent="0.2">
      <c r="A9" s="94" t="s">
        <v>14</v>
      </c>
      <c r="B9" s="97" t="s">
        <v>13</v>
      </c>
    </row>
    <row r="10" spans="1:2" ht="30" x14ac:dyDescent="0.2">
      <c r="A10" s="94" t="s">
        <v>15</v>
      </c>
      <c r="B10" s="98" t="s">
        <v>16</v>
      </c>
    </row>
    <row r="11" spans="1:2" ht="15" x14ac:dyDescent="0.2">
      <c r="A11" s="94" t="s">
        <v>17</v>
      </c>
      <c r="B11" s="98" t="s">
        <v>18</v>
      </c>
    </row>
    <row r="12" spans="1:2" ht="8.25" customHeight="1" x14ac:dyDescent="0.2">
      <c r="A12" s="99"/>
      <c r="B12" s="100"/>
    </row>
    <row r="13" spans="1:2" ht="15" x14ac:dyDescent="0.2">
      <c r="A13" s="94" t="s">
        <v>19</v>
      </c>
      <c r="B13" s="101" t="s">
        <v>20</v>
      </c>
    </row>
    <row r="14" spans="1:2" ht="15" x14ac:dyDescent="0.2">
      <c r="A14" s="94" t="s">
        <v>21</v>
      </c>
      <c r="B14" s="101" t="s">
        <v>22</v>
      </c>
    </row>
    <row r="15" spans="1:2" ht="30" x14ac:dyDescent="0.2">
      <c r="A15" s="94" t="s">
        <v>23</v>
      </c>
      <c r="B15" s="101" t="s">
        <v>24</v>
      </c>
    </row>
    <row r="16" spans="1:2" ht="15" x14ac:dyDescent="0.2">
      <c r="A16" s="94" t="s">
        <v>25</v>
      </c>
      <c r="B16" s="101" t="s">
        <v>26</v>
      </c>
    </row>
    <row r="17" spans="1:2" ht="8.25" customHeight="1" x14ac:dyDescent="0.2">
      <c r="A17" s="99"/>
      <c r="B17" s="102"/>
    </row>
    <row r="18" spans="1:2" ht="30" x14ac:dyDescent="0.2">
      <c r="A18" s="94" t="s">
        <v>27</v>
      </c>
      <c r="B18" s="101" t="s">
        <v>28</v>
      </c>
    </row>
    <row r="19" spans="1:2" ht="30" x14ac:dyDescent="0.2">
      <c r="A19" s="94" t="s">
        <v>29</v>
      </c>
      <c r="B19" s="101" t="s">
        <v>30</v>
      </c>
    </row>
    <row r="20" spans="1:2" ht="30" x14ac:dyDescent="0.2">
      <c r="A20" s="94" t="s">
        <v>31</v>
      </c>
      <c r="B20" s="101" t="s">
        <v>32</v>
      </c>
    </row>
    <row r="21" spans="1:2" ht="30" x14ac:dyDescent="0.2">
      <c r="A21" s="94" t="s">
        <v>25</v>
      </c>
      <c r="B21" s="101" t="s">
        <v>33</v>
      </c>
    </row>
    <row r="22" spans="1:2" ht="8.25" customHeight="1" x14ac:dyDescent="0.2">
      <c r="A22" s="99"/>
      <c r="B22" s="102"/>
    </row>
    <row r="23" spans="1:2" ht="31.5" customHeight="1" x14ac:dyDescent="0.2">
      <c r="A23" s="94" t="s">
        <v>34</v>
      </c>
      <c r="B23" s="101" t="s">
        <v>35</v>
      </c>
    </row>
    <row r="24" spans="1:2" ht="15" x14ac:dyDescent="0.2">
      <c r="A24" s="94" t="s">
        <v>36</v>
      </c>
      <c r="B24" s="101" t="s">
        <v>37</v>
      </c>
    </row>
    <row r="25" spans="1:2" ht="20" customHeight="1" x14ac:dyDescent="0.2">
      <c r="A25" s="94" t="s">
        <v>38</v>
      </c>
      <c r="B25" s="101" t="s">
        <v>39</v>
      </c>
    </row>
    <row r="26" spans="1:2" ht="29" customHeight="1" x14ac:dyDescent="0.2">
      <c r="A26" s="94" t="s">
        <v>40</v>
      </c>
      <c r="B26" s="101" t="s">
        <v>41</v>
      </c>
    </row>
    <row r="27" spans="1:2" ht="20.75" customHeight="1" x14ac:dyDescent="0.2">
      <c r="A27" s="94" t="s">
        <v>42</v>
      </c>
      <c r="B27" s="101" t="s">
        <v>43</v>
      </c>
    </row>
    <row r="28" spans="1:2" ht="8.25" customHeight="1" x14ac:dyDescent="0.2">
      <c r="A28" s="99"/>
      <c r="B28" s="102"/>
    </row>
    <row r="29" spans="1:2" ht="30" x14ac:dyDescent="0.2">
      <c r="A29" s="94" t="s">
        <v>44</v>
      </c>
      <c r="B29" s="101" t="s">
        <v>45</v>
      </c>
    </row>
    <row r="30" spans="1:2" ht="45" x14ac:dyDescent="0.2">
      <c r="A30" s="94" t="s">
        <v>46</v>
      </c>
      <c r="B30" s="101" t="s">
        <v>47</v>
      </c>
    </row>
    <row r="31" spans="1:2" ht="30" x14ac:dyDescent="0.2">
      <c r="A31" s="94" t="s">
        <v>48</v>
      </c>
      <c r="B31" s="101" t="s">
        <v>49</v>
      </c>
    </row>
    <row r="32" spans="1:2" ht="30" x14ac:dyDescent="0.2">
      <c r="A32" s="94" t="s">
        <v>50</v>
      </c>
      <c r="B32" s="101" t="s">
        <v>51</v>
      </c>
    </row>
    <row r="33" spans="1:2" ht="45" x14ac:dyDescent="0.2">
      <c r="A33" s="94" t="s">
        <v>52</v>
      </c>
      <c r="B33" s="101" t="s">
        <v>53</v>
      </c>
    </row>
    <row r="34" spans="1:2" ht="85.25" customHeight="1" x14ac:dyDescent="0.2">
      <c r="A34" s="103" t="s">
        <v>54</v>
      </c>
      <c r="B34" s="101" t="s">
        <v>55</v>
      </c>
    </row>
    <row r="35" spans="1:2" ht="81.5" customHeight="1" x14ac:dyDescent="0.2">
      <c r="A35" s="103" t="s">
        <v>56</v>
      </c>
      <c r="B35" s="101" t="s">
        <v>57</v>
      </c>
    </row>
    <row r="36" spans="1:2" ht="54" customHeight="1" x14ac:dyDescent="0.2">
      <c r="A36" s="103" t="s">
        <v>58</v>
      </c>
      <c r="B36" s="101" t="s">
        <v>59</v>
      </c>
    </row>
    <row r="37" spans="1:2" ht="8.25" customHeight="1" x14ac:dyDescent="0.2">
      <c r="A37" s="104"/>
      <c r="B37" s="102"/>
    </row>
    <row r="38" spans="1:2" ht="60" x14ac:dyDescent="0.2">
      <c r="A38" s="103" t="s">
        <v>60</v>
      </c>
      <c r="B38" s="101" t="s">
        <v>61</v>
      </c>
    </row>
    <row r="39" spans="1:2" ht="30" x14ac:dyDescent="0.2">
      <c r="A39" s="103" t="s">
        <v>62</v>
      </c>
      <c r="B39" s="101" t="s">
        <v>63</v>
      </c>
    </row>
    <row r="40" spans="1:2" ht="30" x14ac:dyDescent="0.2">
      <c r="A40" s="103" t="s">
        <v>64</v>
      </c>
      <c r="B40" s="101" t="s">
        <v>65</v>
      </c>
    </row>
    <row r="41" spans="1:2" ht="75" x14ac:dyDescent="0.2">
      <c r="A41" s="103" t="s">
        <v>66</v>
      </c>
      <c r="B41" s="101" t="s">
        <v>67</v>
      </c>
    </row>
    <row r="42" spans="1:2" ht="30" x14ac:dyDescent="0.2">
      <c r="A42" s="94" t="s">
        <v>68</v>
      </c>
      <c r="B42" s="101" t="s">
        <v>69</v>
      </c>
    </row>
    <row r="43" spans="1:2" x14ac:dyDescent="0.2">
      <c r="A43" s="103"/>
      <c r="B43" s="105"/>
    </row>
    <row r="44" spans="1:2" ht="25.5" customHeight="1" x14ac:dyDescent="0.2">
      <c r="A44" s="234" t="s">
        <v>70</v>
      </c>
      <c r="B44" s="235"/>
    </row>
    <row r="45" spans="1:2" x14ac:dyDescent="0.2">
      <c r="A45" s="92" t="s">
        <v>2</v>
      </c>
      <c r="B45" s="93" t="s">
        <v>3</v>
      </c>
    </row>
    <row r="46" spans="1:2" x14ac:dyDescent="0.2">
      <c r="A46" s="94" t="s">
        <v>6</v>
      </c>
      <c r="B46" s="95" t="s">
        <v>7</v>
      </c>
    </row>
    <row r="47" spans="1:2" ht="105" x14ac:dyDescent="0.2">
      <c r="A47" s="94" t="s">
        <v>8</v>
      </c>
      <c r="B47" s="96" t="s">
        <v>9</v>
      </c>
    </row>
    <row r="48" spans="1:2" ht="15" x14ac:dyDescent="0.2">
      <c r="A48" s="94" t="s">
        <v>71</v>
      </c>
      <c r="B48" s="106" t="s">
        <v>72</v>
      </c>
    </row>
    <row r="49" spans="1:2" ht="37.5" customHeight="1" x14ac:dyDescent="0.2">
      <c r="A49" s="94" t="s">
        <v>73</v>
      </c>
      <c r="B49" s="106" t="s">
        <v>13</v>
      </c>
    </row>
    <row r="50" spans="1:2" ht="30" x14ac:dyDescent="0.2">
      <c r="A50" s="94" t="s">
        <v>74</v>
      </c>
      <c r="B50" s="106" t="s">
        <v>75</v>
      </c>
    </row>
    <row r="51" spans="1:2" ht="30" x14ac:dyDescent="0.2">
      <c r="A51" s="94" t="s">
        <v>76</v>
      </c>
      <c r="B51" s="107" t="s">
        <v>77</v>
      </c>
    </row>
    <row r="52" spans="1:2" ht="45" x14ac:dyDescent="0.2">
      <c r="A52" s="94" t="s">
        <v>78</v>
      </c>
      <c r="B52" s="107" t="s">
        <v>79</v>
      </c>
    </row>
    <row r="53" spans="1:2" ht="15" x14ac:dyDescent="0.2">
      <c r="A53" s="94" t="s">
        <v>80</v>
      </c>
      <c r="B53" s="107" t="s">
        <v>81</v>
      </c>
    </row>
    <row r="54" spans="1:2" ht="75" x14ac:dyDescent="0.2">
      <c r="A54" s="94" t="s">
        <v>82</v>
      </c>
      <c r="B54" s="107" t="s">
        <v>83</v>
      </c>
    </row>
    <row r="55" spans="1:2" ht="60" x14ac:dyDescent="0.2">
      <c r="A55" s="103" t="s">
        <v>84</v>
      </c>
      <c r="B55" s="107" t="s">
        <v>85</v>
      </c>
    </row>
    <row r="56" spans="1:2" ht="30" x14ac:dyDescent="0.2">
      <c r="A56" s="94" t="s">
        <v>86</v>
      </c>
      <c r="B56" s="107" t="s">
        <v>87</v>
      </c>
    </row>
    <row r="57" spans="1:2" ht="90" x14ac:dyDescent="0.2">
      <c r="A57" s="94" t="s">
        <v>88</v>
      </c>
      <c r="B57" s="107" t="s">
        <v>89</v>
      </c>
    </row>
    <row r="58" spans="1:2" ht="15" x14ac:dyDescent="0.2">
      <c r="A58" s="94" t="s">
        <v>90</v>
      </c>
      <c r="B58" s="107" t="s">
        <v>91</v>
      </c>
    </row>
    <row r="59" spans="1:2" ht="30" x14ac:dyDescent="0.2">
      <c r="A59" s="94" t="s">
        <v>92</v>
      </c>
      <c r="B59" s="107" t="s">
        <v>93</v>
      </c>
    </row>
    <row r="60" spans="1:2" ht="30" x14ac:dyDescent="0.2">
      <c r="A60" s="94" t="s">
        <v>94</v>
      </c>
      <c r="B60" s="107" t="s">
        <v>95</v>
      </c>
    </row>
    <row r="61" spans="1:2" ht="30" x14ac:dyDescent="0.2">
      <c r="A61" s="94" t="s">
        <v>96</v>
      </c>
      <c r="B61" s="107" t="s">
        <v>97</v>
      </c>
    </row>
    <row r="62" spans="1:2" ht="30" x14ac:dyDescent="0.2">
      <c r="A62" s="94" t="s">
        <v>98</v>
      </c>
      <c r="B62" s="107" t="s">
        <v>99</v>
      </c>
    </row>
    <row r="63" spans="1:2" ht="45" x14ac:dyDescent="0.2">
      <c r="A63" s="94" t="s">
        <v>100</v>
      </c>
      <c r="B63" s="107" t="s">
        <v>101</v>
      </c>
    </row>
    <row r="64" spans="1:2" ht="79.5" customHeight="1" x14ac:dyDescent="0.2">
      <c r="A64" s="94" t="s">
        <v>102</v>
      </c>
      <c r="B64" s="107" t="s">
        <v>103</v>
      </c>
    </row>
    <row r="65" spans="1:2" ht="90" x14ac:dyDescent="0.2">
      <c r="A65" s="94" t="s">
        <v>104</v>
      </c>
      <c r="B65" s="107" t="s">
        <v>105</v>
      </c>
    </row>
    <row r="66" spans="1:2" ht="30" x14ac:dyDescent="0.2">
      <c r="A66" s="94" t="s">
        <v>106</v>
      </c>
      <c r="B66" s="107" t="s">
        <v>107</v>
      </c>
    </row>
    <row r="67" spans="1:2" ht="150" x14ac:dyDescent="0.2">
      <c r="A67" s="94" t="s">
        <v>108</v>
      </c>
      <c r="B67" s="107" t="s">
        <v>109</v>
      </c>
    </row>
    <row r="68" spans="1:2" ht="30" x14ac:dyDescent="0.2">
      <c r="A68" s="94" t="s">
        <v>110</v>
      </c>
      <c r="B68" s="107" t="s">
        <v>111</v>
      </c>
    </row>
    <row r="69" spans="1:2" ht="30" x14ac:dyDescent="0.2">
      <c r="A69" s="103" t="s">
        <v>112</v>
      </c>
      <c r="B69" s="107" t="s">
        <v>113</v>
      </c>
    </row>
    <row r="70" spans="1:2" ht="25.5" customHeight="1" x14ac:dyDescent="0.2">
      <c r="A70" s="234" t="s">
        <v>114</v>
      </c>
      <c r="B70" s="235"/>
    </row>
    <row r="71" spans="1:2" x14ac:dyDescent="0.2">
      <c r="A71" s="236" t="s">
        <v>115</v>
      </c>
      <c r="B71" s="237"/>
    </row>
    <row r="72" spans="1:2" ht="72" customHeight="1" x14ac:dyDescent="0.2">
      <c r="A72" s="230" t="s">
        <v>116</v>
      </c>
      <c r="B72" s="231"/>
    </row>
    <row r="73" spans="1:2" ht="30" x14ac:dyDescent="0.2">
      <c r="A73" s="94" t="s">
        <v>117</v>
      </c>
      <c r="B73" s="107" t="s">
        <v>118</v>
      </c>
    </row>
    <row r="74" spans="1:2" ht="30" x14ac:dyDescent="0.2">
      <c r="A74" s="103" t="s">
        <v>119</v>
      </c>
      <c r="B74" s="107" t="s">
        <v>120</v>
      </c>
    </row>
  </sheetData>
  <mergeCells count="6">
    <mergeCell ref="A72:B72"/>
    <mergeCell ref="A1:B1"/>
    <mergeCell ref="A2:B2"/>
    <mergeCell ref="A44:B44"/>
    <mergeCell ref="A70:B70"/>
    <mergeCell ref="A71:B71"/>
  </mergeCells>
  <pageMargins left="0.25" right="0.25" top="0.75" bottom="0.75" header="0.3" footer="0.3"/>
  <pageSetup scale="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F09A-13C1-4DC6-A2B2-7C8E4BB38F48}">
  <sheetPr codeName="Hoja6"/>
  <dimension ref="A1:J48"/>
  <sheetViews>
    <sheetView workbookViewId="0">
      <selection activeCell="B12" sqref="B12"/>
    </sheetView>
  </sheetViews>
  <sheetFormatPr baseColWidth="10" defaultColWidth="11.5" defaultRowHeight="15" x14ac:dyDescent="0.2"/>
  <cols>
    <col min="1" max="1" width="15.6640625" customWidth="1"/>
    <col min="2" max="2" width="70.5" customWidth="1"/>
    <col min="3" max="3" width="45.6640625" customWidth="1"/>
    <col min="4" max="4" width="77.6640625" customWidth="1"/>
    <col min="5" max="5" width="15.5" customWidth="1"/>
    <col min="6" max="6" width="53.5" customWidth="1"/>
    <col min="7" max="7" width="32.6640625" style="7" customWidth="1"/>
    <col min="8" max="8" width="19" style="2" customWidth="1"/>
    <col min="9" max="9" width="29.5" style="2" customWidth="1"/>
    <col min="10" max="10" width="36.33203125" style="2" customWidth="1"/>
  </cols>
  <sheetData>
    <row r="1" spans="1:10" ht="28" x14ac:dyDescent="0.2">
      <c r="A1" s="9" t="s">
        <v>291</v>
      </c>
      <c r="B1" s="9" t="s">
        <v>14</v>
      </c>
      <c r="C1" s="9" t="s">
        <v>292</v>
      </c>
      <c r="D1" s="9" t="s">
        <v>293</v>
      </c>
      <c r="E1" s="9" t="s">
        <v>294</v>
      </c>
      <c r="F1" s="10" t="s">
        <v>295</v>
      </c>
      <c r="G1" s="10" t="s">
        <v>86</v>
      </c>
      <c r="H1" s="10" t="s">
        <v>296</v>
      </c>
      <c r="I1" s="10" t="s">
        <v>296</v>
      </c>
      <c r="J1" s="10" t="s">
        <v>248</v>
      </c>
    </row>
    <row r="2" spans="1:10" x14ac:dyDescent="0.2">
      <c r="A2" s="11"/>
      <c r="B2" s="11"/>
      <c r="C2" s="11"/>
      <c r="D2" s="11"/>
      <c r="E2" s="11"/>
      <c r="F2" s="12"/>
      <c r="G2" s="3" t="s">
        <v>297</v>
      </c>
      <c r="H2" s="8" t="s">
        <v>298</v>
      </c>
      <c r="I2" s="8" t="s">
        <v>299</v>
      </c>
      <c r="J2" s="8" t="s">
        <v>300</v>
      </c>
    </row>
    <row r="3" spans="1:10" x14ac:dyDescent="0.2">
      <c r="A3" s="8" t="s">
        <v>301</v>
      </c>
      <c r="B3" s="14" t="s">
        <v>302</v>
      </c>
      <c r="C3" s="13" t="s">
        <v>303</v>
      </c>
      <c r="D3" s="8" t="s">
        <v>304</v>
      </c>
      <c r="E3" s="8" t="s">
        <v>305</v>
      </c>
      <c r="F3" s="8" t="s">
        <v>306</v>
      </c>
      <c r="G3" s="8" t="s">
        <v>307</v>
      </c>
      <c r="H3" s="8" t="s">
        <v>308</v>
      </c>
      <c r="I3" s="8" t="s">
        <v>309</v>
      </c>
      <c r="J3" s="8" t="s">
        <v>257</v>
      </c>
    </row>
    <row r="4" spans="1:10" x14ac:dyDescent="0.2">
      <c r="A4" s="8" t="s">
        <v>134</v>
      </c>
      <c r="B4" s="14" t="s">
        <v>135</v>
      </c>
      <c r="C4" s="13" t="s">
        <v>310</v>
      </c>
      <c r="D4" s="8" t="s">
        <v>133</v>
      </c>
      <c r="E4" s="8" t="s">
        <v>311</v>
      </c>
      <c r="F4" s="8" t="s">
        <v>312</v>
      </c>
      <c r="G4" s="8" t="s">
        <v>313</v>
      </c>
      <c r="H4" s="8" t="s">
        <v>214</v>
      </c>
      <c r="I4" s="8" t="s">
        <v>314</v>
      </c>
      <c r="J4" s="8" t="s">
        <v>252</v>
      </c>
    </row>
    <row r="5" spans="1:10" x14ac:dyDescent="0.2">
      <c r="A5" s="8" t="s">
        <v>315</v>
      </c>
      <c r="B5" s="14" t="s">
        <v>316</v>
      </c>
      <c r="C5" s="13" t="s">
        <v>317</v>
      </c>
      <c r="D5" s="8" t="s">
        <v>318</v>
      </c>
      <c r="E5" s="8" t="s">
        <v>319</v>
      </c>
      <c r="F5" s="8" t="s">
        <v>320</v>
      </c>
      <c r="G5" s="8" t="s">
        <v>321</v>
      </c>
      <c r="H5" s="8" t="s">
        <v>206</v>
      </c>
      <c r="I5" s="8" t="s">
        <v>322</v>
      </c>
      <c r="J5" s="8" t="s">
        <v>253</v>
      </c>
    </row>
    <row r="6" spans="1:10" x14ac:dyDescent="0.2">
      <c r="A6" s="8" t="s">
        <v>323</v>
      </c>
      <c r="B6" s="14" t="s">
        <v>324</v>
      </c>
      <c r="C6" s="13" t="s">
        <v>325</v>
      </c>
      <c r="D6" s="8" t="s">
        <v>326</v>
      </c>
      <c r="E6" s="8" t="s">
        <v>327</v>
      </c>
      <c r="F6" s="8" t="s">
        <v>328</v>
      </c>
      <c r="G6" s="8" t="s">
        <v>329</v>
      </c>
      <c r="H6" s="8"/>
      <c r="I6" s="8" t="s">
        <v>330</v>
      </c>
      <c r="J6" s="8" t="s">
        <v>254</v>
      </c>
    </row>
    <row r="7" spans="1:10" x14ac:dyDescent="0.2">
      <c r="A7" s="8"/>
      <c r="B7" s="14" t="s">
        <v>331</v>
      </c>
      <c r="C7" s="13" t="s">
        <v>332</v>
      </c>
      <c r="D7" s="8" t="s">
        <v>333</v>
      </c>
      <c r="E7" s="8" t="s">
        <v>334</v>
      </c>
      <c r="F7" s="8" t="s">
        <v>335</v>
      </c>
      <c r="G7" s="8" t="s">
        <v>336</v>
      </c>
      <c r="H7" s="8"/>
      <c r="I7" s="8" t="s">
        <v>263</v>
      </c>
      <c r="J7" s="8" t="s">
        <v>255</v>
      </c>
    </row>
    <row r="8" spans="1:10" x14ac:dyDescent="0.2">
      <c r="A8" s="8"/>
      <c r="B8" s="14" t="s">
        <v>337</v>
      </c>
      <c r="C8" s="13" t="s">
        <v>338</v>
      </c>
      <c r="D8" s="8" t="s">
        <v>339</v>
      </c>
      <c r="E8" s="8" t="s">
        <v>340</v>
      </c>
      <c r="F8" s="8" t="s">
        <v>341</v>
      </c>
      <c r="G8" s="8" t="s">
        <v>342</v>
      </c>
      <c r="H8" s="8"/>
      <c r="I8" s="8"/>
      <c r="J8" s="8"/>
    </row>
    <row r="9" spans="1:10" x14ac:dyDescent="0.2">
      <c r="C9" s="13" t="s">
        <v>190</v>
      </c>
      <c r="D9" s="8" t="s">
        <v>343</v>
      </c>
      <c r="E9" s="8"/>
      <c r="F9" s="8"/>
      <c r="G9" s="8" t="s">
        <v>344</v>
      </c>
    </row>
    <row r="10" spans="1:10" x14ac:dyDescent="0.2">
      <c r="C10" s="13" t="s">
        <v>345</v>
      </c>
      <c r="D10" s="8" t="s">
        <v>346</v>
      </c>
      <c r="E10" s="8"/>
      <c r="F10" s="8"/>
      <c r="G10" s="8" t="s">
        <v>347</v>
      </c>
    </row>
    <row r="11" spans="1:10" x14ac:dyDescent="0.2">
      <c r="C11" s="13" t="s">
        <v>348</v>
      </c>
      <c r="D11" s="8" t="s">
        <v>349</v>
      </c>
      <c r="E11" s="8"/>
      <c r="F11" s="8"/>
      <c r="G11" s="8" t="s">
        <v>350</v>
      </c>
    </row>
    <row r="12" spans="1:10" x14ac:dyDescent="0.2">
      <c r="C12" s="13" t="s">
        <v>351</v>
      </c>
      <c r="D12" s="8" t="s">
        <v>352</v>
      </c>
      <c r="E12" s="8"/>
      <c r="F12" s="8"/>
      <c r="G12" s="8" t="s">
        <v>353</v>
      </c>
    </row>
    <row r="13" spans="1:10" x14ac:dyDescent="0.2">
      <c r="C13" s="13" t="s">
        <v>136</v>
      </c>
      <c r="D13" s="8" t="s">
        <v>354</v>
      </c>
      <c r="E13" s="8"/>
      <c r="F13" s="8"/>
      <c r="G13" s="8" t="s">
        <v>355</v>
      </c>
    </row>
    <row r="14" spans="1:10" x14ac:dyDescent="0.2">
      <c r="B14" s="1"/>
      <c r="C14" s="13" t="s">
        <v>356</v>
      </c>
      <c r="D14" s="8" t="s">
        <v>357</v>
      </c>
      <c r="E14" s="8"/>
      <c r="F14" s="8"/>
      <c r="G14" s="8" t="s">
        <v>358</v>
      </c>
    </row>
    <row r="15" spans="1:10" x14ac:dyDescent="0.2">
      <c r="B15" s="1"/>
      <c r="C15" s="13" t="s">
        <v>359</v>
      </c>
      <c r="D15" s="8" t="s">
        <v>360</v>
      </c>
      <c r="E15" s="8"/>
      <c r="F15" s="8"/>
      <c r="G15" s="8" t="s">
        <v>361</v>
      </c>
    </row>
    <row r="16" spans="1:10" x14ac:dyDescent="0.2">
      <c r="C16" s="13" t="s">
        <v>362</v>
      </c>
      <c r="D16" s="8"/>
      <c r="E16" s="1"/>
      <c r="G16" s="5"/>
    </row>
    <row r="17" spans="2:7" x14ac:dyDescent="0.2">
      <c r="C17" s="13" t="s">
        <v>363</v>
      </c>
      <c r="D17" s="8"/>
      <c r="E17" s="1"/>
      <c r="G17" s="5"/>
    </row>
    <row r="18" spans="2:7" x14ac:dyDescent="0.2">
      <c r="C18" s="13" t="s">
        <v>364</v>
      </c>
      <c r="D18" s="8"/>
      <c r="E18" s="1"/>
      <c r="G18" s="5"/>
    </row>
    <row r="19" spans="2:7" x14ac:dyDescent="0.2">
      <c r="C19" s="13" t="s">
        <v>365</v>
      </c>
      <c r="D19" s="8"/>
      <c r="E19" s="1"/>
      <c r="G19" s="5"/>
    </row>
    <row r="20" spans="2:7" x14ac:dyDescent="0.2">
      <c r="B20" s="1"/>
      <c r="C20" s="13" t="s">
        <v>366</v>
      </c>
      <c r="D20" s="8"/>
      <c r="E20" s="1"/>
      <c r="G20" s="5"/>
    </row>
    <row r="21" spans="2:7" x14ac:dyDescent="0.2">
      <c r="E21" s="1"/>
      <c r="G21" s="5"/>
    </row>
    <row r="22" spans="2:7" x14ac:dyDescent="0.2">
      <c r="E22" s="1"/>
      <c r="G22" s="5"/>
    </row>
    <row r="23" spans="2:7" x14ac:dyDescent="0.2">
      <c r="G23" s="5"/>
    </row>
    <row r="24" spans="2:7" x14ac:dyDescent="0.2">
      <c r="G24" s="6" t="s">
        <v>367</v>
      </c>
    </row>
    <row r="25" spans="2:7" x14ac:dyDescent="0.2">
      <c r="G25" s="4" t="s">
        <v>368</v>
      </c>
    </row>
    <row r="26" spans="2:7" x14ac:dyDescent="0.2">
      <c r="G26" s="4" t="s">
        <v>369</v>
      </c>
    </row>
    <row r="27" spans="2:7" x14ac:dyDescent="0.2">
      <c r="G27" s="4" t="s">
        <v>370</v>
      </c>
    </row>
    <row r="28" spans="2:7" x14ac:dyDescent="0.2">
      <c r="G28" s="4" t="s">
        <v>371</v>
      </c>
    </row>
    <row r="29" spans="2:7" x14ac:dyDescent="0.2">
      <c r="G29" s="4" t="s">
        <v>372</v>
      </c>
    </row>
    <row r="30" spans="2:7" x14ac:dyDescent="0.2">
      <c r="G30" s="4" t="s">
        <v>373</v>
      </c>
    </row>
    <row r="31" spans="2:7" x14ac:dyDescent="0.2">
      <c r="G31" s="4" t="s">
        <v>374</v>
      </c>
    </row>
    <row r="32" spans="2:7" x14ac:dyDescent="0.2">
      <c r="G32" s="4" t="s">
        <v>375</v>
      </c>
    </row>
    <row r="33" spans="7:7" x14ac:dyDescent="0.2">
      <c r="G33" s="4" t="s">
        <v>376</v>
      </c>
    </row>
    <row r="34" spans="7:7" x14ac:dyDescent="0.2">
      <c r="G34" s="4" t="s">
        <v>377</v>
      </c>
    </row>
    <row r="35" spans="7:7" x14ac:dyDescent="0.2">
      <c r="G35" s="4" t="s">
        <v>378</v>
      </c>
    </row>
    <row r="36" spans="7:7" x14ac:dyDescent="0.2">
      <c r="G36" s="4" t="s">
        <v>379</v>
      </c>
    </row>
    <row r="37" spans="7:7" x14ac:dyDescent="0.2">
      <c r="G37" s="4" t="s">
        <v>380</v>
      </c>
    </row>
    <row r="38" spans="7:7" x14ac:dyDescent="0.2">
      <c r="G38" s="4" t="s">
        <v>381</v>
      </c>
    </row>
    <row r="39" spans="7:7" x14ac:dyDescent="0.2">
      <c r="G39" s="4" t="s">
        <v>382</v>
      </c>
    </row>
    <row r="40" spans="7:7" x14ac:dyDescent="0.2">
      <c r="G40" s="4" t="s">
        <v>383</v>
      </c>
    </row>
    <row r="41" spans="7:7" x14ac:dyDescent="0.2">
      <c r="G41" s="4" t="s">
        <v>384</v>
      </c>
    </row>
    <row r="42" spans="7:7" x14ac:dyDescent="0.2">
      <c r="G42" s="4" t="s">
        <v>385</v>
      </c>
    </row>
    <row r="43" spans="7:7" x14ac:dyDescent="0.2">
      <c r="G43" s="4" t="s">
        <v>386</v>
      </c>
    </row>
    <row r="44" spans="7:7" x14ac:dyDescent="0.2">
      <c r="G44" s="4" t="s">
        <v>387</v>
      </c>
    </row>
    <row r="45" spans="7:7" x14ac:dyDescent="0.2">
      <c r="G45" s="4" t="s">
        <v>388</v>
      </c>
    </row>
    <row r="46" spans="7:7" x14ac:dyDescent="0.2">
      <c r="G46" s="4" t="s">
        <v>389</v>
      </c>
    </row>
    <row r="47" spans="7:7" x14ac:dyDescent="0.2">
      <c r="G47" s="4" t="s">
        <v>390</v>
      </c>
    </row>
    <row r="48" spans="7:7" x14ac:dyDescent="0.2">
      <c r="G48" s="4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39997558519241921"/>
    <pageSetUpPr fitToPage="1"/>
  </sheetPr>
  <dimension ref="A1:AO53"/>
  <sheetViews>
    <sheetView showGridLines="0" tabSelected="1" topLeftCell="A39" zoomScale="68" zoomScaleNormal="55" workbookViewId="0">
      <selection activeCell="A51" sqref="A41:A52"/>
    </sheetView>
  </sheetViews>
  <sheetFormatPr baseColWidth="10" defaultColWidth="10.6640625" defaultRowHeight="14" x14ac:dyDescent="0.2"/>
  <cols>
    <col min="1" max="1" width="44.83203125" style="15" customWidth="1"/>
    <col min="2" max="2" width="15.33203125" style="15" customWidth="1"/>
    <col min="3" max="3" width="18" style="15" customWidth="1"/>
    <col min="4" max="4" width="17.1640625" style="15" customWidth="1"/>
    <col min="5" max="5" width="15.5" style="15" customWidth="1"/>
    <col min="6" max="6" width="17.1640625" style="15" customWidth="1"/>
    <col min="7" max="7" width="16.33203125" style="15" customWidth="1"/>
    <col min="8" max="8" width="18.1640625" style="15" customWidth="1"/>
    <col min="9" max="10" width="17" style="15" customWidth="1"/>
    <col min="11" max="11" width="17.1640625" style="15" customWidth="1"/>
    <col min="12" max="12" width="16.33203125" style="15" customWidth="1"/>
    <col min="13" max="13" width="18.6640625" style="15" customWidth="1"/>
    <col min="14" max="14" width="15.5" style="15" customWidth="1"/>
    <col min="15" max="15" width="16.33203125" style="15" customWidth="1"/>
    <col min="16" max="16" width="25.1640625" style="15" customWidth="1"/>
    <col min="17" max="17" width="13.33203125" style="15" customWidth="1"/>
    <col min="18" max="18" width="13.5" style="15" customWidth="1"/>
    <col min="19" max="19" width="13.33203125" style="15" customWidth="1"/>
    <col min="20" max="20" width="11.1640625" style="15" customWidth="1"/>
    <col min="21" max="21" width="15.1640625" style="15" customWidth="1"/>
    <col min="22" max="22" width="12.33203125" style="15" customWidth="1"/>
    <col min="23" max="23" width="14.1640625" style="15" customWidth="1"/>
    <col min="24" max="24" width="14.5" style="15" customWidth="1"/>
    <col min="25" max="27" width="18.1640625" style="15" customWidth="1"/>
    <col min="28" max="28" width="22.6640625" style="15" customWidth="1"/>
    <col min="29" max="29" width="19" style="15" customWidth="1"/>
    <col min="30" max="30" width="13.6640625" style="15" customWidth="1"/>
    <col min="31" max="31" width="9.83203125" style="15" customWidth="1"/>
    <col min="32" max="32" width="22.6640625" style="15" customWidth="1"/>
    <col min="33" max="33" width="18.5" style="15" bestFit="1" customWidth="1"/>
    <col min="34" max="34" width="8.5" style="15" customWidth="1"/>
    <col min="35" max="35" width="18.5" style="15" bestFit="1" customWidth="1"/>
    <col min="36" max="36" width="5.6640625" style="15" customWidth="1"/>
    <col min="37" max="37" width="18.5" style="15" bestFit="1" customWidth="1"/>
    <col min="38" max="38" width="4.6640625" style="15" customWidth="1"/>
    <col min="39" max="39" width="23" style="15" bestFit="1" customWidth="1"/>
    <col min="40" max="40" width="10.6640625" style="15"/>
    <col min="41" max="41" width="18.5" style="15" bestFit="1" customWidth="1"/>
    <col min="42" max="42" width="16.1640625" style="15" customWidth="1"/>
    <col min="43" max="16384" width="10.6640625" style="15"/>
  </cols>
  <sheetData>
    <row r="1" spans="1:31" ht="32.25" customHeight="1" thickBot="1" x14ac:dyDescent="0.25">
      <c r="A1" s="323"/>
      <c r="B1" s="326" t="s">
        <v>121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8"/>
      <c r="AB1" s="335" t="s">
        <v>122</v>
      </c>
      <c r="AC1" s="336"/>
      <c r="AD1" s="336"/>
      <c r="AE1" s="337"/>
    </row>
    <row r="2" spans="1:31" ht="30.75" customHeight="1" thickBot="1" x14ac:dyDescent="0.25">
      <c r="A2" s="324"/>
      <c r="B2" s="326" t="s">
        <v>123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8"/>
      <c r="AB2" s="335" t="s">
        <v>124</v>
      </c>
      <c r="AC2" s="336"/>
      <c r="AD2" s="336"/>
      <c r="AE2" s="337"/>
    </row>
    <row r="3" spans="1:31" ht="24" customHeight="1" thickBot="1" x14ac:dyDescent="0.25">
      <c r="A3" s="324"/>
      <c r="B3" s="329" t="s">
        <v>125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1"/>
      <c r="AB3" s="335" t="s">
        <v>126</v>
      </c>
      <c r="AC3" s="336"/>
      <c r="AD3" s="336"/>
      <c r="AE3" s="337"/>
    </row>
    <row r="4" spans="1:31" ht="21.75" customHeight="1" thickBot="1" x14ac:dyDescent="0.25">
      <c r="A4" s="325"/>
      <c r="B4" s="332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4"/>
      <c r="AB4" s="338" t="s">
        <v>127</v>
      </c>
      <c r="AC4" s="339"/>
      <c r="AD4" s="339"/>
      <c r="AE4" s="340"/>
    </row>
    <row r="5" spans="1:31" ht="9" customHeight="1" thickBot="1" x14ac:dyDescent="0.25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x14ac:dyDescent="0.2">
      <c r="A7" s="280" t="s">
        <v>4</v>
      </c>
      <c r="B7" s="281"/>
      <c r="C7" s="318"/>
      <c r="D7" s="280" t="s">
        <v>6</v>
      </c>
      <c r="E7" s="286"/>
      <c r="F7" s="286"/>
      <c r="G7" s="286"/>
      <c r="H7" s="281"/>
      <c r="I7" s="310">
        <v>45495</v>
      </c>
      <c r="J7" s="311"/>
      <c r="K7" s="280" t="s">
        <v>8</v>
      </c>
      <c r="L7" s="281"/>
      <c r="M7" s="302" t="s">
        <v>129</v>
      </c>
      <c r="N7" s="303"/>
      <c r="O7" s="291" t="s">
        <v>130</v>
      </c>
      <c r="P7" s="292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x14ac:dyDescent="0.2">
      <c r="A8" s="282"/>
      <c r="B8" s="283"/>
      <c r="C8" s="319"/>
      <c r="D8" s="282"/>
      <c r="E8" s="287"/>
      <c r="F8" s="287"/>
      <c r="G8" s="287"/>
      <c r="H8" s="283"/>
      <c r="I8" s="312"/>
      <c r="J8" s="313"/>
      <c r="K8" s="282"/>
      <c r="L8" s="283"/>
      <c r="M8" s="321" t="s">
        <v>131</v>
      </c>
      <c r="N8" s="322"/>
      <c r="O8" s="304"/>
      <c r="P8" s="30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" thickBot="1" x14ac:dyDescent="0.25">
      <c r="A9" s="284"/>
      <c r="B9" s="285"/>
      <c r="C9" s="320"/>
      <c r="D9" s="284"/>
      <c r="E9" s="288"/>
      <c r="F9" s="288"/>
      <c r="G9" s="288"/>
      <c r="H9" s="285"/>
      <c r="I9" s="314"/>
      <c r="J9" s="315"/>
      <c r="K9" s="284"/>
      <c r="L9" s="285"/>
      <c r="M9" s="306" t="s">
        <v>132</v>
      </c>
      <c r="N9" s="307"/>
      <c r="O9" s="308"/>
      <c r="P9" s="30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25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">
      <c r="A11" s="280" t="s">
        <v>10</v>
      </c>
      <c r="B11" s="281"/>
      <c r="C11" s="257" t="s">
        <v>133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9"/>
    </row>
    <row r="12" spans="1:31" ht="15" customHeight="1" x14ac:dyDescent="0.2">
      <c r="A12" s="282"/>
      <c r="B12" s="283"/>
      <c r="C12" s="293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5"/>
    </row>
    <row r="13" spans="1:31" ht="15" customHeight="1" thickBot="1" x14ac:dyDescent="0.25">
      <c r="A13" s="284"/>
      <c r="B13" s="285"/>
      <c r="C13" s="296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8"/>
    </row>
    <row r="14" spans="1:31" ht="9" customHeight="1" thickBot="1" x14ac:dyDescent="0.25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63.75" customHeight="1" x14ac:dyDescent="0.2">
      <c r="A15" s="289" t="s">
        <v>12</v>
      </c>
      <c r="B15" s="290"/>
      <c r="C15" s="299" t="s">
        <v>134</v>
      </c>
      <c r="D15" s="300"/>
      <c r="E15" s="300"/>
      <c r="F15" s="300"/>
      <c r="G15" s="300"/>
      <c r="H15" s="300"/>
      <c r="I15" s="300"/>
      <c r="J15" s="300"/>
      <c r="K15" s="301"/>
      <c r="L15" s="316" t="s">
        <v>14</v>
      </c>
      <c r="M15" s="341"/>
      <c r="N15" s="341"/>
      <c r="O15" s="341"/>
      <c r="P15" s="341"/>
      <c r="Q15" s="317"/>
      <c r="R15" s="345" t="s">
        <v>135</v>
      </c>
      <c r="S15" s="346"/>
      <c r="T15" s="346"/>
      <c r="U15" s="346"/>
      <c r="V15" s="346"/>
      <c r="W15" s="346"/>
      <c r="X15" s="347"/>
      <c r="Y15" s="316" t="s">
        <v>15</v>
      </c>
      <c r="Z15" s="317"/>
      <c r="AA15" s="342" t="s">
        <v>136</v>
      </c>
      <c r="AB15" s="343"/>
      <c r="AC15" s="343"/>
      <c r="AD15" s="343"/>
      <c r="AE15" s="344"/>
    </row>
    <row r="16" spans="1:31" ht="9" customHeight="1" thickBot="1" x14ac:dyDescent="0.25">
      <c r="A16" s="24"/>
      <c r="B16" s="20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D16" s="22"/>
      <c r="AE16" s="23"/>
    </row>
    <row r="17" spans="1:33" s="40" customFormat="1" ht="37.5" customHeight="1" thickBot="1" x14ac:dyDescent="0.25">
      <c r="A17" s="289" t="s">
        <v>17</v>
      </c>
      <c r="B17" s="290"/>
      <c r="C17" s="342" t="s">
        <v>137</v>
      </c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4"/>
    </row>
    <row r="18" spans="1:33" ht="16.5" customHeight="1" thickBot="1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181">
        <f>AA24+2000</f>
        <v>61041637</v>
      </c>
      <c r="AA18" s="181">
        <f>AA22+2000</f>
        <v>5606878</v>
      </c>
      <c r="AB18" s="42"/>
      <c r="AD18" s="42"/>
      <c r="AE18" s="43"/>
    </row>
    <row r="19" spans="1:33" ht="32" customHeight="1" thickBot="1" x14ac:dyDescent="0.25">
      <c r="A19" s="316" t="s">
        <v>138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17"/>
      <c r="AF19" s="44"/>
    </row>
    <row r="20" spans="1:33" ht="32" customHeight="1" thickBot="1" x14ac:dyDescent="0.25">
      <c r="A20" s="45" t="s">
        <v>19</v>
      </c>
      <c r="B20" s="356" t="s">
        <v>139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8"/>
      <c r="P20" s="316" t="s">
        <v>140</v>
      </c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17"/>
      <c r="AF20" s="44"/>
    </row>
    <row r="21" spans="1:33" ht="32" customHeight="1" thickBot="1" x14ac:dyDescent="0.25">
      <c r="A21" s="25"/>
      <c r="B21" s="46" t="s">
        <v>141</v>
      </c>
      <c r="C21" s="47" t="s">
        <v>142</v>
      </c>
      <c r="D21" s="47" t="s">
        <v>143</v>
      </c>
      <c r="E21" s="47" t="s">
        <v>144</v>
      </c>
      <c r="F21" s="47" t="s">
        <v>145</v>
      </c>
      <c r="G21" s="47" t="s">
        <v>146</v>
      </c>
      <c r="H21" s="47" t="s">
        <v>128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49"/>
      <c r="Q21" s="45" t="s">
        <v>141</v>
      </c>
      <c r="R21" s="50" t="s">
        <v>142</v>
      </c>
      <c r="S21" s="50" t="s">
        <v>143</v>
      </c>
      <c r="T21" s="50" t="s">
        <v>144</v>
      </c>
      <c r="U21" s="50" t="s">
        <v>145</v>
      </c>
      <c r="V21" s="50" t="s">
        <v>146</v>
      </c>
      <c r="W21" s="50" t="s">
        <v>128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" customHeight="1" x14ac:dyDescent="0.2">
      <c r="A22" s="53" t="s">
        <v>31</v>
      </c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58"/>
      <c r="X22" s="58">
        <f>196825216+74636876</f>
        <v>271462092</v>
      </c>
      <c r="Y22" s="58"/>
      <c r="Z22" s="58"/>
      <c r="AA22" s="58">
        <v>5604878</v>
      </c>
      <c r="AB22" s="58"/>
      <c r="AC22" s="185">
        <f>SUM(Q22:AB22)</f>
        <v>277066970</v>
      </c>
      <c r="AE22" s="59"/>
      <c r="AF22" s="52"/>
    </row>
    <row r="23" spans="1:33" ht="32" customHeight="1" x14ac:dyDescent="0.2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" customHeight="1" x14ac:dyDescent="0.2">
      <c r="A24" s="60" t="s">
        <v>23</v>
      </c>
      <c r="B24" s="179">
        <f>+B22-B23</f>
        <v>0</v>
      </c>
      <c r="C24" s="180">
        <f t="shared" ref="C24:M24" si="0">+C22-C23</f>
        <v>0</v>
      </c>
      <c r="D24" s="180">
        <f t="shared" si="0"/>
        <v>0</v>
      </c>
      <c r="E24" s="180">
        <f t="shared" si="0"/>
        <v>0</v>
      </c>
      <c r="F24" s="180">
        <f t="shared" si="0"/>
        <v>0</v>
      </c>
      <c r="G24" s="180">
        <f t="shared" si="0"/>
        <v>0</v>
      </c>
      <c r="H24" s="180">
        <f t="shared" si="0"/>
        <v>0</v>
      </c>
      <c r="I24" s="180">
        <f t="shared" si="0"/>
        <v>0</v>
      </c>
      <c r="J24" s="180"/>
      <c r="K24" s="180">
        <f t="shared" si="0"/>
        <v>0</v>
      </c>
      <c r="L24" s="180">
        <f t="shared" si="0"/>
        <v>0</v>
      </c>
      <c r="M24" s="180">
        <f t="shared" si="0"/>
        <v>0</v>
      </c>
      <c r="N24" s="180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62"/>
      <c r="Y24" s="62">
        <v>38405167</v>
      </c>
      <c r="Z24" s="62">
        <v>65872971</v>
      </c>
      <c r="AA24" s="62">
        <v>61039637</v>
      </c>
      <c r="AB24" s="62">
        <v>111749195</v>
      </c>
      <c r="AC24" s="184">
        <f>SUM(Q24:AB24)</f>
        <v>277066970</v>
      </c>
      <c r="AD24" s="62"/>
      <c r="AE24" s="66"/>
      <c r="AF24" s="52"/>
    </row>
    <row r="25" spans="1:33" ht="32" customHeight="1" thickBot="1" x14ac:dyDescent="0.25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">
      <c r="AC26" s="166"/>
    </row>
    <row r="27" spans="1:33" ht="34.25" customHeight="1" x14ac:dyDescent="0.2">
      <c r="A27" s="350" t="s">
        <v>154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2"/>
    </row>
    <row r="28" spans="1:33" ht="15" customHeight="1" x14ac:dyDescent="0.2">
      <c r="A28" s="254" t="s">
        <v>34</v>
      </c>
      <c r="B28" s="256" t="s">
        <v>36</v>
      </c>
      <c r="C28" s="256"/>
      <c r="D28" s="256" t="s">
        <v>155</v>
      </c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 t="s">
        <v>102</v>
      </c>
      <c r="Q28" s="256" t="s">
        <v>156</v>
      </c>
      <c r="R28" s="256"/>
      <c r="S28" s="256"/>
      <c r="T28" s="256"/>
      <c r="U28" s="256"/>
      <c r="V28" s="256"/>
      <c r="W28" s="256"/>
      <c r="X28" s="256"/>
      <c r="Y28" s="256" t="s">
        <v>157</v>
      </c>
      <c r="Z28" s="256"/>
      <c r="AA28" s="256"/>
      <c r="AB28" s="256"/>
      <c r="AC28" s="256"/>
      <c r="AD28" s="256"/>
      <c r="AE28" s="353"/>
    </row>
    <row r="29" spans="1:33" ht="27" customHeight="1" x14ac:dyDescent="0.2">
      <c r="A29" s="254"/>
      <c r="B29" s="256"/>
      <c r="C29" s="256"/>
      <c r="D29" s="73" t="s">
        <v>141</v>
      </c>
      <c r="E29" s="73" t="s">
        <v>142</v>
      </c>
      <c r="F29" s="73" t="s">
        <v>143</v>
      </c>
      <c r="G29" s="73" t="s">
        <v>144</v>
      </c>
      <c r="H29" s="73" t="s">
        <v>145</v>
      </c>
      <c r="I29" s="73" t="s">
        <v>146</v>
      </c>
      <c r="J29" s="73" t="s">
        <v>128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353"/>
    </row>
    <row r="30" spans="1:33" ht="108" customHeight="1" thickBot="1" x14ac:dyDescent="0.25">
      <c r="A30" s="186"/>
      <c r="B30" s="359"/>
      <c r="C30" s="35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4">
        <f>SUM(D30:O30)</f>
        <v>0</v>
      </c>
      <c r="Q30" s="348" t="s">
        <v>158</v>
      </c>
      <c r="R30" s="348"/>
      <c r="S30" s="348"/>
      <c r="T30" s="348"/>
      <c r="U30" s="348"/>
      <c r="V30" s="348"/>
      <c r="W30" s="348"/>
      <c r="X30" s="348"/>
      <c r="Y30" s="348" t="s">
        <v>43</v>
      </c>
      <c r="Z30" s="348"/>
      <c r="AA30" s="348"/>
      <c r="AB30" s="348"/>
      <c r="AC30" s="348"/>
      <c r="AD30" s="348"/>
      <c r="AE30" s="355"/>
      <c r="AF30" s="158"/>
      <c r="AG30" s="158"/>
    </row>
    <row r="31" spans="1:33" ht="12" customHeight="1" thickBot="1" x14ac:dyDescent="0.25">
      <c r="A31" s="75"/>
      <c r="B31" s="76"/>
      <c r="C31" s="7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7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60"/>
      <c r="AF31" s="158"/>
      <c r="AG31" s="158"/>
    </row>
    <row r="32" spans="1:33" ht="45" customHeight="1" x14ac:dyDescent="0.2">
      <c r="A32" s="257" t="s">
        <v>159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9"/>
      <c r="AF32" s="158"/>
      <c r="AG32" s="158"/>
    </row>
    <row r="33" spans="1:41" ht="23" customHeight="1" x14ac:dyDescent="0.2">
      <c r="A33" s="254" t="s">
        <v>44</v>
      </c>
      <c r="B33" s="256" t="s">
        <v>46</v>
      </c>
      <c r="C33" s="256" t="s">
        <v>36</v>
      </c>
      <c r="D33" s="256" t="s">
        <v>160</v>
      </c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 t="s">
        <v>161</v>
      </c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353"/>
      <c r="AF33" s="158"/>
      <c r="AG33" s="161"/>
      <c r="AH33" s="78"/>
      <c r="AI33" s="78"/>
      <c r="AJ33" s="78"/>
      <c r="AK33" s="78"/>
      <c r="AL33" s="78"/>
      <c r="AM33" s="78"/>
      <c r="AN33" s="78"/>
      <c r="AO33" s="78"/>
    </row>
    <row r="34" spans="1:41" ht="27" customHeight="1" x14ac:dyDescent="0.2">
      <c r="A34" s="254"/>
      <c r="B34" s="256"/>
      <c r="C34" s="354"/>
      <c r="D34" s="73" t="s">
        <v>141</v>
      </c>
      <c r="E34" s="73" t="s">
        <v>142</v>
      </c>
      <c r="F34" s="73" t="s">
        <v>143</v>
      </c>
      <c r="G34" s="73" t="s">
        <v>144</v>
      </c>
      <c r="H34" s="73" t="s">
        <v>145</v>
      </c>
      <c r="I34" s="73" t="s">
        <v>146</v>
      </c>
      <c r="J34" s="73" t="s">
        <v>128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60" t="s">
        <v>52</v>
      </c>
      <c r="R34" s="261"/>
      <c r="S34" s="261"/>
      <c r="T34" s="262"/>
      <c r="U34" s="256" t="s">
        <v>54</v>
      </c>
      <c r="V34" s="256"/>
      <c r="W34" s="256"/>
      <c r="X34" s="256"/>
      <c r="Y34" s="256" t="s">
        <v>56</v>
      </c>
      <c r="Z34" s="256"/>
      <c r="AA34" s="256"/>
      <c r="AB34" s="256"/>
      <c r="AC34" s="256" t="s">
        <v>58</v>
      </c>
      <c r="AD34" s="256"/>
      <c r="AE34" s="353"/>
      <c r="AF34" s="158"/>
      <c r="AG34" s="161"/>
      <c r="AH34" s="78"/>
      <c r="AI34" s="78"/>
      <c r="AJ34" s="78"/>
      <c r="AK34" s="78"/>
      <c r="AL34" s="78"/>
      <c r="AM34" s="78"/>
      <c r="AN34" s="78"/>
      <c r="AO34" s="78"/>
    </row>
    <row r="35" spans="1:41" ht="45" customHeight="1" x14ac:dyDescent="0.2">
      <c r="A35" s="249" t="s">
        <v>137</v>
      </c>
      <c r="B35" s="251">
        <f>SUM(B41:B52)</f>
        <v>0.2</v>
      </c>
      <c r="C35" s="80" t="s">
        <v>48</v>
      </c>
      <c r="D35" s="79"/>
      <c r="E35" s="79"/>
      <c r="F35" s="79"/>
      <c r="G35" s="79"/>
      <c r="H35" s="79"/>
      <c r="I35" s="79"/>
      <c r="J35" s="187">
        <v>3</v>
      </c>
      <c r="K35" s="187">
        <v>3</v>
      </c>
      <c r="L35" s="187">
        <v>3</v>
      </c>
      <c r="M35" s="187">
        <v>3</v>
      </c>
      <c r="N35" s="187">
        <v>3</v>
      </c>
      <c r="O35" s="187">
        <v>3</v>
      </c>
      <c r="P35" s="188">
        <v>3</v>
      </c>
      <c r="Q35" s="268" t="s">
        <v>162</v>
      </c>
      <c r="R35" s="269"/>
      <c r="S35" s="269"/>
      <c r="T35" s="270"/>
      <c r="U35" s="274" t="s">
        <v>163</v>
      </c>
      <c r="V35" s="274"/>
      <c r="W35" s="274"/>
      <c r="X35" s="274"/>
      <c r="Y35" s="274" t="s">
        <v>164</v>
      </c>
      <c r="Z35" s="274"/>
      <c r="AA35" s="274"/>
      <c r="AB35" s="274"/>
      <c r="AC35" s="274" t="s">
        <v>165</v>
      </c>
      <c r="AD35" s="274"/>
      <c r="AE35" s="276"/>
      <c r="AF35" s="158"/>
      <c r="AG35" s="161"/>
      <c r="AH35" s="78"/>
      <c r="AI35" s="78"/>
      <c r="AJ35" s="78"/>
      <c r="AK35" s="78"/>
      <c r="AL35" s="78"/>
      <c r="AM35" s="78"/>
      <c r="AN35" s="78"/>
      <c r="AO35" s="78"/>
    </row>
    <row r="36" spans="1:41" ht="45" customHeight="1" thickBot="1" x14ac:dyDescent="0.25">
      <c r="A36" s="250"/>
      <c r="B36" s="252"/>
      <c r="C36" s="81" t="s">
        <v>50</v>
      </c>
      <c r="D36" s="162"/>
      <c r="E36" s="162"/>
      <c r="F36" s="162"/>
      <c r="G36" s="82"/>
      <c r="H36" s="82"/>
      <c r="I36" s="82"/>
      <c r="J36" s="82"/>
      <c r="K36" s="82"/>
      <c r="L36" s="82"/>
      <c r="M36" s="82"/>
      <c r="N36" s="82"/>
      <c r="O36" s="82"/>
      <c r="P36" s="192">
        <f>SUM(D36:O36)</f>
        <v>0</v>
      </c>
      <c r="Q36" s="271"/>
      <c r="R36" s="272"/>
      <c r="S36" s="272"/>
      <c r="T36" s="273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7"/>
      <c r="AF36" s="158"/>
      <c r="AG36" s="161"/>
      <c r="AH36" s="78"/>
      <c r="AI36" s="78"/>
      <c r="AJ36" s="78"/>
      <c r="AK36" s="78"/>
      <c r="AL36" s="78"/>
      <c r="AM36" s="78"/>
      <c r="AN36" s="78"/>
      <c r="AO36" s="78"/>
    </row>
    <row r="37" spans="1:41" s="72" customFormat="1" ht="17.25" customHeight="1" thickBot="1" x14ac:dyDescent="0.2"/>
    <row r="38" spans="1:41" ht="45" customHeight="1" thickBot="1" x14ac:dyDescent="0.25">
      <c r="A38" s="257" t="s">
        <v>166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9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ht="26" customHeight="1" x14ac:dyDescent="0.2">
      <c r="A39" s="253" t="s">
        <v>60</v>
      </c>
      <c r="B39" s="255" t="s">
        <v>167</v>
      </c>
      <c r="C39" s="263" t="s">
        <v>168</v>
      </c>
      <c r="D39" s="265" t="s">
        <v>169</v>
      </c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7"/>
      <c r="Q39" s="255" t="s">
        <v>170</v>
      </c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ht="26" customHeight="1" x14ac:dyDescent="0.2">
      <c r="A40" s="254"/>
      <c r="B40" s="256"/>
      <c r="C40" s="264"/>
      <c r="D40" s="73" t="s">
        <v>171</v>
      </c>
      <c r="E40" s="73" t="s">
        <v>172</v>
      </c>
      <c r="F40" s="73" t="s">
        <v>173</v>
      </c>
      <c r="G40" s="73" t="s">
        <v>174</v>
      </c>
      <c r="H40" s="73" t="s">
        <v>175</v>
      </c>
      <c r="I40" s="73" t="s">
        <v>176</v>
      </c>
      <c r="J40" s="73" t="s">
        <v>177</v>
      </c>
      <c r="K40" s="73" t="s">
        <v>178</v>
      </c>
      <c r="L40" s="73" t="s">
        <v>179</v>
      </c>
      <c r="M40" s="73" t="s">
        <v>180</v>
      </c>
      <c r="N40" s="73" t="s">
        <v>181</v>
      </c>
      <c r="O40" s="73" t="s">
        <v>182</v>
      </c>
      <c r="P40" s="73" t="s">
        <v>183</v>
      </c>
      <c r="Q40" s="260" t="s">
        <v>184</v>
      </c>
      <c r="R40" s="261"/>
      <c r="S40" s="261"/>
      <c r="T40" s="261"/>
      <c r="U40" s="261"/>
      <c r="V40" s="261"/>
      <c r="W40" s="261"/>
      <c r="X40" s="262"/>
      <c r="Y40" s="260" t="s">
        <v>68</v>
      </c>
      <c r="Z40" s="261"/>
      <c r="AA40" s="261"/>
      <c r="AB40" s="261"/>
      <c r="AC40" s="261"/>
      <c r="AD40" s="261"/>
      <c r="AE40" s="279"/>
      <c r="AG40" s="84"/>
      <c r="AH40" s="84"/>
      <c r="AI40" s="84"/>
      <c r="AJ40" s="84"/>
      <c r="AK40" s="84"/>
      <c r="AL40" s="84"/>
      <c r="AM40" s="84"/>
      <c r="AN40" s="84"/>
      <c r="AO40" s="84"/>
    </row>
    <row r="41" spans="1:41" ht="62" customHeight="1" x14ac:dyDescent="0.2">
      <c r="A41" s="360" t="s">
        <v>459</v>
      </c>
      <c r="B41" s="246">
        <v>0.03</v>
      </c>
      <c r="C41" s="85" t="s">
        <v>48</v>
      </c>
      <c r="D41" s="86"/>
      <c r="E41" s="86"/>
      <c r="F41" s="86"/>
      <c r="G41" s="86"/>
      <c r="H41" s="86"/>
      <c r="I41" s="86"/>
      <c r="J41" s="167">
        <v>0.15</v>
      </c>
      <c r="K41" s="167">
        <v>0.15</v>
      </c>
      <c r="L41" s="167">
        <v>0.2</v>
      </c>
      <c r="M41" s="167">
        <v>0.2</v>
      </c>
      <c r="N41" s="167">
        <v>0.2</v>
      </c>
      <c r="O41" s="167">
        <v>0.1</v>
      </c>
      <c r="P41" s="189">
        <f t="shared" ref="P41:P50" si="1">SUM(D41:O41)</f>
        <v>0.99999999999999989</v>
      </c>
      <c r="Q41" s="238" t="s">
        <v>185</v>
      </c>
      <c r="R41" s="239"/>
      <c r="S41" s="239"/>
      <c r="T41" s="239"/>
      <c r="U41" s="239"/>
      <c r="V41" s="239"/>
      <c r="W41" s="239"/>
      <c r="X41" s="244"/>
      <c r="Y41" s="238" t="s">
        <v>69</v>
      </c>
      <c r="Z41" s="239"/>
      <c r="AA41" s="239"/>
      <c r="AB41" s="239"/>
      <c r="AC41" s="239"/>
      <c r="AD41" s="239"/>
      <c r="AE41" s="240"/>
      <c r="AG41" s="88"/>
      <c r="AH41" s="88"/>
      <c r="AI41" s="88"/>
      <c r="AJ41" s="88"/>
      <c r="AK41" s="88"/>
      <c r="AL41" s="88"/>
      <c r="AM41" s="88"/>
      <c r="AN41" s="88"/>
      <c r="AO41" s="88"/>
    </row>
    <row r="42" spans="1:41" ht="40" customHeight="1" x14ac:dyDescent="0.2">
      <c r="A42" s="360"/>
      <c r="B42" s="246"/>
      <c r="C42" s="89" t="s">
        <v>50</v>
      </c>
      <c r="D42" s="90"/>
      <c r="E42" s="90"/>
      <c r="F42" s="90"/>
      <c r="G42" s="90"/>
      <c r="H42" s="90"/>
      <c r="I42" s="90"/>
      <c r="J42" s="196"/>
      <c r="K42" s="196"/>
      <c r="L42" s="196"/>
      <c r="M42" s="196"/>
      <c r="N42" s="196"/>
      <c r="O42" s="196"/>
      <c r="P42" s="190">
        <f t="shared" si="1"/>
        <v>0</v>
      </c>
      <c r="Q42" s="241"/>
      <c r="R42" s="242"/>
      <c r="S42" s="242"/>
      <c r="T42" s="242"/>
      <c r="U42" s="242"/>
      <c r="V42" s="242"/>
      <c r="W42" s="242"/>
      <c r="X42" s="245"/>
      <c r="Y42" s="241"/>
      <c r="Z42" s="242"/>
      <c r="AA42" s="242"/>
      <c r="AB42" s="242"/>
      <c r="AC42" s="242"/>
      <c r="AD42" s="242"/>
      <c r="AE42" s="243"/>
    </row>
    <row r="43" spans="1:41" ht="56" customHeight="1" x14ac:dyDescent="0.2">
      <c r="A43" s="360" t="s">
        <v>460</v>
      </c>
      <c r="B43" s="246">
        <v>0.03</v>
      </c>
      <c r="C43" s="85" t="s">
        <v>48</v>
      </c>
      <c r="D43" s="86"/>
      <c r="E43" s="86"/>
      <c r="F43" s="86"/>
      <c r="G43" s="86"/>
      <c r="H43" s="86"/>
      <c r="I43" s="86"/>
      <c r="J43" s="167">
        <v>0.08</v>
      </c>
      <c r="K43" s="167">
        <v>0.08</v>
      </c>
      <c r="L43" s="167">
        <v>0.2</v>
      </c>
      <c r="M43" s="167">
        <v>0.28000000000000003</v>
      </c>
      <c r="N43" s="167">
        <v>0.36</v>
      </c>
      <c r="O43" s="167"/>
      <c r="P43" s="189">
        <f t="shared" si="1"/>
        <v>1</v>
      </c>
      <c r="Q43" s="238" t="s">
        <v>185</v>
      </c>
      <c r="R43" s="239"/>
      <c r="S43" s="239"/>
      <c r="T43" s="239"/>
      <c r="U43" s="239"/>
      <c r="V43" s="239"/>
      <c r="W43" s="239"/>
      <c r="X43" s="244"/>
      <c r="Y43" s="238" t="s">
        <v>69</v>
      </c>
      <c r="Z43" s="239"/>
      <c r="AA43" s="239"/>
      <c r="AB43" s="239"/>
      <c r="AC43" s="239"/>
      <c r="AD43" s="239"/>
      <c r="AE43" s="240"/>
    </row>
    <row r="44" spans="1:41" ht="54.5" customHeight="1" x14ac:dyDescent="0.2">
      <c r="A44" s="360"/>
      <c r="B44" s="246"/>
      <c r="C44" s="89" t="s">
        <v>50</v>
      </c>
      <c r="D44" s="90"/>
      <c r="E44" s="90"/>
      <c r="F44" s="90"/>
      <c r="G44" s="90"/>
      <c r="H44" s="90"/>
      <c r="I44" s="90"/>
      <c r="J44" s="196"/>
      <c r="K44" s="196"/>
      <c r="L44" s="196"/>
      <c r="M44" s="196"/>
      <c r="N44" s="196"/>
      <c r="O44" s="196"/>
      <c r="P44" s="190">
        <f t="shared" si="1"/>
        <v>0</v>
      </c>
      <c r="Q44" s="241"/>
      <c r="R44" s="242"/>
      <c r="S44" s="242"/>
      <c r="T44" s="242"/>
      <c r="U44" s="242"/>
      <c r="V44" s="242"/>
      <c r="W44" s="242"/>
      <c r="X44" s="245"/>
      <c r="Y44" s="241"/>
      <c r="Z44" s="242"/>
      <c r="AA44" s="242"/>
      <c r="AB44" s="242"/>
      <c r="AC44" s="242"/>
      <c r="AD44" s="242"/>
      <c r="AE44" s="243"/>
    </row>
    <row r="45" spans="1:41" ht="65" customHeight="1" x14ac:dyDescent="0.2">
      <c r="A45" s="360" t="s">
        <v>461</v>
      </c>
      <c r="B45" s="247">
        <v>0.03</v>
      </c>
      <c r="C45" s="85" t="s">
        <v>48</v>
      </c>
      <c r="D45" s="167"/>
      <c r="E45" s="167"/>
      <c r="F45" s="167"/>
      <c r="G45" s="167"/>
      <c r="H45" s="167"/>
      <c r="I45" s="167"/>
      <c r="J45" s="167">
        <v>0.18</v>
      </c>
      <c r="K45" s="167">
        <v>0.06</v>
      </c>
      <c r="L45" s="167">
        <v>0.23</v>
      </c>
      <c r="M45" s="167">
        <v>0.2</v>
      </c>
      <c r="N45" s="167">
        <v>0.2</v>
      </c>
      <c r="O45" s="167">
        <v>0.13</v>
      </c>
      <c r="P45" s="189">
        <f t="shared" ref="P45" si="2">SUM(D45:O45)</f>
        <v>0.99999999999999989</v>
      </c>
      <c r="Q45" s="238" t="s">
        <v>185</v>
      </c>
      <c r="R45" s="239"/>
      <c r="S45" s="239"/>
      <c r="T45" s="239"/>
      <c r="U45" s="239"/>
      <c r="V45" s="239"/>
      <c r="W45" s="239"/>
      <c r="X45" s="244"/>
      <c r="Y45" s="238" t="s">
        <v>69</v>
      </c>
      <c r="Z45" s="239"/>
      <c r="AA45" s="239"/>
      <c r="AB45" s="239"/>
      <c r="AC45" s="239"/>
      <c r="AD45" s="239"/>
      <c r="AE45" s="240"/>
    </row>
    <row r="46" spans="1:41" ht="69.5" customHeight="1" thickBot="1" x14ac:dyDescent="0.25">
      <c r="A46" s="360"/>
      <c r="B46" s="248"/>
      <c r="C46" s="81" t="s">
        <v>50</v>
      </c>
      <c r="D46" s="90"/>
      <c r="E46" s="90"/>
      <c r="F46" s="90"/>
      <c r="G46" s="90"/>
      <c r="H46" s="90"/>
      <c r="I46" s="90"/>
      <c r="J46" s="196"/>
      <c r="K46" s="196"/>
      <c r="L46" s="196"/>
      <c r="M46" s="196"/>
      <c r="N46" s="196"/>
      <c r="O46" s="196"/>
      <c r="P46" s="190">
        <f t="shared" si="1"/>
        <v>0</v>
      </c>
      <c r="Q46" s="241"/>
      <c r="R46" s="242"/>
      <c r="S46" s="242"/>
      <c r="T46" s="242"/>
      <c r="U46" s="242"/>
      <c r="V46" s="242"/>
      <c r="W46" s="242"/>
      <c r="X46" s="245"/>
      <c r="Y46" s="241"/>
      <c r="Z46" s="242"/>
      <c r="AA46" s="242"/>
      <c r="AB46" s="242"/>
      <c r="AC46" s="242"/>
      <c r="AD46" s="242"/>
      <c r="AE46" s="243"/>
    </row>
    <row r="47" spans="1:41" ht="57.5" customHeight="1" x14ac:dyDescent="0.2">
      <c r="A47" s="360" t="s">
        <v>462</v>
      </c>
      <c r="B47" s="247">
        <v>0.04</v>
      </c>
      <c r="C47" s="85" t="s">
        <v>48</v>
      </c>
      <c r="D47" s="167"/>
      <c r="E47" s="167"/>
      <c r="F47" s="167"/>
      <c r="G47" s="167"/>
      <c r="H47" s="167"/>
      <c r="I47" s="167"/>
      <c r="K47" s="167">
        <v>0.35</v>
      </c>
      <c r="L47" s="167">
        <v>0.6</v>
      </c>
      <c r="M47" s="167">
        <v>0.05</v>
      </c>
      <c r="N47" s="167"/>
      <c r="O47" s="167"/>
      <c r="P47" s="189">
        <f t="shared" si="1"/>
        <v>1</v>
      </c>
      <c r="Q47" s="238" t="s">
        <v>185</v>
      </c>
      <c r="R47" s="239"/>
      <c r="S47" s="239"/>
      <c r="T47" s="239"/>
      <c r="U47" s="239"/>
      <c r="V47" s="239"/>
      <c r="W47" s="239"/>
      <c r="X47" s="244"/>
      <c r="Y47" s="238" t="s">
        <v>69</v>
      </c>
      <c r="Z47" s="239"/>
      <c r="AA47" s="239"/>
      <c r="AB47" s="239"/>
      <c r="AC47" s="239"/>
      <c r="AD47" s="239"/>
      <c r="AE47" s="240"/>
    </row>
    <row r="48" spans="1:41" ht="85" customHeight="1" thickBot="1" x14ac:dyDescent="0.25">
      <c r="A48" s="360"/>
      <c r="B48" s="248"/>
      <c r="C48" s="81" t="s">
        <v>50</v>
      </c>
      <c r="D48" s="90"/>
      <c r="E48" s="90"/>
      <c r="F48" s="90"/>
      <c r="G48" s="90"/>
      <c r="H48" s="90"/>
      <c r="I48" s="90"/>
      <c r="J48" s="196"/>
      <c r="K48" s="196"/>
      <c r="L48" s="196"/>
      <c r="M48" s="196"/>
      <c r="N48" s="196"/>
      <c r="O48" s="196"/>
      <c r="P48" s="190">
        <f t="shared" si="1"/>
        <v>0</v>
      </c>
      <c r="Q48" s="241"/>
      <c r="R48" s="242"/>
      <c r="S48" s="242"/>
      <c r="T48" s="242"/>
      <c r="U48" s="242"/>
      <c r="V48" s="242"/>
      <c r="W48" s="242"/>
      <c r="X48" s="245"/>
      <c r="Y48" s="241"/>
      <c r="Z48" s="242"/>
      <c r="AA48" s="242"/>
      <c r="AB48" s="242"/>
      <c r="AC48" s="242"/>
      <c r="AD48" s="242"/>
      <c r="AE48" s="243"/>
    </row>
    <row r="49" spans="1:31" ht="66" customHeight="1" x14ac:dyDescent="0.2">
      <c r="A49" s="360" t="s">
        <v>447</v>
      </c>
      <c r="B49" s="247">
        <v>0.03</v>
      </c>
      <c r="C49" s="85" t="s">
        <v>48</v>
      </c>
      <c r="D49" s="168"/>
      <c r="E49" s="168"/>
      <c r="F49" s="168"/>
      <c r="G49" s="168"/>
      <c r="H49" s="168"/>
      <c r="I49" s="168"/>
      <c r="J49" s="167">
        <v>0</v>
      </c>
      <c r="K49" s="167">
        <v>0</v>
      </c>
      <c r="L49" s="167">
        <v>0.4</v>
      </c>
      <c r="M49" s="167">
        <v>0.4</v>
      </c>
      <c r="N49" s="167">
        <v>0.2</v>
      </c>
      <c r="O49" s="167"/>
      <c r="P49" s="189">
        <f t="shared" si="1"/>
        <v>1</v>
      </c>
      <c r="Q49" s="238" t="s">
        <v>185</v>
      </c>
      <c r="R49" s="239"/>
      <c r="S49" s="239"/>
      <c r="T49" s="239"/>
      <c r="U49" s="239"/>
      <c r="V49" s="239"/>
      <c r="W49" s="239"/>
      <c r="X49" s="244"/>
      <c r="Y49" s="238" t="s">
        <v>69</v>
      </c>
      <c r="Z49" s="239"/>
      <c r="AA49" s="239"/>
      <c r="AB49" s="239"/>
      <c r="AC49" s="239"/>
      <c r="AD49" s="239"/>
      <c r="AE49" s="240"/>
    </row>
    <row r="50" spans="1:31" ht="69.5" customHeight="1" thickBot="1" x14ac:dyDescent="0.25">
      <c r="A50" s="360"/>
      <c r="B50" s="248"/>
      <c r="C50" s="81" t="s">
        <v>50</v>
      </c>
      <c r="D50" s="90"/>
      <c r="E50" s="90"/>
      <c r="F50" s="90"/>
      <c r="G50" s="90"/>
      <c r="H50" s="90"/>
      <c r="I50" s="90"/>
      <c r="J50" s="196"/>
      <c r="K50" s="196"/>
      <c r="L50" s="196"/>
      <c r="M50" s="196"/>
      <c r="N50" s="196"/>
      <c r="O50" s="196"/>
      <c r="P50" s="191">
        <f t="shared" si="1"/>
        <v>0</v>
      </c>
      <c r="Q50" s="241"/>
      <c r="R50" s="242"/>
      <c r="S50" s="242"/>
      <c r="T50" s="242"/>
      <c r="U50" s="242"/>
      <c r="V50" s="242"/>
      <c r="W50" s="242"/>
      <c r="X50" s="245"/>
      <c r="Y50" s="241"/>
      <c r="Z50" s="242"/>
      <c r="AA50" s="242"/>
      <c r="AB50" s="242"/>
      <c r="AC50" s="242"/>
      <c r="AD50" s="242"/>
      <c r="AE50" s="243"/>
    </row>
    <row r="51" spans="1:31" ht="79" customHeight="1" x14ac:dyDescent="0.2">
      <c r="A51" s="360" t="s">
        <v>463</v>
      </c>
      <c r="B51" s="247">
        <v>0.04</v>
      </c>
      <c r="C51" s="85" t="s">
        <v>48</v>
      </c>
      <c r="D51" s="168"/>
      <c r="E51" s="168"/>
      <c r="F51" s="168"/>
      <c r="G51" s="168"/>
      <c r="H51" s="168"/>
      <c r="I51" s="168"/>
      <c r="J51" s="195">
        <v>0</v>
      </c>
      <c r="K51" s="195">
        <v>20</v>
      </c>
      <c r="L51" s="195">
        <v>20</v>
      </c>
      <c r="M51" s="195">
        <v>20</v>
      </c>
      <c r="N51" s="195">
        <v>20</v>
      </c>
      <c r="O51" s="195">
        <v>20</v>
      </c>
      <c r="P51" s="189">
        <v>1</v>
      </c>
      <c r="Q51" s="238" t="s">
        <v>185</v>
      </c>
      <c r="R51" s="239"/>
      <c r="S51" s="239"/>
      <c r="T51" s="239"/>
      <c r="U51" s="239"/>
      <c r="V51" s="239"/>
      <c r="W51" s="239"/>
      <c r="X51" s="244"/>
      <c r="Y51" s="238" t="s">
        <v>69</v>
      </c>
      <c r="Z51" s="239"/>
      <c r="AA51" s="239"/>
      <c r="AB51" s="239"/>
      <c r="AC51" s="239"/>
      <c r="AD51" s="239"/>
      <c r="AE51" s="240"/>
    </row>
    <row r="52" spans="1:31" ht="82" customHeight="1" thickBot="1" x14ac:dyDescent="0.25">
      <c r="A52" s="360"/>
      <c r="B52" s="248"/>
      <c r="C52" s="81" t="s">
        <v>50</v>
      </c>
      <c r="D52" s="90"/>
      <c r="E52" s="90"/>
      <c r="F52" s="90"/>
      <c r="G52" s="90"/>
      <c r="H52" s="90"/>
      <c r="I52" s="90"/>
      <c r="J52" s="196"/>
      <c r="K52" s="196"/>
      <c r="L52" s="196"/>
      <c r="M52" s="196"/>
      <c r="N52" s="196"/>
      <c r="O52" s="196"/>
      <c r="P52" s="191">
        <f t="shared" ref="P52" si="3">SUM(D52:O52)</f>
        <v>0</v>
      </c>
      <c r="Q52" s="241"/>
      <c r="R52" s="242"/>
      <c r="S52" s="242"/>
      <c r="T52" s="242"/>
      <c r="U52" s="242"/>
      <c r="V52" s="242"/>
      <c r="W52" s="242"/>
      <c r="X52" s="245"/>
      <c r="Y52" s="241"/>
      <c r="Z52" s="242"/>
      <c r="AA52" s="242"/>
      <c r="AB52" s="242"/>
      <c r="AC52" s="242"/>
      <c r="AD52" s="242"/>
      <c r="AE52" s="243"/>
    </row>
    <row r="53" spans="1:31" ht="15" customHeight="1" x14ac:dyDescent="0.2">
      <c r="A53" s="15" t="s">
        <v>186</v>
      </c>
    </row>
  </sheetData>
  <mergeCells count="91">
    <mergeCell ref="Y30:AE30"/>
    <mergeCell ref="B20:O20"/>
    <mergeCell ref="B30:C30"/>
    <mergeCell ref="B51:B52"/>
    <mergeCell ref="A49:A50"/>
    <mergeCell ref="Q49:X50"/>
    <mergeCell ref="Y49:AE50"/>
    <mergeCell ref="B47:B48"/>
    <mergeCell ref="B49:B50"/>
    <mergeCell ref="Y51:AE52"/>
    <mergeCell ref="A51:A52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L15:Q15"/>
    <mergeCell ref="AA15:AE15"/>
    <mergeCell ref="R15:X15"/>
    <mergeCell ref="Q28:X29"/>
    <mergeCell ref="Q30:X30"/>
    <mergeCell ref="A19:AE19"/>
    <mergeCell ref="P20:AE20"/>
    <mergeCell ref="C16:AB16"/>
    <mergeCell ref="B28:C29"/>
    <mergeCell ref="A28:A29"/>
    <mergeCell ref="A17:B17"/>
    <mergeCell ref="D28:O28"/>
    <mergeCell ref="P28:P29"/>
    <mergeCell ref="A27:AE27"/>
    <mergeCell ref="C17:AE17"/>
    <mergeCell ref="Y28:AE29"/>
    <mergeCell ref="A1:A4"/>
    <mergeCell ref="B1:AA1"/>
    <mergeCell ref="B2:AA2"/>
    <mergeCell ref="B3:AA4"/>
    <mergeCell ref="AB1:AE1"/>
    <mergeCell ref="AB2:AE2"/>
    <mergeCell ref="AB3:AE3"/>
    <mergeCell ref="AB4:AE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Y40:AE40"/>
    <mergeCell ref="A43:A44"/>
    <mergeCell ref="B43:B44"/>
    <mergeCell ref="B45:B46"/>
    <mergeCell ref="A45:A46"/>
    <mergeCell ref="Y47:AE48"/>
    <mergeCell ref="A47:A48"/>
    <mergeCell ref="Y41:AE42"/>
    <mergeCell ref="Q43:X44"/>
    <mergeCell ref="Y43:AE44"/>
    <mergeCell ref="Q41:X42"/>
    <mergeCell ref="Q51:X52"/>
    <mergeCell ref="Q45:X46"/>
    <mergeCell ref="Q47:X48"/>
    <mergeCell ref="Y45:AE46"/>
  </mergeCells>
  <dataValidations count="3">
    <dataValidation type="textLength" operator="lessThanOrEqual" allowBlank="1" showInputMessage="1" showErrorMessage="1" errorTitle="Máximo 2.000 caracteres" error="Máximo 2.000 caracteres" sqref="AC35 Q35 Y35 Q41 Q43 Q51 Q45 Q47 Q49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23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8E4D5EC-48B6-48B0-9CFF-49BF9A007553}">
          <x14:formula1>
            <xm:f>listas!$D$2:$D$15</xm:f>
          </x14:formula1>
          <xm:sqref>C11:AE13</xm:sqref>
        </x14:dataValidation>
        <x14:dataValidation type="list" allowBlank="1" showInputMessage="1" showErrorMessage="1" xr:uid="{DE3819A2-E2C6-40B8-AA71-26E1B8A63CDB}">
          <x14:formula1>
            <xm:f>listas!$A$2:$A$6</xm:f>
          </x14:formula1>
          <xm:sqref>C15:K15</xm:sqref>
        </x14:dataValidation>
        <x14:dataValidation type="list" allowBlank="1" showInputMessage="1" showErrorMessage="1" xr:uid="{8846E161-823A-4370-AD42-5BD0B7F51418}">
          <x14:formula1>
            <xm:f>listas!$B$2:$B$8</xm:f>
          </x14:formula1>
          <xm:sqref>R15:X15</xm:sqref>
        </x14:dataValidation>
        <x14:dataValidation type="list" allowBlank="1" showInputMessage="1" showErrorMessage="1" xr:uid="{B110DE27-57FC-46FF-A6C8-F855FB03735E}">
          <x14:formula1>
            <xm:f>listas!$C$2:$C$20</xm:f>
          </x14:formula1>
          <xm:sqref>AA15:AE15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753C-C2D3-4B19-847E-155A9323915C}">
  <sheetPr>
    <tabColor theme="7" tint="0.39997558519241921"/>
    <pageSetUpPr fitToPage="1"/>
  </sheetPr>
  <dimension ref="A1:AO45"/>
  <sheetViews>
    <sheetView showGridLines="0" topLeftCell="A30" zoomScale="70" zoomScaleNormal="70" workbookViewId="0">
      <selection activeCell="C7" sqref="C7:C9"/>
    </sheetView>
  </sheetViews>
  <sheetFormatPr baseColWidth="10" defaultColWidth="10.6640625" defaultRowHeight="14" x14ac:dyDescent="0.2"/>
  <cols>
    <col min="1" max="1" width="38.5" style="15" customWidth="1"/>
    <col min="2" max="2" width="20.5" style="15" customWidth="1"/>
    <col min="3" max="14" width="20.6640625" style="15" customWidth="1"/>
    <col min="15" max="15" width="20.5" style="15" customWidth="1"/>
    <col min="16" max="16" width="32.5" style="15" customWidth="1"/>
    <col min="17" max="27" width="18.1640625" style="15" customWidth="1"/>
    <col min="28" max="28" width="22.6640625" style="15" customWidth="1"/>
    <col min="29" max="29" width="19" style="15" customWidth="1"/>
    <col min="30" max="30" width="19.5" style="15" customWidth="1"/>
    <col min="31" max="31" width="20.5" style="15" customWidth="1"/>
    <col min="32" max="32" width="22.6640625" style="15" customWidth="1"/>
    <col min="33" max="33" width="18.5" style="15" bestFit="1" customWidth="1"/>
    <col min="34" max="34" width="8.5" style="15" customWidth="1"/>
    <col min="35" max="35" width="18.5" style="15" bestFit="1" customWidth="1"/>
    <col min="36" max="36" width="5.6640625" style="15" customWidth="1"/>
    <col min="37" max="37" width="18.5" style="15" bestFit="1" customWidth="1"/>
    <col min="38" max="38" width="4.6640625" style="15" customWidth="1"/>
    <col min="39" max="39" width="23" style="15" bestFit="1" customWidth="1"/>
    <col min="40" max="40" width="9.1640625" style="15"/>
    <col min="41" max="41" width="18.5" style="15" bestFit="1" customWidth="1"/>
    <col min="42" max="42" width="16.1640625" style="15" customWidth="1"/>
    <col min="43" max="16384" width="10.6640625" style="15"/>
  </cols>
  <sheetData>
    <row r="1" spans="1:31" ht="32.25" customHeight="1" x14ac:dyDescent="0.2">
      <c r="A1" s="323"/>
      <c r="B1" s="326" t="s">
        <v>121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8"/>
      <c r="AB1" s="335" t="s">
        <v>122</v>
      </c>
      <c r="AC1" s="336"/>
      <c r="AD1" s="336"/>
      <c r="AE1" s="337"/>
    </row>
    <row r="2" spans="1:31" ht="30.75" customHeight="1" x14ac:dyDescent="0.2">
      <c r="A2" s="324"/>
      <c r="B2" s="326" t="s">
        <v>123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8"/>
      <c r="AB2" s="335" t="s">
        <v>124</v>
      </c>
      <c r="AC2" s="336"/>
      <c r="AD2" s="336"/>
      <c r="AE2" s="337"/>
    </row>
    <row r="3" spans="1:31" ht="24" customHeight="1" x14ac:dyDescent="0.2">
      <c r="A3" s="324"/>
      <c r="B3" s="329" t="s">
        <v>125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1"/>
      <c r="AB3" s="335" t="s">
        <v>126</v>
      </c>
      <c r="AC3" s="336"/>
      <c r="AD3" s="336"/>
      <c r="AE3" s="337"/>
    </row>
    <row r="4" spans="1:31" ht="21.75" customHeight="1" x14ac:dyDescent="0.2">
      <c r="A4" s="325"/>
      <c r="B4" s="332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4"/>
      <c r="AB4" s="338" t="s">
        <v>127</v>
      </c>
      <c r="AC4" s="339"/>
      <c r="AD4" s="339"/>
      <c r="AE4" s="340"/>
    </row>
    <row r="5" spans="1:31" ht="9" customHeight="1" x14ac:dyDescent="0.2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x14ac:dyDescent="0.2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x14ac:dyDescent="0.2">
      <c r="A7" s="280" t="s">
        <v>4</v>
      </c>
      <c r="B7" s="281"/>
      <c r="C7" s="318"/>
      <c r="D7" s="280" t="s">
        <v>6</v>
      </c>
      <c r="E7" s="286"/>
      <c r="F7" s="286"/>
      <c r="G7" s="286"/>
      <c r="H7" s="281"/>
      <c r="I7" s="310">
        <v>45495</v>
      </c>
      <c r="J7" s="311"/>
      <c r="K7" s="280" t="s">
        <v>8</v>
      </c>
      <c r="L7" s="281"/>
      <c r="M7" s="302" t="s">
        <v>129</v>
      </c>
      <c r="N7" s="303"/>
      <c r="O7" s="291" t="s">
        <v>130</v>
      </c>
      <c r="P7" s="292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x14ac:dyDescent="0.2">
      <c r="A8" s="282"/>
      <c r="B8" s="283"/>
      <c r="C8" s="319"/>
      <c r="D8" s="282"/>
      <c r="E8" s="287"/>
      <c r="F8" s="287"/>
      <c r="G8" s="287"/>
      <c r="H8" s="283"/>
      <c r="I8" s="312"/>
      <c r="J8" s="313"/>
      <c r="K8" s="282"/>
      <c r="L8" s="283"/>
      <c r="M8" s="321" t="s">
        <v>131</v>
      </c>
      <c r="N8" s="322"/>
      <c r="O8" s="304"/>
      <c r="P8" s="30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x14ac:dyDescent="0.2">
      <c r="A9" s="284"/>
      <c r="B9" s="285"/>
      <c r="C9" s="320"/>
      <c r="D9" s="284"/>
      <c r="E9" s="288"/>
      <c r="F9" s="288"/>
      <c r="G9" s="288"/>
      <c r="H9" s="285"/>
      <c r="I9" s="314"/>
      <c r="J9" s="315"/>
      <c r="K9" s="284"/>
      <c r="L9" s="285"/>
      <c r="M9" s="306" t="s">
        <v>132</v>
      </c>
      <c r="N9" s="307"/>
      <c r="O9" s="308"/>
      <c r="P9" s="30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x14ac:dyDescent="0.2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">
      <c r="A11" s="280" t="s">
        <v>10</v>
      </c>
      <c r="B11" s="281"/>
      <c r="C11" s="257" t="s">
        <v>133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9"/>
    </row>
    <row r="12" spans="1:31" ht="15" customHeight="1" x14ac:dyDescent="0.2">
      <c r="A12" s="282"/>
      <c r="B12" s="283"/>
      <c r="C12" s="293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5"/>
    </row>
    <row r="13" spans="1:31" ht="15" customHeight="1" x14ac:dyDescent="0.2">
      <c r="A13" s="284"/>
      <c r="B13" s="285"/>
      <c r="C13" s="296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8"/>
    </row>
    <row r="14" spans="1:31" ht="9" customHeight="1" x14ac:dyDescent="0.2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62.25" customHeight="1" x14ac:dyDescent="0.2">
      <c r="A15" s="289" t="s">
        <v>12</v>
      </c>
      <c r="B15" s="290"/>
      <c r="C15" s="299" t="s">
        <v>134</v>
      </c>
      <c r="D15" s="300"/>
      <c r="E15" s="300"/>
      <c r="F15" s="300"/>
      <c r="G15" s="300"/>
      <c r="H15" s="300"/>
      <c r="I15" s="300"/>
      <c r="J15" s="300"/>
      <c r="K15" s="301"/>
      <c r="L15" s="316" t="s">
        <v>14</v>
      </c>
      <c r="M15" s="341"/>
      <c r="N15" s="341"/>
      <c r="O15" s="341"/>
      <c r="P15" s="341"/>
      <c r="Q15" s="317"/>
      <c r="R15" s="345" t="s">
        <v>135</v>
      </c>
      <c r="S15" s="346"/>
      <c r="T15" s="346"/>
      <c r="U15" s="346"/>
      <c r="V15" s="346"/>
      <c r="W15" s="346"/>
      <c r="X15" s="347"/>
      <c r="Y15" s="316" t="s">
        <v>15</v>
      </c>
      <c r="Z15" s="317"/>
      <c r="AA15" s="342" t="s">
        <v>136</v>
      </c>
      <c r="AB15" s="343"/>
      <c r="AC15" s="343"/>
      <c r="AD15" s="343"/>
      <c r="AE15" s="344"/>
    </row>
    <row r="16" spans="1:31" ht="9" customHeight="1" x14ac:dyDescent="0.2">
      <c r="A16" s="24"/>
      <c r="B16" s="20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D16" s="22"/>
      <c r="AE16" s="23"/>
    </row>
    <row r="17" spans="1:33" s="40" customFormat="1" ht="37.5" customHeight="1" x14ac:dyDescent="0.2">
      <c r="A17" s="289" t="s">
        <v>17</v>
      </c>
      <c r="B17" s="290"/>
      <c r="C17" s="342" t="s">
        <v>187</v>
      </c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4"/>
    </row>
    <row r="18" spans="1:33" ht="16.5" customHeight="1" x14ac:dyDescent="0.2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" customHeight="1" x14ac:dyDescent="0.2">
      <c r="A19" s="316" t="s">
        <v>138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17"/>
      <c r="AF19" s="44"/>
    </row>
    <row r="20" spans="1:33" ht="32" customHeight="1" x14ac:dyDescent="0.2">
      <c r="A20" s="45" t="s">
        <v>19</v>
      </c>
      <c r="B20" s="356" t="s">
        <v>139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8"/>
      <c r="P20" s="316" t="s">
        <v>140</v>
      </c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17"/>
      <c r="AF20" s="44"/>
    </row>
    <row r="21" spans="1:33" ht="32" customHeight="1" x14ac:dyDescent="0.2">
      <c r="A21" s="25"/>
      <c r="B21" s="46" t="s">
        <v>141</v>
      </c>
      <c r="C21" s="47" t="s">
        <v>142</v>
      </c>
      <c r="D21" s="47" t="s">
        <v>143</v>
      </c>
      <c r="E21" s="47" t="s">
        <v>144</v>
      </c>
      <c r="F21" s="47" t="s">
        <v>145</v>
      </c>
      <c r="G21" s="47" t="s">
        <v>146</v>
      </c>
      <c r="H21" s="47" t="s">
        <v>128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49"/>
      <c r="Q21" s="45" t="s">
        <v>141</v>
      </c>
      <c r="R21" s="50" t="s">
        <v>142</v>
      </c>
      <c r="S21" s="50" t="s">
        <v>143</v>
      </c>
      <c r="T21" s="50" t="s">
        <v>144</v>
      </c>
      <c r="U21" s="50" t="s">
        <v>145</v>
      </c>
      <c r="V21" s="50" t="s">
        <v>146</v>
      </c>
      <c r="W21" s="50" t="s">
        <v>128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" customHeight="1" x14ac:dyDescent="0.2">
      <c r="A22" s="53" t="s">
        <v>31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58"/>
      <c r="X22" s="58">
        <f>62920000+159212</f>
        <v>63079212</v>
      </c>
      <c r="Y22" s="165"/>
      <c r="Z22" s="165"/>
      <c r="AA22" s="165"/>
      <c r="AB22" s="165"/>
      <c r="AC22" s="165">
        <f>SUM(W22:AB22)</f>
        <v>63079212</v>
      </c>
      <c r="AE22" s="59"/>
      <c r="AF22" s="52"/>
    </row>
    <row r="23" spans="1:33" ht="32" customHeight="1" x14ac:dyDescent="0.2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5"/>
      <c r="Y23" s="163"/>
      <c r="Z23" s="163"/>
      <c r="AA23" s="163"/>
      <c r="AB23" s="163"/>
      <c r="AC23" s="163"/>
      <c r="AD23" s="164">
        <f>AC23/SUM(W22:AB22)</f>
        <v>0</v>
      </c>
      <c r="AE23" s="64">
        <f>AC23/AC22</f>
        <v>0</v>
      </c>
      <c r="AF23" s="52"/>
    </row>
    <row r="24" spans="1:33" ht="32" customHeight="1" x14ac:dyDescent="0.2">
      <c r="A24" s="60" t="s">
        <v>23</v>
      </c>
      <c r="B24" s="61">
        <f>+B22-B23</f>
        <v>0</v>
      </c>
      <c r="C24" s="62">
        <f t="shared" ref="C24:H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/>
      <c r="J24" s="62"/>
      <c r="K24" s="62"/>
      <c r="L24" s="62"/>
      <c r="M24" s="62"/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62"/>
      <c r="Y24" s="55">
        <v>9540879</v>
      </c>
      <c r="Z24" s="55">
        <v>15730000</v>
      </c>
      <c r="AA24" s="55">
        <v>15730000</v>
      </c>
      <c r="AB24" s="55">
        <v>22078333</v>
      </c>
      <c r="AC24" s="55">
        <f>SUM(Y24:AB24)</f>
        <v>63079212</v>
      </c>
      <c r="AD24" s="62"/>
      <c r="AE24" s="66"/>
      <c r="AF24" s="52"/>
    </row>
    <row r="25" spans="1:33" ht="32" customHeight="1" x14ac:dyDescent="0.2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 t="e">
        <f>AC25/SUM(W24:X24)</f>
        <v>#DIV/0!</v>
      </c>
      <c r="AE25" s="71">
        <f>AC25/AC24</f>
        <v>0</v>
      </c>
      <c r="AF25" s="52"/>
    </row>
    <row r="26" spans="1:33" s="72" customFormat="1" ht="16.5" customHeight="1" x14ac:dyDescent="0.15"/>
    <row r="27" spans="1:33" ht="34.25" customHeight="1" x14ac:dyDescent="0.2">
      <c r="A27" s="350" t="s">
        <v>154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2"/>
    </row>
    <row r="28" spans="1:33" ht="15" customHeight="1" x14ac:dyDescent="0.2">
      <c r="A28" s="254" t="s">
        <v>34</v>
      </c>
      <c r="B28" s="256" t="s">
        <v>36</v>
      </c>
      <c r="C28" s="256"/>
      <c r="D28" s="256" t="s">
        <v>155</v>
      </c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 t="s">
        <v>102</v>
      </c>
      <c r="Q28" s="256" t="s">
        <v>156</v>
      </c>
      <c r="R28" s="256"/>
      <c r="S28" s="256"/>
      <c r="T28" s="256"/>
      <c r="U28" s="256"/>
      <c r="V28" s="256"/>
      <c r="W28" s="256"/>
      <c r="X28" s="256"/>
      <c r="Y28" s="256" t="s">
        <v>157</v>
      </c>
      <c r="Z28" s="256"/>
      <c r="AA28" s="256"/>
      <c r="AB28" s="256"/>
      <c r="AC28" s="256"/>
      <c r="AD28" s="256"/>
      <c r="AE28" s="353"/>
    </row>
    <row r="29" spans="1:33" ht="27" customHeight="1" x14ac:dyDescent="0.2">
      <c r="A29" s="254"/>
      <c r="B29" s="256"/>
      <c r="C29" s="256"/>
      <c r="D29" s="73" t="s">
        <v>141</v>
      </c>
      <c r="E29" s="73" t="s">
        <v>142</v>
      </c>
      <c r="F29" s="73" t="s">
        <v>143</v>
      </c>
      <c r="G29" s="73" t="s">
        <v>144</v>
      </c>
      <c r="H29" s="73" t="s">
        <v>145</v>
      </c>
      <c r="I29" s="73" t="s">
        <v>146</v>
      </c>
      <c r="J29" s="73" t="s">
        <v>128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353"/>
    </row>
    <row r="30" spans="1:33" ht="42" customHeight="1" x14ac:dyDescent="0.2">
      <c r="A30" s="186"/>
      <c r="B30" s="359"/>
      <c r="C30" s="35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4">
        <f>SUM(D30:O30)</f>
        <v>0</v>
      </c>
      <c r="Q30" s="348" t="s">
        <v>158</v>
      </c>
      <c r="R30" s="348"/>
      <c r="S30" s="348"/>
      <c r="T30" s="348"/>
      <c r="U30" s="348"/>
      <c r="V30" s="348"/>
      <c r="W30" s="348"/>
      <c r="X30" s="348"/>
      <c r="Y30" s="348" t="s">
        <v>43</v>
      </c>
      <c r="Z30" s="348"/>
      <c r="AA30" s="348"/>
      <c r="AB30" s="348"/>
      <c r="AC30" s="348"/>
      <c r="AD30" s="348"/>
      <c r="AE30" s="355"/>
      <c r="AF30" s="158"/>
      <c r="AG30" s="158"/>
    </row>
    <row r="31" spans="1:33" ht="12" customHeight="1" x14ac:dyDescent="0.2">
      <c r="A31" s="75"/>
      <c r="B31" s="76"/>
      <c r="C31" s="7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7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60"/>
      <c r="AF31" s="158"/>
      <c r="AG31" s="158"/>
    </row>
    <row r="32" spans="1:33" ht="45" customHeight="1" x14ac:dyDescent="0.2">
      <c r="A32" s="257" t="s">
        <v>159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9"/>
      <c r="AF32" s="158"/>
      <c r="AG32" s="158"/>
    </row>
    <row r="33" spans="1:41" ht="23" customHeight="1" x14ac:dyDescent="0.2">
      <c r="A33" s="254" t="s">
        <v>44</v>
      </c>
      <c r="B33" s="256" t="s">
        <v>46</v>
      </c>
      <c r="C33" s="256" t="s">
        <v>36</v>
      </c>
      <c r="D33" s="256" t="s">
        <v>160</v>
      </c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 t="s">
        <v>161</v>
      </c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353"/>
      <c r="AF33" s="158"/>
      <c r="AG33" s="161"/>
      <c r="AH33" s="78"/>
      <c r="AI33" s="78"/>
      <c r="AJ33" s="78"/>
      <c r="AK33" s="78"/>
      <c r="AL33" s="78"/>
      <c r="AM33" s="78"/>
      <c r="AN33" s="78"/>
      <c r="AO33" s="78"/>
    </row>
    <row r="34" spans="1:41" ht="27" customHeight="1" x14ac:dyDescent="0.2">
      <c r="A34" s="254"/>
      <c r="B34" s="256"/>
      <c r="C34" s="354"/>
      <c r="D34" s="73" t="s">
        <v>141</v>
      </c>
      <c r="E34" s="73" t="s">
        <v>142</v>
      </c>
      <c r="F34" s="73" t="s">
        <v>143</v>
      </c>
      <c r="G34" s="73" t="s">
        <v>144</v>
      </c>
      <c r="H34" s="73" t="s">
        <v>145</v>
      </c>
      <c r="I34" s="73" t="s">
        <v>146</v>
      </c>
      <c r="J34" s="73" t="s">
        <v>128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60" t="s">
        <v>52</v>
      </c>
      <c r="R34" s="261"/>
      <c r="S34" s="261"/>
      <c r="T34" s="262"/>
      <c r="U34" s="256" t="s">
        <v>54</v>
      </c>
      <c r="V34" s="256"/>
      <c r="W34" s="256"/>
      <c r="X34" s="256"/>
      <c r="Y34" s="256" t="s">
        <v>56</v>
      </c>
      <c r="Z34" s="256"/>
      <c r="AA34" s="256"/>
      <c r="AB34" s="256"/>
      <c r="AC34" s="256" t="s">
        <v>58</v>
      </c>
      <c r="AD34" s="256"/>
      <c r="AE34" s="353"/>
      <c r="AF34" s="158"/>
      <c r="AG34" s="161"/>
      <c r="AH34" s="78"/>
      <c r="AI34" s="78"/>
      <c r="AJ34" s="78"/>
      <c r="AK34" s="78"/>
      <c r="AL34" s="78"/>
      <c r="AM34" s="78"/>
      <c r="AN34" s="78"/>
      <c r="AO34" s="78"/>
    </row>
    <row r="35" spans="1:41" ht="45" customHeight="1" x14ac:dyDescent="0.2">
      <c r="A35" s="249" t="s">
        <v>187</v>
      </c>
      <c r="B35" s="361">
        <v>0.3</v>
      </c>
      <c r="C35" s="80" t="s">
        <v>48</v>
      </c>
      <c r="D35" s="79"/>
      <c r="E35" s="79"/>
      <c r="F35" s="79"/>
      <c r="G35" s="79"/>
      <c r="H35" s="79"/>
      <c r="I35" s="79"/>
      <c r="J35" s="187">
        <v>1</v>
      </c>
      <c r="K35" s="187">
        <v>1</v>
      </c>
      <c r="L35" s="187">
        <v>1</v>
      </c>
      <c r="M35" s="187">
        <v>1</v>
      </c>
      <c r="N35" s="187">
        <v>1</v>
      </c>
      <c r="O35" s="187">
        <v>1</v>
      </c>
      <c r="P35" s="188">
        <v>1</v>
      </c>
      <c r="Q35" s="268" t="s">
        <v>162</v>
      </c>
      <c r="R35" s="269"/>
      <c r="S35" s="269"/>
      <c r="T35" s="270"/>
      <c r="U35" s="274" t="s">
        <v>163</v>
      </c>
      <c r="V35" s="274"/>
      <c r="W35" s="274"/>
      <c r="X35" s="274"/>
      <c r="Y35" s="274" t="s">
        <v>164</v>
      </c>
      <c r="Z35" s="274"/>
      <c r="AA35" s="274"/>
      <c r="AB35" s="274"/>
      <c r="AC35" s="274" t="s">
        <v>165</v>
      </c>
      <c r="AD35" s="274"/>
      <c r="AE35" s="276"/>
      <c r="AF35" s="158"/>
      <c r="AG35" s="161"/>
      <c r="AH35" s="78"/>
      <c r="AI35" s="78"/>
      <c r="AJ35" s="78"/>
      <c r="AK35" s="78"/>
      <c r="AL35" s="78"/>
      <c r="AM35" s="78"/>
      <c r="AN35" s="78"/>
      <c r="AO35" s="78"/>
    </row>
    <row r="36" spans="1:41" ht="45" customHeight="1" x14ac:dyDescent="0.2">
      <c r="A36" s="250"/>
      <c r="B36" s="362"/>
      <c r="C36" s="81" t="s">
        <v>50</v>
      </c>
      <c r="D36" s="162"/>
      <c r="E36" s="162"/>
      <c r="F36" s="162"/>
      <c r="G36" s="82"/>
      <c r="H36" s="82"/>
      <c r="I36" s="82"/>
      <c r="J36" s="82"/>
      <c r="K36" s="82"/>
      <c r="L36" s="82"/>
      <c r="M36" s="82"/>
      <c r="N36" s="82"/>
      <c r="O36" s="82"/>
      <c r="P36" s="192">
        <f>SUM(D36:O36)</f>
        <v>0</v>
      </c>
      <c r="Q36" s="271"/>
      <c r="R36" s="272"/>
      <c r="S36" s="272"/>
      <c r="T36" s="273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7"/>
      <c r="AF36" s="158"/>
      <c r="AG36" s="161"/>
      <c r="AH36" s="78"/>
      <c r="AI36" s="78"/>
      <c r="AJ36" s="78"/>
      <c r="AK36" s="78"/>
      <c r="AL36" s="78"/>
      <c r="AM36" s="78"/>
      <c r="AN36" s="78"/>
      <c r="AO36" s="78"/>
    </row>
    <row r="37" spans="1:41" s="72" customFormat="1" ht="17.25" customHeight="1" x14ac:dyDescent="0.15"/>
    <row r="38" spans="1:41" ht="45" customHeight="1" x14ac:dyDescent="0.2">
      <c r="A38" s="257" t="s">
        <v>166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9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ht="26" customHeight="1" x14ac:dyDescent="0.2">
      <c r="A39" s="253" t="s">
        <v>60</v>
      </c>
      <c r="B39" s="255" t="s">
        <v>167</v>
      </c>
      <c r="C39" s="263" t="s">
        <v>168</v>
      </c>
      <c r="D39" s="265" t="s">
        <v>169</v>
      </c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7"/>
      <c r="Q39" s="255" t="s">
        <v>170</v>
      </c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ht="26" customHeight="1" x14ac:dyDescent="0.2">
      <c r="A40" s="254"/>
      <c r="B40" s="256"/>
      <c r="C40" s="264"/>
      <c r="D40" s="73" t="s">
        <v>171</v>
      </c>
      <c r="E40" s="73" t="s">
        <v>172</v>
      </c>
      <c r="F40" s="73" t="s">
        <v>173</v>
      </c>
      <c r="G40" s="73" t="s">
        <v>174</v>
      </c>
      <c r="H40" s="73" t="s">
        <v>175</v>
      </c>
      <c r="I40" s="73" t="s">
        <v>176</v>
      </c>
      <c r="J40" s="73" t="s">
        <v>177</v>
      </c>
      <c r="K40" s="73" t="s">
        <v>178</v>
      </c>
      <c r="L40" s="73" t="s">
        <v>179</v>
      </c>
      <c r="M40" s="73" t="s">
        <v>180</v>
      </c>
      <c r="N40" s="73" t="s">
        <v>181</v>
      </c>
      <c r="O40" s="73" t="s">
        <v>182</v>
      </c>
      <c r="P40" s="73" t="s">
        <v>183</v>
      </c>
      <c r="Q40" s="260" t="s">
        <v>184</v>
      </c>
      <c r="R40" s="261"/>
      <c r="S40" s="261"/>
      <c r="T40" s="261"/>
      <c r="U40" s="261"/>
      <c r="V40" s="261"/>
      <c r="W40" s="261"/>
      <c r="X40" s="262"/>
      <c r="Y40" s="260" t="s">
        <v>68</v>
      </c>
      <c r="Z40" s="261"/>
      <c r="AA40" s="261"/>
      <c r="AB40" s="261"/>
      <c r="AC40" s="261"/>
      <c r="AD40" s="261"/>
      <c r="AE40" s="279"/>
      <c r="AG40" s="84"/>
      <c r="AH40" s="84"/>
      <c r="AI40" s="84"/>
      <c r="AJ40" s="84"/>
      <c r="AK40" s="84"/>
      <c r="AL40" s="84"/>
      <c r="AM40" s="84"/>
      <c r="AN40" s="84"/>
      <c r="AO40" s="84"/>
    </row>
    <row r="41" spans="1:41" ht="86.25" customHeight="1" x14ac:dyDescent="0.2">
      <c r="A41" s="363" t="s">
        <v>421</v>
      </c>
      <c r="B41" s="246">
        <v>0.15</v>
      </c>
      <c r="C41" s="85" t="s">
        <v>48</v>
      </c>
      <c r="D41" s="86"/>
      <c r="E41" s="86"/>
      <c r="F41" s="86"/>
      <c r="G41" s="86"/>
      <c r="H41" s="86"/>
      <c r="I41" s="86"/>
      <c r="J41" s="86">
        <v>0.16</v>
      </c>
      <c r="K41" s="86">
        <v>0.16</v>
      </c>
      <c r="L41" s="86">
        <v>0.17</v>
      </c>
      <c r="M41" s="86">
        <v>0.17</v>
      </c>
      <c r="N41" s="86">
        <v>0.17</v>
      </c>
      <c r="O41" s="86">
        <v>0.17</v>
      </c>
      <c r="P41" s="87">
        <f>SUM(J41:O41)</f>
        <v>1</v>
      </c>
      <c r="Q41" s="238" t="s">
        <v>185</v>
      </c>
      <c r="R41" s="239"/>
      <c r="S41" s="239"/>
      <c r="T41" s="239"/>
      <c r="U41" s="239"/>
      <c r="V41" s="239"/>
      <c r="W41" s="239"/>
      <c r="X41" s="244"/>
      <c r="Y41" s="238" t="s">
        <v>69</v>
      </c>
      <c r="Z41" s="239"/>
      <c r="AA41" s="239"/>
      <c r="AB41" s="239"/>
      <c r="AC41" s="239"/>
      <c r="AD41" s="239"/>
      <c r="AE41" s="240"/>
      <c r="AG41" s="88"/>
      <c r="AH41" s="88"/>
      <c r="AI41" s="88"/>
      <c r="AJ41" s="88"/>
      <c r="AK41" s="88"/>
      <c r="AL41" s="88"/>
      <c r="AM41" s="88"/>
      <c r="AN41" s="88"/>
      <c r="AO41" s="88"/>
    </row>
    <row r="42" spans="1:41" ht="86.25" customHeight="1" x14ac:dyDescent="0.2">
      <c r="A42" s="363"/>
      <c r="B42" s="246"/>
      <c r="C42" s="89" t="s">
        <v>50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87">
        <f t="shared" ref="P42:P44" si="1">SUM(D42:O42)</f>
        <v>0</v>
      </c>
      <c r="Q42" s="241"/>
      <c r="R42" s="242"/>
      <c r="S42" s="242"/>
      <c r="T42" s="242"/>
      <c r="U42" s="242"/>
      <c r="V42" s="242"/>
      <c r="W42" s="242"/>
      <c r="X42" s="245"/>
      <c r="Y42" s="241"/>
      <c r="Z42" s="242"/>
      <c r="AA42" s="242"/>
      <c r="AB42" s="242"/>
      <c r="AC42" s="242"/>
      <c r="AD42" s="242"/>
      <c r="AE42" s="243"/>
    </row>
    <row r="43" spans="1:41" ht="53" customHeight="1" x14ac:dyDescent="0.2">
      <c r="A43" s="363" t="s">
        <v>433</v>
      </c>
      <c r="B43" s="246">
        <v>0.15</v>
      </c>
      <c r="C43" s="85" t="s">
        <v>48</v>
      </c>
      <c r="D43" s="86"/>
      <c r="E43" s="86"/>
      <c r="F43" s="86"/>
      <c r="G43" s="86"/>
      <c r="H43" s="86"/>
      <c r="I43" s="86"/>
      <c r="J43" s="167">
        <v>0.42</v>
      </c>
      <c r="K43" s="167">
        <v>0.08</v>
      </c>
      <c r="L43" s="167">
        <v>0.15</v>
      </c>
      <c r="M43" s="167">
        <v>0.15</v>
      </c>
      <c r="N43" s="167">
        <v>0.12</v>
      </c>
      <c r="O43" s="167">
        <v>0.08</v>
      </c>
      <c r="P43" s="189">
        <f>SUM(J43:O43)</f>
        <v>1</v>
      </c>
      <c r="Q43" s="238" t="s">
        <v>185</v>
      </c>
      <c r="R43" s="239"/>
      <c r="S43" s="239"/>
      <c r="T43" s="239"/>
      <c r="U43" s="239"/>
      <c r="V43" s="239"/>
      <c r="W43" s="239"/>
      <c r="X43" s="244"/>
      <c r="Y43" s="238" t="s">
        <v>69</v>
      </c>
      <c r="Z43" s="239"/>
      <c r="AA43" s="239"/>
      <c r="AB43" s="239"/>
      <c r="AC43" s="239"/>
      <c r="AD43" s="239"/>
      <c r="AE43" s="240"/>
    </row>
    <row r="44" spans="1:41" ht="58.25" customHeight="1" x14ac:dyDescent="0.2">
      <c r="A44" s="363"/>
      <c r="B44" s="246"/>
      <c r="C44" s="89" t="s">
        <v>50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87">
        <f t="shared" si="1"/>
        <v>0</v>
      </c>
      <c r="Q44" s="241"/>
      <c r="R44" s="242"/>
      <c r="S44" s="242"/>
      <c r="T44" s="242"/>
      <c r="U44" s="242"/>
      <c r="V44" s="242"/>
      <c r="W44" s="242"/>
      <c r="X44" s="245"/>
      <c r="Y44" s="241"/>
      <c r="Z44" s="242"/>
      <c r="AA44" s="242"/>
      <c r="AB44" s="242"/>
      <c r="AC44" s="242"/>
      <c r="AD44" s="242"/>
      <c r="AE44" s="243"/>
    </row>
    <row r="45" spans="1:41" ht="15" customHeight="1" x14ac:dyDescent="0.2">
      <c r="A45" s="15" t="s">
        <v>186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96DD95C8-6E96-4CF2-881D-30ECA278EE05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3C7CCD9E-5959-454C-A91A-A8F487EEE5FF}">
      <formula1>2000</formula1>
    </dataValidation>
    <dataValidation type="textLength" operator="lessThanOrEqual" allowBlank="1" showInputMessage="1" showErrorMessage="1" errorTitle="Máximo 2.000 caracteres" error="Máximo 2.000 caracteres" sqref="AC35 Q35 Y35 Q41 Q43" xr:uid="{3F3BE1F6-EA74-44B3-8538-4045EC820D8F}">
      <formula1>2000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53AF2C3-8A81-48E7-8EB7-171143299E38}">
          <x14:formula1>
            <xm:f>listas!$C$2:$C$20</xm:f>
          </x14:formula1>
          <xm:sqref>AA15:AE15</xm:sqref>
        </x14:dataValidation>
        <x14:dataValidation type="list" allowBlank="1" showInputMessage="1" showErrorMessage="1" xr:uid="{DB99F2AD-D39A-4647-ADC1-0645024DEEE4}">
          <x14:formula1>
            <xm:f>listas!$B$2:$B$8</xm:f>
          </x14:formula1>
          <xm:sqref>R15:X15</xm:sqref>
        </x14:dataValidation>
        <x14:dataValidation type="list" allowBlank="1" showInputMessage="1" showErrorMessage="1" xr:uid="{3ACBA07D-6984-4633-B5EC-06CE1986BD01}">
          <x14:formula1>
            <xm:f>listas!$A$2:$A$6</xm:f>
          </x14:formula1>
          <xm:sqref>C15:K15</xm:sqref>
        </x14:dataValidation>
        <x14:dataValidation type="list" allowBlank="1" showInputMessage="1" showErrorMessage="1" xr:uid="{823DB76F-C33D-4D66-B5B7-316AE7290261}">
          <x14:formula1>
            <xm:f>listas!$D$2:$D$15</xm:f>
          </x14:formula1>
          <xm:sqref>C11:AE13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6A2F-98BB-4E45-BF15-28E458433C4B}">
  <sheetPr>
    <tabColor theme="7" tint="0.39997558519241921"/>
    <pageSetUpPr fitToPage="1"/>
  </sheetPr>
  <dimension ref="A1:AO44"/>
  <sheetViews>
    <sheetView showGridLines="0" topLeftCell="A17" zoomScale="70" zoomScaleNormal="70" workbookViewId="0">
      <selection activeCell="L44" sqref="L44"/>
    </sheetView>
  </sheetViews>
  <sheetFormatPr baseColWidth="10" defaultColWidth="10.6640625" defaultRowHeight="14" x14ac:dyDescent="0.2"/>
  <cols>
    <col min="1" max="1" width="38.5" style="15" customWidth="1"/>
    <col min="2" max="2" width="20.5" style="15" customWidth="1"/>
    <col min="3" max="14" width="20.6640625" style="15" customWidth="1"/>
    <col min="15" max="15" width="20.5" style="15" customWidth="1"/>
    <col min="16" max="16" width="32.5" style="15" customWidth="1"/>
    <col min="17" max="27" width="18.1640625" style="15" customWidth="1"/>
    <col min="28" max="28" width="22.6640625" style="15" customWidth="1"/>
    <col min="29" max="29" width="19" style="15" customWidth="1"/>
    <col min="30" max="30" width="19.5" style="15" customWidth="1"/>
    <col min="31" max="31" width="20.5" style="15" customWidth="1"/>
    <col min="32" max="32" width="22.6640625" style="15" customWidth="1"/>
    <col min="33" max="33" width="18.5" style="15" bestFit="1" customWidth="1"/>
    <col min="34" max="34" width="8.5" style="15" customWidth="1"/>
    <col min="35" max="35" width="18.5" style="15" bestFit="1" customWidth="1"/>
    <col min="36" max="36" width="5.6640625" style="15" customWidth="1"/>
    <col min="37" max="37" width="18.5" style="15" bestFit="1" customWidth="1"/>
    <col min="38" max="38" width="4.6640625" style="15" customWidth="1"/>
    <col min="39" max="39" width="23" style="15" bestFit="1" customWidth="1"/>
    <col min="40" max="40" width="9.1640625" style="15"/>
    <col min="41" max="41" width="18.5" style="15" bestFit="1" customWidth="1"/>
    <col min="42" max="42" width="16.1640625" style="15" customWidth="1"/>
    <col min="43" max="16384" width="10.6640625" style="15"/>
  </cols>
  <sheetData>
    <row r="1" spans="1:31" ht="32.25" customHeight="1" x14ac:dyDescent="0.2">
      <c r="A1" s="323"/>
      <c r="B1" s="326" t="s">
        <v>121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8"/>
      <c r="AB1" s="335" t="s">
        <v>122</v>
      </c>
      <c r="AC1" s="336"/>
      <c r="AD1" s="336"/>
      <c r="AE1" s="337"/>
    </row>
    <row r="2" spans="1:31" ht="30.75" customHeight="1" x14ac:dyDescent="0.2">
      <c r="A2" s="324"/>
      <c r="B2" s="326" t="s">
        <v>123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8"/>
      <c r="AB2" s="335" t="s">
        <v>124</v>
      </c>
      <c r="AC2" s="336"/>
      <c r="AD2" s="336"/>
      <c r="AE2" s="337"/>
    </row>
    <row r="3" spans="1:31" ht="24" customHeight="1" x14ac:dyDescent="0.2">
      <c r="A3" s="324"/>
      <c r="B3" s="329" t="s">
        <v>125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1"/>
      <c r="AB3" s="335" t="s">
        <v>126</v>
      </c>
      <c r="AC3" s="336"/>
      <c r="AD3" s="336"/>
      <c r="AE3" s="337"/>
    </row>
    <row r="4" spans="1:31" ht="21.75" customHeight="1" x14ac:dyDescent="0.2">
      <c r="A4" s="325"/>
      <c r="B4" s="332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4"/>
      <c r="AB4" s="338" t="s">
        <v>127</v>
      </c>
      <c r="AC4" s="339"/>
      <c r="AD4" s="339"/>
      <c r="AE4" s="340"/>
    </row>
    <row r="5" spans="1:31" ht="9" customHeight="1" x14ac:dyDescent="0.2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x14ac:dyDescent="0.2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x14ac:dyDescent="0.2">
      <c r="A7" s="280" t="s">
        <v>4</v>
      </c>
      <c r="B7" s="281"/>
      <c r="C7" s="364"/>
      <c r="D7" s="280" t="s">
        <v>6</v>
      </c>
      <c r="E7" s="286"/>
      <c r="F7" s="286"/>
      <c r="G7" s="286"/>
      <c r="H7" s="281"/>
      <c r="I7" s="310">
        <v>45495</v>
      </c>
      <c r="J7" s="311"/>
      <c r="K7" s="280" t="s">
        <v>8</v>
      </c>
      <c r="L7" s="281"/>
      <c r="M7" s="302" t="s">
        <v>129</v>
      </c>
      <c r="N7" s="303"/>
      <c r="O7" s="291" t="s">
        <v>188</v>
      </c>
      <c r="P7" s="292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x14ac:dyDescent="0.2">
      <c r="A8" s="282"/>
      <c r="B8" s="283"/>
      <c r="C8" s="365"/>
      <c r="D8" s="282"/>
      <c r="E8" s="287"/>
      <c r="F8" s="287"/>
      <c r="G8" s="287"/>
      <c r="H8" s="283"/>
      <c r="I8" s="312"/>
      <c r="J8" s="313"/>
      <c r="K8" s="282"/>
      <c r="L8" s="283"/>
      <c r="M8" s="321" t="s">
        <v>131</v>
      </c>
      <c r="N8" s="322"/>
      <c r="O8" s="304"/>
      <c r="P8" s="30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x14ac:dyDescent="0.2">
      <c r="A9" s="284"/>
      <c r="B9" s="285"/>
      <c r="C9" s="366"/>
      <c r="D9" s="284"/>
      <c r="E9" s="288"/>
      <c r="F9" s="288"/>
      <c r="G9" s="288"/>
      <c r="H9" s="285"/>
      <c r="I9" s="314"/>
      <c r="J9" s="315"/>
      <c r="K9" s="284"/>
      <c r="L9" s="285"/>
      <c r="M9" s="306" t="s">
        <v>132</v>
      </c>
      <c r="N9" s="307"/>
      <c r="O9" s="308"/>
      <c r="P9" s="30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x14ac:dyDescent="0.2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">
      <c r="A11" s="280" t="s">
        <v>10</v>
      </c>
      <c r="B11" s="281"/>
      <c r="C11" s="257" t="s">
        <v>133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9"/>
    </row>
    <row r="12" spans="1:31" ht="15" customHeight="1" x14ac:dyDescent="0.2">
      <c r="A12" s="282"/>
      <c r="B12" s="283"/>
      <c r="C12" s="293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5"/>
    </row>
    <row r="13" spans="1:31" ht="15" customHeight="1" x14ac:dyDescent="0.2">
      <c r="A13" s="284"/>
      <c r="B13" s="285"/>
      <c r="C13" s="296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8"/>
    </row>
    <row r="14" spans="1:31" ht="9" customHeight="1" x14ac:dyDescent="0.2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60.5" customHeight="1" x14ac:dyDescent="0.2">
      <c r="A15" s="289" t="s">
        <v>12</v>
      </c>
      <c r="B15" s="290"/>
      <c r="C15" s="299" t="s">
        <v>134</v>
      </c>
      <c r="D15" s="300"/>
      <c r="E15" s="300"/>
      <c r="F15" s="300"/>
      <c r="G15" s="300"/>
      <c r="H15" s="300"/>
      <c r="I15" s="300"/>
      <c r="J15" s="300"/>
      <c r="K15" s="301"/>
      <c r="L15" s="316" t="s">
        <v>14</v>
      </c>
      <c r="M15" s="341"/>
      <c r="N15" s="341"/>
      <c r="O15" s="341"/>
      <c r="P15" s="341"/>
      <c r="Q15" s="317"/>
      <c r="R15" s="345" t="s">
        <v>135</v>
      </c>
      <c r="S15" s="346"/>
      <c r="T15" s="346"/>
      <c r="U15" s="346"/>
      <c r="V15" s="346"/>
      <c r="W15" s="346"/>
      <c r="X15" s="347"/>
      <c r="Y15" s="316" t="s">
        <v>15</v>
      </c>
      <c r="Z15" s="317"/>
      <c r="AA15" s="342" t="s">
        <v>190</v>
      </c>
      <c r="AB15" s="343"/>
      <c r="AC15" s="343"/>
      <c r="AD15" s="343"/>
      <c r="AE15" s="344"/>
    </row>
    <row r="16" spans="1:31" ht="9" customHeight="1" x14ac:dyDescent="0.2">
      <c r="A16" s="24"/>
      <c r="B16" s="20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D16" s="22"/>
      <c r="AE16" s="23"/>
    </row>
    <row r="17" spans="1:33" s="40" customFormat="1" ht="37.5" customHeight="1" x14ac:dyDescent="0.2">
      <c r="A17" s="289" t="s">
        <v>17</v>
      </c>
      <c r="B17" s="290"/>
      <c r="C17" s="342" t="s">
        <v>189</v>
      </c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4"/>
    </row>
    <row r="18" spans="1:33" ht="16.5" customHeight="1" x14ac:dyDescent="0.2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>
        <f>277066970-177196666</f>
        <v>99870304</v>
      </c>
      <c r="AA18" s="42"/>
      <c r="AB18" s="42"/>
      <c r="AD18" s="42"/>
      <c r="AE18" s="43"/>
    </row>
    <row r="19" spans="1:33" ht="32" customHeight="1" x14ac:dyDescent="0.2">
      <c r="A19" s="316" t="s">
        <v>138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17"/>
      <c r="AF19" s="44"/>
    </row>
    <row r="20" spans="1:33" ht="32" customHeight="1" x14ac:dyDescent="0.2">
      <c r="A20" s="45" t="s">
        <v>19</v>
      </c>
      <c r="B20" s="356" t="s">
        <v>139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8"/>
      <c r="P20" s="316" t="s">
        <v>140</v>
      </c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17"/>
      <c r="AF20" s="44"/>
    </row>
    <row r="21" spans="1:33" ht="32" customHeight="1" x14ac:dyDescent="0.2">
      <c r="A21" s="25"/>
      <c r="B21" s="46" t="s">
        <v>141</v>
      </c>
      <c r="C21" s="47" t="s">
        <v>142</v>
      </c>
      <c r="D21" s="47" t="s">
        <v>143</v>
      </c>
      <c r="E21" s="47" t="s">
        <v>144</v>
      </c>
      <c r="F21" s="47" t="s">
        <v>145</v>
      </c>
      <c r="G21" s="47" t="s">
        <v>146</v>
      </c>
      <c r="H21" s="47" t="s">
        <v>128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49"/>
      <c r="Q21" s="45" t="s">
        <v>141</v>
      </c>
      <c r="R21" s="50" t="s">
        <v>142</v>
      </c>
      <c r="S21" s="50" t="s">
        <v>143</v>
      </c>
      <c r="T21" s="50" t="s">
        <v>144</v>
      </c>
      <c r="U21" s="50" t="s">
        <v>145</v>
      </c>
      <c r="V21" s="50" t="s">
        <v>146</v>
      </c>
      <c r="W21" s="50" t="s">
        <v>128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" customHeight="1" x14ac:dyDescent="0.2">
      <c r="A22" s="53" t="s">
        <v>31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58"/>
      <c r="X22" s="58">
        <f>74256788+39910214</f>
        <v>114167002</v>
      </c>
      <c r="Y22" s="58"/>
      <c r="Z22" s="58"/>
      <c r="AA22" s="58">
        <v>3029664</v>
      </c>
      <c r="AB22" s="58"/>
      <c r="AC22" s="58">
        <f>SUM(Q22:AB22)</f>
        <v>117196666</v>
      </c>
      <c r="AE22" s="59"/>
      <c r="AF22" s="52"/>
    </row>
    <row r="23" spans="1:33" ht="32" customHeight="1" x14ac:dyDescent="0.2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" customHeight="1" x14ac:dyDescent="0.2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/>
      <c r="J24" s="62"/>
      <c r="K24" s="62"/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62"/>
      <c r="Y24" s="62">
        <v>16363647</v>
      </c>
      <c r="Z24" s="62">
        <v>35230864</v>
      </c>
      <c r="AA24" s="62">
        <v>30397530</v>
      </c>
      <c r="AB24" s="62">
        <v>35204625</v>
      </c>
      <c r="AC24" s="62">
        <f>SUM(Q24:AB24)</f>
        <v>117196666</v>
      </c>
      <c r="AD24" s="62"/>
      <c r="AE24" s="66"/>
      <c r="AF24" s="52"/>
    </row>
    <row r="25" spans="1:33" ht="32" customHeight="1" x14ac:dyDescent="0.2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x14ac:dyDescent="0.15"/>
    <row r="27" spans="1:33" ht="34.25" customHeight="1" x14ac:dyDescent="0.2">
      <c r="A27" s="350" t="s">
        <v>154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2"/>
    </row>
    <row r="28" spans="1:33" ht="15" customHeight="1" x14ac:dyDescent="0.2">
      <c r="A28" s="254" t="s">
        <v>34</v>
      </c>
      <c r="B28" s="256" t="s">
        <v>36</v>
      </c>
      <c r="C28" s="256"/>
      <c r="D28" s="256" t="s">
        <v>155</v>
      </c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 t="s">
        <v>102</v>
      </c>
      <c r="Q28" s="256" t="s">
        <v>156</v>
      </c>
      <c r="R28" s="256"/>
      <c r="S28" s="256"/>
      <c r="T28" s="256"/>
      <c r="U28" s="256"/>
      <c r="V28" s="256"/>
      <c r="W28" s="256"/>
      <c r="X28" s="256"/>
      <c r="Y28" s="256" t="s">
        <v>157</v>
      </c>
      <c r="Z28" s="256"/>
      <c r="AA28" s="256"/>
      <c r="AB28" s="256"/>
      <c r="AC28" s="256"/>
      <c r="AD28" s="256"/>
      <c r="AE28" s="353"/>
    </row>
    <row r="29" spans="1:33" ht="27" customHeight="1" x14ac:dyDescent="0.2">
      <c r="A29" s="254"/>
      <c r="B29" s="256"/>
      <c r="C29" s="256"/>
      <c r="D29" s="73" t="s">
        <v>141</v>
      </c>
      <c r="E29" s="73" t="s">
        <v>142</v>
      </c>
      <c r="F29" s="73" t="s">
        <v>143</v>
      </c>
      <c r="G29" s="73" t="s">
        <v>144</v>
      </c>
      <c r="H29" s="73" t="s">
        <v>145</v>
      </c>
      <c r="I29" s="73" t="s">
        <v>146</v>
      </c>
      <c r="J29" s="73" t="s">
        <v>128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353"/>
    </row>
    <row r="30" spans="1:33" ht="42" customHeight="1" x14ac:dyDescent="0.2">
      <c r="A30" s="186"/>
      <c r="B30" s="359"/>
      <c r="C30" s="35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4">
        <f>SUM(D30:O30)</f>
        <v>0</v>
      </c>
      <c r="Q30" s="348" t="s">
        <v>158</v>
      </c>
      <c r="R30" s="348"/>
      <c r="S30" s="348"/>
      <c r="T30" s="348"/>
      <c r="U30" s="348"/>
      <c r="V30" s="348"/>
      <c r="W30" s="348"/>
      <c r="X30" s="348"/>
      <c r="Y30" s="348" t="s">
        <v>43</v>
      </c>
      <c r="Z30" s="348"/>
      <c r="AA30" s="348"/>
      <c r="AB30" s="348"/>
      <c r="AC30" s="348"/>
      <c r="AD30" s="348"/>
      <c r="AE30" s="355"/>
      <c r="AF30" s="158"/>
      <c r="AG30" s="158"/>
    </row>
    <row r="31" spans="1:33" ht="12" customHeight="1" x14ac:dyDescent="0.2">
      <c r="A31" s="75"/>
      <c r="B31" s="76"/>
      <c r="C31" s="7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7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60"/>
      <c r="AF31" s="158"/>
      <c r="AG31" s="158"/>
    </row>
    <row r="32" spans="1:33" ht="45" customHeight="1" x14ac:dyDescent="0.2">
      <c r="A32" s="257" t="s">
        <v>159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9"/>
      <c r="AF32" s="158"/>
      <c r="AG32" s="158"/>
    </row>
    <row r="33" spans="1:41" ht="23" customHeight="1" x14ac:dyDescent="0.2">
      <c r="A33" s="254" t="s">
        <v>44</v>
      </c>
      <c r="B33" s="256" t="s">
        <v>46</v>
      </c>
      <c r="C33" s="256" t="s">
        <v>36</v>
      </c>
      <c r="D33" s="256" t="s">
        <v>160</v>
      </c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 t="s">
        <v>161</v>
      </c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353"/>
      <c r="AF33" s="158"/>
      <c r="AG33" s="161"/>
      <c r="AH33" s="78"/>
      <c r="AI33" s="78"/>
      <c r="AJ33" s="78"/>
      <c r="AK33" s="78"/>
      <c r="AL33" s="78"/>
      <c r="AM33" s="78"/>
      <c r="AN33" s="78"/>
      <c r="AO33" s="78"/>
    </row>
    <row r="34" spans="1:41" ht="27" customHeight="1" x14ac:dyDescent="0.2">
      <c r="A34" s="254"/>
      <c r="B34" s="256"/>
      <c r="C34" s="354"/>
      <c r="D34" s="73" t="s">
        <v>141</v>
      </c>
      <c r="E34" s="73" t="s">
        <v>142</v>
      </c>
      <c r="F34" s="73" t="s">
        <v>143</v>
      </c>
      <c r="G34" s="73" t="s">
        <v>144</v>
      </c>
      <c r="H34" s="73" t="s">
        <v>145</v>
      </c>
      <c r="I34" s="73" t="s">
        <v>146</v>
      </c>
      <c r="J34" s="73" t="s">
        <v>128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60" t="s">
        <v>52</v>
      </c>
      <c r="R34" s="261"/>
      <c r="S34" s="261"/>
      <c r="T34" s="262"/>
      <c r="U34" s="256" t="s">
        <v>54</v>
      </c>
      <c r="V34" s="256"/>
      <c r="W34" s="256"/>
      <c r="X34" s="256"/>
      <c r="Y34" s="256" t="s">
        <v>56</v>
      </c>
      <c r="Z34" s="256"/>
      <c r="AA34" s="256"/>
      <c r="AB34" s="256"/>
      <c r="AC34" s="256" t="s">
        <v>58</v>
      </c>
      <c r="AD34" s="256"/>
      <c r="AE34" s="353"/>
      <c r="AF34" s="158"/>
      <c r="AG34" s="161"/>
      <c r="AH34" s="78"/>
      <c r="AI34" s="78"/>
      <c r="AJ34" s="78"/>
      <c r="AK34" s="78"/>
      <c r="AL34" s="78"/>
      <c r="AM34" s="78"/>
      <c r="AN34" s="78"/>
      <c r="AO34" s="78"/>
    </row>
    <row r="35" spans="1:41" ht="62.25" customHeight="1" x14ac:dyDescent="0.2">
      <c r="A35" s="367" t="s">
        <v>189</v>
      </c>
      <c r="B35" s="251">
        <v>0.3</v>
      </c>
      <c r="C35" s="80" t="s">
        <v>48</v>
      </c>
      <c r="D35" s="79"/>
      <c r="E35" s="79"/>
      <c r="F35" s="79"/>
      <c r="G35" s="79"/>
      <c r="H35" s="79"/>
      <c r="I35" s="79"/>
      <c r="J35" s="167">
        <v>0.1</v>
      </c>
      <c r="K35" s="167">
        <v>0.1</v>
      </c>
      <c r="L35" s="167">
        <v>0.2</v>
      </c>
      <c r="M35" s="167">
        <v>0.2</v>
      </c>
      <c r="N35" s="167">
        <v>0.2</v>
      </c>
      <c r="O35" s="167">
        <v>0.2</v>
      </c>
      <c r="P35" s="193">
        <f>SUM(J35:O35)</f>
        <v>1</v>
      </c>
      <c r="Q35" s="268" t="s">
        <v>162</v>
      </c>
      <c r="R35" s="269"/>
      <c r="S35" s="269"/>
      <c r="T35" s="270"/>
      <c r="U35" s="274" t="s">
        <v>163</v>
      </c>
      <c r="V35" s="274"/>
      <c r="W35" s="274"/>
      <c r="X35" s="274"/>
      <c r="Y35" s="274" t="s">
        <v>164</v>
      </c>
      <c r="Z35" s="274"/>
      <c r="AA35" s="274"/>
      <c r="AB35" s="274"/>
      <c r="AC35" s="274" t="s">
        <v>165</v>
      </c>
      <c r="AD35" s="274"/>
      <c r="AE35" s="276"/>
      <c r="AF35" s="158"/>
      <c r="AG35" s="161"/>
      <c r="AH35" s="78"/>
      <c r="AI35" s="78"/>
      <c r="AJ35" s="78"/>
      <c r="AK35" s="78"/>
      <c r="AL35" s="78"/>
      <c r="AM35" s="78"/>
      <c r="AN35" s="78"/>
      <c r="AO35" s="78"/>
    </row>
    <row r="36" spans="1:41" ht="65" customHeight="1" x14ac:dyDescent="0.2">
      <c r="A36" s="368"/>
      <c r="B36" s="252"/>
      <c r="C36" s="81" t="s">
        <v>50</v>
      </c>
      <c r="D36" s="162"/>
      <c r="E36" s="162"/>
      <c r="F36" s="162"/>
      <c r="G36" s="82"/>
      <c r="H36" s="82"/>
      <c r="I36" s="82"/>
      <c r="J36" s="82"/>
      <c r="K36" s="82"/>
      <c r="L36" s="82"/>
      <c r="M36" s="82"/>
      <c r="N36" s="82"/>
      <c r="O36" s="82"/>
      <c r="P36" s="83">
        <f>SUM(D36:O36)</f>
        <v>0</v>
      </c>
      <c r="Q36" s="271"/>
      <c r="R36" s="272"/>
      <c r="S36" s="272"/>
      <c r="T36" s="273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7"/>
      <c r="AF36" s="158"/>
      <c r="AG36" s="161"/>
      <c r="AH36" s="78"/>
      <c r="AI36" s="78"/>
      <c r="AJ36" s="78"/>
      <c r="AK36" s="78"/>
      <c r="AL36" s="78"/>
      <c r="AM36" s="78"/>
      <c r="AN36" s="78"/>
      <c r="AO36" s="78"/>
    </row>
    <row r="37" spans="1:41" s="72" customFormat="1" ht="17.25" customHeight="1" x14ac:dyDescent="0.15"/>
    <row r="38" spans="1:41" ht="45" customHeight="1" x14ac:dyDescent="0.2">
      <c r="A38" s="257" t="s">
        <v>166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9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ht="26" customHeight="1" x14ac:dyDescent="0.2">
      <c r="A39" s="253" t="s">
        <v>60</v>
      </c>
      <c r="B39" s="255" t="s">
        <v>167</v>
      </c>
      <c r="C39" s="263" t="s">
        <v>168</v>
      </c>
      <c r="D39" s="265" t="s">
        <v>169</v>
      </c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7"/>
      <c r="Q39" s="255" t="s">
        <v>170</v>
      </c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ht="26" customHeight="1" x14ac:dyDescent="0.2">
      <c r="A40" s="254"/>
      <c r="B40" s="256"/>
      <c r="C40" s="264"/>
      <c r="D40" s="73" t="s">
        <v>171</v>
      </c>
      <c r="E40" s="73" t="s">
        <v>172</v>
      </c>
      <c r="F40" s="73" t="s">
        <v>173</v>
      </c>
      <c r="G40" s="73" t="s">
        <v>174</v>
      </c>
      <c r="H40" s="73" t="s">
        <v>175</v>
      </c>
      <c r="I40" s="73" t="s">
        <v>176</v>
      </c>
      <c r="J40" s="73" t="s">
        <v>177</v>
      </c>
      <c r="K40" s="73" t="s">
        <v>178</v>
      </c>
      <c r="L40" s="73" t="s">
        <v>179</v>
      </c>
      <c r="M40" s="73" t="s">
        <v>180</v>
      </c>
      <c r="N40" s="73" t="s">
        <v>181</v>
      </c>
      <c r="O40" s="73" t="s">
        <v>182</v>
      </c>
      <c r="P40" s="73" t="s">
        <v>183</v>
      </c>
      <c r="Q40" s="260" t="s">
        <v>184</v>
      </c>
      <c r="R40" s="261"/>
      <c r="S40" s="261"/>
      <c r="T40" s="261"/>
      <c r="U40" s="261"/>
      <c r="V40" s="261"/>
      <c r="W40" s="261"/>
      <c r="X40" s="262"/>
      <c r="Y40" s="260" t="s">
        <v>68</v>
      </c>
      <c r="Z40" s="261"/>
      <c r="AA40" s="261"/>
      <c r="AB40" s="261"/>
      <c r="AC40" s="261"/>
      <c r="AD40" s="261"/>
      <c r="AE40" s="279"/>
      <c r="AG40" s="84"/>
      <c r="AH40" s="84"/>
      <c r="AI40" s="84"/>
      <c r="AJ40" s="84"/>
      <c r="AK40" s="84"/>
      <c r="AL40" s="84"/>
      <c r="AM40" s="84"/>
      <c r="AN40" s="84"/>
      <c r="AO40" s="84"/>
    </row>
    <row r="41" spans="1:41" ht="40.25" customHeight="1" x14ac:dyDescent="0.2">
      <c r="A41" s="363" t="s">
        <v>464</v>
      </c>
      <c r="B41" s="371">
        <v>0.15</v>
      </c>
      <c r="C41" s="85" t="s">
        <v>48</v>
      </c>
      <c r="D41" s="86"/>
      <c r="E41" s="86"/>
      <c r="F41" s="86"/>
      <c r="G41" s="86"/>
      <c r="H41" s="86"/>
      <c r="I41" s="86"/>
      <c r="J41" s="167"/>
      <c r="K41" s="167">
        <v>0.2</v>
      </c>
      <c r="L41" s="167">
        <v>0.2</v>
      </c>
      <c r="M41" s="167">
        <v>0.2</v>
      </c>
      <c r="N41" s="167">
        <v>0.2</v>
      </c>
      <c r="O41" s="167">
        <v>0.2</v>
      </c>
      <c r="P41" s="193">
        <f>SUM(J41:O41)</f>
        <v>1</v>
      </c>
      <c r="Q41" s="238" t="s">
        <v>185</v>
      </c>
      <c r="R41" s="239"/>
      <c r="S41" s="239"/>
      <c r="T41" s="239"/>
      <c r="U41" s="239"/>
      <c r="V41" s="239"/>
      <c r="W41" s="239"/>
      <c r="X41" s="244"/>
      <c r="Y41" s="238" t="s">
        <v>69</v>
      </c>
      <c r="Z41" s="239"/>
      <c r="AA41" s="239"/>
      <c r="AB41" s="239"/>
      <c r="AC41" s="239"/>
      <c r="AD41" s="239"/>
      <c r="AE41" s="240"/>
      <c r="AG41" s="88"/>
      <c r="AH41" s="88"/>
      <c r="AI41" s="88"/>
      <c r="AJ41" s="88"/>
      <c r="AK41" s="88"/>
      <c r="AL41" s="88"/>
      <c r="AM41" s="88"/>
      <c r="AN41" s="88"/>
      <c r="AO41" s="88"/>
    </row>
    <row r="42" spans="1:41" ht="90.5" customHeight="1" x14ac:dyDescent="0.2">
      <c r="A42" s="363"/>
      <c r="B42" s="371"/>
      <c r="C42" s="89" t="s">
        <v>50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87">
        <f t="shared" ref="P42" si="1">SUM(D42:O42)</f>
        <v>0</v>
      </c>
      <c r="Q42" s="241"/>
      <c r="R42" s="242"/>
      <c r="S42" s="242"/>
      <c r="T42" s="242"/>
      <c r="U42" s="242"/>
      <c r="V42" s="242"/>
      <c r="W42" s="242"/>
      <c r="X42" s="245"/>
      <c r="Y42" s="241"/>
      <c r="Z42" s="242"/>
      <c r="AA42" s="242"/>
      <c r="AB42" s="242"/>
      <c r="AC42" s="242"/>
      <c r="AD42" s="242"/>
      <c r="AE42" s="243"/>
    </row>
    <row r="43" spans="1:41" ht="45" customHeight="1" x14ac:dyDescent="0.2">
      <c r="A43" s="369" t="s">
        <v>434</v>
      </c>
      <c r="B43" s="371">
        <v>0.15</v>
      </c>
      <c r="C43" s="176" t="s">
        <v>48</v>
      </c>
      <c r="D43" s="168"/>
      <c r="E43" s="168"/>
      <c r="F43" s="168"/>
      <c r="G43" s="168"/>
      <c r="H43" s="168"/>
      <c r="I43" s="168"/>
      <c r="J43" s="167">
        <v>0.33</v>
      </c>
      <c r="K43" s="167">
        <v>0.08</v>
      </c>
      <c r="L43" s="167">
        <v>0.16</v>
      </c>
      <c r="M43" s="167">
        <v>0.16</v>
      </c>
      <c r="N43" s="167">
        <v>0.16</v>
      </c>
      <c r="O43" s="167">
        <v>0.11</v>
      </c>
      <c r="P43" s="193">
        <f>SUM(J43:O43)</f>
        <v>1.0000000000000002</v>
      </c>
      <c r="Q43" s="238"/>
      <c r="R43" s="239"/>
      <c r="S43" s="239"/>
      <c r="T43" s="239"/>
      <c r="U43" s="239"/>
      <c r="V43" s="239"/>
      <c r="W43" s="239"/>
      <c r="X43" s="244"/>
      <c r="Y43" s="238"/>
      <c r="Z43" s="239"/>
      <c r="AA43" s="239"/>
      <c r="AB43" s="239"/>
      <c r="AC43" s="239"/>
      <c r="AD43" s="239"/>
      <c r="AE43" s="244"/>
    </row>
    <row r="44" spans="1:41" ht="33.5" customHeight="1" x14ac:dyDescent="0.2">
      <c r="A44" s="370"/>
      <c r="B44" s="371"/>
      <c r="C44" s="182" t="s">
        <v>50</v>
      </c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23"/>
      <c r="Q44" s="241"/>
      <c r="R44" s="242"/>
      <c r="S44" s="242"/>
      <c r="T44" s="242"/>
      <c r="U44" s="242"/>
      <c r="V44" s="242"/>
      <c r="W44" s="242"/>
      <c r="X44" s="245"/>
      <c r="Y44" s="241"/>
      <c r="Z44" s="242"/>
      <c r="AA44" s="242"/>
      <c r="AB44" s="242"/>
      <c r="AC44" s="242"/>
      <c r="AD44" s="242"/>
      <c r="AE44" s="245"/>
    </row>
  </sheetData>
  <mergeCells count="75">
    <mergeCell ref="A43:A44"/>
    <mergeCell ref="B43:B44"/>
    <mergeCell ref="Q43:X44"/>
    <mergeCell ref="Y43:AE44"/>
    <mergeCell ref="A41:A42"/>
    <mergeCell ref="B41:B42"/>
    <mergeCell ref="Q41:X42"/>
    <mergeCell ref="Y41:AE42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1" xr:uid="{9A0AFFB4-1C52-4BA9-9684-ED142AC53D67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A571A37-2639-4AA2-8C57-55F794A2B92E}">
      <formula1>2000</formula1>
    </dataValidation>
    <dataValidation type="list" allowBlank="1" showInputMessage="1" showErrorMessage="1" sqref="C7:C9" xr:uid="{017BD4B3-DBE8-4674-9FA0-236B3D9EA865}">
      <formula1>$B$21:$M$21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6E78668-E7DC-4FF7-A4CF-3024C1D38516}">
          <x14:formula1>
            <xm:f>listas!$D$2:$D$15</xm:f>
          </x14:formula1>
          <xm:sqref>C11:AE13</xm:sqref>
        </x14:dataValidation>
        <x14:dataValidation type="list" allowBlank="1" showInputMessage="1" showErrorMessage="1" xr:uid="{1D105FD4-0FBB-496C-9B24-5CD058CBD4D5}">
          <x14:formula1>
            <xm:f>listas!$A$2:$A$6</xm:f>
          </x14:formula1>
          <xm:sqref>C15:K15</xm:sqref>
        </x14:dataValidation>
        <x14:dataValidation type="list" allowBlank="1" showInputMessage="1" showErrorMessage="1" xr:uid="{559D3204-57B8-4197-9BBB-A70C9D51EBFB}">
          <x14:formula1>
            <xm:f>listas!$B$2:$B$8</xm:f>
          </x14:formula1>
          <xm:sqref>R15:X15</xm:sqref>
        </x14:dataValidation>
        <x14:dataValidation type="list" allowBlank="1" showInputMessage="1" showErrorMessage="1" xr:uid="{7228FBE4-33DA-4B41-A7C8-3F2BDB6F6D7B}">
          <x14:formula1>
            <xm:f>listas!$C$2:$C$20</xm:f>
          </x14:formula1>
          <xm:sqref>AA15:AE15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D089-FF5A-414A-AED0-8C5244DA84BA}">
  <sheetPr>
    <tabColor theme="7" tint="0.39997558519241921"/>
    <pageSetUpPr fitToPage="1"/>
  </sheetPr>
  <dimension ref="A1:AO45"/>
  <sheetViews>
    <sheetView showGridLines="0" topLeftCell="A13" zoomScale="60" zoomScaleNormal="60" workbookViewId="0">
      <selection activeCell="O41" sqref="O41"/>
    </sheetView>
  </sheetViews>
  <sheetFormatPr baseColWidth="10" defaultColWidth="10.6640625" defaultRowHeight="14" x14ac:dyDescent="0.2"/>
  <cols>
    <col min="1" max="1" width="43.1640625" style="15" customWidth="1"/>
    <col min="2" max="2" width="20.5" style="15" customWidth="1"/>
    <col min="3" max="14" width="20.6640625" style="15" customWidth="1"/>
    <col min="15" max="15" width="20.5" style="15" customWidth="1"/>
    <col min="16" max="16" width="32.5" style="15" customWidth="1"/>
    <col min="17" max="27" width="18.1640625" style="15" customWidth="1"/>
    <col min="28" max="28" width="22.6640625" style="15" customWidth="1"/>
    <col min="29" max="29" width="19" style="15" customWidth="1"/>
    <col min="30" max="30" width="19.5" style="15" customWidth="1"/>
    <col min="31" max="31" width="20.5" style="15" customWidth="1"/>
    <col min="32" max="32" width="22.6640625" style="15" customWidth="1"/>
    <col min="33" max="33" width="18.5" style="15" bestFit="1" customWidth="1"/>
    <col min="34" max="34" width="8.5" style="15" customWidth="1"/>
    <col min="35" max="35" width="18.5" style="15" bestFit="1" customWidth="1"/>
    <col min="36" max="36" width="5.6640625" style="15" customWidth="1"/>
    <col min="37" max="37" width="18.5" style="15" bestFit="1" customWidth="1"/>
    <col min="38" max="38" width="4.6640625" style="15" customWidth="1"/>
    <col min="39" max="39" width="23" style="15" bestFit="1" customWidth="1"/>
    <col min="40" max="40" width="9.1640625" style="15"/>
    <col min="41" max="41" width="18.5" style="15" bestFit="1" customWidth="1"/>
    <col min="42" max="42" width="16.1640625" style="15" customWidth="1"/>
    <col min="43" max="16384" width="10.6640625" style="15"/>
  </cols>
  <sheetData>
    <row r="1" spans="1:31" ht="32.25" customHeight="1" x14ac:dyDescent="0.2">
      <c r="A1" s="323"/>
      <c r="B1" s="326" t="s">
        <v>121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8"/>
      <c r="AB1" s="335" t="s">
        <v>122</v>
      </c>
      <c r="AC1" s="336"/>
      <c r="AD1" s="336"/>
      <c r="AE1" s="337"/>
    </row>
    <row r="2" spans="1:31" ht="30.75" customHeight="1" x14ac:dyDescent="0.2">
      <c r="A2" s="324"/>
      <c r="B2" s="326" t="s">
        <v>123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8"/>
      <c r="AB2" s="335" t="s">
        <v>124</v>
      </c>
      <c r="AC2" s="336"/>
      <c r="AD2" s="336"/>
      <c r="AE2" s="337"/>
    </row>
    <row r="3" spans="1:31" ht="24" customHeight="1" x14ac:dyDescent="0.2">
      <c r="A3" s="324"/>
      <c r="B3" s="329" t="s">
        <v>125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1"/>
      <c r="AB3" s="335" t="s">
        <v>126</v>
      </c>
      <c r="AC3" s="336"/>
      <c r="AD3" s="336"/>
      <c r="AE3" s="337"/>
    </row>
    <row r="4" spans="1:31" ht="21.75" customHeight="1" x14ac:dyDescent="0.2">
      <c r="A4" s="325"/>
      <c r="B4" s="332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4"/>
      <c r="AB4" s="338" t="s">
        <v>127</v>
      </c>
      <c r="AC4" s="339"/>
      <c r="AD4" s="339"/>
      <c r="AE4" s="340"/>
    </row>
    <row r="5" spans="1:31" ht="9" customHeight="1" x14ac:dyDescent="0.2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x14ac:dyDescent="0.2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x14ac:dyDescent="0.2">
      <c r="A7" s="280" t="s">
        <v>4</v>
      </c>
      <c r="B7" s="281"/>
      <c r="C7" s="318"/>
      <c r="D7" s="280" t="s">
        <v>6</v>
      </c>
      <c r="E7" s="286"/>
      <c r="F7" s="286"/>
      <c r="G7" s="286"/>
      <c r="H7" s="281"/>
      <c r="I7" s="310">
        <v>45495</v>
      </c>
      <c r="J7" s="311"/>
      <c r="K7" s="280" t="s">
        <v>8</v>
      </c>
      <c r="L7" s="281"/>
      <c r="M7" s="302" t="s">
        <v>129</v>
      </c>
      <c r="N7" s="303"/>
      <c r="O7" s="291" t="s">
        <v>130</v>
      </c>
      <c r="P7" s="292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x14ac:dyDescent="0.2">
      <c r="A8" s="282"/>
      <c r="B8" s="283"/>
      <c r="C8" s="319"/>
      <c r="D8" s="282"/>
      <c r="E8" s="287"/>
      <c r="F8" s="287"/>
      <c r="G8" s="287"/>
      <c r="H8" s="283"/>
      <c r="I8" s="312"/>
      <c r="J8" s="313"/>
      <c r="K8" s="282"/>
      <c r="L8" s="283"/>
      <c r="M8" s="321" t="s">
        <v>131</v>
      </c>
      <c r="N8" s="322"/>
      <c r="O8" s="304"/>
      <c r="P8" s="30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x14ac:dyDescent="0.2">
      <c r="A9" s="284"/>
      <c r="B9" s="285"/>
      <c r="C9" s="320"/>
      <c r="D9" s="284"/>
      <c r="E9" s="288"/>
      <c r="F9" s="288"/>
      <c r="G9" s="288"/>
      <c r="H9" s="285"/>
      <c r="I9" s="314"/>
      <c r="J9" s="315"/>
      <c r="K9" s="284"/>
      <c r="L9" s="285"/>
      <c r="M9" s="306" t="s">
        <v>132</v>
      </c>
      <c r="N9" s="307"/>
      <c r="O9" s="308"/>
      <c r="P9" s="30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x14ac:dyDescent="0.2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">
      <c r="A11" s="280" t="s">
        <v>10</v>
      </c>
      <c r="B11" s="281"/>
      <c r="C11" s="257" t="s">
        <v>133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9"/>
    </row>
    <row r="12" spans="1:31" ht="15" customHeight="1" x14ac:dyDescent="0.2">
      <c r="A12" s="282"/>
      <c r="B12" s="283"/>
      <c r="C12" s="293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5"/>
    </row>
    <row r="13" spans="1:31" ht="15" customHeight="1" x14ac:dyDescent="0.2">
      <c r="A13" s="284"/>
      <c r="B13" s="285"/>
      <c r="C13" s="296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8"/>
    </row>
    <row r="14" spans="1:31" ht="9" customHeight="1" x14ac:dyDescent="0.2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60.75" customHeight="1" x14ac:dyDescent="0.2">
      <c r="A15" s="289" t="s">
        <v>12</v>
      </c>
      <c r="B15" s="290"/>
      <c r="C15" s="299" t="s">
        <v>134</v>
      </c>
      <c r="D15" s="300"/>
      <c r="E15" s="300"/>
      <c r="F15" s="300"/>
      <c r="G15" s="300"/>
      <c r="H15" s="300"/>
      <c r="I15" s="300"/>
      <c r="J15" s="300"/>
      <c r="K15" s="301"/>
      <c r="L15" s="316" t="s">
        <v>14</v>
      </c>
      <c r="M15" s="341"/>
      <c r="N15" s="341"/>
      <c r="O15" s="341"/>
      <c r="P15" s="341"/>
      <c r="Q15" s="317"/>
      <c r="R15" s="345" t="s">
        <v>135</v>
      </c>
      <c r="S15" s="346"/>
      <c r="T15" s="346"/>
      <c r="U15" s="346"/>
      <c r="V15" s="346"/>
      <c r="W15" s="346"/>
      <c r="X15" s="347"/>
      <c r="Y15" s="316" t="s">
        <v>15</v>
      </c>
      <c r="Z15" s="317"/>
      <c r="AA15" s="342" t="s">
        <v>190</v>
      </c>
      <c r="AB15" s="343"/>
      <c r="AC15" s="343"/>
      <c r="AD15" s="343"/>
      <c r="AE15" s="344"/>
    </row>
    <row r="16" spans="1:31" ht="9" customHeight="1" x14ac:dyDescent="0.2">
      <c r="A16" s="24"/>
      <c r="B16" s="20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D16" s="22"/>
      <c r="AE16" s="23"/>
    </row>
    <row r="17" spans="1:33" s="40" customFormat="1" ht="37.5" customHeight="1" x14ac:dyDescent="0.2">
      <c r="A17" s="289" t="s">
        <v>17</v>
      </c>
      <c r="B17" s="290"/>
      <c r="C17" s="342" t="s">
        <v>191</v>
      </c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4"/>
    </row>
    <row r="18" spans="1:33" ht="16.5" customHeight="1" x14ac:dyDescent="0.2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" customHeight="1" x14ac:dyDescent="0.2">
      <c r="A19" s="316" t="s">
        <v>138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17"/>
      <c r="AF19" s="44"/>
    </row>
    <row r="20" spans="1:33" ht="32" customHeight="1" x14ac:dyDescent="0.2">
      <c r="A20" s="45" t="s">
        <v>19</v>
      </c>
      <c r="B20" s="356" t="s">
        <v>139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8"/>
      <c r="P20" s="316" t="s">
        <v>140</v>
      </c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17"/>
      <c r="AF20" s="44"/>
    </row>
    <row r="21" spans="1:33" ht="32" customHeight="1" x14ac:dyDescent="0.2">
      <c r="A21" s="25"/>
      <c r="B21" s="46" t="s">
        <v>141</v>
      </c>
      <c r="C21" s="47" t="s">
        <v>142</v>
      </c>
      <c r="D21" s="47" t="s">
        <v>143</v>
      </c>
      <c r="E21" s="47" t="s">
        <v>144</v>
      </c>
      <c r="F21" s="47" t="s">
        <v>145</v>
      </c>
      <c r="G21" s="47" t="s">
        <v>146</v>
      </c>
      <c r="H21" s="47" t="s">
        <v>128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49"/>
      <c r="Q21" s="45" t="s">
        <v>141</v>
      </c>
      <c r="R21" s="50" t="s">
        <v>142</v>
      </c>
      <c r="S21" s="50" t="s">
        <v>143</v>
      </c>
      <c r="T21" s="50" t="s">
        <v>144</v>
      </c>
      <c r="U21" s="50" t="s">
        <v>145</v>
      </c>
      <c r="V21" s="50" t="s">
        <v>146</v>
      </c>
      <c r="W21" s="50" t="s">
        <v>128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" customHeight="1" x14ac:dyDescent="0.2">
      <c r="A22" s="53" t="s">
        <v>31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58"/>
      <c r="X22" s="58">
        <f>173000000+87933503</f>
        <v>260933503</v>
      </c>
      <c r="Y22" s="58"/>
      <c r="Z22" s="58"/>
      <c r="AA22" s="58">
        <f>6513777</f>
        <v>6513777</v>
      </c>
      <c r="AB22" s="58"/>
      <c r="AC22" s="58">
        <f>SUM(Q22:AB22)</f>
        <v>267447280</v>
      </c>
      <c r="AE22" s="59"/>
      <c r="AF22" s="52"/>
    </row>
    <row r="23" spans="1:33" ht="32" customHeight="1" x14ac:dyDescent="0.2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" customHeight="1" x14ac:dyDescent="0.2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/>
      <c r="J24" s="62"/>
      <c r="K24" s="62"/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62"/>
      <c r="Y24" s="62">
        <f>31465788</f>
        <v>31465788</v>
      </c>
      <c r="Z24" s="62">
        <f>59916667</f>
        <v>59916667</v>
      </c>
      <c r="AA24" s="62">
        <v>55083333</v>
      </c>
      <c r="AB24" s="62">
        <v>120981492</v>
      </c>
      <c r="AC24" s="62">
        <f>SUM(Q24:AB24)</f>
        <v>267447280</v>
      </c>
      <c r="AD24" s="62"/>
      <c r="AE24" s="66"/>
      <c r="AF24" s="52"/>
    </row>
    <row r="25" spans="1:33" ht="32" customHeight="1" x14ac:dyDescent="0.2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x14ac:dyDescent="0.15"/>
    <row r="27" spans="1:33" ht="34.25" customHeight="1" x14ac:dyDescent="0.2">
      <c r="A27" s="350" t="s">
        <v>154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2"/>
    </row>
    <row r="28" spans="1:33" ht="15" customHeight="1" x14ac:dyDescent="0.2">
      <c r="A28" s="254" t="s">
        <v>34</v>
      </c>
      <c r="B28" s="256" t="s">
        <v>36</v>
      </c>
      <c r="C28" s="256"/>
      <c r="D28" s="256" t="s">
        <v>155</v>
      </c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 t="s">
        <v>102</v>
      </c>
      <c r="Q28" s="256" t="s">
        <v>156</v>
      </c>
      <c r="R28" s="256"/>
      <c r="S28" s="256"/>
      <c r="T28" s="256"/>
      <c r="U28" s="256"/>
      <c r="V28" s="256"/>
      <c r="W28" s="256"/>
      <c r="X28" s="256"/>
      <c r="Y28" s="256" t="s">
        <v>157</v>
      </c>
      <c r="Z28" s="256"/>
      <c r="AA28" s="256"/>
      <c r="AB28" s="256"/>
      <c r="AC28" s="256"/>
      <c r="AD28" s="256"/>
      <c r="AE28" s="353"/>
    </row>
    <row r="29" spans="1:33" ht="27" customHeight="1" x14ac:dyDescent="0.2">
      <c r="A29" s="254"/>
      <c r="B29" s="256"/>
      <c r="C29" s="256"/>
      <c r="D29" s="73" t="s">
        <v>141</v>
      </c>
      <c r="E29" s="73" t="s">
        <v>142</v>
      </c>
      <c r="F29" s="73" t="s">
        <v>143</v>
      </c>
      <c r="G29" s="73" t="s">
        <v>144</v>
      </c>
      <c r="H29" s="73" t="s">
        <v>145</v>
      </c>
      <c r="I29" s="73" t="s">
        <v>146</v>
      </c>
      <c r="J29" s="73" t="s">
        <v>128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353"/>
    </row>
    <row r="30" spans="1:33" ht="42" customHeight="1" x14ac:dyDescent="0.2">
      <c r="A30" s="186"/>
      <c r="B30" s="359"/>
      <c r="C30" s="35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4">
        <f>SUM(D30:O30)</f>
        <v>0</v>
      </c>
      <c r="Q30" s="348" t="s">
        <v>158</v>
      </c>
      <c r="R30" s="348"/>
      <c r="S30" s="348"/>
      <c r="T30" s="348"/>
      <c r="U30" s="348"/>
      <c r="V30" s="348"/>
      <c r="W30" s="348"/>
      <c r="X30" s="348"/>
      <c r="Y30" s="348" t="s">
        <v>43</v>
      </c>
      <c r="Z30" s="348"/>
      <c r="AA30" s="348"/>
      <c r="AB30" s="348"/>
      <c r="AC30" s="348"/>
      <c r="AD30" s="348"/>
      <c r="AE30" s="355"/>
      <c r="AF30" s="158"/>
      <c r="AG30" s="158"/>
    </row>
    <row r="31" spans="1:33" ht="12" customHeight="1" x14ac:dyDescent="0.2">
      <c r="A31" s="75"/>
      <c r="B31" s="76"/>
      <c r="C31" s="7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7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60"/>
      <c r="AF31" s="158"/>
      <c r="AG31" s="158"/>
    </row>
    <row r="32" spans="1:33" ht="45" customHeight="1" x14ac:dyDescent="0.2">
      <c r="A32" s="257" t="s">
        <v>159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9"/>
      <c r="AF32" s="158"/>
      <c r="AG32" s="158"/>
    </row>
    <row r="33" spans="1:41" ht="23" customHeight="1" x14ac:dyDescent="0.2">
      <c r="A33" s="254" t="s">
        <v>44</v>
      </c>
      <c r="B33" s="256" t="s">
        <v>46</v>
      </c>
      <c r="C33" s="256" t="s">
        <v>36</v>
      </c>
      <c r="D33" s="256" t="s">
        <v>160</v>
      </c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 t="s">
        <v>161</v>
      </c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353"/>
      <c r="AF33" s="158"/>
      <c r="AG33" s="161"/>
      <c r="AH33" s="78"/>
      <c r="AI33" s="78"/>
      <c r="AJ33" s="78"/>
      <c r="AK33" s="78"/>
      <c r="AL33" s="78"/>
      <c r="AM33" s="78"/>
      <c r="AN33" s="78"/>
      <c r="AO33" s="78"/>
    </row>
    <row r="34" spans="1:41" ht="27" customHeight="1" x14ac:dyDescent="0.2">
      <c r="A34" s="254"/>
      <c r="B34" s="256"/>
      <c r="C34" s="354"/>
      <c r="D34" s="73" t="s">
        <v>141</v>
      </c>
      <c r="E34" s="73" t="s">
        <v>142</v>
      </c>
      <c r="F34" s="73" t="s">
        <v>143</v>
      </c>
      <c r="G34" s="73" t="s">
        <v>144</v>
      </c>
      <c r="H34" s="73" t="s">
        <v>145</v>
      </c>
      <c r="I34" s="73" t="s">
        <v>146</v>
      </c>
      <c r="J34" s="73" t="s">
        <v>128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60" t="s">
        <v>52</v>
      </c>
      <c r="R34" s="261"/>
      <c r="S34" s="261"/>
      <c r="T34" s="262"/>
      <c r="U34" s="256" t="s">
        <v>54</v>
      </c>
      <c r="V34" s="256"/>
      <c r="W34" s="256"/>
      <c r="X34" s="256"/>
      <c r="Y34" s="256" t="s">
        <v>56</v>
      </c>
      <c r="Z34" s="256"/>
      <c r="AA34" s="256"/>
      <c r="AB34" s="256"/>
      <c r="AC34" s="256" t="s">
        <v>58</v>
      </c>
      <c r="AD34" s="256"/>
      <c r="AE34" s="353"/>
      <c r="AF34" s="158"/>
      <c r="AG34" s="161"/>
      <c r="AH34" s="78"/>
      <c r="AI34" s="78"/>
      <c r="AJ34" s="78"/>
      <c r="AK34" s="78"/>
      <c r="AL34" s="78"/>
      <c r="AM34" s="78"/>
      <c r="AN34" s="78"/>
      <c r="AO34" s="78"/>
    </row>
    <row r="35" spans="1:41" ht="45" customHeight="1" x14ac:dyDescent="0.2">
      <c r="A35" s="249" t="s">
        <v>191</v>
      </c>
      <c r="B35" s="251">
        <v>0.2</v>
      </c>
      <c r="C35" s="80" t="s">
        <v>48</v>
      </c>
      <c r="D35" s="79"/>
      <c r="E35" s="79"/>
      <c r="F35" s="79"/>
      <c r="G35" s="79"/>
      <c r="H35" s="79"/>
      <c r="I35" s="79"/>
      <c r="J35" s="167">
        <v>0.05</v>
      </c>
      <c r="K35" s="167">
        <v>0.1</v>
      </c>
      <c r="L35" s="167">
        <v>0.15</v>
      </c>
      <c r="M35" s="167">
        <v>0.2</v>
      </c>
      <c r="N35" s="167">
        <v>0.2</v>
      </c>
      <c r="O35" s="167">
        <v>0.3</v>
      </c>
      <c r="P35" s="194">
        <f>SUM(D35:O35)</f>
        <v>1</v>
      </c>
      <c r="Q35" s="268" t="s">
        <v>162</v>
      </c>
      <c r="R35" s="269"/>
      <c r="S35" s="269"/>
      <c r="T35" s="270"/>
      <c r="U35" s="274" t="s">
        <v>163</v>
      </c>
      <c r="V35" s="274"/>
      <c r="W35" s="274"/>
      <c r="X35" s="274"/>
      <c r="Y35" s="274" t="s">
        <v>164</v>
      </c>
      <c r="Z35" s="274"/>
      <c r="AA35" s="274"/>
      <c r="AB35" s="274"/>
      <c r="AC35" s="274" t="s">
        <v>165</v>
      </c>
      <c r="AD35" s="274"/>
      <c r="AE35" s="276"/>
      <c r="AF35" s="158"/>
      <c r="AG35" s="161"/>
      <c r="AH35" s="78"/>
      <c r="AI35" s="78"/>
      <c r="AJ35" s="78"/>
      <c r="AK35" s="78"/>
      <c r="AL35" s="78"/>
      <c r="AM35" s="78"/>
      <c r="AN35" s="78"/>
      <c r="AO35" s="78"/>
    </row>
    <row r="36" spans="1:41" ht="45" customHeight="1" x14ac:dyDescent="0.2">
      <c r="A36" s="250"/>
      <c r="B36" s="252"/>
      <c r="C36" s="81" t="s">
        <v>50</v>
      </c>
      <c r="D36" s="162"/>
      <c r="E36" s="162"/>
      <c r="F36" s="162"/>
      <c r="G36" s="82"/>
      <c r="H36" s="82"/>
      <c r="I36" s="82"/>
      <c r="J36" s="82"/>
      <c r="K36" s="82"/>
      <c r="L36" s="82"/>
      <c r="M36" s="82"/>
      <c r="N36" s="82"/>
      <c r="O36" s="82"/>
      <c r="P36" s="83">
        <f>SUM(D36:O36)</f>
        <v>0</v>
      </c>
      <c r="Q36" s="271"/>
      <c r="R36" s="272"/>
      <c r="S36" s="272"/>
      <c r="T36" s="273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7"/>
      <c r="AF36" s="158"/>
      <c r="AG36" s="161"/>
      <c r="AH36" s="78"/>
      <c r="AI36" s="78"/>
      <c r="AJ36" s="78"/>
      <c r="AK36" s="78"/>
      <c r="AL36" s="78"/>
      <c r="AM36" s="78"/>
      <c r="AN36" s="78"/>
      <c r="AO36" s="78"/>
    </row>
    <row r="37" spans="1:41" s="72" customFormat="1" ht="17.25" customHeight="1" x14ac:dyDescent="0.15"/>
    <row r="38" spans="1:41" ht="45" customHeight="1" x14ac:dyDescent="0.2">
      <c r="A38" s="257" t="s">
        <v>166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9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ht="26" customHeight="1" x14ac:dyDescent="0.2">
      <c r="A39" s="253" t="s">
        <v>60</v>
      </c>
      <c r="B39" s="255" t="s">
        <v>167</v>
      </c>
      <c r="C39" s="263" t="s">
        <v>168</v>
      </c>
      <c r="D39" s="265" t="s">
        <v>169</v>
      </c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7"/>
      <c r="Q39" s="255" t="s">
        <v>170</v>
      </c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ht="26" customHeight="1" x14ac:dyDescent="0.2">
      <c r="A40" s="254"/>
      <c r="B40" s="256"/>
      <c r="C40" s="264"/>
      <c r="D40" s="73" t="s">
        <v>171</v>
      </c>
      <c r="E40" s="73" t="s">
        <v>172</v>
      </c>
      <c r="F40" s="73" t="s">
        <v>173</v>
      </c>
      <c r="G40" s="73" t="s">
        <v>174</v>
      </c>
      <c r="H40" s="73" t="s">
        <v>175</v>
      </c>
      <c r="I40" s="73" t="s">
        <v>176</v>
      </c>
      <c r="J40" s="73" t="s">
        <v>177</v>
      </c>
      <c r="K40" s="73" t="s">
        <v>178</v>
      </c>
      <c r="L40" s="73" t="s">
        <v>179</v>
      </c>
      <c r="M40" s="73" t="s">
        <v>180</v>
      </c>
      <c r="N40" s="73" t="s">
        <v>181</v>
      </c>
      <c r="O40" s="73" t="s">
        <v>182</v>
      </c>
      <c r="P40" s="73" t="s">
        <v>183</v>
      </c>
      <c r="Q40" s="260" t="s">
        <v>184</v>
      </c>
      <c r="R40" s="261"/>
      <c r="S40" s="261"/>
      <c r="T40" s="261"/>
      <c r="U40" s="261"/>
      <c r="V40" s="261"/>
      <c r="W40" s="261"/>
      <c r="X40" s="262"/>
      <c r="Y40" s="260" t="s">
        <v>68</v>
      </c>
      <c r="Z40" s="261"/>
      <c r="AA40" s="261"/>
      <c r="AB40" s="261"/>
      <c r="AC40" s="261"/>
      <c r="AD40" s="261"/>
      <c r="AE40" s="279"/>
      <c r="AG40" s="84"/>
      <c r="AH40" s="84"/>
      <c r="AI40" s="84"/>
      <c r="AJ40" s="84"/>
      <c r="AK40" s="84"/>
      <c r="AL40" s="84"/>
      <c r="AM40" s="84"/>
      <c r="AN40" s="84"/>
      <c r="AO40" s="84"/>
    </row>
    <row r="41" spans="1:41" ht="71" customHeight="1" x14ac:dyDescent="0.2">
      <c r="A41" s="372" t="s">
        <v>435</v>
      </c>
      <c r="B41" s="246">
        <v>0.1</v>
      </c>
      <c r="C41" s="85" t="s">
        <v>48</v>
      </c>
      <c r="D41" s="86"/>
      <c r="E41" s="86"/>
      <c r="F41" s="86"/>
      <c r="G41" s="86"/>
      <c r="H41" s="86"/>
      <c r="I41" s="86"/>
      <c r="J41" s="167">
        <v>0.1</v>
      </c>
      <c r="K41" s="167">
        <v>0.15</v>
      </c>
      <c r="L41" s="167">
        <v>0.25</v>
      </c>
      <c r="M41" s="167">
        <v>0.25</v>
      </c>
      <c r="N41" s="167">
        <v>0.15</v>
      </c>
      <c r="O41" s="167">
        <v>0.1</v>
      </c>
      <c r="P41" s="193">
        <f t="shared" ref="P41:P44" si="1">SUM(D41:O41)</f>
        <v>1</v>
      </c>
      <c r="Q41" s="238" t="s">
        <v>185</v>
      </c>
      <c r="R41" s="239"/>
      <c r="S41" s="239"/>
      <c r="T41" s="239"/>
      <c r="U41" s="239"/>
      <c r="V41" s="239"/>
      <c r="W41" s="239"/>
      <c r="X41" s="244"/>
      <c r="Y41" s="238" t="s">
        <v>69</v>
      </c>
      <c r="Z41" s="239"/>
      <c r="AA41" s="239"/>
      <c r="AB41" s="239"/>
      <c r="AC41" s="239"/>
      <c r="AD41" s="239"/>
      <c r="AE41" s="240"/>
      <c r="AG41" s="88"/>
      <c r="AH41" s="88"/>
      <c r="AI41" s="88"/>
      <c r="AJ41" s="88"/>
      <c r="AK41" s="88"/>
      <c r="AL41" s="88"/>
      <c r="AM41" s="88"/>
      <c r="AN41" s="88"/>
      <c r="AO41" s="88"/>
    </row>
    <row r="42" spans="1:41" ht="76.25" customHeight="1" x14ac:dyDescent="0.2">
      <c r="A42" s="372"/>
      <c r="B42" s="246"/>
      <c r="C42" s="89" t="s">
        <v>50</v>
      </c>
      <c r="D42" s="90"/>
      <c r="E42" s="90" t="s">
        <v>192</v>
      </c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87">
        <f t="shared" si="1"/>
        <v>0</v>
      </c>
      <c r="Q42" s="241"/>
      <c r="R42" s="242"/>
      <c r="S42" s="242"/>
      <c r="T42" s="242"/>
      <c r="U42" s="242"/>
      <c r="V42" s="242"/>
      <c r="W42" s="242"/>
      <c r="X42" s="245"/>
      <c r="Y42" s="241"/>
      <c r="Z42" s="242"/>
      <c r="AA42" s="242"/>
      <c r="AB42" s="242"/>
      <c r="AC42" s="242"/>
      <c r="AD42" s="242"/>
      <c r="AE42" s="243"/>
    </row>
    <row r="43" spans="1:41" ht="61.25" customHeight="1" x14ac:dyDescent="0.2">
      <c r="A43" s="372" t="s">
        <v>432</v>
      </c>
      <c r="B43" s="246">
        <v>0.1</v>
      </c>
      <c r="C43" s="85" t="s">
        <v>48</v>
      </c>
      <c r="D43" s="86"/>
      <c r="E43" s="86"/>
      <c r="F43" s="86"/>
      <c r="G43" s="86"/>
      <c r="H43" s="86"/>
      <c r="I43" s="86"/>
      <c r="J43" s="167">
        <v>0.16</v>
      </c>
      <c r="K43" s="167">
        <v>0.16</v>
      </c>
      <c r="L43" s="167">
        <v>0.17</v>
      </c>
      <c r="M43" s="167">
        <v>0.17</v>
      </c>
      <c r="N43" s="167">
        <v>0.17</v>
      </c>
      <c r="O43" s="167">
        <v>0.17</v>
      </c>
      <c r="P43" s="193">
        <f>SUM(J43:O43)</f>
        <v>1</v>
      </c>
      <c r="Q43" s="238" t="s">
        <v>185</v>
      </c>
      <c r="R43" s="239"/>
      <c r="S43" s="239"/>
      <c r="T43" s="239"/>
      <c r="U43" s="239"/>
      <c r="V43" s="239"/>
      <c r="W43" s="239"/>
      <c r="X43" s="244"/>
      <c r="Y43" s="238" t="s">
        <v>69</v>
      </c>
      <c r="Z43" s="239"/>
      <c r="AA43" s="239"/>
      <c r="AB43" s="239"/>
      <c r="AC43" s="239"/>
      <c r="AD43" s="239"/>
      <c r="AE43" s="240"/>
    </row>
    <row r="44" spans="1:41" ht="74.75" customHeight="1" x14ac:dyDescent="0.2">
      <c r="A44" s="372"/>
      <c r="B44" s="246"/>
      <c r="C44" s="89" t="s">
        <v>50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87">
        <f t="shared" si="1"/>
        <v>0</v>
      </c>
      <c r="Q44" s="241"/>
      <c r="R44" s="242"/>
      <c r="S44" s="242"/>
      <c r="T44" s="242"/>
      <c r="U44" s="242"/>
      <c r="V44" s="242"/>
      <c r="W44" s="242"/>
      <c r="X44" s="245"/>
      <c r="Y44" s="241"/>
      <c r="Z44" s="242"/>
      <c r="AA44" s="242"/>
      <c r="AB44" s="242"/>
      <c r="AC44" s="242"/>
      <c r="AD44" s="242"/>
      <c r="AE44" s="243"/>
    </row>
    <row r="45" spans="1:41" ht="15" customHeight="1" x14ac:dyDescent="0.2">
      <c r="A45" s="15" t="s">
        <v>186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8A29AB73-E220-400C-BE8D-D6B850231C70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E1CE5E46-895A-4D6D-9A3C-18B1E674B149}">
      <formula1>2000</formula1>
    </dataValidation>
    <dataValidation type="textLength" operator="lessThanOrEqual" allowBlank="1" showInputMessage="1" showErrorMessage="1" errorTitle="Máximo 2.000 caracteres" error="Máximo 2.000 caracteres" sqref="AC35 Q35 Y35 Q41 Q43" xr:uid="{DB0920DC-C83A-4B43-A7A8-5FC91F423853}">
      <formula1>2000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0B421EB-52C8-4D9A-B52C-3D9A34198604}">
          <x14:formula1>
            <xm:f>listas!$C$2:$C$20</xm:f>
          </x14:formula1>
          <xm:sqref>AA15:AE15</xm:sqref>
        </x14:dataValidation>
        <x14:dataValidation type="list" allowBlank="1" showInputMessage="1" showErrorMessage="1" xr:uid="{CBFAEBA1-6193-428E-A541-2E57372DEC28}">
          <x14:formula1>
            <xm:f>listas!$B$2:$B$8</xm:f>
          </x14:formula1>
          <xm:sqref>R15:X15</xm:sqref>
        </x14:dataValidation>
        <x14:dataValidation type="list" allowBlank="1" showInputMessage="1" showErrorMessage="1" xr:uid="{6BF3F79E-9E92-4F3D-957D-5E9C18E84B3F}">
          <x14:formula1>
            <xm:f>listas!$A$2:$A$6</xm:f>
          </x14:formula1>
          <xm:sqref>C15:K15</xm:sqref>
        </x14:dataValidation>
        <x14:dataValidation type="list" allowBlank="1" showInputMessage="1" showErrorMessage="1" xr:uid="{E8B6284F-63D8-4344-AB88-F896AE557370}">
          <x14:formula1>
            <xm:f>listas!$D$2:$D$15</xm:f>
          </x14:formula1>
          <xm:sqref>C11:AE13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7" tint="0.39997558519241921"/>
    <pageSetUpPr fitToPage="1"/>
  </sheetPr>
  <dimension ref="A1:XFA32"/>
  <sheetViews>
    <sheetView topLeftCell="Z27" zoomScale="87" zoomScaleNormal="70" workbookViewId="0">
      <selection activeCell="V21" sqref="V21"/>
    </sheetView>
  </sheetViews>
  <sheetFormatPr baseColWidth="10" defaultColWidth="10.6640625" defaultRowHeight="14" x14ac:dyDescent="0.15"/>
  <cols>
    <col min="1" max="1" width="15" style="15" customWidth="1"/>
    <col min="2" max="2" width="8.33203125" style="15" customWidth="1"/>
    <col min="3" max="3" width="55.33203125" style="15" customWidth="1"/>
    <col min="4" max="4" width="39.5" style="15" customWidth="1"/>
    <col min="5" max="5" width="29.33203125" style="15" customWidth="1"/>
    <col min="6" max="6" width="25.6640625" style="169" customWidth="1"/>
    <col min="7" max="7" width="20.5" style="15" customWidth="1"/>
    <col min="8" max="8" width="26.1640625" style="15" customWidth="1"/>
    <col min="9" max="9" width="15.33203125" style="15" customWidth="1"/>
    <col min="10" max="10" width="21.1640625" style="15" customWidth="1"/>
    <col min="11" max="11" width="21.1640625" style="169" customWidth="1"/>
    <col min="12" max="15" width="8.6640625" style="15" customWidth="1"/>
    <col min="16" max="16" width="22.33203125" style="15" customWidth="1"/>
    <col min="17" max="17" width="22.5" style="15" customWidth="1"/>
    <col min="18" max="28" width="7.5" style="15" customWidth="1"/>
    <col min="29" max="29" width="7.6640625" style="15" customWidth="1"/>
    <col min="30" max="30" width="9" style="15" customWidth="1"/>
    <col min="31" max="40" width="8.1640625" style="15" customWidth="1"/>
    <col min="41" max="41" width="5.6640625" style="15" customWidth="1"/>
    <col min="42" max="42" width="17.1640625" style="15" customWidth="1"/>
    <col min="43" max="43" width="15.6640625" style="124" customWidth="1"/>
    <col min="44" max="46" width="20.33203125" style="15" customWidth="1"/>
    <col min="47" max="48" width="24.5" style="15" customWidth="1"/>
    <col min="49" max="50" width="10.6640625" style="72"/>
    <col min="51" max="16379" width="10.6640625" style="15"/>
    <col min="16380" max="16380" width="9" style="15" customWidth="1"/>
    <col min="16381" max="16384" width="10.6640625" style="15"/>
  </cols>
  <sheetData>
    <row r="1" spans="1:48 16381:16381" ht="16.25" customHeight="1" thickBot="1" x14ac:dyDescent="0.2">
      <c r="A1" s="377" t="s">
        <v>121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8"/>
      <c r="AS1" s="378"/>
      <c r="AT1" s="379"/>
      <c r="AU1" s="373" t="s">
        <v>122</v>
      </c>
      <c r="AV1" s="374"/>
    </row>
    <row r="2" spans="1:48 16381:16381" ht="16.25" customHeight="1" thickBot="1" x14ac:dyDescent="0.2">
      <c r="A2" s="380" t="s">
        <v>123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2"/>
      <c r="AU2" s="335" t="s">
        <v>124</v>
      </c>
      <c r="AV2" s="375"/>
    </row>
    <row r="3" spans="1:48 16381:16381" ht="15" customHeight="1" thickBot="1" x14ac:dyDescent="0.2">
      <c r="A3" s="383" t="s">
        <v>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384"/>
      <c r="AP3" s="384"/>
      <c r="AQ3" s="384"/>
      <c r="AR3" s="384"/>
      <c r="AS3" s="384"/>
      <c r="AT3" s="385"/>
      <c r="AU3" s="335" t="s">
        <v>126</v>
      </c>
      <c r="AV3" s="375"/>
    </row>
    <row r="4" spans="1:48 16381:16381" ht="16.25" customHeight="1" x14ac:dyDescent="0.15">
      <c r="A4" s="377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9"/>
      <c r="AU4" s="376" t="s">
        <v>193</v>
      </c>
      <c r="AV4" s="376"/>
    </row>
    <row r="5" spans="1:48 16381:16381" ht="15" customHeight="1" x14ac:dyDescent="0.15">
      <c r="A5" s="401" t="s">
        <v>194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3"/>
      <c r="AD5" s="389" t="s">
        <v>132</v>
      </c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  <c r="AP5" s="390"/>
      <c r="AQ5" s="391"/>
      <c r="AR5" s="398" t="s">
        <v>104</v>
      </c>
      <c r="AS5" s="398" t="s">
        <v>106</v>
      </c>
      <c r="AT5" s="398" t="s">
        <v>108</v>
      </c>
      <c r="AU5" s="398" t="s">
        <v>110</v>
      </c>
      <c r="AV5" s="398" t="s">
        <v>195</v>
      </c>
    </row>
    <row r="6" spans="1:48 16381:16381" ht="15" customHeight="1" x14ac:dyDescent="0.15">
      <c r="A6" s="404" t="s">
        <v>6</v>
      </c>
      <c r="B6" s="405">
        <v>45495</v>
      </c>
      <c r="C6" s="406"/>
      <c r="D6" s="109" t="s">
        <v>129</v>
      </c>
      <c r="E6" s="110" t="s">
        <v>188</v>
      </c>
      <c r="F6" s="170"/>
      <c r="G6" s="111"/>
      <c r="H6" s="112"/>
      <c r="I6" s="112"/>
      <c r="J6" s="112"/>
      <c r="K6" s="173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3"/>
      <c r="AD6" s="392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4"/>
      <c r="AR6" s="399"/>
      <c r="AS6" s="399"/>
      <c r="AT6" s="399"/>
      <c r="AU6" s="399"/>
      <c r="AV6" s="399"/>
    </row>
    <row r="7" spans="1:48 16381:16381" ht="15" customHeight="1" x14ac:dyDescent="0.15">
      <c r="A7" s="404"/>
      <c r="B7" s="406"/>
      <c r="C7" s="406"/>
      <c r="D7" s="109" t="s">
        <v>131</v>
      </c>
      <c r="E7" s="110"/>
      <c r="F7" s="171"/>
      <c r="G7" s="114"/>
      <c r="H7" s="115"/>
      <c r="I7" s="115"/>
      <c r="J7" s="115"/>
      <c r="K7" s="174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6"/>
      <c r="AD7" s="392"/>
      <c r="AE7" s="393"/>
      <c r="AF7" s="393"/>
      <c r="AG7" s="393"/>
      <c r="AH7" s="393"/>
      <c r="AI7" s="393"/>
      <c r="AJ7" s="393"/>
      <c r="AK7" s="393"/>
      <c r="AL7" s="393"/>
      <c r="AM7" s="393"/>
      <c r="AN7" s="393"/>
      <c r="AO7" s="393"/>
      <c r="AP7" s="393"/>
      <c r="AQ7" s="394"/>
      <c r="AR7" s="399"/>
      <c r="AS7" s="399"/>
      <c r="AT7" s="399"/>
      <c r="AU7" s="399"/>
      <c r="AV7" s="399"/>
    </row>
    <row r="8" spans="1:48 16381:16381" ht="15" customHeight="1" x14ac:dyDescent="0.15">
      <c r="A8" s="404"/>
      <c r="B8" s="406"/>
      <c r="C8" s="406"/>
      <c r="D8" s="109" t="s">
        <v>132</v>
      </c>
      <c r="E8" s="110"/>
      <c r="F8" s="172"/>
      <c r="G8" s="117"/>
      <c r="H8" s="118"/>
      <c r="I8" s="118"/>
      <c r="J8" s="118"/>
      <c r="K8" s="175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9"/>
      <c r="AD8" s="392"/>
      <c r="AE8" s="393"/>
      <c r="AF8" s="393"/>
      <c r="AG8" s="393"/>
      <c r="AH8" s="393"/>
      <c r="AI8" s="393"/>
      <c r="AJ8" s="393"/>
      <c r="AK8" s="393"/>
      <c r="AL8" s="393"/>
      <c r="AM8" s="393"/>
      <c r="AN8" s="393"/>
      <c r="AO8" s="393"/>
      <c r="AP8" s="393"/>
      <c r="AQ8" s="394"/>
      <c r="AR8" s="399"/>
      <c r="AS8" s="399"/>
      <c r="AT8" s="399"/>
      <c r="AU8" s="399"/>
      <c r="AV8" s="399"/>
    </row>
    <row r="9" spans="1:48 16381:16381" ht="15" customHeight="1" x14ac:dyDescent="0.15">
      <c r="A9" s="401" t="s">
        <v>196</v>
      </c>
      <c r="B9" s="402"/>
      <c r="C9" s="402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392"/>
      <c r="AE9" s="393"/>
      <c r="AF9" s="393"/>
      <c r="AG9" s="393"/>
      <c r="AH9" s="393"/>
      <c r="AI9" s="393"/>
      <c r="AJ9" s="393"/>
      <c r="AK9" s="393"/>
      <c r="AL9" s="393"/>
      <c r="AM9" s="393"/>
      <c r="AN9" s="393"/>
      <c r="AO9" s="393"/>
      <c r="AP9" s="393"/>
      <c r="AQ9" s="394"/>
      <c r="AR9" s="399"/>
      <c r="AS9" s="399"/>
      <c r="AT9" s="399"/>
      <c r="AU9" s="399"/>
      <c r="AV9" s="399"/>
    </row>
    <row r="10" spans="1:48 16381:16381" ht="15" customHeight="1" x14ac:dyDescent="0.15">
      <c r="A10" s="401" t="s">
        <v>197</v>
      </c>
      <c r="B10" s="402"/>
      <c r="C10" s="402"/>
      <c r="D10" s="409" t="s">
        <v>134</v>
      </c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395"/>
      <c r="AE10" s="396"/>
      <c r="AF10" s="396"/>
      <c r="AG10" s="396"/>
      <c r="AH10" s="396"/>
      <c r="AI10" s="396"/>
      <c r="AJ10" s="396"/>
      <c r="AK10" s="396"/>
      <c r="AL10" s="396"/>
      <c r="AM10" s="396"/>
      <c r="AN10" s="396"/>
      <c r="AO10" s="396"/>
      <c r="AP10" s="396"/>
      <c r="AQ10" s="397"/>
      <c r="AR10" s="399"/>
      <c r="AS10" s="399"/>
      <c r="AT10" s="399"/>
      <c r="AU10" s="399"/>
      <c r="AV10" s="399"/>
    </row>
    <row r="11" spans="1:48 16381:16381" ht="40.25" customHeight="1" x14ac:dyDescent="0.15">
      <c r="A11" s="407" t="s">
        <v>74</v>
      </c>
      <c r="B11" s="408"/>
      <c r="C11" s="408"/>
      <c r="D11" s="398" t="s">
        <v>198</v>
      </c>
      <c r="E11" s="398" t="s">
        <v>78</v>
      </c>
      <c r="F11" s="398" t="s">
        <v>80</v>
      </c>
      <c r="G11" s="398" t="s">
        <v>82</v>
      </c>
      <c r="H11" s="398" t="s">
        <v>199</v>
      </c>
      <c r="I11" s="398" t="s">
        <v>86</v>
      </c>
      <c r="J11" s="398" t="s">
        <v>88</v>
      </c>
      <c r="K11" s="398" t="s">
        <v>90</v>
      </c>
      <c r="L11" s="407" t="s">
        <v>92</v>
      </c>
      <c r="M11" s="408"/>
      <c r="N11" s="408"/>
      <c r="O11" s="408"/>
      <c r="P11" s="398" t="s">
        <v>94</v>
      </c>
      <c r="Q11" s="398" t="s">
        <v>96</v>
      </c>
      <c r="R11" s="401" t="s">
        <v>98</v>
      </c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3"/>
      <c r="AD11" s="401" t="s">
        <v>100</v>
      </c>
      <c r="AE11" s="402"/>
      <c r="AF11" s="402"/>
      <c r="AG11" s="402"/>
      <c r="AH11" s="402"/>
      <c r="AI11" s="402"/>
      <c r="AJ11" s="402"/>
      <c r="AK11" s="402"/>
      <c r="AL11" s="402"/>
      <c r="AM11" s="402"/>
      <c r="AN11" s="402"/>
      <c r="AO11" s="403"/>
      <c r="AP11" s="407" t="s">
        <v>102</v>
      </c>
      <c r="AQ11" s="413"/>
      <c r="AR11" s="399"/>
      <c r="AS11" s="399"/>
      <c r="AT11" s="399"/>
      <c r="AU11" s="399"/>
      <c r="AV11" s="399"/>
    </row>
    <row r="12" spans="1:48 16381:16381" ht="126" customHeight="1" x14ac:dyDescent="0.15">
      <c r="A12" s="108" t="s">
        <v>200</v>
      </c>
      <c r="B12" s="108" t="s">
        <v>201</v>
      </c>
      <c r="C12" s="108" t="s">
        <v>202</v>
      </c>
      <c r="D12" s="400"/>
      <c r="E12" s="400"/>
      <c r="F12" s="400"/>
      <c r="G12" s="400"/>
      <c r="H12" s="400"/>
      <c r="I12" s="400"/>
      <c r="J12" s="400"/>
      <c r="K12" s="400"/>
      <c r="L12" s="108">
        <v>2024</v>
      </c>
      <c r="M12" s="108">
        <v>2025</v>
      </c>
      <c r="N12" s="108">
        <v>2026</v>
      </c>
      <c r="O12" s="108">
        <v>2027</v>
      </c>
      <c r="P12" s="400"/>
      <c r="Q12" s="400"/>
      <c r="R12" s="120" t="s">
        <v>141</v>
      </c>
      <c r="S12" s="120" t="s">
        <v>142</v>
      </c>
      <c r="T12" s="120" t="s">
        <v>143</v>
      </c>
      <c r="U12" s="120" t="s">
        <v>144</v>
      </c>
      <c r="V12" s="120" t="s">
        <v>145</v>
      </c>
      <c r="W12" s="120" t="s">
        <v>146</v>
      </c>
      <c r="X12" s="120" t="s">
        <v>128</v>
      </c>
      <c r="Y12" s="120" t="s">
        <v>147</v>
      </c>
      <c r="Z12" s="120" t="s">
        <v>148</v>
      </c>
      <c r="AA12" s="120" t="s">
        <v>149</v>
      </c>
      <c r="AB12" s="120" t="s">
        <v>150</v>
      </c>
      <c r="AC12" s="120" t="s">
        <v>151</v>
      </c>
      <c r="AD12" s="120" t="s">
        <v>141</v>
      </c>
      <c r="AE12" s="120" t="s">
        <v>142</v>
      </c>
      <c r="AF12" s="120" t="s">
        <v>143</v>
      </c>
      <c r="AG12" s="120" t="s">
        <v>144</v>
      </c>
      <c r="AH12" s="120" t="s">
        <v>145</v>
      </c>
      <c r="AI12" s="120" t="s">
        <v>146</v>
      </c>
      <c r="AJ12" s="120" t="s">
        <v>128</v>
      </c>
      <c r="AK12" s="120" t="s">
        <v>147</v>
      </c>
      <c r="AL12" s="120" t="s">
        <v>148</v>
      </c>
      <c r="AM12" s="120" t="s">
        <v>149</v>
      </c>
      <c r="AN12" s="120" t="s">
        <v>150</v>
      </c>
      <c r="AO12" s="120" t="s">
        <v>151</v>
      </c>
      <c r="AP12" s="108" t="s">
        <v>203</v>
      </c>
      <c r="AQ12" s="121" t="s">
        <v>204</v>
      </c>
      <c r="AR12" s="400"/>
      <c r="AS12" s="400"/>
      <c r="AT12" s="400"/>
      <c r="AU12" s="400"/>
      <c r="AV12" s="400"/>
    </row>
    <row r="13" spans="1:48 16381:16381" ht="90.5" customHeight="1" x14ac:dyDescent="0.15">
      <c r="A13" s="110">
        <v>107</v>
      </c>
      <c r="B13" s="110"/>
      <c r="C13" s="106" t="s">
        <v>465</v>
      </c>
      <c r="D13" s="106" t="s">
        <v>436</v>
      </c>
      <c r="E13" s="122" t="s">
        <v>205</v>
      </c>
      <c r="F13" s="122" t="s">
        <v>407</v>
      </c>
      <c r="G13" s="122" t="s">
        <v>206</v>
      </c>
      <c r="H13" s="122">
        <v>5000</v>
      </c>
      <c r="I13" s="122" t="s">
        <v>413</v>
      </c>
      <c r="J13" s="122" t="s">
        <v>422</v>
      </c>
      <c r="K13" s="122" t="s">
        <v>207</v>
      </c>
      <c r="L13" s="197">
        <v>2500</v>
      </c>
      <c r="M13" s="197">
        <v>1000</v>
      </c>
      <c r="N13" s="197">
        <v>1000</v>
      </c>
      <c r="O13" s="197">
        <v>500</v>
      </c>
      <c r="P13" s="198" t="s">
        <v>392</v>
      </c>
      <c r="Q13" s="198" t="s">
        <v>208</v>
      </c>
      <c r="R13" s="123"/>
      <c r="S13" s="123"/>
      <c r="T13" s="123"/>
      <c r="U13" s="123"/>
      <c r="V13" s="123"/>
      <c r="W13" s="123"/>
      <c r="X13" s="195">
        <v>400</v>
      </c>
      <c r="Y13" s="199">
        <v>400</v>
      </c>
      <c r="Z13" s="199">
        <v>500</v>
      </c>
      <c r="AA13" s="199">
        <v>500</v>
      </c>
      <c r="AB13" s="199">
        <v>400</v>
      </c>
      <c r="AC13" s="199">
        <v>300</v>
      </c>
      <c r="AD13" s="205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>
        <f t="shared" ref="AP13:AP26" si="0">IF(G13="suma",SUM(AD13:AO13),IF(G13="creciente",MAX(AD13:AO13),IF(G13="DECRECIENTE",O13-MIN(AD13:AO13),IF(G13="CONSTANTE",AVERAGE(AD13:AO13)," "))))</f>
        <v>0</v>
      </c>
      <c r="AQ13" s="200" t="e">
        <f>IF(G13="suma",AP13/#REF!,IF(G13="creciente",AP13/(MAX(R13:AC13)),IF(G13="DECRECIENTE",AP13/(O13-(MIN(R13:AC13))),IF(G13="CONSTANTE",AP13/AVERAGE(R13:AC13)," "))))</f>
        <v>#REF!</v>
      </c>
      <c r="AR13" s="201"/>
      <c r="AS13" s="201"/>
      <c r="AT13" s="202"/>
      <c r="AU13" s="201"/>
      <c r="AV13" s="203"/>
      <c r="XFA13" s="15" t="s">
        <v>209</v>
      </c>
    </row>
    <row r="14" spans="1:48 16381:16381" ht="99.5" customHeight="1" x14ac:dyDescent="0.15">
      <c r="A14" s="110">
        <v>107</v>
      </c>
      <c r="B14" s="110"/>
      <c r="C14" s="106" t="s">
        <v>466</v>
      </c>
      <c r="D14" s="106" t="s">
        <v>458</v>
      </c>
      <c r="E14" s="97" t="s">
        <v>403</v>
      </c>
      <c r="F14" s="97" t="s">
        <v>408</v>
      </c>
      <c r="G14" s="122" t="s">
        <v>206</v>
      </c>
      <c r="H14" s="110">
        <v>60</v>
      </c>
      <c r="I14" s="122" t="s">
        <v>414</v>
      </c>
      <c r="J14" s="97" t="s">
        <v>393</v>
      </c>
      <c r="K14" s="97" t="s">
        <v>207</v>
      </c>
      <c r="L14" s="184">
        <v>25</v>
      </c>
      <c r="M14" s="184">
        <v>20</v>
      </c>
      <c r="N14" s="184">
        <v>15</v>
      </c>
      <c r="O14" s="184"/>
      <c r="P14" s="198" t="s">
        <v>392</v>
      </c>
      <c r="Q14" s="110" t="s">
        <v>394</v>
      </c>
      <c r="R14" s="123"/>
      <c r="S14" s="123"/>
      <c r="T14" s="123"/>
      <c r="U14" s="123"/>
      <c r="V14" s="123"/>
      <c r="W14" s="123"/>
      <c r="X14" s="195">
        <v>2</v>
      </c>
      <c r="Y14" s="195">
        <v>2</v>
      </c>
      <c r="Z14" s="195">
        <v>5</v>
      </c>
      <c r="AA14" s="195">
        <v>7</v>
      </c>
      <c r="AB14" s="195">
        <v>9</v>
      </c>
      <c r="AC14" s="195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>
        <f t="shared" si="0"/>
        <v>0</v>
      </c>
      <c r="AQ14" s="200" t="e">
        <f>IF(G14="suma",AP14/#REF!,IF(G14="creciente",AP14/(MAX(R14:AC14)),IF(G14="DECRECIENTE",AP14/(O14-(MIN(R14:AC14))),IF(G14="CONSTANTE",AP14/AVERAGE(R14:AC14)," "))))</f>
        <v>#REF!</v>
      </c>
      <c r="AR14" s="200"/>
      <c r="AS14" s="200"/>
      <c r="AT14" s="200"/>
      <c r="AU14" s="200"/>
      <c r="AV14" s="123"/>
      <c r="XFA14" s="15" t="s">
        <v>210</v>
      </c>
    </row>
    <row r="15" spans="1:48 16381:16381" ht="107.5" customHeight="1" x14ac:dyDescent="0.15">
      <c r="A15" s="110">
        <v>107</v>
      </c>
      <c r="B15" s="110"/>
      <c r="C15" s="106" t="s">
        <v>461</v>
      </c>
      <c r="D15" s="106" t="s">
        <v>468</v>
      </c>
      <c r="E15" s="97" t="s">
        <v>469</v>
      </c>
      <c r="F15" s="97" t="s">
        <v>470</v>
      </c>
      <c r="G15" s="122" t="s">
        <v>206</v>
      </c>
      <c r="H15" s="110">
        <v>60</v>
      </c>
      <c r="I15" s="122" t="s">
        <v>471</v>
      </c>
      <c r="J15" s="97" t="s">
        <v>393</v>
      </c>
      <c r="K15" s="97" t="s">
        <v>207</v>
      </c>
      <c r="L15" s="184">
        <v>30</v>
      </c>
      <c r="M15" s="184">
        <v>20</v>
      </c>
      <c r="N15" s="184">
        <v>10</v>
      </c>
      <c r="O15" s="184"/>
      <c r="P15" s="198" t="s">
        <v>392</v>
      </c>
      <c r="Q15" s="110" t="s">
        <v>394</v>
      </c>
      <c r="R15" s="123"/>
      <c r="S15" s="123"/>
      <c r="T15" s="123"/>
      <c r="U15" s="123"/>
      <c r="V15" s="123"/>
      <c r="W15" s="123"/>
      <c r="X15" s="195">
        <v>7</v>
      </c>
      <c r="Y15" s="195">
        <v>2</v>
      </c>
      <c r="Z15" s="195">
        <v>6</v>
      </c>
      <c r="AA15" s="195">
        <v>5</v>
      </c>
      <c r="AB15" s="195">
        <v>5</v>
      </c>
      <c r="AC15" s="195">
        <v>5</v>
      </c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200"/>
      <c r="AR15" s="200"/>
      <c r="AS15" s="200"/>
      <c r="AT15" s="200"/>
      <c r="AU15" s="200"/>
      <c r="AV15" s="123"/>
    </row>
    <row r="16" spans="1:48 16381:16381" ht="111" customHeight="1" x14ac:dyDescent="0.15">
      <c r="A16" s="110">
        <v>107</v>
      </c>
      <c r="B16" s="110"/>
      <c r="C16" s="206" t="s">
        <v>461</v>
      </c>
      <c r="D16" s="106" t="s">
        <v>437</v>
      </c>
      <c r="E16" s="97" t="s">
        <v>404</v>
      </c>
      <c r="F16" s="97" t="s">
        <v>409</v>
      </c>
      <c r="G16" s="122" t="s">
        <v>206</v>
      </c>
      <c r="H16" s="110">
        <v>60</v>
      </c>
      <c r="I16" s="122" t="s">
        <v>415</v>
      </c>
      <c r="J16" s="97" t="s">
        <v>393</v>
      </c>
      <c r="K16" s="97" t="s">
        <v>207</v>
      </c>
      <c r="L16" s="184">
        <v>10</v>
      </c>
      <c r="M16" s="184">
        <v>20</v>
      </c>
      <c r="N16" s="184">
        <v>20</v>
      </c>
      <c r="O16" s="184">
        <v>10</v>
      </c>
      <c r="P16" s="198" t="s">
        <v>392</v>
      </c>
      <c r="Q16" s="110" t="s">
        <v>394</v>
      </c>
      <c r="R16" s="123"/>
      <c r="S16" s="123"/>
      <c r="T16" s="123"/>
      <c r="U16" s="123"/>
      <c r="V16" s="123"/>
      <c r="W16" s="123"/>
      <c r="X16" s="195">
        <v>0</v>
      </c>
      <c r="Y16" s="195">
        <v>0</v>
      </c>
      <c r="Z16" s="195">
        <v>3</v>
      </c>
      <c r="AA16" s="195">
        <v>4</v>
      </c>
      <c r="AB16" s="195">
        <v>3</v>
      </c>
      <c r="AC16" s="195">
        <v>0</v>
      </c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>
        <f t="shared" si="0"/>
        <v>0</v>
      </c>
      <c r="AQ16" s="200" t="e">
        <f>IF(G16="suma",AP16/#REF!,IF(G16="creciente",AP16/(MAX(R16:AC16)),IF(G16="DECRECIENTE",AP16/(O16-(MIN(R16:AC16))),IF(G16="CONSTANTE",AP16/AVERAGE(R16:AC16)," "))))</f>
        <v>#REF!</v>
      </c>
      <c r="AR16" s="200"/>
      <c r="AS16" s="200"/>
      <c r="AT16" s="200"/>
      <c r="AU16" s="200"/>
      <c r="AV16" s="123"/>
      <c r="XFA16" s="15" t="s">
        <v>211</v>
      </c>
    </row>
    <row r="17" spans="1:50 16381:16381" ht="114" customHeight="1" x14ac:dyDescent="0.15">
      <c r="A17" s="110">
        <v>107</v>
      </c>
      <c r="B17" s="110"/>
      <c r="C17" s="106" t="s">
        <v>462</v>
      </c>
      <c r="D17" s="106" t="s">
        <v>446</v>
      </c>
      <c r="E17" s="97" t="s">
        <v>444</v>
      </c>
      <c r="F17" s="97" t="s">
        <v>445</v>
      </c>
      <c r="G17" s="122" t="s">
        <v>298</v>
      </c>
      <c r="H17" s="204">
        <v>1</v>
      </c>
      <c r="I17" s="122" t="s">
        <v>417</v>
      </c>
      <c r="J17" s="97" t="s">
        <v>442</v>
      </c>
      <c r="K17" s="97" t="s">
        <v>207</v>
      </c>
      <c r="L17" s="200">
        <v>1</v>
      </c>
      <c r="M17" s="200">
        <v>1</v>
      </c>
      <c r="N17" s="200">
        <v>1</v>
      </c>
      <c r="O17" s="200">
        <v>1</v>
      </c>
      <c r="P17" s="198" t="s">
        <v>392</v>
      </c>
      <c r="Q17" s="110" t="s">
        <v>443</v>
      </c>
      <c r="R17" s="123"/>
      <c r="S17" s="123"/>
      <c r="T17" s="123"/>
      <c r="U17" s="123"/>
      <c r="V17" s="123"/>
      <c r="W17" s="123"/>
      <c r="X17" s="86"/>
      <c r="Y17" s="86">
        <v>0.35</v>
      </c>
      <c r="Z17" s="86">
        <v>0.6</v>
      </c>
      <c r="AA17" s="86">
        <v>0.05</v>
      </c>
      <c r="AB17" s="86"/>
      <c r="AC17" s="86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 t="str">
        <f t="shared" si="0"/>
        <v xml:space="preserve"> </v>
      </c>
      <c r="AQ17" s="200" t="str">
        <f>IF(G17="suma",AP17/#REF!,IF(G17="creciente",AP17/(MAX(R17:AC17)),IF(G17="DECRECIENTE",AP17/(O17-(MIN(R17:AC17))),IF(G17="CONSTANTE",AP17/AVERAGE(R17:AC17)," "))))</f>
        <v xml:space="preserve"> </v>
      </c>
      <c r="AR17" s="200"/>
      <c r="AS17" s="200"/>
      <c r="AT17" s="200"/>
      <c r="AU17" s="200"/>
      <c r="AV17" s="123"/>
      <c r="XFA17" s="15" t="s">
        <v>212</v>
      </c>
    </row>
    <row r="18" spans="1:50 16381:16381" ht="96" customHeight="1" x14ac:dyDescent="0.15">
      <c r="A18" s="110">
        <v>107</v>
      </c>
      <c r="B18" s="110"/>
      <c r="C18" s="106" t="s">
        <v>447</v>
      </c>
      <c r="D18" s="106" t="s">
        <v>472</v>
      </c>
      <c r="E18" s="97" t="s">
        <v>405</v>
      </c>
      <c r="F18" s="97" t="s">
        <v>410</v>
      </c>
      <c r="G18" s="122" t="s">
        <v>206</v>
      </c>
      <c r="H18" s="110">
        <v>25</v>
      </c>
      <c r="I18" s="122" t="s">
        <v>416</v>
      </c>
      <c r="J18" s="97" t="s">
        <v>395</v>
      </c>
      <c r="K18" s="97" t="s">
        <v>207</v>
      </c>
      <c r="L18" s="197">
        <v>5</v>
      </c>
      <c r="M18" s="197">
        <v>8</v>
      </c>
      <c r="N18" s="197">
        <v>8</v>
      </c>
      <c r="O18" s="197">
        <v>4</v>
      </c>
      <c r="P18" s="198" t="s">
        <v>392</v>
      </c>
      <c r="Q18" s="110" t="s">
        <v>394</v>
      </c>
      <c r="R18" s="123"/>
      <c r="S18" s="123"/>
      <c r="T18" s="123"/>
      <c r="U18" s="123"/>
      <c r="V18" s="123"/>
      <c r="W18" s="123"/>
      <c r="X18" s="167"/>
      <c r="Y18" s="195"/>
      <c r="Z18" s="199">
        <v>2</v>
      </c>
      <c r="AA18" s="199">
        <v>2</v>
      </c>
      <c r="AB18" s="199">
        <v>1</v>
      </c>
      <c r="AC18" s="195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>
        <f t="shared" si="0"/>
        <v>0</v>
      </c>
      <c r="AQ18" s="200" t="e">
        <f>IF(G18="suma",AP18/#REF!,IF(G18="creciente",AP18/(MAX(R18:AC18)),IF(G18="DECRECIENTE",AP18/(O18-(MIN(R18:AC18))),IF(G18="CONSTANTE",AP18/AVERAGE(R18:AC18)," "))))</f>
        <v>#REF!</v>
      </c>
      <c r="AR18" s="200"/>
      <c r="AS18" s="200"/>
      <c r="AT18" s="200"/>
      <c r="AU18" s="200"/>
      <c r="AV18" s="123"/>
    </row>
    <row r="19" spans="1:50 16381:16381" s="42" customFormat="1" ht="168" customHeight="1" x14ac:dyDescent="0.15">
      <c r="A19" s="207">
        <v>107</v>
      </c>
      <c r="B19" s="207"/>
      <c r="C19" s="208" t="s">
        <v>463</v>
      </c>
      <c r="D19" s="208" t="s">
        <v>478</v>
      </c>
      <c r="E19" s="209" t="s">
        <v>474</v>
      </c>
      <c r="F19" s="209" t="s">
        <v>475</v>
      </c>
      <c r="G19" s="210" t="s">
        <v>298</v>
      </c>
      <c r="H19" s="211">
        <v>1</v>
      </c>
      <c r="I19" s="210" t="s">
        <v>417</v>
      </c>
      <c r="J19" s="209" t="s">
        <v>476</v>
      </c>
      <c r="K19" s="209" t="s">
        <v>207</v>
      </c>
      <c r="L19" s="212">
        <v>1</v>
      </c>
      <c r="M19" s="213"/>
      <c r="N19" s="213"/>
      <c r="O19" s="213"/>
      <c r="P19" s="214" t="s">
        <v>392</v>
      </c>
      <c r="Q19" s="210" t="s">
        <v>477</v>
      </c>
      <c r="R19" s="215"/>
      <c r="S19" s="215"/>
      <c r="T19" s="215"/>
      <c r="U19" s="215"/>
      <c r="V19" s="215"/>
      <c r="W19" s="215"/>
      <c r="X19" s="168"/>
      <c r="Y19" s="216">
        <v>0.2</v>
      </c>
      <c r="Z19" s="216">
        <v>0.2</v>
      </c>
      <c r="AA19" s="216">
        <v>0.2</v>
      </c>
      <c r="AB19" s="216">
        <v>0.2</v>
      </c>
      <c r="AC19" s="216">
        <v>0.2</v>
      </c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2"/>
      <c r="AR19" s="212"/>
      <c r="AS19" s="212"/>
      <c r="AT19" s="212"/>
      <c r="AU19" s="212"/>
      <c r="AV19" s="215"/>
      <c r="AW19" s="217"/>
      <c r="AX19" s="217"/>
    </row>
    <row r="20" spans="1:50 16381:16381" s="42" customFormat="1" ht="159.5" customHeight="1" x14ac:dyDescent="0.15">
      <c r="A20" s="207">
        <v>107</v>
      </c>
      <c r="B20" s="207"/>
      <c r="C20" s="208" t="s">
        <v>463</v>
      </c>
      <c r="D20" s="208" t="s">
        <v>473</v>
      </c>
      <c r="E20" s="209" t="s">
        <v>474</v>
      </c>
      <c r="F20" s="209" t="s">
        <v>475</v>
      </c>
      <c r="G20" s="210" t="s">
        <v>298</v>
      </c>
      <c r="H20" s="211">
        <v>1</v>
      </c>
      <c r="I20" s="210" t="s">
        <v>417</v>
      </c>
      <c r="J20" s="209" t="s">
        <v>476</v>
      </c>
      <c r="K20" s="209" t="s">
        <v>207</v>
      </c>
      <c r="L20" s="212">
        <v>1</v>
      </c>
      <c r="M20" s="180"/>
      <c r="N20" s="180"/>
      <c r="O20" s="180"/>
      <c r="P20" s="214" t="s">
        <v>392</v>
      </c>
      <c r="Q20" s="210" t="s">
        <v>477</v>
      </c>
      <c r="R20" s="215"/>
      <c r="S20" s="215"/>
      <c r="T20" s="215"/>
      <c r="U20" s="215"/>
      <c r="V20" s="215"/>
      <c r="W20" s="215"/>
      <c r="X20" s="168"/>
      <c r="Y20" s="216">
        <v>0.2</v>
      </c>
      <c r="Z20" s="216">
        <v>0.2</v>
      </c>
      <c r="AA20" s="216">
        <v>0.2</v>
      </c>
      <c r="AB20" s="216">
        <v>0.2</v>
      </c>
      <c r="AC20" s="216">
        <v>0.2</v>
      </c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 t="str">
        <f t="shared" si="0"/>
        <v xml:space="preserve"> </v>
      </c>
      <c r="AQ20" s="212" t="str">
        <f>IF(G20="suma",AP20/#REF!,IF(G20="creciente",AP20/(MAX(R20:AC20)),IF(G20="DECRECIENTE",AP20/(O20-(MIN(R20:AC20))),IF(G20="CONSTANTE",AP20/AVERAGE(R20:AC20)," "))))</f>
        <v xml:space="preserve"> </v>
      </c>
      <c r="AR20" s="212"/>
      <c r="AS20" s="212"/>
      <c r="AT20" s="212"/>
      <c r="AU20" s="212"/>
      <c r="AV20" s="215"/>
      <c r="AW20" s="217"/>
      <c r="AX20" s="217"/>
    </row>
    <row r="21" spans="1:50 16381:16381" s="42" customFormat="1" ht="114" customHeight="1" x14ac:dyDescent="0.15">
      <c r="A21" s="207">
        <v>107</v>
      </c>
      <c r="B21" s="218"/>
      <c r="C21" s="219" t="s">
        <v>421</v>
      </c>
      <c r="D21" s="208" t="s">
        <v>402</v>
      </c>
      <c r="E21" s="209" t="s">
        <v>396</v>
      </c>
      <c r="F21" s="209" t="s">
        <v>213</v>
      </c>
      <c r="G21" s="210" t="s">
        <v>298</v>
      </c>
      <c r="H21" s="211">
        <v>1</v>
      </c>
      <c r="I21" s="210" t="s">
        <v>417</v>
      </c>
      <c r="J21" s="209" t="s">
        <v>397</v>
      </c>
      <c r="K21" s="209" t="s">
        <v>207</v>
      </c>
      <c r="L21" s="212">
        <v>1</v>
      </c>
      <c r="M21" s="212">
        <v>1</v>
      </c>
      <c r="N21" s="212">
        <v>1</v>
      </c>
      <c r="O21" s="212">
        <v>1</v>
      </c>
      <c r="P21" s="214" t="s">
        <v>392</v>
      </c>
      <c r="Q21" s="207" t="s">
        <v>394</v>
      </c>
      <c r="R21" s="215"/>
      <c r="S21" s="215"/>
      <c r="T21" s="215"/>
      <c r="U21" s="215"/>
      <c r="V21" s="215"/>
      <c r="W21" s="215"/>
      <c r="X21" s="216">
        <v>0.16</v>
      </c>
      <c r="Y21" s="216">
        <v>0.16</v>
      </c>
      <c r="Z21" s="216">
        <v>0.17</v>
      </c>
      <c r="AA21" s="216">
        <v>0.17</v>
      </c>
      <c r="AB21" s="216">
        <v>0.17</v>
      </c>
      <c r="AC21" s="216">
        <v>0.17</v>
      </c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 t="str">
        <f t="shared" si="0"/>
        <v xml:space="preserve"> </v>
      </c>
      <c r="AQ21" s="212" t="str">
        <f>IF(G21="suma",AP21/#REF!,IF(G21="creciente",AP21/(MAX(R21:AC21)),IF(G21="DECRECIENTE",AP21/(O21-(MIN(R21:AC21))),IF(G21="CONSTANTE",AP21/AVERAGE(R21:AC21)," "))))</f>
        <v xml:space="preserve"> </v>
      </c>
      <c r="AR21" s="212"/>
      <c r="AS21" s="212"/>
      <c r="AT21" s="212"/>
      <c r="AU21" s="212"/>
      <c r="AV21" s="215"/>
      <c r="AW21" s="217"/>
      <c r="AX21" s="217"/>
    </row>
    <row r="22" spans="1:50 16381:16381" s="42" customFormat="1" ht="84.5" customHeight="1" x14ac:dyDescent="0.15">
      <c r="A22" s="207">
        <v>107</v>
      </c>
      <c r="B22" s="218"/>
      <c r="C22" s="219" t="s">
        <v>433</v>
      </c>
      <c r="D22" s="208" t="s">
        <v>438</v>
      </c>
      <c r="E22" s="209" t="s">
        <v>406</v>
      </c>
      <c r="F22" s="209" t="s">
        <v>411</v>
      </c>
      <c r="G22" s="210" t="s">
        <v>206</v>
      </c>
      <c r="H22" s="207">
        <v>120</v>
      </c>
      <c r="I22" s="210" t="s">
        <v>418</v>
      </c>
      <c r="J22" s="209" t="s">
        <v>420</v>
      </c>
      <c r="K22" s="209" t="s">
        <v>207</v>
      </c>
      <c r="L22" s="180">
        <v>20</v>
      </c>
      <c r="M22" s="180">
        <v>40</v>
      </c>
      <c r="N22" s="180">
        <v>40</v>
      </c>
      <c r="O22" s="180">
        <v>20</v>
      </c>
      <c r="P22" s="214" t="s">
        <v>392</v>
      </c>
      <c r="Q22" s="207" t="s">
        <v>394</v>
      </c>
      <c r="R22" s="215"/>
      <c r="S22" s="215"/>
      <c r="T22" s="215"/>
      <c r="U22" s="215"/>
      <c r="V22" s="215"/>
      <c r="W22" s="215"/>
      <c r="X22" s="220">
        <v>7</v>
      </c>
      <c r="Y22" s="220">
        <v>1</v>
      </c>
      <c r="Z22" s="220">
        <v>3</v>
      </c>
      <c r="AA22" s="220">
        <v>4</v>
      </c>
      <c r="AB22" s="220">
        <v>4</v>
      </c>
      <c r="AC22" s="220">
        <v>1</v>
      </c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>
        <f t="shared" si="0"/>
        <v>0</v>
      </c>
      <c r="AQ22" s="212" t="e">
        <f>IF(G22="suma",AP22/#REF!,IF(G22="creciente",AP22/(MAX(R22:AC22)),IF(G22="DECRECIENTE",AP22/(O22-(MIN(R22:AC22))),IF(G22="CONSTANTE",AP22/AVERAGE(R22:AC22)," "))))</f>
        <v>#REF!</v>
      </c>
      <c r="AR22" s="212"/>
      <c r="AS22" s="212"/>
      <c r="AT22" s="212"/>
      <c r="AU22" s="212"/>
      <c r="AV22" s="215"/>
      <c r="AW22" s="217"/>
      <c r="AX22" s="217"/>
    </row>
    <row r="23" spans="1:50 16381:16381" s="42" customFormat="1" ht="123" customHeight="1" x14ac:dyDescent="0.15">
      <c r="A23" s="207">
        <v>103</v>
      </c>
      <c r="B23" s="218"/>
      <c r="C23" s="221" t="s">
        <v>467</v>
      </c>
      <c r="D23" s="208" t="s">
        <v>439</v>
      </c>
      <c r="E23" s="209" t="s">
        <v>474</v>
      </c>
      <c r="F23" s="209" t="s">
        <v>475</v>
      </c>
      <c r="G23" s="210" t="s">
        <v>298</v>
      </c>
      <c r="H23" s="211">
        <v>1</v>
      </c>
      <c r="I23" s="210" t="s">
        <v>417</v>
      </c>
      <c r="J23" s="209" t="s">
        <v>476</v>
      </c>
      <c r="K23" s="209" t="s">
        <v>207</v>
      </c>
      <c r="L23" s="212">
        <v>1</v>
      </c>
      <c r="M23" s="180"/>
      <c r="N23" s="180"/>
      <c r="O23" s="180"/>
      <c r="P23" s="214" t="s">
        <v>392</v>
      </c>
      <c r="Q23" s="210" t="s">
        <v>477</v>
      </c>
      <c r="R23" s="215"/>
      <c r="S23" s="215"/>
      <c r="T23" s="215"/>
      <c r="U23" s="215"/>
      <c r="V23" s="215"/>
      <c r="W23" s="215"/>
      <c r="X23" s="168"/>
      <c r="Y23" s="216">
        <v>0.2</v>
      </c>
      <c r="Z23" s="216">
        <v>0.2</v>
      </c>
      <c r="AA23" s="216">
        <v>0.2</v>
      </c>
      <c r="AB23" s="216">
        <v>0.2</v>
      </c>
      <c r="AC23" s="216">
        <v>0.2</v>
      </c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 t="str">
        <f t="shared" si="0"/>
        <v xml:space="preserve"> </v>
      </c>
      <c r="AQ23" s="212" t="str">
        <f>IF(G23="suma",AP23/#REF!,IF(G23="creciente",AP23/(MAX(R23:AC23)),IF(G23="DECRECIENTE",AP23/(O23-(MIN(R23:AC23))),IF(G23="CONSTANTE",AP23/AVERAGE(R23:AC23)," "))))</f>
        <v xml:space="preserve"> </v>
      </c>
      <c r="AR23" s="212"/>
      <c r="AS23" s="212"/>
      <c r="AT23" s="212"/>
      <c r="AU23" s="212"/>
      <c r="AV23" s="215"/>
      <c r="AW23" s="217"/>
      <c r="AX23" s="217"/>
    </row>
    <row r="24" spans="1:50 16381:16381" s="42" customFormat="1" ht="93.5" customHeight="1" x14ac:dyDescent="0.15">
      <c r="A24" s="207">
        <v>103</v>
      </c>
      <c r="B24" s="218"/>
      <c r="C24" s="221" t="s">
        <v>434</v>
      </c>
      <c r="D24" s="208" t="s">
        <v>440</v>
      </c>
      <c r="E24" s="209" t="s">
        <v>427</v>
      </c>
      <c r="F24" s="209" t="s">
        <v>428</v>
      </c>
      <c r="G24" s="210" t="s">
        <v>206</v>
      </c>
      <c r="H24" s="207">
        <v>12</v>
      </c>
      <c r="I24" s="210" t="s">
        <v>429</v>
      </c>
      <c r="J24" s="209" t="s">
        <v>431</v>
      </c>
      <c r="K24" s="209" t="s">
        <v>207</v>
      </c>
      <c r="L24" s="180">
        <v>12</v>
      </c>
      <c r="M24" s="180"/>
      <c r="N24" s="180"/>
      <c r="O24" s="180"/>
      <c r="P24" s="214" t="s">
        <v>392</v>
      </c>
      <c r="Q24" s="207" t="s">
        <v>398</v>
      </c>
      <c r="R24" s="215"/>
      <c r="S24" s="215"/>
      <c r="T24" s="215"/>
      <c r="U24" s="215"/>
      <c r="V24" s="215"/>
      <c r="W24" s="215"/>
      <c r="X24" s="220">
        <v>4</v>
      </c>
      <c r="Y24" s="220">
        <v>1</v>
      </c>
      <c r="Z24" s="220">
        <v>2</v>
      </c>
      <c r="AA24" s="220">
        <v>2</v>
      </c>
      <c r="AB24" s="220">
        <v>2</v>
      </c>
      <c r="AC24" s="220">
        <v>1</v>
      </c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2"/>
      <c r="AR24" s="212"/>
      <c r="AS24" s="212"/>
      <c r="AT24" s="212"/>
      <c r="AU24" s="212"/>
      <c r="AV24" s="215"/>
      <c r="AW24" s="217"/>
      <c r="AX24" s="217"/>
    </row>
    <row r="25" spans="1:50 16381:16381" s="42" customFormat="1" ht="134" customHeight="1" x14ac:dyDescent="0.15">
      <c r="A25" s="207">
        <v>103</v>
      </c>
      <c r="B25" s="218"/>
      <c r="C25" s="221" t="s">
        <v>435</v>
      </c>
      <c r="D25" s="208" t="s">
        <v>441</v>
      </c>
      <c r="E25" s="209" t="s">
        <v>215</v>
      </c>
      <c r="F25" s="209" t="s">
        <v>412</v>
      </c>
      <c r="G25" s="210" t="s">
        <v>206</v>
      </c>
      <c r="H25" s="207">
        <v>54</v>
      </c>
      <c r="I25" s="210" t="s">
        <v>419</v>
      </c>
      <c r="J25" s="209" t="s">
        <v>430</v>
      </c>
      <c r="K25" s="209" t="s">
        <v>207</v>
      </c>
      <c r="L25" s="180">
        <v>12</v>
      </c>
      <c r="M25" s="180">
        <v>17</v>
      </c>
      <c r="N25" s="180">
        <v>17</v>
      </c>
      <c r="O25" s="180">
        <v>8</v>
      </c>
      <c r="P25" s="214" t="s">
        <v>392</v>
      </c>
      <c r="Q25" s="207" t="s">
        <v>398</v>
      </c>
      <c r="R25" s="215"/>
      <c r="S25" s="215"/>
      <c r="T25" s="215"/>
      <c r="U25" s="215"/>
      <c r="V25" s="215"/>
      <c r="W25" s="215"/>
      <c r="X25" s="220">
        <v>1</v>
      </c>
      <c r="Y25" s="220">
        <v>2</v>
      </c>
      <c r="Z25" s="220">
        <v>3</v>
      </c>
      <c r="AA25" s="220">
        <v>3</v>
      </c>
      <c r="AB25" s="220">
        <v>2</v>
      </c>
      <c r="AC25" s="220">
        <v>1</v>
      </c>
      <c r="AD25" s="215"/>
      <c r="AE25" s="222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>
        <f t="shared" si="0"/>
        <v>0</v>
      </c>
      <c r="AQ25" s="212" t="e">
        <f>IF(G25="suma",AP25/#REF!,IF(G25="creciente",AP25/(MAX(R25:AC25)),IF(G25="DECRECIENTE",AP25/(O25-(MIN(R25:AC25))),IF(G25="CONSTANTE",AP25/AVERAGE(R25:AC25)," "))))</f>
        <v>#REF!</v>
      </c>
      <c r="AR25" s="212"/>
      <c r="AS25" s="212"/>
      <c r="AT25" s="212"/>
      <c r="AU25" s="212"/>
      <c r="AV25" s="215"/>
      <c r="AW25" s="217"/>
      <c r="AX25" s="217"/>
    </row>
    <row r="26" spans="1:50 16381:16381" s="42" customFormat="1" ht="155.75" customHeight="1" x14ac:dyDescent="0.15">
      <c r="A26" s="207">
        <v>103</v>
      </c>
      <c r="B26" s="207"/>
      <c r="C26" s="208" t="s">
        <v>432</v>
      </c>
      <c r="D26" s="208" t="s">
        <v>401</v>
      </c>
      <c r="E26" s="209" t="s">
        <v>474</v>
      </c>
      <c r="F26" s="209" t="s">
        <v>475</v>
      </c>
      <c r="G26" s="210" t="s">
        <v>298</v>
      </c>
      <c r="H26" s="211">
        <v>1</v>
      </c>
      <c r="I26" s="210" t="s">
        <v>417</v>
      </c>
      <c r="J26" s="209" t="s">
        <v>479</v>
      </c>
      <c r="K26" s="209" t="s">
        <v>207</v>
      </c>
      <c r="L26" s="212">
        <v>1</v>
      </c>
      <c r="M26" s="180"/>
      <c r="N26" s="180"/>
      <c r="O26" s="180"/>
      <c r="P26" s="214" t="s">
        <v>392</v>
      </c>
      <c r="Q26" s="210" t="s">
        <v>477</v>
      </c>
      <c r="R26" s="215"/>
      <c r="S26" s="215"/>
      <c r="T26" s="215"/>
      <c r="U26" s="215"/>
      <c r="V26" s="215"/>
      <c r="W26" s="215"/>
      <c r="X26" s="168"/>
      <c r="Y26" s="168">
        <v>0.2</v>
      </c>
      <c r="Z26" s="168">
        <v>0.2</v>
      </c>
      <c r="AA26" s="168">
        <v>0.2</v>
      </c>
      <c r="AB26" s="168">
        <v>0.2</v>
      </c>
      <c r="AC26" s="168">
        <v>0.2</v>
      </c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 t="str">
        <f t="shared" si="0"/>
        <v xml:space="preserve"> </v>
      </c>
      <c r="AQ26" s="212" t="str">
        <f>IF(G26="suma",AP26/#REF!,IF(G26="creciente",AP26/(MAX(R26:AC26)),IF(G26="DECRECIENTE",AP26/(O26-(MIN(R26:AC26))),IF(G26="CONSTANTE",AP26/AVERAGE(R26:AC26)," "))))</f>
        <v xml:space="preserve"> </v>
      </c>
      <c r="AR26" s="212"/>
      <c r="AS26" s="212"/>
      <c r="AT26" s="212"/>
      <c r="AU26" s="212"/>
      <c r="AV26" s="215"/>
      <c r="AW26" s="217"/>
      <c r="AX26" s="217"/>
    </row>
    <row r="27" spans="1:50 16381:16381" s="42" customFormat="1" ht="155.75" customHeight="1" x14ac:dyDescent="0.15">
      <c r="A27" s="207">
        <v>103</v>
      </c>
      <c r="B27" s="207"/>
      <c r="C27" s="107"/>
      <c r="D27" s="223" t="s">
        <v>448</v>
      </c>
      <c r="E27" s="224" t="s">
        <v>456</v>
      </c>
      <c r="F27" s="225" t="s">
        <v>450</v>
      </c>
      <c r="G27" s="210" t="s">
        <v>298</v>
      </c>
      <c r="H27" s="211">
        <v>1</v>
      </c>
      <c r="I27" s="210" t="s">
        <v>417</v>
      </c>
      <c r="J27" s="209" t="s">
        <v>430</v>
      </c>
      <c r="K27" s="209" t="s">
        <v>207</v>
      </c>
      <c r="L27" s="226">
        <v>0.1</v>
      </c>
      <c r="M27" s="226">
        <v>0.3</v>
      </c>
      <c r="N27" s="226">
        <v>0.35</v>
      </c>
      <c r="O27" s="226">
        <v>0.25</v>
      </c>
      <c r="P27" s="214" t="s">
        <v>392</v>
      </c>
      <c r="Q27" s="207" t="s">
        <v>398</v>
      </c>
      <c r="R27" s="215"/>
      <c r="S27" s="215"/>
      <c r="T27" s="215"/>
      <c r="U27" s="215"/>
      <c r="V27" s="215"/>
      <c r="W27" s="215"/>
      <c r="X27" s="168">
        <v>0.01</v>
      </c>
      <c r="Y27" s="227">
        <v>1.4999999999999999E-2</v>
      </c>
      <c r="Z27" s="227">
        <v>2.5000000000000001E-2</v>
      </c>
      <c r="AA27" s="227">
        <v>2.5000000000000001E-2</v>
      </c>
      <c r="AB27" s="227">
        <v>1.4999999999999999E-2</v>
      </c>
      <c r="AC27" s="168">
        <v>0.01</v>
      </c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2"/>
      <c r="AR27" s="212"/>
      <c r="AS27" s="212"/>
      <c r="AT27" s="212"/>
      <c r="AU27" s="212"/>
      <c r="AV27" s="215"/>
      <c r="AW27" s="217"/>
      <c r="AX27" s="217"/>
    </row>
    <row r="28" spans="1:50 16381:16381" s="42" customFormat="1" ht="155.75" customHeight="1" x14ac:dyDescent="0.15">
      <c r="A28" s="207">
        <v>107</v>
      </c>
      <c r="B28" s="207"/>
      <c r="C28" s="107"/>
      <c r="D28" s="228" t="s">
        <v>449</v>
      </c>
      <c r="E28" s="224" t="s">
        <v>457</v>
      </c>
      <c r="F28" s="225" t="s">
        <v>451</v>
      </c>
      <c r="G28" s="210" t="s">
        <v>214</v>
      </c>
      <c r="H28" s="229">
        <v>4</v>
      </c>
      <c r="I28" s="210" t="s">
        <v>453</v>
      </c>
      <c r="J28" s="209" t="s">
        <v>454</v>
      </c>
      <c r="K28" s="209" t="s">
        <v>207</v>
      </c>
      <c r="L28" s="180">
        <v>4</v>
      </c>
      <c r="M28" s="180">
        <v>4</v>
      </c>
      <c r="N28" s="180">
        <v>4</v>
      </c>
      <c r="O28" s="180">
        <v>4</v>
      </c>
      <c r="P28" s="214" t="s">
        <v>392</v>
      </c>
      <c r="Q28" s="207" t="s">
        <v>455</v>
      </c>
      <c r="R28" s="215"/>
      <c r="S28" s="215"/>
      <c r="T28" s="215"/>
      <c r="U28" s="215"/>
      <c r="V28" s="215"/>
      <c r="W28" s="215"/>
      <c r="X28" s="220">
        <v>4</v>
      </c>
      <c r="Y28" s="220">
        <v>4</v>
      </c>
      <c r="Z28" s="220">
        <v>4</v>
      </c>
      <c r="AA28" s="220">
        <v>4</v>
      </c>
      <c r="AB28" s="220">
        <v>4</v>
      </c>
      <c r="AC28" s="220">
        <v>4</v>
      </c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2"/>
      <c r="AR28" s="212"/>
      <c r="AS28" s="212"/>
      <c r="AT28" s="212"/>
      <c r="AU28" s="212"/>
      <c r="AV28" s="215"/>
      <c r="AW28" s="217"/>
      <c r="AX28" s="217"/>
    </row>
    <row r="29" spans="1:50 16381:16381" x14ac:dyDescent="0.15">
      <c r="A29" s="410" t="s">
        <v>186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1"/>
      <c r="AH29" s="411"/>
      <c r="AI29" s="411"/>
      <c r="AJ29" s="411"/>
      <c r="AK29" s="411"/>
      <c r="AL29" s="411"/>
      <c r="AM29" s="411"/>
      <c r="AN29" s="411"/>
      <c r="AO29" s="411"/>
      <c r="AP29" s="411"/>
      <c r="AQ29" s="411"/>
      <c r="AR29" s="411"/>
      <c r="AS29" s="411"/>
      <c r="AT29" s="411"/>
      <c r="AU29" s="411"/>
      <c r="AV29" s="412"/>
    </row>
    <row r="30" spans="1:50 16381:16381" ht="49.25" customHeight="1" x14ac:dyDescent="0.15">
      <c r="A30" s="387" t="s">
        <v>216</v>
      </c>
      <c r="B30" s="386" t="s">
        <v>217</v>
      </c>
      <c r="C30" s="386"/>
      <c r="D30" s="386"/>
      <c r="E30" s="388" t="s">
        <v>452</v>
      </c>
      <c r="F30" s="388"/>
      <c r="G30" s="388"/>
      <c r="H30" s="388"/>
      <c r="I30" s="388"/>
      <c r="J30" s="388"/>
      <c r="K30" s="388"/>
      <c r="L30" s="388"/>
      <c r="M30" s="386" t="s">
        <v>217</v>
      </c>
      <c r="N30" s="386"/>
      <c r="O30" s="386"/>
      <c r="P30" s="386"/>
      <c r="Q30" s="386"/>
      <c r="R30" s="386" t="s">
        <v>217</v>
      </c>
      <c r="S30" s="386"/>
      <c r="T30" s="386"/>
      <c r="U30" s="386"/>
      <c r="V30" s="386"/>
      <c r="W30" s="386"/>
      <c r="X30" s="386"/>
      <c r="Y30" s="386"/>
      <c r="Z30" s="386" t="s">
        <v>217</v>
      </c>
      <c r="AA30" s="386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  <c r="AL30" s="388" t="s">
        <v>218</v>
      </c>
      <c r="AM30" s="388"/>
      <c r="AN30" s="388"/>
      <c r="AO30" s="388"/>
      <c r="AP30" s="386" t="s">
        <v>219</v>
      </c>
      <c r="AQ30" s="386"/>
      <c r="AR30" s="386"/>
      <c r="AS30" s="386"/>
      <c r="AT30" s="386"/>
      <c r="AU30" s="386"/>
      <c r="AV30" s="386"/>
    </row>
    <row r="31" spans="1:50 16381:16381" x14ac:dyDescent="0.15">
      <c r="A31" s="387"/>
      <c r="B31" s="386" t="s">
        <v>425</v>
      </c>
      <c r="C31" s="386"/>
      <c r="D31" s="386"/>
      <c r="E31" s="388"/>
      <c r="F31" s="388"/>
      <c r="G31" s="388"/>
      <c r="H31" s="388"/>
      <c r="I31" s="388"/>
      <c r="J31" s="388"/>
      <c r="K31" s="388"/>
      <c r="L31" s="388"/>
      <c r="M31" s="386" t="s">
        <v>399</v>
      </c>
      <c r="N31" s="386"/>
      <c r="O31" s="386"/>
      <c r="P31" s="386"/>
      <c r="Q31" s="386"/>
      <c r="R31" s="386" t="s">
        <v>423</v>
      </c>
      <c r="S31" s="386"/>
      <c r="T31" s="386"/>
      <c r="U31" s="386"/>
      <c r="V31" s="386"/>
      <c r="W31" s="386"/>
      <c r="X31" s="386"/>
      <c r="Y31" s="386"/>
      <c r="Z31" s="386" t="s">
        <v>220</v>
      </c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8"/>
      <c r="AM31" s="388"/>
      <c r="AN31" s="388"/>
      <c r="AO31" s="388"/>
      <c r="AP31" s="386" t="s">
        <v>220</v>
      </c>
      <c r="AQ31" s="386"/>
      <c r="AR31" s="386"/>
      <c r="AS31" s="386"/>
      <c r="AT31" s="386"/>
      <c r="AU31" s="386"/>
      <c r="AV31" s="386"/>
    </row>
    <row r="32" spans="1:50 16381:16381" ht="16.25" customHeight="1" x14ac:dyDescent="0.15">
      <c r="A32" s="387"/>
      <c r="B32" s="386" t="s">
        <v>426</v>
      </c>
      <c r="C32" s="386"/>
      <c r="D32" s="386"/>
      <c r="E32" s="388"/>
      <c r="F32" s="388"/>
      <c r="G32" s="388"/>
      <c r="H32" s="388"/>
      <c r="I32" s="388"/>
      <c r="J32" s="388"/>
      <c r="K32" s="388"/>
      <c r="L32" s="388"/>
      <c r="M32" s="386" t="s">
        <v>400</v>
      </c>
      <c r="N32" s="386"/>
      <c r="O32" s="386"/>
      <c r="P32" s="386"/>
      <c r="Q32" s="386"/>
      <c r="R32" s="386" t="s">
        <v>424</v>
      </c>
      <c r="S32" s="386"/>
      <c r="T32" s="386"/>
      <c r="U32" s="386"/>
      <c r="V32" s="386"/>
      <c r="W32" s="386"/>
      <c r="X32" s="386"/>
      <c r="Y32" s="386"/>
      <c r="Z32" s="386" t="s">
        <v>221</v>
      </c>
      <c r="AA32" s="386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8"/>
      <c r="AM32" s="388"/>
      <c r="AN32" s="388"/>
      <c r="AO32" s="388"/>
      <c r="AP32" s="386" t="s">
        <v>222</v>
      </c>
      <c r="AQ32" s="386"/>
      <c r="AR32" s="386"/>
      <c r="AS32" s="386"/>
      <c r="AT32" s="386"/>
      <c r="AU32" s="386"/>
      <c r="AV32" s="386"/>
    </row>
  </sheetData>
  <mergeCells count="54">
    <mergeCell ref="R31:Y31"/>
    <mergeCell ref="R32:Y32"/>
    <mergeCell ref="A10:C10"/>
    <mergeCell ref="D9:AC9"/>
    <mergeCell ref="D10:AC10"/>
    <mergeCell ref="A11:C11"/>
    <mergeCell ref="H11:H12"/>
    <mergeCell ref="A29:AV29"/>
    <mergeCell ref="AP11:AQ11"/>
    <mergeCell ref="AS5:AS12"/>
    <mergeCell ref="AU5:AU12"/>
    <mergeCell ref="AV5:AV12"/>
    <mergeCell ref="AD11:AO11"/>
    <mergeCell ref="D11:D12"/>
    <mergeCell ref="E11:E12"/>
    <mergeCell ref="AT5:AT12"/>
    <mergeCell ref="AD5:AQ10"/>
    <mergeCell ref="AR5:AR12"/>
    <mergeCell ref="A5:AC5"/>
    <mergeCell ref="A6:A8"/>
    <mergeCell ref="B6:C8"/>
    <mergeCell ref="G11:G12"/>
    <mergeCell ref="Q11:Q12"/>
    <mergeCell ref="L11:O11"/>
    <mergeCell ref="F11:F12"/>
    <mergeCell ref="K11:K12"/>
    <mergeCell ref="R11:AC11"/>
    <mergeCell ref="P11:P12"/>
    <mergeCell ref="J11:J12"/>
    <mergeCell ref="I11:I12"/>
    <mergeCell ref="A9:C9"/>
    <mergeCell ref="AP31:AV31"/>
    <mergeCell ref="AP30:AV30"/>
    <mergeCell ref="B31:D31"/>
    <mergeCell ref="A30:A32"/>
    <mergeCell ref="E30:L32"/>
    <mergeCell ref="Z30:AK30"/>
    <mergeCell ref="Z31:AK31"/>
    <mergeCell ref="Z32:AK32"/>
    <mergeCell ref="AP32:AV32"/>
    <mergeCell ref="AL30:AO32"/>
    <mergeCell ref="M30:Q30"/>
    <mergeCell ref="M31:Q31"/>
    <mergeCell ref="M32:Q32"/>
    <mergeCell ref="R30:Y30"/>
    <mergeCell ref="B30:D30"/>
    <mergeCell ref="B32:D32"/>
    <mergeCell ref="AU1:AV1"/>
    <mergeCell ref="AU2:AV2"/>
    <mergeCell ref="AU3:AV3"/>
    <mergeCell ref="AU4:AV4"/>
    <mergeCell ref="A1:AT1"/>
    <mergeCell ref="A2:AT2"/>
    <mergeCell ref="A3:AT4"/>
  </mergeCells>
  <conditionalFormatting sqref="D27:D28">
    <cfRule type="duplicateValues" dxfId="1" priority="2"/>
  </conditionalFormatting>
  <conditionalFormatting sqref="E27:E28">
    <cfRule type="expression" dxfId="0" priority="1">
      <formula>IF(#REF!,1,0)</formula>
    </cfRule>
  </conditionalFormatting>
  <pageMargins left="0.7" right="0.7" top="0.75" bottom="0.75" header="0.3" footer="0.3"/>
  <pageSetup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B5F1B6-729C-44FA-A4F3-34AD2BA71C5F}">
          <x14:formula1>
            <xm:f>listas!$A$3:$A$6</xm:f>
          </x14:formula1>
          <xm:sqref>D10:AC10</xm:sqref>
        </x14:dataValidation>
        <x14:dataValidation type="list" allowBlank="1" showInputMessage="1" showErrorMessage="1" xr:uid="{BB947DFD-876D-4CBA-B4F9-43960E36A95A}">
          <x14:formula1>
            <xm:f>listas!$H$2:$H$5</xm:f>
          </x14:formula1>
          <xm:sqref>G13:G28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 codeName="Hoja3">
    <tabColor theme="7" tint="0.39997558519241921"/>
  </sheetPr>
  <dimension ref="A1:B13"/>
  <sheetViews>
    <sheetView workbookViewId="0">
      <selection activeCell="B3" sqref="B3"/>
    </sheetView>
  </sheetViews>
  <sheetFormatPr baseColWidth="10" defaultColWidth="11.5" defaultRowHeight="15" x14ac:dyDescent="0.2"/>
  <sheetData>
    <row r="1" spans="1:2" x14ac:dyDescent="0.2">
      <c r="A1" t="s">
        <v>223</v>
      </c>
      <c r="B1" t="s">
        <v>224</v>
      </c>
    </row>
    <row r="2" spans="1:2" x14ac:dyDescent="0.2">
      <c r="A2" t="s">
        <v>225</v>
      </c>
      <c r="B2" t="s">
        <v>226</v>
      </c>
    </row>
    <row r="3" spans="1:2" x14ac:dyDescent="0.2">
      <c r="A3" t="s">
        <v>227</v>
      </c>
      <c r="B3" t="s">
        <v>228</v>
      </c>
    </row>
    <row r="4" spans="1:2" x14ac:dyDescent="0.2">
      <c r="A4" t="s">
        <v>229</v>
      </c>
    </row>
    <row r="5" spans="1:2" x14ac:dyDescent="0.2">
      <c r="A5" t="s">
        <v>230</v>
      </c>
    </row>
    <row r="6" spans="1:2" x14ac:dyDescent="0.2">
      <c r="A6" t="s">
        <v>231</v>
      </c>
    </row>
    <row r="7" spans="1:2" x14ac:dyDescent="0.2">
      <c r="A7" t="s">
        <v>232</v>
      </c>
    </row>
    <row r="8" spans="1:2" x14ac:dyDescent="0.2">
      <c r="A8" t="s">
        <v>233</v>
      </c>
    </row>
    <row r="9" spans="1:2" x14ac:dyDescent="0.2">
      <c r="A9" t="s">
        <v>234</v>
      </c>
    </row>
    <row r="10" spans="1:2" x14ac:dyDescent="0.2">
      <c r="A10" t="s">
        <v>235</v>
      </c>
    </row>
    <row r="11" spans="1:2" x14ac:dyDescent="0.2">
      <c r="A11" t="s">
        <v>236</v>
      </c>
    </row>
    <row r="12" spans="1:2" x14ac:dyDescent="0.2">
      <c r="A12" t="s">
        <v>237</v>
      </c>
    </row>
    <row r="13" spans="1:2" x14ac:dyDescent="0.2">
      <c r="A13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7" tint="0.39997558519241921"/>
    <pageSetUpPr fitToPage="1"/>
  </sheetPr>
  <dimension ref="A1:BK58"/>
  <sheetViews>
    <sheetView zoomScale="70" zoomScaleNormal="70" workbookViewId="0">
      <selection activeCell="AB32" sqref="AB32:AH32"/>
    </sheetView>
  </sheetViews>
  <sheetFormatPr baseColWidth="10" defaultColWidth="19.5" defaultRowHeight="14" x14ac:dyDescent="0.2"/>
  <cols>
    <col min="1" max="1" width="29.5" style="15" bestFit="1" customWidth="1"/>
    <col min="2" max="17" width="11" style="15" customWidth="1"/>
    <col min="18" max="19" width="12.1640625" style="15" customWidth="1"/>
    <col min="20" max="23" width="8.1640625" style="15" customWidth="1"/>
    <col min="24" max="24" width="9.5" style="15" customWidth="1"/>
    <col min="25" max="25" width="8.1640625" style="15" customWidth="1"/>
    <col min="26" max="30" width="7.6640625" style="15" customWidth="1"/>
    <col min="31" max="31" width="11.33203125" style="15" customWidth="1"/>
    <col min="32" max="32" width="2.33203125" style="15" customWidth="1"/>
    <col min="33" max="33" width="19.5" style="15" customWidth="1"/>
    <col min="34" max="34" width="11.1640625" style="15" customWidth="1"/>
    <col min="35" max="51" width="11.33203125" style="15" customWidth="1"/>
    <col min="52" max="63" width="8.6640625" style="15" customWidth="1"/>
    <col min="64" max="16384" width="19.5" style="15"/>
  </cols>
  <sheetData>
    <row r="1" spans="1:63" ht="16.25" customHeight="1" x14ac:dyDescent="0.2">
      <c r="A1" s="417" t="s">
        <v>121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  <c r="AP1" s="417"/>
      <c r="AQ1" s="417"/>
      <c r="AR1" s="417"/>
      <c r="AS1" s="417"/>
      <c r="AT1" s="417"/>
      <c r="AU1" s="417"/>
      <c r="AV1" s="417"/>
      <c r="AW1" s="417"/>
      <c r="AX1" s="417"/>
      <c r="AY1" s="417"/>
      <c r="AZ1" s="417"/>
      <c r="BA1" s="417"/>
      <c r="BB1" s="417"/>
      <c r="BC1" s="417"/>
      <c r="BD1" s="417"/>
      <c r="BE1" s="417"/>
      <c r="BF1" s="417"/>
      <c r="BG1" s="417"/>
      <c r="BH1" s="417"/>
      <c r="BI1" s="418" t="s">
        <v>239</v>
      </c>
      <c r="BJ1" s="418"/>
      <c r="BK1" s="418"/>
    </row>
    <row r="2" spans="1:63" ht="16.25" customHeight="1" x14ac:dyDescent="0.2">
      <c r="A2" s="417" t="s">
        <v>123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7"/>
      <c r="BC2" s="417"/>
      <c r="BD2" s="417"/>
      <c r="BE2" s="417"/>
      <c r="BF2" s="417"/>
      <c r="BG2" s="417"/>
      <c r="BH2" s="417"/>
      <c r="BI2" s="418" t="s">
        <v>124</v>
      </c>
      <c r="BJ2" s="418"/>
      <c r="BK2" s="418"/>
    </row>
    <row r="3" spans="1:63" ht="26" customHeight="1" x14ac:dyDescent="0.2">
      <c r="A3" s="417" t="s">
        <v>240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  <c r="AS3" s="417"/>
      <c r="AT3" s="417"/>
      <c r="AU3" s="417"/>
      <c r="AV3" s="417"/>
      <c r="AW3" s="417"/>
      <c r="AX3" s="417"/>
      <c r="AY3" s="417"/>
      <c r="AZ3" s="417"/>
      <c r="BA3" s="417"/>
      <c r="BB3" s="417"/>
      <c r="BC3" s="417"/>
      <c r="BD3" s="417"/>
      <c r="BE3" s="417"/>
      <c r="BF3" s="417"/>
      <c r="BG3" s="417"/>
      <c r="BH3" s="417"/>
      <c r="BI3" s="418" t="s">
        <v>126</v>
      </c>
      <c r="BJ3" s="418"/>
      <c r="BK3" s="418"/>
    </row>
    <row r="4" spans="1:63" ht="16.25" customHeight="1" x14ac:dyDescent="0.2">
      <c r="A4" s="417" t="s">
        <v>241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  <c r="BE4" s="417"/>
      <c r="BF4" s="417"/>
      <c r="BG4" s="417"/>
      <c r="BH4" s="417"/>
      <c r="BI4" s="414" t="s">
        <v>242</v>
      </c>
      <c r="BJ4" s="415"/>
      <c r="BK4" s="416"/>
    </row>
    <row r="5" spans="1:63" ht="26" customHeight="1" x14ac:dyDescent="0.2">
      <c r="A5" s="419" t="s">
        <v>194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G5" s="419" t="s">
        <v>243</v>
      </c>
      <c r="AH5" s="419"/>
      <c r="AI5" s="419"/>
      <c r="AJ5" s="419"/>
      <c r="AK5" s="419"/>
      <c r="AL5" s="419"/>
      <c r="AM5" s="419"/>
      <c r="AN5" s="419"/>
      <c r="AO5" s="419"/>
      <c r="AP5" s="419"/>
      <c r="AQ5" s="419"/>
      <c r="AR5" s="419"/>
      <c r="AS5" s="419"/>
      <c r="AT5" s="419"/>
      <c r="AU5" s="419"/>
      <c r="AV5" s="419"/>
      <c r="AW5" s="419"/>
      <c r="AX5" s="419"/>
      <c r="AY5" s="419"/>
      <c r="AZ5" s="419"/>
      <c r="BA5" s="419"/>
      <c r="BB5" s="419"/>
      <c r="BC5" s="419"/>
      <c r="BD5" s="419"/>
      <c r="BE5" s="419"/>
      <c r="BF5" s="419"/>
      <c r="BG5" s="419"/>
      <c r="BH5" s="419"/>
      <c r="BI5" s="420"/>
      <c r="BJ5" s="420"/>
      <c r="BK5" s="420"/>
    </row>
    <row r="6" spans="1:63" ht="31.5" customHeight="1" x14ac:dyDescent="0.2">
      <c r="A6" s="125" t="s">
        <v>244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5"/>
      <c r="BB6" s="425"/>
      <c r="BC6" s="425"/>
      <c r="BD6" s="425"/>
      <c r="BE6" s="425"/>
      <c r="BF6" s="425"/>
      <c r="BG6" s="425"/>
      <c r="BH6" s="425"/>
      <c r="BI6" s="425"/>
      <c r="BJ6" s="425"/>
      <c r="BK6" s="425"/>
    </row>
    <row r="7" spans="1:63" ht="31.5" customHeight="1" x14ac:dyDescent="0.2">
      <c r="A7" s="126" t="s">
        <v>245</v>
      </c>
      <c r="B7" s="427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O7" s="428"/>
      <c r="AP7" s="428"/>
      <c r="AQ7" s="428"/>
      <c r="AR7" s="428"/>
      <c r="AS7" s="428"/>
      <c r="AT7" s="428"/>
      <c r="AU7" s="428"/>
      <c r="AV7" s="428"/>
      <c r="AW7" s="428"/>
      <c r="AX7" s="428"/>
      <c r="AY7" s="428"/>
      <c r="AZ7" s="428"/>
      <c r="BA7" s="428"/>
      <c r="BB7" s="428"/>
      <c r="BC7" s="428"/>
      <c r="BD7" s="428"/>
      <c r="BE7" s="428"/>
      <c r="BF7" s="428"/>
      <c r="BG7" s="428"/>
      <c r="BH7" s="428"/>
      <c r="BI7" s="428"/>
      <c r="BJ7" s="428"/>
      <c r="BK7" s="429"/>
    </row>
    <row r="8" spans="1:63" ht="18.75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G8" s="127"/>
      <c r="AH8" s="128"/>
      <c r="AI8" s="128"/>
      <c r="AJ8" s="128"/>
      <c r="AK8" s="128"/>
      <c r="AL8" s="128"/>
      <c r="AM8" s="128"/>
      <c r="AN8" s="128"/>
      <c r="AO8" s="128"/>
    </row>
    <row r="9" spans="1:63" ht="30" customHeight="1" x14ac:dyDescent="0.2">
      <c r="A9" s="421" t="s">
        <v>246</v>
      </c>
      <c r="B9" s="129" t="s">
        <v>141</v>
      </c>
      <c r="C9" s="129" t="s">
        <v>142</v>
      </c>
      <c r="D9" s="423" t="s">
        <v>143</v>
      </c>
      <c r="E9" s="424"/>
      <c r="F9" s="129" t="s">
        <v>144</v>
      </c>
      <c r="G9" s="129" t="s">
        <v>145</v>
      </c>
      <c r="H9" s="423" t="s">
        <v>146</v>
      </c>
      <c r="I9" s="424"/>
      <c r="J9" s="129" t="s">
        <v>128</v>
      </c>
      <c r="K9" s="129" t="s">
        <v>147</v>
      </c>
      <c r="L9" s="423" t="s">
        <v>148</v>
      </c>
      <c r="M9" s="424"/>
      <c r="N9" s="129" t="s">
        <v>149</v>
      </c>
      <c r="O9" s="129" t="s">
        <v>150</v>
      </c>
      <c r="P9" s="423" t="s">
        <v>151</v>
      </c>
      <c r="Q9" s="424"/>
      <c r="R9" s="423" t="s">
        <v>247</v>
      </c>
      <c r="S9" s="424"/>
      <c r="T9" s="423" t="s">
        <v>248</v>
      </c>
      <c r="U9" s="426"/>
      <c r="V9" s="426"/>
      <c r="W9" s="426"/>
      <c r="X9" s="426"/>
      <c r="Y9" s="424"/>
      <c r="Z9" s="423" t="s">
        <v>249</v>
      </c>
      <c r="AA9" s="426"/>
      <c r="AB9" s="426"/>
      <c r="AC9" s="426"/>
      <c r="AD9" s="426"/>
      <c r="AE9" s="424"/>
      <c r="AG9" s="421" t="s">
        <v>246</v>
      </c>
      <c r="AH9" s="129" t="s">
        <v>141</v>
      </c>
      <c r="AI9" s="129" t="s">
        <v>142</v>
      </c>
      <c r="AJ9" s="423" t="s">
        <v>143</v>
      </c>
      <c r="AK9" s="424"/>
      <c r="AL9" s="129" t="s">
        <v>144</v>
      </c>
      <c r="AM9" s="129" t="s">
        <v>145</v>
      </c>
      <c r="AN9" s="423" t="s">
        <v>146</v>
      </c>
      <c r="AO9" s="424"/>
      <c r="AP9" s="129" t="s">
        <v>128</v>
      </c>
      <c r="AQ9" s="129" t="s">
        <v>147</v>
      </c>
      <c r="AR9" s="423" t="s">
        <v>148</v>
      </c>
      <c r="AS9" s="424"/>
      <c r="AT9" s="129" t="s">
        <v>149</v>
      </c>
      <c r="AU9" s="129" t="s">
        <v>150</v>
      </c>
      <c r="AV9" s="423" t="s">
        <v>151</v>
      </c>
      <c r="AW9" s="424"/>
      <c r="AX9" s="423" t="s">
        <v>247</v>
      </c>
      <c r="AY9" s="424"/>
      <c r="AZ9" s="423" t="s">
        <v>248</v>
      </c>
      <c r="BA9" s="426"/>
      <c r="BB9" s="426"/>
      <c r="BC9" s="426"/>
      <c r="BD9" s="426"/>
      <c r="BE9" s="424"/>
      <c r="BF9" s="423" t="s">
        <v>249</v>
      </c>
      <c r="BG9" s="426"/>
      <c r="BH9" s="426"/>
      <c r="BI9" s="426"/>
      <c r="BJ9" s="426"/>
      <c r="BK9" s="424"/>
    </row>
    <row r="10" spans="1:63" ht="36" customHeight="1" x14ac:dyDescent="0.2">
      <c r="A10" s="422"/>
      <c r="B10" s="120" t="s">
        <v>250</v>
      </c>
      <c r="C10" s="120" t="s">
        <v>250</v>
      </c>
      <c r="D10" s="120" t="s">
        <v>250</v>
      </c>
      <c r="E10" s="120" t="s">
        <v>251</v>
      </c>
      <c r="F10" s="120" t="s">
        <v>250</v>
      </c>
      <c r="G10" s="120" t="s">
        <v>250</v>
      </c>
      <c r="H10" s="120" t="s">
        <v>250</v>
      </c>
      <c r="I10" s="120" t="s">
        <v>251</v>
      </c>
      <c r="J10" s="120" t="s">
        <v>250</v>
      </c>
      <c r="K10" s="120" t="s">
        <v>250</v>
      </c>
      <c r="L10" s="120" t="s">
        <v>250</v>
      </c>
      <c r="M10" s="120" t="s">
        <v>251</v>
      </c>
      <c r="N10" s="120" t="s">
        <v>250</v>
      </c>
      <c r="O10" s="120" t="s">
        <v>250</v>
      </c>
      <c r="P10" s="120" t="s">
        <v>250</v>
      </c>
      <c r="Q10" s="120" t="s">
        <v>251</v>
      </c>
      <c r="R10" s="120" t="s">
        <v>250</v>
      </c>
      <c r="S10" s="120" t="s">
        <v>251</v>
      </c>
      <c r="T10" s="130" t="s">
        <v>252</v>
      </c>
      <c r="U10" s="130" t="s">
        <v>253</v>
      </c>
      <c r="V10" s="130" t="s">
        <v>254</v>
      </c>
      <c r="W10" s="130" t="s">
        <v>255</v>
      </c>
      <c r="X10" s="131" t="s">
        <v>256</v>
      </c>
      <c r="Y10" s="130" t="s">
        <v>257</v>
      </c>
      <c r="Z10" s="120" t="s">
        <v>258</v>
      </c>
      <c r="AA10" s="132" t="s">
        <v>259</v>
      </c>
      <c r="AB10" s="120" t="s">
        <v>260</v>
      </c>
      <c r="AC10" s="120" t="s">
        <v>261</v>
      </c>
      <c r="AD10" s="120" t="s">
        <v>262</v>
      </c>
      <c r="AE10" s="120" t="s">
        <v>263</v>
      </c>
      <c r="AG10" s="422"/>
      <c r="AH10" s="120" t="s">
        <v>250</v>
      </c>
      <c r="AI10" s="120" t="s">
        <v>250</v>
      </c>
      <c r="AJ10" s="120" t="s">
        <v>250</v>
      </c>
      <c r="AK10" s="120" t="s">
        <v>251</v>
      </c>
      <c r="AL10" s="120" t="s">
        <v>250</v>
      </c>
      <c r="AM10" s="120" t="s">
        <v>250</v>
      </c>
      <c r="AN10" s="120" t="s">
        <v>250</v>
      </c>
      <c r="AO10" s="120" t="s">
        <v>251</v>
      </c>
      <c r="AP10" s="120" t="s">
        <v>250</v>
      </c>
      <c r="AQ10" s="120" t="s">
        <v>250</v>
      </c>
      <c r="AR10" s="120" t="s">
        <v>250</v>
      </c>
      <c r="AS10" s="120" t="s">
        <v>251</v>
      </c>
      <c r="AT10" s="120" t="s">
        <v>250</v>
      </c>
      <c r="AU10" s="120" t="s">
        <v>250</v>
      </c>
      <c r="AV10" s="120" t="s">
        <v>250</v>
      </c>
      <c r="AW10" s="120" t="s">
        <v>251</v>
      </c>
      <c r="AX10" s="120" t="s">
        <v>250</v>
      </c>
      <c r="AY10" s="120" t="s">
        <v>251</v>
      </c>
      <c r="AZ10" s="130" t="s">
        <v>252</v>
      </c>
      <c r="BA10" s="130" t="s">
        <v>253</v>
      </c>
      <c r="BB10" s="130" t="s">
        <v>254</v>
      </c>
      <c r="BC10" s="130" t="s">
        <v>255</v>
      </c>
      <c r="BD10" s="131" t="s">
        <v>256</v>
      </c>
      <c r="BE10" s="130" t="s">
        <v>257</v>
      </c>
      <c r="BF10" s="133" t="s">
        <v>258</v>
      </c>
      <c r="BG10" s="134" t="s">
        <v>259</v>
      </c>
      <c r="BH10" s="133" t="s">
        <v>260</v>
      </c>
      <c r="BI10" s="133" t="s">
        <v>261</v>
      </c>
      <c r="BJ10" s="133" t="s">
        <v>262</v>
      </c>
      <c r="BK10" s="133" t="s">
        <v>263</v>
      </c>
    </row>
    <row r="11" spans="1:63" x14ac:dyDescent="0.2">
      <c r="A11" s="135" t="s">
        <v>264</v>
      </c>
      <c r="B11" s="135"/>
      <c r="C11" s="135"/>
      <c r="D11" s="135"/>
      <c r="E11" s="136"/>
      <c r="F11" s="135"/>
      <c r="G11" s="135"/>
      <c r="H11" s="135"/>
      <c r="I11" s="136"/>
      <c r="J11" s="135"/>
      <c r="K11" s="135"/>
      <c r="L11" s="135"/>
      <c r="M11" s="136"/>
      <c r="N11" s="135"/>
      <c r="O11" s="135"/>
      <c r="P11" s="135"/>
      <c r="Q11" s="136"/>
      <c r="R11" s="137">
        <f t="shared" ref="R11:R31" si="0">B11+C11+D11+F11+G11+H11+J11+K11+L11+N11+O11+P11</f>
        <v>0</v>
      </c>
      <c r="S11" s="138">
        <f>+E11+I11+M11+Q11</f>
        <v>0</v>
      </c>
      <c r="T11" s="139"/>
      <c r="U11" s="139"/>
      <c r="V11" s="139"/>
      <c r="W11" s="139"/>
      <c r="X11" s="139"/>
      <c r="Y11" s="140"/>
      <c r="Z11" s="140"/>
      <c r="AA11" s="140"/>
      <c r="AB11" s="140"/>
      <c r="AC11" s="140"/>
      <c r="AD11" s="140"/>
      <c r="AE11" s="141"/>
      <c r="AG11" s="135" t="s">
        <v>264</v>
      </c>
      <c r="AH11" s="135"/>
      <c r="AI11" s="135"/>
      <c r="AJ11" s="135"/>
      <c r="AK11" s="136"/>
      <c r="AL11" s="135"/>
      <c r="AM11" s="135"/>
      <c r="AN11" s="135"/>
      <c r="AO11" s="136"/>
      <c r="AP11" s="135"/>
      <c r="AQ11" s="135"/>
      <c r="AR11" s="135"/>
      <c r="AS11" s="136"/>
      <c r="AT11" s="135"/>
      <c r="AU11" s="135"/>
      <c r="AV11" s="135"/>
      <c r="AW11" s="136"/>
      <c r="AX11" s="137">
        <f t="shared" ref="AX11:AX31" si="1">AH11+AI11+AJ11+AL11+AM11+AN11+AP11+AQ11+AR11+AT11+AU11+AV11</f>
        <v>0</v>
      </c>
      <c r="AY11" s="138">
        <f>+AK11+AO11+AS11+AW11</f>
        <v>0</v>
      </c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1"/>
    </row>
    <row r="12" spans="1:63" x14ac:dyDescent="0.2">
      <c r="A12" s="135" t="s">
        <v>265</v>
      </c>
      <c r="B12" s="135"/>
      <c r="C12" s="135"/>
      <c r="D12" s="135"/>
      <c r="E12" s="136"/>
      <c r="F12" s="135"/>
      <c r="G12" s="135"/>
      <c r="H12" s="135"/>
      <c r="I12" s="136"/>
      <c r="J12" s="135"/>
      <c r="K12" s="135"/>
      <c r="L12" s="135"/>
      <c r="M12" s="136"/>
      <c r="N12" s="135"/>
      <c r="O12" s="135"/>
      <c r="P12" s="135"/>
      <c r="Q12" s="136"/>
      <c r="R12" s="137">
        <f t="shared" si="0"/>
        <v>0</v>
      </c>
      <c r="S12" s="138">
        <f t="shared" ref="S12:S31" si="2">+E12+I12+M12+Q12</f>
        <v>0</v>
      </c>
      <c r="T12" s="139"/>
      <c r="U12" s="139"/>
      <c r="V12" s="139"/>
      <c r="W12" s="139"/>
      <c r="X12" s="139"/>
      <c r="Y12" s="140"/>
      <c r="Z12" s="140"/>
      <c r="AA12" s="140"/>
      <c r="AB12" s="140"/>
      <c r="AC12" s="140"/>
      <c r="AD12" s="140"/>
      <c r="AE12" s="140"/>
      <c r="AG12" s="135" t="s">
        <v>265</v>
      </c>
      <c r="AH12" s="135"/>
      <c r="AI12" s="135"/>
      <c r="AJ12" s="135"/>
      <c r="AK12" s="136"/>
      <c r="AL12" s="135"/>
      <c r="AM12" s="135"/>
      <c r="AN12" s="135"/>
      <c r="AO12" s="136"/>
      <c r="AP12" s="135"/>
      <c r="AQ12" s="135"/>
      <c r="AR12" s="135"/>
      <c r="AS12" s="136"/>
      <c r="AT12" s="135"/>
      <c r="AU12" s="135"/>
      <c r="AV12" s="135"/>
      <c r="AW12" s="136"/>
      <c r="AX12" s="137">
        <f t="shared" si="1"/>
        <v>0</v>
      </c>
      <c r="AY12" s="138">
        <f t="shared" ref="AY12:AY31" si="3">+AK12+AO12+AS12+AW12</f>
        <v>0</v>
      </c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</row>
    <row r="13" spans="1:63" x14ac:dyDescent="0.2">
      <c r="A13" s="135" t="s">
        <v>266</v>
      </c>
      <c r="B13" s="135"/>
      <c r="C13" s="135"/>
      <c r="D13" s="135"/>
      <c r="E13" s="136"/>
      <c r="F13" s="135"/>
      <c r="G13" s="135"/>
      <c r="H13" s="135"/>
      <c r="I13" s="136"/>
      <c r="J13" s="135"/>
      <c r="K13" s="135"/>
      <c r="L13" s="135"/>
      <c r="M13" s="136"/>
      <c r="N13" s="135"/>
      <c r="O13" s="135"/>
      <c r="P13" s="135"/>
      <c r="Q13" s="136"/>
      <c r="R13" s="137">
        <f t="shared" si="0"/>
        <v>0</v>
      </c>
      <c r="S13" s="138">
        <f t="shared" si="2"/>
        <v>0</v>
      </c>
      <c r="T13" s="139"/>
      <c r="U13" s="139"/>
      <c r="V13" s="139"/>
      <c r="W13" s="139"/>
      <c r="X13" s="139"/>
      <c r="Y13" s="140"/>
      <c r="Z13" s="140"/>
      <c r="AA13" s="140"/>
      <c r="AB13" s="140"/>
      <c r="AC13" s="140"/>
      <c r="AD13" s="140"/>
      <c r="AE13" s="140"/>
      <c r="AG13" s="135" t="s">
        <v>266</v>
      </c>
      <c r="AH13" s="135"/>
      <c r="AI13" s="135"/>
      <c r="AJ13" s="135"/>
      <c r="AK13" s="136"/>
      <c r="AL13" s="135"/>
      <c r="AM13" s="135"/>
      <c r="AN13" s="135"/>
      <c r="AO13" s="136"/>
      <c r="AP13" s="135"/>
      <c r="AQ13" s="135"/>
      <c r="AR13" s="135"/>
      <c r="AS13" s="136"/>
      <c r="AT13" s="135"/>
      <c r="AU13" s="135"/>
      <c r="AV13" s="135"/>
      <c r="AW13" s="136"/>
      <c r="AX13" s="137">
        <f t="shared" si="1"/>
        <v>0</v>
      </c>
      <c r="AY13" s="138">
        <f t="shared" si="3"/>
        <v>0</v>
      </c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</row>
    <row r="14" spans="1:63" x14ac:dyDescent="0.2">
      <c r="A14" s="135" t="s">
        <v>267</v>
      </c>
      <c r="B14" s="135"/>
      <c r="C14" s="135"/>
      <c r="D14" s="135"/>
      <c r="E14" s="136"/>
      <c r="F14" s="135"/>
      <c r="G14" s="135"/>
      <c r="H14" s="135"/>
      <c r="I14" s="136"/>
      <c r="J14" s="135"/>
      <c r="K14" s="135"/>
      <c r="L14" s="135"/>
      <c r="M14" s="136"/>
      <c r="N14" s="135"/>
      <c r="O14" s="135"/>
      <c r="P14" s="135"/>
      <c r="Q14" s="136"/>
      <c r="R14" s="137">
        <f t="shared" si="0"/>
        <v>0</v>
      </c>
      <c r="S14" s="138">
        <f t="shared" si="2"/>
        <v>0</v>
      </c>
      <c r="T14" s="139"/>
      <c r="U14" s="139"/>
      <c r="V14" s="139"/>
      <c r="W14" s="139"/>
      <c r="X14" s="139"/>
      <c r="Y14" s="140"/>
      <c r="Z14" s="140"/>
      <c r="AA14" s="140"/>
      <c r="AB14" s="140"/>
      <c r="AC14" s="140"/>
      <c r="AD14" s="140"/>
      <c r="AE14" s="140"/>
      <c r="AG14" s="135" t="s">
        <v>267</v>
      </c>
      <c r="AH14" s="135"/>
      <c r="AI14" s="135"/>
      <c r="AJ14" s="135"/>
      <c r="AK14" s="136"/>
      <c r="AL14" s="135"/>
      <c r="AM14" s="135"/>
      <c r="AN14" s="135"/>
      <c r="AO14" s="136"/>
      <c r="AP14" s="135"/>
      <c r="AQ14" s="135"/>
      <c r="AR14" s="135"/>
      <c r="AS14" s="136"/>
      <c r="AT14" s="135"/>
      <c r="AU14" s="135"/>
      <c r="AV14" s="135"/>
      <c r="AW14" s="136"/>
      <c r="AX14" s="137">
        <f t="shared" si="1"/>
        <v>0</v>
      </c>
      <c r="AY14" s="138">
        <f t="shared" si="3"/>
        <v>0</v>
      </c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</row>
    <row r="15" spans="1:63" x14ac:dyDescent="0.2">
      <c r="A15" s="135" t="s">
        <v>268</v>
      </c>
      <c r="B15" s="135"/>
      <c r="C15" s="135"/>
      <c r="D15" s="135"/>
      <c r="E15" s="136"/>
      <c r="F15" s="135"/>
      <c r="G15" s="135"/>
      <c r="H15" s="135"/>
      <c r="I15" s="136"/>
      <c r="J15" s="135"/>
      <c r="K15" s="135"/>
      <c r="L15" s="135"/>
      <c r="M15" s="136"/>
      <c r="N15" s="135"/>
      <c r="O15" s="135"/>
      <c r="P15" s="135"/>
      <c r="Q15" s="136"/>
      <c r="R15" s="137">
        <f t="shared" si="0"/>
        <v>0</v>
      </c>
      <c r="S15" s="138">
        <f t="shared" si="2"/>
        <v>0</v>
      </c>
      <c r="T15" s="139"/>
      <c r="U15" s="139"/>
      <c r="V15" s="139"/>
      <c r="W15" s="139"/>
      <c r="X15" s="139"/>
      <c r="Y15" s="140"/>
      <c r="Z15" s="140"/>
      <c r="AA15" s="140"/>
      <c r="AB15" s="140"/>
      <c r="AC15" s="140"/>
      <c r="AD15" s="140"/>
      <c r="AE15" s="140"/>
      <c r="AG15" s="135" t="s">
        <v>268</v>
      </c>
      <c r="AH15" s="135"/>
      <c r="AI15" s="135"/>
      <c r="AJ15" s="135"/>
      <c r="AK15" s="136"/>
      <c r="AL15" s="135"/>
      <c r="AM15" s="135"/>
      <c r="AN15" s="135"/>
      <c r="AO15" s="136"/>
      <c r="AP15" s="135"/>
      <c r="AQ15" s="135"/>
      <c r="AR15" s="135"/>
      <c r="AS15" s="136"/>
      <c r="AT15" s="135"/>
      <c r="AU15" s="135"/>
      <c r="AV15" s="135"/>
      <c r="AW15" s="136"/>
      <c r="AX15" s="137">
        <f t="shared" si="1"/>
        <v>0</v>
      </c>
      <c r="AY15" s="138">
        <f t="shared" si="3"/>
        <v>0</v>
      </c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</row>
    <row r="16" spans="1:63" x14ac:dyDescent="0.2">
      <c r="A16" s="135" t="s">
        <v>269</v>
      </c>
      <c r="B16" s="135"/>
      <c r="C16" s="135"/>
      <c r="D16" s="135"/>
      <c r="E16" s="136"/>
      <c r="F16" s="135"/>
      <c r="G16" s="135"/>
      <c r="H16" s="135"/>
      <c r="I16" s="136"/>
      <c r="J16" s="135"/>
      <c r="K16" s="135"/>
      <c r="L16" s="135"/>
      <c r="M16" s="136"/>
      <c r="N16" s="135"/>
      <c r="O16" s="135"/>
      <c r="P16" s="135"/>
      <c r="Q16" s="136"/>
      <c r="R16" s="137">
        <f t="shared" si="0"/>
        <v>0</v>
      </c>
      <c r="S16" s="138">
        <f t="shared" si="2"/>
        <v>0</v>
      </c>
      <c r="T16" s="139"/>
      <c r="U16" s="139"/>
      <c r="V16" s="139"/>
      <c r="W16" s="139"/>
      <c r="X16" s="139"/>
      <c r="Y16" s="140"/>
      <c r="Z16" s="140"/>
      <c r="AA16" s="140"/>
      <c r="AB16" s="140"/>
      <c r="AC16" s="140"/>
      <c r="AD16" s="140"/>
      <c r="AE16" s="140"/>
      <c r="AG16" s="135" t="s">
        <v>269</v>
      </c>
      <c r="AH16" s="135"/>
      <c r="AI16" s="135"/>
      <c r="AJ16" s="135"/>
      <c r="AK16" s="136"/>
      <c r="AL16" s="135"/>
      <c r="AM16" s="135"/>
      <c r="AN16" s="135"/>
      <c r="AO16" s="136"/>
      <c r="AP16" s="135"/>
      <c r="AQ16" s="135"/>
      <c r="AR16" s="135"/>
      <c r="AS16" s="136"/>
      <c r="AT16" s="135"/>
      <c r="AU16" s="135"/>
      <c r="AV16" s="135"/>
      <c r="AW16" s="136"/>
      <c r="AX16" s="137">
        <f t="shared" si="1"/>
        <v>0</v>
      </c>
      <c r="AY16" s="138">
        <f t="shared" si="3"/>
        <v>0</v>
      </c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</row>
    <row r="17" spans="1:63" x14ac:dyDescent="0.2">
      <c r="A17" s="135" t="s">
        <v>270</v>
      </c>
      <c r="B17" s="135"/>
      <c r="C17" s="135"/>
      <c r="D17" s="135"/>
      <c r="E17" s="136"/>
      <c r="F17" s="135"/>
      <c r="G17" s="135"/>
      <c r="H17" s="135"/>
      <c r="I17" s="136"/>
      <c r="J17" s="135"/>
      <c r="K17" s="135"/>
      <c r="L17" s="135"/>
      <c r="M17" s="136"/>
      <c r="N17" s="135"/>
      <c r="O17" s="135"/>
      <c r="P17" s="135"/>
      <c r="Q17" s="136"/>
      <c r="R17" s="137">
        <f t="shared" si="0"/>
        <v>0</v>
      </c>
      <c r="S17" s="138">
        <f t="shared" si="2"/>
        <v>0</v>
      </c>
      <c r="T17" s="139"/>
      <c r="U17" s="139"/>
      <c r="V17" s="139"/>
      <c r="W17" s="139"/>
      <c r="X17" s="139"/>
      <c r="Y17" s="140"/>
      <c r="Z17" s="140"/>
      <c r="AA17" s="140"/>
      <c r="AB17" s="140"/>
      <c r="AC17" s="140"/>
      <c r="AD17" s="140"/>
      <c r="AE17" s="140"/>
      <c r="AG17" s="135" t="s">
        <v>270</v>
      </c>
      <c r="AH17" s="135"/>
      <c r="AI17" s="135"/>
      <c r="AJ17" s="135"/>
      <c r="AK17" s="136"/>
      <c r="AL17" s="135"/>
      <c r="AM17" s="135"/>
      <c r="AN17" s="135"/>
      <c r="AO17" s="136"/>
      <c r="AP17" s="135"/>
      <c r="AQ17" s="135"/>
      <c r="AR17" s="135"/>
      <c r="AS17" s="136"/>
      <c r="AT17" s="135"/>
      <c r="AU17" s="135"/>
      <c r="AV17" s="135"/>
      <c r="AW17" s="136"/>
      <c r="AX17" s="137">
        <f t="shared" si="1"/>
        <v>0</v>
      </c>
      <c r="AY17" s="138">
        <f t="shared" si="3"/>
        <v>0</v>
      </c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</row>
    <row r="18" spans="1:63" x14ac:dyDescent="0.2">
      <c r="A18" s="135" t="s">
        <v>271</v>
      </c>
      <c r="B18" s="135"/>
      <c r="C18" s="135"/>
      <c r="D18" s="135"/>
      <c r="E18" s="136"/>
      <c r="F18" s="135"/>
      <c r="G18" s="135"/>
      <c r="H18" s="135"/>
      <c r="I18" s="136"/>
      <c r="J18" s="135"/>
      <c r="K18" s="135"/>
      <c r="L18" s="135"/>
      <c r="M18" s="136"/>
      <c r="N18" s="135"/>
      <c r="O18" s="135"/>
      <c r="P18" s="135"/>
      <c r="Q18" s="136"/>
      <c r="R18" s="137">
        <f t="shared" si="0"/>
        <v>0</v>
      </c>
      <c r="S18" s="138">
        <f t="shared" si="2"/>
        <v>0</v>
      </c>
      <c r="T18" s="139"/>
      <c r="U18" s="139"/>
      <c r="V18" s="139"/>
      <c r="W18" s="139"/>
      <c r="X18" s="139"/>
      <c r="Y18" s="140"/>
      <c r="Z18" s="140"/>
      <c r="AA18" s="140"/>
      <c r="AB18" s="140"/>
      <c r="AC18" s="140"/>
      <c r="AD18" s="140"/>
      <c r="AE18" s="140"/>
      <c r="AG18" s="135" t="s">
        <v>271</v>
      </c>
      <c r="AH18" s="135"/>
      <c r="AI18" s="135"/>
      <c r="AJ18" s="135"/>
      <c r="AK18" s="136"/>
      <c r="AL18" s="135"/>
      <c r="AM18" s="135"/>
      <c r="AN18" s="135"/>
      <c r="AO18" s="136"/>
      <c r="AP18" s="135"/>
      <c r="AQ18" s="135"/>
      <c r="AR18" s="135"/>
      <c r="AS18" s="136"/>
      <c r="AT18" s="135"/>
      <c r="AU18" s="135"/>
      <c r="AV18" s="135"/>
      <c r="AW18" s="136"/>
      <c r="AX18" s="137">
        <f t="shared" si="1"/>
        <v>0</v>
      </c>
      <c r="AY18" s="138">
        <f t="shared" si="3"/>
        <v>0</v>
      </c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</row>
    <row r="19" spans="1:63" x14ac:dyDescent="0.2">
      <c r="A19" s="135" t="s">
        <v>272</v>
      </c>
      <c r="B19" s="135"/>
      <c r="C19" s="135"/>
      <c r="D19" s="135"/>
      <c r="E19" s="136"/>
      <c r="F19" s="135"/>
      <c r="G19" s="135"/>
      <c r="H19" s="135"/>
      <c r="I19" s="136"/>
      <c r="J19" s="135"/>
      <c r="K19" s="135"/>
      <c r="L19" s="135"/>
      <c r="M19" s="136"/>
      <c r="N19" s="135"/>
      <c r="O19" s="135"/>
      <c r="P19" s="135"/>
      <c r="Q19" s="136"/>
      <c r="R19" s="137">
        <f t="shared" si="0"/>
        <v>0</v>
      </c>
      <c r="S19" s="138">
        <f t="shared" si="2"/>
        <v>0</v>
      </c>
      <c r="T19" s="139"/>
      <c r="U19" s="139"/>
      <c r="V19" s="139"/>
      <c r="W19" s="139"/>
      <c r="X19" s="139"/>
      <c r="Y19" s="140"/>
      <c r="Z19" s="140"/>
      <c r="AA19" s="140"/>
      <c r="AB19" s="140"/>
      <c r="AC19" s="140"/>
      <c r="AD19" s="140"/>
      <c r="AE19" s="140"/>
      <c r="AG19" s="135" t="s">
        <v>272</v>
      </c>
      <c r="AH19" s="135"/>
      <c r="AI19" s="135"/>
      <c r="AJ19" s="135"/>
      <c r="AK19" s="136"/>
      <c r="AL19" s="135"/>
      <c r="AM19" s="135"/>
      <c r="AN19" s="135"/>
      <c r="AO19" s="136"/>
      <c r="AP19" s="135"/>
      <c r="AQ19" s="135"/>
      <c r="AR19" s="135"/>
      <c r="AS19" s="136"/>
      <c r="AT19" s="135"/>
      <c r="AU19" s="135"/>
      <c r="AV19" s="135"/>
      <c r="AW19" s="136"/>
      <c r="AX19" s="137">
        <f t="shared" si="1"/>
        <v>0</v>
      </c>
      <c r="AY19" s="138">
        <f t="shared" si="3"/>
        <v>0</v>
      </c>
      <c r="AZ19" s="140"/>
      <c r="BA19" s="140"/>
      <c r="BB19" s="140"/>
      <c r="BC19" s="140"/>
      <c r="BD19" s="140"/>
      <c r="BE19" s="140"/>
      <c r="BF19" s="140"/>
      <c r="BG19" s="140"/>
      <c r="BH19" s="140"/>
      <c r="BI19" s="135"/>
      <c r="BJ19" s="135"/>
      <c r="BK19" s="135"/>
    </row>
    <row r="20" spans="1:63" x14ac:dyDescent="0.2">
      <c r="A20" s="135" t="s">
        <v>273</v>
      </c>
      <c r="B20" s="135"/>
      <c r="C20" s="135"/>
      <c r="D20" s="135"/>
      <c r="E20" s="136"/>
      <c r="F20" s="135"/>
      <c r="G20" s="135"/>
      <c r="H20" s="135"/>
      <c r="I20" s="136"/>
      <c r="J20" s="135"/>
      <c r="K20" s="135"/>
      <c r="L20" s="135"/>
      <c r="M20" s="136"/>
      <c r="N20" s="135"/>
      <c r="O20" s="135"/>
      <c r="P20" s="135"/>
      <c r="Q20" s="136"/>
      <c r="R20" s="137">
        <f t="shared" si="0"/>
        <v>0</v>
      </c>
      <c r="S20" s="138">
        <f t="shared" si="2"/>
        <v>0</v>
      </c>
      <c r="T20" s="139"/>
      <c r="U20" s="139"/>
      <c r="V20" s="139"/>
      <c r="W20" s="139"/>
      <c r="X20" s="139"/>
      <c r="Y20" s="140"/>
      <c r="Z20" s="140"/>
      <c r="AA20" s="140"/>
      <c r="AB20" s="140"/>
      <c r="AC20" s="140"/>
      <c r="AD20" s="140"/>
      <c r="AE20" s="140"/>
      <c r="AG20" s="135" t="s">
        <v>273</v>
      </c>
      <c r="AH20" s="135"/>
      <c r="AI20" s="135"/>
      <c r="AJ20" s="135"/>
      <c r="AK20" s="136"/>
      <c r="AL20" s="135"/>
      <c r="AM20" s="135"/>
      <c r="AN20" s="135"/>
      <c r="AO20" s="136"/>
      <c r="AP20" s="135"/>
      <c r="AQ20" s="135"/>
      <c r="AR20" s="135"/>
      <c r="AS20" s="136"/>
      <c r="AT20" s="135"/>
      <c r="AU20" s="135"/>
      <c r="AV20" s="135"/>
      <c r="AW20" s="136"/>
      <c r="AX20" s="137">
        <f t="shared" si="1"/>
        <v>0</v>
      </c>
      <c r="AY20" s="138">
        <f t="shared" si="3"/>
        <v>0</v>
      </c>
      <c r="AZ20" s="140"/>
      <c r="BA20" s="140"/>
      <c r="BB20" s="140"/>
      <c r="BC20" s="140"/>
      <c r="BD20" s="140"/>
      <c r="BE20" s="140"/>
      <c r="BF20" s="140"/>
      <c r="BG20" s="140"/>
      <c r="BH20" s="140"/>
      <c r="BI20" s="135"/>
      <c r="BJ20" s="135"/>
      <c r="BK20" s="135"/>
    </row>
    <row r="21" spans="1:63" x14ac:dyDescent="0.2">
      <c r="A21" s="135" t="s">
        <v>274</v>
      </c>
      <c r="B21" s="135"/>
      <c r="C21" s="135"/>
      <c r="D21" s="135"/>
      <c r="E21" s="136"/>
      <c r="F21" s="135"/>
      <c r="G21" s="135"/>
      <c r="H21" s="135"/>
      <c r="I21" s="136"/>
      <c r="J21" s="135"/>
      <c r="K21" s="135"/>
      <c r="L21" s="135"/>
      <c r="M21" s="136"/>
      <c r="N21" s="135"/>
      <c r="O21" s="135"/>
      <c r="P21" s="135"/>
      <c r="Q21" s="136"/>
      <c r="R21" s="137">
        <f t="shared" si="0"/>
        <v>0</v>
      </c>
      <c r="S21" s="138">
        <f t="shared" si="2"/>
        <v>0</v>
      </c>
      <c r="T21" s="139"/>
      <c r="U21" s="139"/>
      <c r="V21" s="139"/>
      <c r="W21" s="139"/>
      <c r="X21" s="139"/>
      <c r="Y21" s="140"/>
      <c r="Z21" s="140"/>
      <c r="AA21" s="140"/>
      <c r="AB21" s="140"/>
      <c r="AC21" s="140"/>
      <c r="AD21" s="140"/>
      <c r="AE21" s="140"/>
      <c r="AG21" s="135" t="s">
        <v>274</v>
      </c>
      <c r="AH21" s="135"/>
      <c r="AI21" s="135"/>
      <c r="AJ21" s="135"/>
      <c r="AK21" s="136"/>
      <c r="AL21" s="135"/>
      <c r="AM21" s="135"/>
      <c r="AN21" s="135"/>
      <c r="AO21" s="136"/>
      <c r="AP21" s="135"/>
      <c r="AQ21" s="135"/>
      <c r="AR21" s="135"/>
      <c r="AS21" s="136"/>
      <c r="AT21" s="135"/>
      <c r="AU21" s="135"/>
      <c r="AV21" s="135"/>
      <c r="AW21" s="136"/>
      <c r="AX21" s="137">
        <f t="shared" si="1"/>
        <v>0</v>
      </c>
      <c r="AY21" s="138">
        <f t="shared" si="3"/>
        <v>0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35"/>
      <c r="BJ21" s="135"/>
      <c r="BK21" s="135"/>
    </row>
    <row r="22" spans="1:63" x14ac:dyDescent="0.2">
      <c r="A22" s="135" t="s">
        <v>275</v>
      </c>
      <c r="B22" s="135"/>
      <c r="C22" s="135"/>
      <c r="D22" s="135"/>
      <c r="E22" s="136"/>
      <c r="F22" s="135"/>
      <c r="G22" s="135"/>
      <c r="H22" s="135"/>
      <c r="I22" s="136"/>
      <c r="J22" s="135"/>
      <c r="K22" s="135"/>
      <c r="L22" s="135"/>
      <c r="M22" s="136"/>
      <c r="N22" s="135"/>
      <c r="O22" s="135"/>
      <c r="P22" s="135"/>
      <c r="Q22" s="136"/>
      <c r="R22" s="137">
        <f t="shared" si="0"/>
        <v>0</v>
      </c>
      <c r="S22" s="138">
        <f t="shared" si="2"/>
        <v>0</v>
      </c>
      <c r="T22" s="139"/>
      <c r="U22" s="139"/>
      <c r="V22" s="139"/>
      <c r="W22" s="139"/>
      <c r="X22" s="139"/>
      <c r="Y22" s="140"/>
      <c r="Z22" s="140"/>
      <c r="AA22" s="140"/>
      <c r="AB22" s="140"/>
      <c r="AC22" s="140"/>
      <c r="AD22" s="140"/>
      <c r="AE22" s="140"/>
      <c r="AG22" s="135" t="s">
        <v>275</v>
      </c>
      <c r="AH22" s="135"/>
      <c r="AI22" s="135"/>
      <c r="AJ22" s="135"/>
      <c r="AK22" s="136"/>
      <c r="AL22" s="135"/>
      <c r="AM22" s="135"/>
      <c r="AN22" s="135"/>
      <c r="AO22" s="136"/>
      <c r="AP22" s="135"/>
      <c r="AQ22" s="135"/>
      <c r="AR22" s="135"/>
      <c r="AS22" s="136"/>
      <c r="AT22" s="135"/>
      <c r="AU22" s="135"/>
      <c r="AV22" s="135"/>
      <c r="AW22" s="136"/>
      <c r="AX22" s="137">
        <f t="shared" si="1"/>
        <v>0</v>
      </c>
      <c r="AY22" s="138">
        <f t="shared" si="3"/>
        <v>0</v>
      </c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</row>
    <row r="23" spans="1:63" x14ac:dyDescent="0.2">
      <c r="A23" s="135" t="s">
        <v>276</v>
      </c>
      <c r="B23" s="135"/>
      <c r="C23" s="135"/>
      <c r="D23" s="135"/>
      <c r="E23" s="136"/>
      <c r="F23" s="135"/>
      <c r="G23" s="135"/>
      <c r="H23" s="135"/>
      <c r="I23" s="136"/>
      <c r="J23" s="135"/>
      <c r="K23" s="135"/>
      <c r="L23" s="135"/>
      <c r="M23" s="136"/>
      <c r="N23" s="135"/>
      <c r="O23" s="135"/>
      <c r="P23" s="135"/>
      <c r="Q23" s="136"/>
      <c r="R23" s="137">
        <f t="shared" si="0"/>
        <v>0</v>
      </c>
      <c r="S23" s="138">
        <f t="shared" si="2"/>
        <v>0</v>
      </c>
      <c r="T23" s="139"/>
      <c r="U23" s="139"/>
      <c r="V23" s="139"/>
      <c r="W23" s="139"/>
      <c r="X23" s="139"/>
      <c r="Y23" s="140"/>
      <c r="Z23" s="140"/>
      <c r="AA23" s="140"/>
      <c r="AB23" s="140"/>
      <c r="AC23" s="140"/>
      <c r="AD23" s="140"/>
      <c r="AE23" s="140"/>
      <c r="AG23" s="135" t="s">
        <v>276</v>
      </c>
      <c r="AH23" s="135"/>
      <c r="AI23" s="135"/>
      <c r="AJ23" s="135"/>
      <c r="AK23" s="136"/>
      <c r="AL23" s="135"/>
      <c r="AM23" s="135"/>
      <c r="AN23" s="135"/>
      <c r="AO23" s="136"/>
      <c r="AP23" s="135"/>
      <c r="AQ23" s="135"/>
      <c r="AR23" s="135"/>
      <c r="AS23" s="136"/>
      <c r="AT23" s="135"/>
      <c r="AU23" s="135"/>
      <c r="AV23" s="135"/>
      <c r="AW23" s="136"/>
      <c r="AX23" s="137">
        <f t="shared" si="1"/>
        <v>0</v>
      </c>
      <c r="AY23" s="138">
        <f t="shared" si="3"/>
        <v>0</v>
      </c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</row>
    <row r="24" spans="1:63" x14ac:dyDescent="0.2">
      <c r="A24" s="135" t="s">
        <v>277</v>
      </c>
      <c r="B24" s="135"/>
      <c r="C24" s="135"/>
      <c r="D24" s="135"/>
      <c r="E24" s="136"/>
      <c r="F24" s="135"/>
      <c r="G24" s="135"/>
      <c r="H24" s="135"/>
      <c r="I24" s="136"/>
      <c r="J24" s="135"/>
      <c r="K24" s="135"/>
      <c r="L24" s="135"/>
      <c r="M24" s="136"/>
      <c r="N24" s="135"/>
      <c r="O24" s="135"/>
      <c r="P24" s="135"/>
      <c r="Q24" s="136"/>
      <c r="R24" s="137">
        <f t="shared" si="0"/>
        <v>0</v>
      </c>
      <c r="S24" s="138">
        <f t="shared" si="2"/>
        <v>0</v>
      </c>
      <c r="T24" s="139"/>
      <c r="U24" s="139"/>
      <c r="V24" s="139"/>
      <c r="W24" s="139"/>
      <c r="X24" s="139"/>
      <c r="Y24" s="140"/>
      <c r="Z24" s="140"/>
      <c r="AA24" s="140"/>
      <c r="AB24" s="140"/>
      <c r="AC24" s="140"/>
      <c r="AD24" s="140"/>
      <c r="AE24" s="140"/>
      <c r="AG24" s="135" t="s">
        <v>277</v>
      </c>
      <c r="AH24" s="135"/>
      <c r="AI24" s="135"/>
      <c r="AJ24" s="135"/>
      <c r="AK24" s="136"/>
      <c r="AL24" s="135"/>
      <c r="AM24" s="135"/>
      <c r="AN24" s="135"/>
      <c r="AO24" s="136"/>
      <c r="AP24" s="135"/>
      <c r="AQ24" s="135"/>
      <c r="AR24" s="135"/>
      <c r="AS24" s="136"/>
      <c r="AT24" s="135"/>
      <c r="AU24" s="135"/>
      <c r="AV24" s="135"/>
      <c r="AW24" s="136"/>
      <c r="AX24" s="137">
        <f t="shared" si="1"/>
        <v>0</v>
      </c>
      <c r="AY24" s="138">
        <f t="shared" si="3"/>
        <v>0</v>
      </c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</row>
    <row r="25" spans="1:63" x14ac:dyDescent="0.2">
      <c r="A25" s="135" t="s">
        <v>278</v>
      </c>
      <c r="B25" s="135"/>
      <c r="C25" s="135"/>
      <c r="D25" s="135"/>
      <c r="E25" s="136"/>
      <c r="F25" s="135"/>
      <c r="G25" s="135"/>
      <c r="H25" s="135"/>
      <c r="I25" s="136"/>
      <c r="J25" s="135"/>
      <c r="K25" s="135"/>
      <c r="L25" s="135"/>
      <c r="M25" s="136"/>
      <c r="N25" s="135"/>
      <c r="O25" s="135"/>
      <c r="P25" s="135"/>
      <c r="Q25" s="136"/>
      <c r="R25" s="137">
        <f t="shared" si="0"/>
        <v>0</v>
      </c>
      <c r="S25" s="138">
        <f t="shared" si="2"/>
        <v>0</v>
      </c>
      <c r="T25" s="139"/>
      <c r="U25" s="139"/>
      <c r="V25" s="139"/>
      <c r="W25" s="139"/>
      <c r="X25" s="139"/>
      <c r="Y25" s="140"/>
      <c r="Z25" s="140"/>
      <c r="AA25" s="140"/>
      <c r="AB25" s="140"/>
      <c r="AC25" s="140"/>
      <c r="AD25" s="140"/>
      <c r="AE25" s="140"/>
      <c r="AG25" s="135" t="s">
        <v>278</v>
      </c>
      <c r="AH25" s="135"/>
      <c r="AI25" s="135"/>
      <c r="AJ25" s="135"/>
      <c r="AK25" s="136"/>
      <c r="AL25" s="135"/>
      <c r="AM25" s="135"/>
      <c r="AN25" s="135"/>
      <c r="AO25" s="136"/>
      <c r="AP25" s="135"/>
      <c r="AQ25" s="135"/>
      <c r="AR25" s="135"/>
      <c r="AS25" s="136"/>
      <c r="AT25" s="135"/>
      <c r="AU25" s="135"/>
      <c r="AV25" s="135"/>
      <c r="AW25" s="136"/>
      <c r="AX25" s="137">
        <f t="shared" si="1"/>
        <v>0</v>
      </c>
      <c r="AY25" s="138">
        <f t="shared" si="3"/>
        <v>0</v>
      </c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</row>
    <row r="26" spans="1:63" x14ac:dyDescent="0.2">
      <c r="A26" s="135" t="s">
        <v>279</v>
      </c>
      <c r="B26" s="135"/>
      <c r="C26" s="135"/>
      <c r="D26" s="135"/>
      <c r="E26" s="136"/>
      <c r="F26" s="135"/>
      <c r="G26" s="135"/>
      <c r="H26" s="135"/>
      <c r="I26" s="136"/>
      <c r="J26" s="135"/>
      <c r="K26" s="135"/>
      <c r="L26" s="135"/>
      <c r="M26" s="136"/>
      <c r="N26" s="135"/>
      <c r="O26" s="135"/>
      <c r="P26" s="135"/>
      <c r="Q26" s="136"/>
      <c r="R26" s="137">
        <f t="shared" si="0"/>
        <v>0</v>
      </c>
      <c r="S26" s="138">
        <f t="shared" si="2"/>
        <v>0</v>
      </c>
      <c r="T26" s="139"/>
      <c r="U26" s="139"/>
      <c r="V26" s="139"/>
      <c r="W26" s="139"/>
      <c r="X26" s="139"/>
      <c r="Y26" s="140"/>
      <c r="Z26" s="140"/>
      <c r="AA26" s="140"/>
      <c r="AB26" s="140"/>
      <c r="AC26" s="140"/>
      <c r="AD26" s="140"/>
      <c r="AE26" s="140"/>
      <c r="AG26" s="135" t="s">
        <v>279</v>
      </c>
      <c r="AH26" s="135"/>
      <c r="AI26" s="135"/>
      <c r="AJ26" s="135"/>
      <c r="AK26" s="136"/>
      <c r="AL26" s="135"/>
      <c r="AM26" s="135"/>
      <c r="AN26" s="135"/>
      <c r="AO26" s="136"/>
      <c r="AP26" s="135"/>
      <c r="AQ26" s="135"/>
      <c r="AR26" s="135"/>
      <c r="AS26" s="136"/>
      <c r="AT26" s="135"/>
      <c r="AU26" s="135"/>
      <c r="AV26" s="135"/>
      <c r="AW26" s="136"/>
      <c r="AX26" s="137">
        <f t="shared" si="1"/>
        <v>0</v>
      </c>
      <c r="AY26" s="138">
        <f t="shared" si="3"/>
        <v>0</v>
      </c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</row>
    <row r="27" spans="1:63" x14ac:dyDescent="0.2">
      <c r="A27" s="135" t="s">
        <v>280</v>
      </c>
      <c r="B27" s="135"/>
      <c r="C27" s="135"/>
      <c r="D27" s="135"/>
      <c r="E27" s="136"/>
      <c r="F27" s="135"/>
      <c r="G27" s="135"/>
      <c r="H27" s="135"/>
      <c r="I27" s="136"/>
      <c r="J27" s="135"/>
      <c r="K27" s="135"/>
      <c r="L27" s="135"/>
      <c r="M27" s="136"/>
      <c r="N27" s="135"/>
      <c r="O27" s="135"/>
      <c r="P27" s="135"/>
      <c r="Q27" s="136"/>
      <c r="R27" s="137">
        <f t="shared" si="0"/>
        <v>0</v>
      </c>
      <c r="S27" s="138">
        <f t="shared" si="2"/>
        <v>0</v>
      </c>
      <c r="T27" s="139"/>
      <c r="U27" s="139"/>
      <c r="V27" s="139"/>
      <c r="W27" s="139"/>
      <c r="X27" s="139"/>
      <c r="Y27" s="140"/>
      <c r="Z27" s="140"/>
      <c r="AA27" s="140"/>
      <c r="AB27" s="140"/>
      <c r="AC27" s="140"/>
      <c r="AD27" s="140"/>
      <c r="AE27" s="140"/>
      <c r="AG27" s="135" t="s">
        <v>280</v>
      </c>
      <c r="AH27" s="135"/>
      <c r="AI27" s="135"/>
      <c r="AJ27" s="135"/>
      <c r="AK27" s="136"/>
      <c r="AL27" s="135"/>
      <c r="AM27" s="135"/>
      <c r="AN27" s="135"/>
      <c r="AO27" s="136"/>
      <c r="AP27" s="135"/>
      <c r="AQ27" s="135"/>
      <c r="AR27" s="135"/>
      <c r="AS27" s="136"/>
      <c r="AT27" s="135"/>
      <c r="AU27" s="135"/>
      <c r="AV27" s="135"/>
      <c r="AW27" s="136"/>
      <c r="AX27" s="137">
        <f t="shared" si="1"/>
        <v>0</v>
      </c>
      <c r="AY27" s="138">
        <f t="shared" si="3"/>
        <v>0</v>
      </c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</row>
    <row r="28" spans="1:63" x14ac:dyDescent="0.2">
      <c r="A28" s="135" t="s">
        <v>281</v>
      </c>
      <c r="B28" s="135"/>
      <c r="C28" s="135"/>
      <c r="D28" s="135"/>
      <c r="E28" s="136"/>
      <c r="F28" s="135"/>
      <c r="G28" s="135"/>
      <c r="H28" s="135"/>
      <c r="I28" s="136"/>
      <c r="J28" s="135"/>
      <c r="K28" s="135"/>
      <c r="L28" s="135"/>
      <c r="M28" s="136"/>
      <c r="N28" s="135"/>
      <c r="O28" s="135"/>
      <c r="P28" s="135"/>
      <c r="Q28" s="136"/>
      <c r="R28" s="137">
        <f t="shared" si="0"/>
        <v>0</v>
      </c>
      <c r="S28" s="138">
        <f t="shared" si="2"/>
        <v>0</v>
      </c>
      <c r="T28" s="139"/>
      <c r="U28" s="139"/>
      <c r="V28" s="139"/>
      <c r="W28" s="139"/>
      <c r="X28" s="139"/>
      <c r="Y28" s="140"/>
      <c r="Z28" s="140"/>
      <c r="AA28" s="140"/>
      <c r="AB28" s="140"/>
      <c r="AC28" s="140"/>
      <c r="AD28" s="140"/>
      <c r="AE28" s="140"/>
      <c r="AG28" s="135" t="s">
        <v>281</v>
      </c>
      <c r="AH28" s="135"/>
      <c r="AI28" s="135"/>
      <c r="AJ28" s="135"/>
      <c r="AK28" s="136"/>
      <c r="AL28" s="135"/>
      <c r="AM28" s="135"/>
      <c r="AN28" s="135"/>
      <c r="AO28" s="136"/>
      <c r="AP28" s="135"/>
      <c r="AQ28" s="135"/>
      <c r="AR28" s="135"/>
      <c r="AS28" s="136"/>
      <c r="AT28" s="135"/>
      <c r="AU28" s="135"/>
      <c r="AV28" s="135"/>
      <c r="AW28" s="136"/>
      <c r="AX28" s="137">
        <f t="shared" si="1"/>
        <v>0</v>
      </c>
      <c r="AY28" s="138">
        <f t="shared" si="3"/>
        <v>0</v>
      </c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</row>
    <row r="29" spans="1:63" x14ac:dyDescent="0.2">
      <c r="A29" s="135" t="s">
        <v>282</v>
      </c>
      <c r="B29" s="135"/>
      <c r="C29" s="135"/>
      <c r="D29" s="135"/>
      <c r="E29" s="136"/>
      <c r="F29" s="135"/>
      <c r="G29" s="135"/>
      <c r="H29" s="135"/>
      <c r="I29" s="136"/>
      <c r="J29" s="135"/>
      <c r="K29" s="135"/>
      <c r="L29" s="135"/>
      <c r="M29" s="136"/>
      <c r="N29" s="135"/>
      <c r="O29" s="135"/>
      <c r="P29" s="135"/>
      <c r="Q29" s="136"/>
      <c r="R29" s="137">
        <f t="shared" si="0"/>
        <v>0</v>
      </c>
      <c r="S29" s="138">
        <f t="shared" si="2"/>
        <v>0</v>
      </c>
      <c r="T29" s="139"/>
      <c r="U29" s="139"/>
      <c r="V29" s="139"/>
      <c r="W29" s="139"/>
      <c r="X29" s="139"/>
      <c r="Y29" s="140"/>
      <c r="Z29" s="140"/>
      <c r="AA29" s="140"/>
      <c r="AB29" s="140"/>
      <c r="AC29" s="140"/>
      <c r="AD29" s="140"/>
      <c r="AE29" s="140"/>
      <c r="AG29" s="135" t="s">
        <v>282</v>
      </c>
      <c r="AH29" s="135"/>
      <c r="AI29" s="135"/>
      <c r="AJ29" s="135"/>
      <c r="AK29" s="136"/>
      <c r="AL29" s="135"/>
      <c r="AM29" s="135"/>
      <c r="AN29" s="135"/>
      <c r="AO29" s="136"/>
      <c r="AP29" s="135"/>
      <c r="AQ29" s="135"/>
      <c r="AR29" s="135"/>
      <c r="AS29" s="136"/>
      <c r="AT29" s="135"/>
      <c r="AU29" s="135"/>
      <c r="AV29" s="135"/>
      <c r="AW29" s="136"/>
      <c r="AX29" s="137">
        <f t="shared" si="1"/>
        <v>0</v>
      </c>
      <c r="AY29" s="138">
        <f t="shared" si="3"/>
        <v>0</v>
      </c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</row>
    <row r="30" spans="1:63" x14ac:dyDescent="0.2">
      <c r="A30" s="135" t="s">
        <v>283</v>
      </c>
      <c r="B30" s="135"/>
      <c r="C30" s="135"/>
      <c r="D30" s="135"/>
      <c r="E30" s="136"/>
      <c r="F30" s="135"/>
      <c r="G30" s="135"/>
      <c r="H30" s="135"/>
      <c r="I30" s="136"/>
      <c r="J30" s="135"/>
      <c r="K30" s="135"/>
      <c r="L30" s="135"/>
      <c r="M30" s="136"/>
      <c r="N30" s="135"/>
      <c r="O30" s="135"/>
      <c r="P30" s="135"/>
      <c r="Q30" s="136"/>
      <c r="R30" s="137">
        <f t="shared" si="0"/>
        <v>0</v>
      </c>
      <c r="S30" s="138">
        <f t="shared" si="2"/>
        <v>0</v>
      </c>
      <c r="T30" s="139"/>
      <c r="U30" s="139"/>
      <c r="V30" s="139"/>
      <c r="W30" s="139"/>
      <c r="X30" s="139"/>
      <c r="Y30" s="140"/>
      <c r="Z30" s="140"/>
      <c r="AA30" s="140"/>
      <c r="AB30" s="140"/>
      <c r="AC30" s="140"/>
      <c r="AD30" s="140"/>
      <c r="AE30" s="140"/>
      <c r="AG30" s="135" t="s">
        <v>283</v>
      </c>
      <c r="AH30" s="135"/>
      <c r="AI30" s="135"/>
      <c r="AJ30" s="135"/>
      <c r="AK30" s="136"/>
      <c r="AL30" s="135"/>
      <c r="AM30" s="135"/>
      <c r="AN30" s="135"/>
      <c r="AO30" s="136"/>
      <c r="AP30" s="135"/>
      <c r="AQ30" s="135"/>
      <c r="AR30" s="135"/>
      <c r="AS30" s="136"/>
      <c r="AT30" s="135"/>
      <c r="AU30" s="135"/>
      <c r="AV30" s="135"/>
      <c r="AW30" s="136"/>
      <c r="AX30" s="137">
        <f t="shared" si="1"/>
        <v>0</v>
      </c>
      <c r="AY30" s="138">
        <f t="shared" si="3"/>
        <v>0</v>
      </c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</row>
    <row r="31" spans="1:63" x14ac:dyDescent="0.2">
      <c r="A31" s="135" t="s">
        <v>284</v>
      </c>
      <c r="B31" s="135"/>
      <c r="C31" s="135"/>
      <c r="D31" s="135"/>
      <c r="E31" s="136"/>
      <c r="F31" s="135"/>
      <c r="G31" s="135"/>
      <c r="H31" s="135"/>
      <c r="I31" s="136"/>
      <c r="J31" s="135"/>
      <c r="K31" s="135"/>
      <c r="L31" s="135"/>
      <c r="M31" s="136"/>
      <c r="N31" s="135"/>
      <c r="O31" s="135"/>
      <c r="P31" s="135"/>
      <c r="Q31" s="136"/>
      <c r="R31" s="137">
        <f t="shared" si="0"/>
        <v>0</v>
      </c>
      <c r="S31" s="138">
        <f t="shared" si="2"/>
        <v>0</v>
      </c>
      <c r="T31" s="139"/>
      <c r="U31" s="139"/>
      <c r="V31" s="139"/>
      <c r="W31" s="139"/>
      <c r="X31" s="139"/>
      <c r="Y31" s="140"/>
      <c r="Z31" s="140"/>
      <c r="AA31" s="140"/>
      <c r="AB31" s="140"/>
      <c r="AC31" s="140"/>
      <c r="AD31" s="140"/>
      <c r="AE31" s="140"/>
      <c r="AG31" s="135" t="s">
        <v>284</v>
      </c>
      <c r="AH31" s="135"/>
      <c r="AI31" s="135"/>
      <c r="AJ31" s="135"/>
      <c r="AK31" s="136"/>
      <c r="AL31" s="135"/>
      <c r="AM31" s="135"/>
      <c r="AN31" s="135"/>
      <c r="AO31" s="136"/>
      <c r="AP31" s="135"/>
      <c r="AQ31" s="135"/>
      <c r="AR31" s="135"/>
      <c r="AS31" s="136"/>
      <c r="AT31" s="135"/>
      <c r="AU31" s="135"/>
      <c r="AV31" s="135"/>
      <c r="AW31" s="136"/>
      <c r="AX31" s="137">
        <f t="shared" si="1"/>
        <v>0</v>
      </c>
      <c r="AY31" s="138">
        <f t="shared" si="3"/>
        <v>0</v>
      </c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</row>
    <row r="32" spans="1:63" x14ac:dyDescent="0.2">
      <c r="A32" s="142" t="s">
        <v>285</v>
      </c>
      <c r="B32" s="143">
        <f>SUM(B11:B31)</f>
        <v>0</v>
      </c>
      <c r="C32" s="143">
        <f t="shared" ref="C32:AE32" si="4">SUM(C11:C31)</f>
        <v>0</v>
      </c>
      <c r="D32" s="143">
        <f t="shared" si="4"/>
        <v>0</v>
      </c>
      <c r="E32" s="144">
        <f>SUM(E11:E31)</f>
        <v>0</v>
      </c>
      <c r="F32" s="143">
        <f t="shared" si="4"/>
        <v>0</v>
      </c>
      <c r="G32" s="143">
        <f t="shared" si="4"/>
        <v>0</v>
      </c>
      <c r="H32" s="143">
        <f t="shared" si="4"/>
        <v>0</v>
      </c>
      <c r="I32" s="144">
        <f>SUM(I11:I31)</f>
        <v>0</v>
      </c>
      <c r="J32" s="143">
        <f t="shared" si="4"/>
        <v>0</v>
      </c>
      <c r="K32" s="143">
        <f t="shared" si="4"/>
        <v>0</v>
      </c>
      <c r="L32" s="143">
        <f t="shared" si="4"/>
        <v>0</v>
      </c>
      <c r="M32" s="144">
        <f>SUM(M11:M31)</f>
        <v>0</v>
      </c>
      <c r="N32" s="143">
        <f t="shared" si="4"/>
        <v>0</v>
      </c>
      <c r="O32" s="143">
        <f t="shared" si="4"/>
        <v>0</v>
      </c>
      <c r="P32" s="143">
        <f t="shared" si="4"/>
        <v>0</v>
      </c>
      <c r="Q32" s="144">
        <f>SUM(Q11:Q31)</f>
        <v>0</v>
      </c>
      <c r="R32" s="143">
        <f t="shared" si="4"/>
        <v>0</v>
      </c>
      <c r="S32" s="138">
        <f t="shared" si="4"/>
        <v>0</v>
      </c>
      <c r="T32" s="143">
        <f t="shared" si="4"/>
        <v>0</v>
      </c>
      <c r="U32" s="143">
        <f t="shared" si="4"/>
        <v>0</v>
      </c>
      <c r="V32" s="143">
        <f t="shared" si="4"/>
        <v>0</v>
      </c>
      <c r="W32" s="143">
        <f t="shared" si="4"/>
        <v>0</v>
      </c>
      <c r="X32" s="143">
        <f t="shared" si="4"/>
        <v>0</v>
      </c>
      <c r="Y32" s="143">
        <f t="shared" si="4"/>
        <v>0</v>
      </c>
      <c r="Z32" s="143">
        <f t="shared" si="4"/>
        <v>0</v>
      </c>
      <c r="AA32" s="143">
        <f t="shared" si="4"/>
        <v>0</v>
      </c>
      <c r="AB32" s="143">
        <f t="shared" si="4"/>
        <v>0</v>
      </c>
      <c r="AC32" s="143">
        <f t="shared" si="4"/>
        <v>0</v>
      </c>
      <c r="AD32" s="143">
        <f t="shared" si="4"/>
        <v>0</v>
      </c>
      <c r="AE32" s="143">
        <f t="shared" si="4"/>
        <v>0</v>
      </c>
      <c r="AG32" s="142" t="s">
        <v>285</v>
      </c>
      <c r="AH32" s="143">
        <f t="shared" ref="AH32:AW32" si="5">SUM(AH11:AH31)</f>
        <v>0</v>
      </c>
      <c r="AI32" s="143">
        <f t="shared" si="5"/>
        <v>0</v>
      </c>
      <c r="AJ32" s="143">
        <f t="shared" si="5"/>
        <v>0</v>
      </c>
      <c r="AK32" s="144">
        <f t="shared" si="5"/>
        <v>0</v>
      </c>
      <c r="AL32" s="143">
        <f t="shared" si="5"/>
        <v>0</v>
      </c>
      <c r="AM32" s="143">
        <f t="shared" si="5"/>
        <v>0</v>
      </c>
      <c r="AN32" s="143">
        <f t="shared" si="5"/>
        <v>0</v>
      </c>
      <c r="AO32" s="144">
        <f t="shared" si="5"/>
        <v>0</v>
      </c>
      <c r="AP32" s="143">
        <f t="shared" si="5"/>
        <v>0</v>
      </c>
      <c r="AQ32" s="143">
        <f t="shared" si="5"/>
        <v>0</v>
      </c>
      <c r="AR32" s="143">
        <f t="shared" si="5"/>
        <v>0</v>
      </c>
      <c r="AS32" s="144">
        <f t="shared" si="5"/>
        <v>0</v>
      </c>
      <c r="AT32" s="143">
        <f t="shared" si="5"/>
        <v>0</v>
      </c>
      <c r="AU32" s="143">
        <f t="shared" si="5"/>
        <v>0</v>
      </c>
      <c r="AV32" s="143">
        <f t="shared" si="5"/>
        <v>0</v>
      </c>
      <c r="AW32" s="144">
        <f t="shared" si="5"/>
        <v>0</v>
      </c>
      <c r="AX32" s="145">
        <f t="shared" ref="AX32:BK32" si="6">SUM(AX11:AX31)</f>
        <v>0</v>
      </c>
      <c r="AY32" s="146">
        <f t="shared" si="6"/>
        <v>0</v>
      </c>
      <c r="AZ32" s="143">
        <f t="shared" si="6"/>
        <v>0</v>
      </c>
      <c r="BA32" s="143">
        <f t="shared" si="6"/>
        <v>0</v>
      </c>
      <c r="BB32" s="143">
        <f t="shared" si="6"/>
        <v>0</v>
      </c>
      <c r="BC32" s="143">
        <f t="shared" si="6"/>
        <v>0</v>
      </c>
      <c r="BD32" s="143">
        <f t="shared" si="6"/>
        <v>0</v>
      </c>
      <c r="BE32" s="143">
        <f t="shared" si="6"/>
        <v>0</v>
      </c>
      <c r="BF32" s="143">
        <f t="shared" si="6"/>
        <v>0</v>
      </c>
      <c r="BG32" s="143">
        <f t="shared" si="6"/>
        <v>0</v>
      </c>
      <c r="BH32" s="143">
        <f t="shared" si="6"/>
        <v>0</v>
      </c>
      <c r="BI32" s="143">
        <f t="shared" si="6"/>
        <v>0</v>
      </c>
      <c r="BJ32" s="143">
        <f t="shared" si="6"/>
        <v>0</v>
      </c>
      <c r="BK32" s="143">
        <f t="shared" si="6"/>
        <v>0</v>
      </c>
    </row>
    <row r="35" spans="1:63" ht="30" customHeight="1" x14ac:dyDescent="0.2">
      <c r="A35" s="421" t="s">
        <v>246</v>
      </c>
      <c r="B35" s="129" t="s">
        <v>141</v>
      </c>
      <c r="C35" s="129" t="s">
        <v>142</v>
      </c>
      <c r="D35" s="423" t="s">
        <v>143</v>
      </c>
      <c r="E35" s="424"/>
      <c r="F35" s="129" t="s">
        <v>144</v>
      </c>
      <c r="G35" s="129" t="s">
        <v>145</v>
      </c>
      <c r="H35" s="423" t="s">
        <v>146</v>
      </c>
      <c r="I35" s="424"/>
      <c r="J35" s="129" t="s">
        <v>128</v>
      </c>
      <c r="K35" s="129" t="s">
        <v>147</v>
      </c>
      <c r="L35" s="423" t="s">
        <v>148</v>
      </c>
      <c r="M35" s="424"/>
      <c r="N35" s="129" t="s">
        <v>149</v>
      </c>
      <c r="O35" s="129" t="s">
        <v>150</v>
      </c>
      <c r="P35" s="423" t="s">
        <v>151</v>
      </c>
      <c r="Q35" s="424"/>
      <c r="R35" s="423" t="s">
        <v>247</v>
      </c>
      <c r="S35" s="424"/>
      <c r="T35" s="423" t="s">
        <v>248</v>
      </c>
      <c r="U35" s="426"/>
      <c r="V35" s="426"/>
      <c r="W35" s="426"/>
      <c r="X35" s="426"/>
      <c r="Y35" s="424"/>
      <c r="Z35" s="423" t="s">
        <v>249</v>
      </c>
      <c r="AA35" s="426"/>
      <c r="AB35" s="426"/>
      <c r="AC35" s="426"/>
      <c r="AD35" s="426"/>
      <c r="AE35" s="424"/>
      <c r="AG35" s="421" t="s">
        <v>246</v>
      </c>
      <c r="AH35" s="129" t="s">
        <v>141</v>
      </c>
      <c r="AI35" s="129" t="s">
        <v>142</v>
      </c>
      <c r="AJ35" s="423" t="s">
        <v>143</v>
      </c>
      <c r="AK35" s="424"/>
      <c r="AL35" s="129" t="s">
        <v>144</v>
      </c>
      <c r="AM35" s="129" t="s">
        <v>145</v>
      </c>
      <c r="AN35" s="423" t="s">
        <v>146</v>
      </c>
      <c r="AO35" s="424"/>
      <c r="AP35" s="129" t="s">
        <v>128</v>
      </c>
      <c r="AQ35" s="129" t="s">
        <v>147</v>
      </c>
      <c r="AR35" s="423" t="s">
        <v>148</v>
      </c>
      <c r="AS35" s="424"/>
      <c r="AT35" s="129" t="s">
        <v>149</v>
      </c>
      <c r="AU35" s="129" t="s">
        <v>150</v>
      </c>
      <c r="AV35" s="423" t="s">
        <v>151</v>
      </c>
      <c r="AW35" s="424"/>
      <c r="AX35" s="423" t="s">
        <v>247</v>
      </c>
      <c r="AY35" s="424"/>
      <c r="AZ35" s="423" t="s">
        <v>248</v>
      </c>
      <c r="BA35" s="426"/>
      <c r="BB35" s="426"/>
      <c r="BC35" s="426"/>
      <c r="BD35" s="426"/>
      <c r="BE35" s="424"/>
      <c r="BF35" s="423" t="s">
        <v>249</v>
      </c>
      <c r="BG35" s="426"/>
      <c r="BH35" s="426"/>
      <c r="BI35" s="426"/>
      <c r="BJ35" s="426"/>
      <c r="BK35" s="424"/>
    </row>
    <row r="36" spans="1:63" ht="36" customHeight="1" x14ac:dyDescent="0.2">
      <c r="A36" s="422"/>
      <c r="B36" s="120" t="s">
        <v>250</v>
      </c>
      <c r="C36" s="120" t="s">
        <v>250</v>
      </c>
      <c r="D36" s="120" t="s">
        <v>250</v>
      </c>
      <c r="E36" s="120" t="s">
        <v>251</v>
      </c>
      <c r="F36" s="120" t="s">
        <v>250</v>
      </c>
      <c r="G36" s="120" t="s">
        <v>250</v>
      </c>
      <c r="H36" s="120" t="s">
        <v>250</v>
      </c>
      <c r="I36" s="120" t="s">
        <v>251</v>
      </c>
      <c r="J36" s="120" t="s">
        <v>250</v>
      </c>
      <c r="K36" s="120" t="s">
        <v>250</v>
      </c>
      <c r="L36" s="120" t="s">
        <v>250</v>
      </c>
      <c r="M36" s="120" t="s">
        <v>251</v>
      </c>
      <c r="N36" s="120" t="s">
        <v>250</v>
      </c>
      <c r="O36" s="120" t="s">
        <v>250</v>
      </c>
      <c r="P36" s="120" t="s">
        <v>250</v>
      </c>
      <c r="Q36" s="120" t="s">
        <v>251</v>
      </c>
      <c r="R36" s="120" t="s">
        <v>250</v>
      </c>
      <c r="S36" s="120" t="s">
        <v>251</v>
      </c>
      <c r="T36" s="130" t="s">
        <v>252</v>
      </c>
      <c r="U36" s="130" t="s">
        <v>253</v>
      </c>
      <c r="V36" s="130" t="s">
        <v>254</v>
      </c>
      <c r="W36" s="130" t="s">
        <v>255</v>
      </c>
      <c r="X36" s="131" t="s">
        <v>256</v>
      </c>
      <c r="Y36" s="130" t="s">
        <v>257</v>
      </c>
      <c r="Z36" s="120" t="s">
        <v>258</v>
      </c>
      <c r="AA36" s="132" t="s">
        <v>259</v>
      </c>
      <c r="AB36" s="120" t="s">
        <v>260</v>
      </c>
      <c r="AC36" s="120" t="s">
        <v>261</v>
      </c>
      <c r="AD36" s="120" t="s">
        <v>262</v>
      </c>
      <c r="AE36" s="120" t="s">
        <v>263</v>
      </c>
      <c r="AG36" s="422"/>
      <c r="AH36" s="120" t="s">
        <v>250</v>
      </c>
      <c r="AI36" s="120" t="s">
        <v>250</v>
      </c>
      <c r="AJ36" s="120" t="s">
        <v>250</v>
      </c>
      <c r="AK36" s="120" t="s">
        <v>251</v>
      </c>
      <c r="AL36" s="120" t="s">
        <v>250</v>
      </c>
      <c r="AM36" s="120" t="s">
        <v>250</v>
      </c>
      <c r="AN36" s="120" t="s">
        <v>250</v>
      </c>
      <c r="AO36" s="120" t="s">
        <v>251</v>
      </c>
      <c r="AP36" s="120" t="s">
        <v>250</v>
      </c>
      <c r="AQ36" s="120" t="s">
        <v>250</v>
      </c>
      <c r="AR36" s="120" t="s">
        <v>250</v>
      </c>
      <c r="AS36" s="120" t="s">
        <v>251</v>
      </c>
      <c r="AT36" s="120" t="s">
        <v>250</v>
      </c>
      <c r="AU36" s="120" t="s">
        <v>250</v>
      </c>
      <c r="AV36" s="120" t="s">
        <v>250</v>
      </c>
      <c r="AW36" s="120" t="s">
        <v>251</v>
      </c>
      <c r="AX36" s="120" t="s">
        <v>250</v>
      </c>
      <c r="AY36" s="120" t="s">
        <v>251</v>
      </c>
      <c r="AZ36" s="130" t="s">
        <v>252</v>
      </c>
      <c r="BA36" s="130" t="s">
        <v>253</v>
      </c>
      <c r="BB36" s="130" t="s">
        <v>254</v>
      </c>
      <c r="BC36" s="130" t="s">
        <v>255</v>
      </c>
      <c r="BD36" s="131" t="s">
        <v>256</v>
      </c>
      <c r="BE36" s="130" t="s">
        <v>257</v>
      </c>
      <c r="BF36" s="133" t="s">
        <v>258</v>
      </c>
      <c r="BG36" s="134" t="s">
        <v>259</v>
      </c>
      <c r="BH36" s="133" t="s">
        <v>260</v>
      </c>
      <c r="BI36" s="133" t="s">
        <v>261</v>
      </c>
      <c r="BJ36" s="133" t="s">
        <v>262</v>
      </c>
      <c r="BK36" s="133" t="s">
        <v>263</v>
      </c>
    </row>
    <row r="37" spans="1:63" x14ac:dyDescent="0.2">
      <c r="A37" s="135" t="s">
        <v>264</v>
      </c>
      <c r="B37" s="135"/>
      <c r="C37" s="135"/>
      <c r="D37" s="135"/>
      <c r="E37" s="136"/>
      <c r="F37" s="135"/>
      <c r="G37" s="135"/>
      <c r="H37" s="135"/>
      <c r="I37" s="136"/>
      <c r="J37" s="135"/>
      <c r="K37" s="135"/>
      <c r="L37" s="135"/>
      <c r="M37" s="136"/>
      <c r="N37" s="135"/>
      <c r="O37" s="135"/>
      <c r="P37" s="135"/>
      <c r="Q37" s="136"/>
      <c r="R37" s="137">
        <f t="shared" ref="R37:R57" si="7">B37+C37+D37+F37+G37+H37+J37+K37+L37+N37+O37+P37</f>
        <v>0</v>
      </c>
      <c r="S37" s="138">
        <f>+E37+I37+M37+Q37</f>
        <v>0</v>
      </c>
      <c r="T37" s="139"/>
      <c r="U37" s="139"/>
      <c r="V37" s="139"/>
      <c r="W37" s="139"/>
      <c r="X37" s="139"/>
      <c r="Y37" s="140"/>
      <c r="Z37" s="140"/>
      <c r="AA37" s="140"/>
      <c r="AB37" s="140"/>
      <c r="AC37" s="140"/>
      <c r="AD37" s="140"/>
      <c r="AE37" s="141"/>
      <c r="AG37" s="135" t="s">
        <v>264</v>
      </c>
      <c r="AH37" s="135"/>
      <c r="AI37" s="135"/>
      <c r="AJ37" s="135"/>
      <c r="AK37" s="136"/>
      <c r="AL37" s="135"/>
      <c r="AM37" s="135"/>
      <c r="AN37" s="135"/>
      <c r="AO37" s="136"/>
      <c r="AP37" s="135"/>
      <c r="AQ37" s="135"/>
      <c r="AR37" s="135"/>
      <c r="AS37" s="136"/>
      <c r="AT37" s="135"/>
      <c r="AU37" s="135"/>
      <c r="AV37" s="135"/>
      <c r="AW37" s="136"/>
      <c r="AX37" s="137">
        <f t="shared" ref="AX37:AX57" si="8">AH37+AI37+AJ37+AL37+AM37+AN37+AP37+AQ37+AR37+AT37+AU37+AV37</f>
        <v>0</v>
      </c>
      <c r="AY37" s="138">
        <f>+AK37+AO37+AS37+AW37</f>
        <v>0</v>
      </c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1"/>
    </row>
    <row r="38" spans="1:63" x14ac:dyDescent="0.2">
      <c r="A38" s="135" t="s">
        <v>265</v>
      </c>
      <c r="B38" s="135"/>
      <c r="C38" s="135"/>
      <c r="D38" s="135"/>
      <c r="E38" s="136"/>
      <c r="F38" s="135"/>
      <c r="G38" s="135"/>
      <c r="H38" s="135"/>
      <c r="I38" s="136"/>
      <c r="J38" s="135"/>
      <c r="K38" s="135"/>
      <c r="L38" s="135"/>
      <c r="M38" s="136"/>
      <c r="N38" s="135"/>
      <c r="O38" s="135"/>
      <c r="P38" s="135"/>
      <c r="Q38" s="136"/>
      <c r="R38" s="137">
        <f t="shared" si="7"/>
        <v>0</v>
      </c>
      <c r="S38" s="138">
        <f t="shared" ref="S38:S57" si="9">+E38+I38+M38+Q38</f>
        <v>0</v>
      </c>
      <c r="T38" s="139"/>
      <c r="U38" s="139"/>
      <c r="V38" s="139"/>
      <c r="W38" s="139"/>
      <c r="X38" s="139"/>
      <c r="Y38" s="140"/>
      <c r="Z38" s="140"/>
      <c r="AA38" s="140"/>
      <c r="AB38" s="140"/>
      <c r="AC38" s="140"/>
      <c r="AD38" s="140"/>
      <c r="AE38" s="140"/>
      <c r="AG38" s="135" t="s">
        <v>265</v>
      </c>
      <c r="AH38" s="135"/>
      <c r="AI38" s="135"/>
      <c r="AJ38" s="135"/>
      <c r="AK38" s="136"/>
      <c r="AL38" s="135"/>
      <c r="AM38" s="135"/>
      <c r="AN38" s="135"/>
      <c r="AO38" s="136"/>
      <c r="AP38" s="135"/>
      <c r="AQ38" s="135"/>
      <c r="AR38" s="135"/>
      <c r="AS38" s="136"/>
      <c r="AT38" s="135"/>
      <c r="AU38" s="135"/>
      <c r="AV38" s="135"/>
      <c r="AW38" s="136"/>
      <c r="AX38" s="137">
        <f t="shared" si="8"/>
        <v>0</v>
      </c>
      <c r="AY38" s="138">
        <f t="shared" ref="AY38:AY57" si="10">+AK38+AO38+AS38+AW38</f>
        <v>0</v>
      </c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</row>
    <row r="39" spans="1:63" x14ac:dyDescent="0.2">
      <c r="A39" s="135" t="s">
        <v>266</v>
      </c>
      <c r="B39" s="135"/>
      <c r="C39" s="135"/>
      <c r="D39" s="135"/>
      <c r="E39" s="136"/>
      <c r="F39" s="135"/>
      <c r="G39" s="135"/>
      <c r="H39" s="135"/>
      <c r="I39" s="136"/>
      <c r="J39" s="135"/>
      <c r="K39" s="135"/>
      <c r="L39" s="135"/>
      <c r="M39" s="136"/>
      <c r="N39" s="135"/>
      <c r="O39" s="135"/>
      <c r="P39" s="135"/>
      <c r="Q39" s="136"/>
      <c r="R39" s="137">
        <f t="shared" si="7"/>
        <v>0</v>
      </c>
      <c r="S39" s="138">
        <f t="shared" si="9"/>
        <v>0</v>
      </c>
      <c r="T39" s="139"/>
      <c r="U39" s="139"/>
      <c r="V39" s="139"/>
      <c r="W39" s="139"/>
      <c r="X39" s="139"/>
      <c r="Y39" s="140"/>
      <c r="Z39" s="140"/>
      <c r="AA39" s="140"/>
      <c r="AB39" s="140"/>
      <c r="AC39" s="140"/>
      <c r="AD39" s="140"/>
      <c r="AE39" s="140"/>
      <c r="AG39" s="135" t="s">
        <v>266</v>
      </c>
      <c r="AH39" s="135"/>
      <c r="AI39" s="135"/>
      <c r="AJ39" s="135"/>
      <c r="AK39" s="136"/>
      <c r="AL39" s="135"/>
      <c r="AM39" s="135"/>
      <c r="AN39" s="135"/>
      <c r="AO39" s="136"/>
      <c r="AP39" s="135"/>
      <c r="AQ39" s="135"/>
      <c r="AR39" s="135"/>
      <c r="AS39" s="136"/>
      <c r="AT39" s="135"/>
      <c r="AU39" s="135"/>
      <c r="AV39" s="135"/>
      <c r="AW39" s="136"/>
      <c r="AX39" s="137">
        <f t="shared" si="8"/>
        <v>0</v>
      </c>
      <c r="AY39" s="138">
        <f t="shared" si="10"/>
        <v>0</v>
      </c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</row>
    <row r="40" spans="1:63" x14ac:dyDescent="0.2">
      <c r="A40" s="135" t="s">
        <v>267</v>
      </c>
      <c r="B40" s="135"/>
      <c r="C40" s="135"/>
      <c r="D40" s="135"/>
      <c r="E40" s="136"/>
      <c r="F40" s="135"/>
      <c r="G40" s="135"/>
      <c r="H40" s="135"/>
      <c r="I40" s="136"/>
      <c r="J40" s="135"/>
      <c r="K40" s="135"/>
      <c r="L40" s="135"/>
      <c r="M40" s="136"/>
      <c r="N40" s="135"/>
      <c r="O40" s="135"/>
      <c r="P40" s="135"/>
      <c r="Q40" s="136"/>
      <c r="R40" s="137">
        <f t="shared" si="7"/>
        <v>0</v>
      </c>
      <c r="S40" s="138">
        <f t="shared" si="9"/>
        <v>0</v>
      </c>
      <c r="T40" s="139"/>
      <c r="U40" s="139"/>
      <c r="V40" s="139"/>
      <c r="W40" s="139"/>
      <c r="X40" s="139"/>
      <c r="Y40" s="140"/>
      <c r="Z40" s="140"/>
      <c r="AA40" s="140"/>
      <c r="AB40" s="140"/>
      <c r="AC40" s="140"/>
      <c r="AD40" s="140"/>
      <c r="AE40" s="140"/>
      <c r="AG40" s="135" t="s">
        <v>267</v>
      </c>
      <c r="AH40" s="135"/>
      <c r="AI40" s="135"/>
      <c r="AJ40" s="135"/>
      <c r="AK40" s="136"/>
      <c r="AL40" s="135"/>
      <c r="AM40" s="135"/>
      <c r="AN40" s="135"/>
      <c r="AO40" s="136"/>
      <c r="AP40" s="135"/>
      <c r="AQ40" s="135"/>
      <c r="AR40" s="135"/>
      <c r="AS40" s="136"/>
      <c r="AT40" s="135"/>
      <c r="AU40" s="135"/>
      <c r="AV40" s="135"/>
      <c r="AW40" s="136"/>
      <c r="AX40" s="137">
        <f t="shared" si="8"/>
        <v>0</v>
      </c>
      <c r="AY40" s="138">
        <f t="shared" si="10"/>
        <v>0</v>
      </c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</row>
    <row r="41" spans="1:63" x14ac:dyDescent="0.2">
      <c r="A41" s="135" t="s">
        <v>268</v>
      </c>
      <c r="B41" s="135"/>
      <c r="C41" s="135"/>
      <c r="D41" s="135"/>
      <c r="E41" s="136"/>
      <c r="F41" s="135"/>
      <c r="G41" s="135"/>
      <c r="H41" s="135"/>
      <c r="I41" s="136"/>
      <c r="J41" s="135"/>
      <c r="K41" s="135"/>
      <c r="L41" s="135"/>
      <c r="M41" s="136"/>
      <c r="N41" s="135"/>
      <c r="O41" s="135"/>
      <c r="P41" s="135"/>
      <c r="Q41" s="136"/>
      <c r="R41" s="137">
        <f t="shared" si="7"/>
        <v>0</v>
      </c>
      <c r="S41" s="138">
        <f t="shared" si="9"/>
        <v>0</v>
      </c>
      <c r="T41" s="139"/>
      <c r="U41" s="139"/>
      <c r="V41" s="139"/>
      <c r="W41" s="139"/>
      <c r="X41" s="139"/>
      <c r="Y41" s="140"/>
      <c r="Z41" s="140"/>
      <c r="AA41" s="140"/>
      <c r="AB41" s="140"/>
      <c r="AC41" s="140"/>
      <c r="AD41" s="140"/>
      <c r="AE41" s="140"/>
      <c r="AG41" s="135" t="s">
        <v>268</v>
      </c>
      <c r="AH41" s="135"/>
      <c r="AI41" s="135"/>
      <c r="AJ41" s="135"/>
      <c r="AK41" s="136"/>
      <c r="AL41" s="135"/>
      <c r="AM41" s="135"/>
      <c r="AN41" s="135"/>
      <c r="AO41" s="136"/>
      <c r="AP41" s="135"/>
      <c r="AQ41" s="135"/>
      <c r="AR41" s="135"/>
      <c r="AS41" s="136"/>
      <c r="AT41" s="135"/>
      <c r="AU41" s="135"/>
      <c r="AV41" s="135"/>
      <c r="AW41" s="136"/>
      <c r="AX41" s="137">
        <f t="shared" si="8"/>
        <v>0</v>
      </c>
      <c r="AY41" s="138">
        <f t="shared" si="10"/>
        <v>0</v>
      </c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</row>
    <row r="42" spans="1:63" x14ac:dyDescent="0.2">
      <c r="A42" s="135" t="s">
        <v>269</v>
      </c>
      <c r="B42" s="135"/>
      <c r="C42" s="135"/>
      <c r="D42" s="135"/>
      <c r="E42" s="136"/>
      <c r="F42" s="135"/>
      <c r="G42" s="135"/>
      <c r="H42" s="135"/>
      <c r="I42" s="136"/>
      <c r="J42" s="135"/>
      <c r="K42" s="135"/>
      <c r="L42" s="135"/>
      <c r="M42" s="136"/>
      <c r="N42" s="135"/>
      <c r="O42" s="135"/>
      <c r="P42" s="135"/>
      <c r="Q42" s="136"/>
      <c r="R42" s="137">
        <f t="shared" si="7"/>
        <v>0</v>
      </c>
      <c r="S42" s="138">
        <f t="shared" si="9"/>
        <v>0</v>
      </c>
      <c r="T42" s="139"/>
      <c r="U42" s="139"/>
      <c r="V42" s="139"/>
      <c r="W42" s="139"/>
      <c r="X42" s="139"/>
      <c r="Y42" s="140"/>
      <c r="Z42" s="140"/>
      <c r="AA42" s="140"/>
      <c r="AB42" s="140"/>
      <c r="AC42" s="140"/>
      <c r="AD42" s="140"/>
      <c r="AE42" s="140"/>
      <c r="AG42" s="135" t="s">
        <v>269</v>
      </c>
      <c r="AH42" s="135"/>
      <c r="AI42" s="135"/>
      <c r="AJ42" s="135"/>
      <c r="AK42" s="136"/>
      <c r="AL42" s="135"/>
      <c r="AM42" s="135"/>
      <c r="AN42" s="135"/>
      <c r="AO42" s="136"/>
      <c r="AP42" s="135"/>
      <c r="AQ42" s="135"/>
      <c r="AR42" s="135"/>
      <c r="AS42" s="136"/>
      <c r="AT42" s="135"/>
      <c r="AU42" s="135"/>
      <c r="AV42" s="135"/>
      <c r="AW42" s="136"/>
      <c r="AX42" s="137">
        <f t="shared" si="8"/>
        <v>0</v>
      </c>
      <c r="AY42" s="138">
        <f t="shared" si="10"/>
        <v>0</v>
      </c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</row>
    <row r="43" spans="1:63" x14ac:dyDescent="0.2">
      <c r="A43" s="135" t="s">
        <v>270</v>
      </c>
      <c r="B43" s="135"/>
      <c r="C43" s="135"/>
      <c r="D43" s="135"/>
      <c r="E43" s="136"/>
      <c r="F43" s="135"/>
      <c r="G43" s="135"/>
      <c r="H43" s="135"/>
      <c r="I43" s="136"/>
      <c r="J43" s="135"/>
      <c r="K43" s="135"/>
      <c r="L43" s="135"/>
      <c r="M43" s="136"/>
      <c r="N43" s="135"/>
      <c r="O43" s="135"/>
      <c r="P43" s="135"/>
      <c r="Q43" s="136"/>
      <c r="R43" s="137">
        <f t="shared" si="7"/>
        <v>0</v>
      </c>
      <c r="S43" s="138">
        <f t="shared" si="9"/>
        <v>0</v>
      </c>
      <c r="T43" s="139"/>
      <c r="U43" s="139"/>
      <c r="V43" s="139"/>
      <c r="W43" s="139"/>
      <c r="X43" s="139"/>
      <c r="Y43" s="140"/>
      <c r="Z43" s="140"/>
      <c r="AA43" s="140"/>
      <c r="AB43" s="140"/>
      <c r="AC43" s="140"/>
      <c r="AD43" s="140"/>
      <c r="AE43" s="140"/>
      <c r="AG43" s="135" t="s">
        <v>270</v>
      </c>
      <c r="AH43" s="135"/>
      <c r="AI43" s="135"/>
      <c r="AJ43" s="135"/>
      <c r="AK43" s="136"/>
      <c r="AL43" s="135"/>
      <c r="AM43" s="135"/>
      <c r="AN43" s="135"/>
      <c r="AO43" s="136"/>
      <c r="AP43" s="135"/>
      <c r="AQ43" s="135"/>
      <c r="AR43" s="135"/>
      <c r="AS43" s="136"/>
      <c r="AT43" s="135"/>
      <c r="AU43" s="135"/>
      <c r="AV43" s="135"/>
      <c r="AW43" s="136"/>
      <c r="AX43" s="137">
        <f t="shared" si="8"/>
        <v>0</v>
      </c>
      <c r="AY43" s="138">
        <f t="shared" si="10"/>
        <v>0</v>
      </c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</row>
    <row r="44" spans="1:63" x14ac:dyDescent="0.2">
      <c r="A44" s="135" t="s">
        <v>271</v>
      </c>
      <c r="B44" s="135"/>
      <c r="C44" s="135"/>
      <c r="D44" s="135"/>
      <c r="E44" s="136"/>
      <c r="F44" s="135"/>
      <c r="G44" s="135"/>
      <c r="H44" s="135"/>
      <c r="I44" s="136"/>
      <c r="J44" s="135"/>
      <c r="K44" s="135"/>
      <c r="L44" s="135"/>
      <c r="M44" s="136"/>
      <c r="N44" s="135"/>
      <c r="O44" s="135"/>
      <c r="P44" s="135"/>
      <c r="Q44" s="136"/>
      <c r="R44" s="137">
        <f t="shared" si="7"/>
        <v>0</v>
      </c>
      <c r="S44" s="138">
        <f t="shared" si="9"/>
        <v>0</v>
      </c>
      <c r="T44" s="139"/>
      <c r="U44" s="139"/>
      <c r="V44" s="139"/>
      <c r="W44" s="139"/>
      <c r="X44" s="139"/>
      <c r="Y44" s="140"/>
      <c r="Z44" s="140"/>
      <c r="AA44" s="140"/>
      <c r="AB44" s="140"/>
      <c r="AC44" s="140"/>
      <c r="AD44" s="140"/>
      <c r="AE44" s="140"/>
      <c r="AG44" s="135" t="s">
        <v>271</v>
      </c>
      <c r="AH44" s="135"/>
      <c r="AI44" s="135"/>
      <c r="AJ44" s="135"/>
      <c r="AK44" s="136"/>
      <c r="AL44" s="135"/>
      <c r="AM44" s="135"/>
      <c r="AN44" s="135"/>
      <c r="AO44" s="136"/>
      <c r="AP44" s="135"/>
      <c r="AQ44" s="135"/>
      <c r="AR44" s="135"/>
      <c r="AS44" s="136"/>
      <c r="AT44" s="135"/>
      <c r="AU44" s="135"/>
      <c r="AV44" s="135"/>
      <c r="AW44" s="136"/>
      <c r="AX44" s="137">
        <f t="shared" si="8"/>
        <v>0</v>
      </c>
      <c r="AY44" s="138">
        <f t="shared" si="10"/>
        <v>0</v>
      </c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</row>
    <row r="45" spans="1:63" x14ac:dyDescent="0.2">
      <c r="A45" s="135" t="s">
        <v>272</v>
      </c>
      <c r="B45" s="135"/>
      <c r="C45" s="135"/>
      <c r="D45" s="135"/>
      <c r="E45" s="136"/>
      <c r="F45" s="135"/>
      <c r="G45" s="135"/>
      <c r="H45" s="135"/>
      <c r="I45" s="136"/>
      <c r="J45" s="135"/>
      <c r="K45" s="135"/>
      <c r="L45" s="135"/>
      <c r="M45" s="136"/>
      <c r="N45" s="135"/>
      <c r="O45" s="135"/>
      <c r="P45" s="135"/>
      <c r="Q45" s="136"/>
      <c r="R45" s="137">
        <f t="shared" si="7"/>
        <v>0</v>
      </c>
      <c r="S45" s="138">
        <f t="shared" si="9"/>
        <v>0</v>
      </c>
      <c r="T45" s="139"/>
      <c r="U45" s="139"/>
      <c r="V45" s="139"/>
      <c r="W45" s="139"/>
      <c r="X45" s="139"/>
      <c r="Y45" s="140"/>
      <c r="Z45" s="140"/>
      <c r="AA45" s="140"/>
      <c r="AB45" s="140"/>
      <c r="AC45" s="140"/>
      <c r="AD45" s="140"/>
      <c r="AE45" s="140"/>
      <c r="AG45" s="135" t="s">
        <v>272</v>
      </c>
      <c r="AH45" s="135"/>
      <c r="AI45" s="135"/>
      <c r="AJ45" s="135"/>
      <c r="AK45" s="136"/>
      <c r="AL45" s="135"/>
      <c r="AM45" s="135"/>
      <c r="AN45" s="135"/>
      <c r="AO45" s="136"/>
      <c r="AP45" s="135"/>
      <c r="AQ45" s="135"/>
      <c r="AR45" s="135"/>
      <c r="AS45" s="136"/>
      <c r="AT45" s="135"/>
      <c r="AU45" s="135"/>
      <c r="AV45" s="135"/>
      <c r="AW45" s="136"/>
      <c r="AX45" s="137">
        <f t="shared" si="8"/>
        <v>0</v>
      </c>
      <c r="AY45" s="138">
        <f t="shared" si="10"/>
        <v>0</v>
      </c>
      <c r="AZ45" s="140"/>
      <c r="BA45" s="140"/>
      <c r="BB45" s="140"/>
      <c r="BC45" s="140"/>
      <c r="BD45" s="140"/>
      <c r="BE45" s="140"/>
      <c r="BF45" s="140"/>
      <c r="BG45" s="140"/>
      <c r="BH45" s="140"/>
      <c r="BI45" s="135"/>
      <c r="BJ45" s="135"/>
      <c r="BK45" s="135"/>
    </row>
    <row r="46" spans="1:63" x14ac:dyDescent="0.2">
      <c r="A46" s="135" t="s">
        <v>273</v>
      </c>
      <c r="B46" s="135"/>
      <c r="C46" s="135"/>
      <c r="D46" s="135"/>
      <c r="E46" s="136"/>
      <c r="F46" s="135"/>
      <c r="G46" s="135"/>
      <c r="H46" s="135"/>
      <c r="I46" s="136"/>
      <c r="J46" s="135"/>
      <c r="K46" s="135"/>
      <c r="L46" s="135"/>
      <c r="M46" s="136"/>
      <c r="N46" s="135"/>
      <c r="O46" s="135"/>
      <c r="P46" s="135"/>
      <c r="Q46" s="136"/>
      <c r="R46" s="137">
        <f t="shared" si="7"/>
        <v>0</v>
      </c>
      <c r="S46" s="138">
        <f t="shared" si="9"/>
        <v>0</v>
      </c>
      <c r="T46" s="139"/>
      <c r="U46" s="139"/>
      <c r="V46" s="139"/>
      <c r="W46" s="139"/>
      <c r="X46" s="139"/>
      <c r="Y46" s="140"/>
      <c r="Z46" s="140"/>
      <c r="AA46" s="140"/>
      <c r="AB46" s="140"/>
      <c r="AC46" s="140"/>
      <c r="AD46" s="140"/>
      <c r="AE46" s="140"/>
      <c r="AG46" s="135" t="s">
        <v>273</v>
      </c>
      <c r="AH46" s="135"/>
      <c r="AI46" s="135"/>
      <c r="AJ46" s="135"/>
      <c r="AK46" s="136"/>
      <c r="AL46" s="135"/>
      <c r="AM46" s="135"/>
      <c r="AN46" s="135"/>
      <c r="AO46" s="136"/>
      <c r="AP46" s="135"/>
      <c r="AQ46" s="135"/>
      <c r="AR46" s="135"/>
      <c r="AS46" s="136"/>
      <c r="AT46" s="135"/>
      <c r="AU46" s="135"/>
      <c r="AV46" s="135"/>
      <c r="AW46" s="136"/>
      <c r="AX46" s="137">
        <f t="shared" si="8"/>
        <v>0</v>
      </c>
      <c r="AY46" s="138">
        <f t="shared" si="10"/>
        <v>0</v>
      </c>
      <c r="AZ46" s="140"/>
      <c r="BA46" s="140"/>
      <c r="BB46" s="140"/>
      <c r="BC46" s="140"/>
      <c r="BD46" s="140"/>
      <c r="BE46" s="140"/>
      <c r="BF46" s="140"/>
      <c r="BG46" s="140"/>
      <c r="BH46" s="140"/>
      <c r="BI46" s="135"/>
      <c r="BJ46" s="135"/>
      <c r="BK46" s="135"/>
    </row>
    <row r="47" spans="1:63" x14ac:dyDescent="0.2">
      <c r="A47" s="135" t="s">
        <v>274</v>
      </c>
      <c r="B47" s="135"/>
      <c r="C47" s="135"/>
      <c r="D47" s="135"/>
      <c r="E47" s="136"/>
      <c r="F47" s="135"/>
      <c r="G47" s="135"/>
      <c r="H47" s="135"/>
      <c r="I47" s="136"/>
      <c r="J47" s="135"/>
      <c r="K47" s="135"/>
      <c r="L47" s="135"/>
      <c r="M47" s="136"/>
      <c r="N47" s="135"/>
      <c r="O47" s="135"/>
      <c r="P47" s="135"/>
      <c r="Q47" s="136"/>
      <c r="R47" s="137">
        <f t="shared" si="7"/>
        <v>0</v>
      </c>
      <c r="S47" s="138">
        <f t="shared" si="9"/>
        <v>0</v>
      </c>
      <c r="T47" s="139"/>
      <c r="U47" s="139"/>
      <c r="V47" s="139"/>
      <c r="W47" s="139"/>
      <c r="X47" s="139"/>
      <c r="Y47" s="140"/>
      <c r="Z47" s="140"/>
      <c r="AA47" s="140"/>
      <c r="AB47" s="140"/>
      <c r="AC47" s="140"/>
      <c r="AD47" s="140"/>
      <c r="AE47" s="140"/>
      <c r="AG47" s="135" t="s">
        <v>274</v>
      </c>
      <c r="AH47" s="135"/>
      <c r="AI47" s="135"/>
      <c r="AJ47" s="135"/>
      <c r="AK47" s="136"/>
      <c r="AL47" s="135"/>
      <c r="AM47" s="135"/>
      <c r="AN47" s="135"/>
      <c r="AO47" s="136"/>
      <c r="AP47" s="135"/>
      <c r="AQ47" s="135"/>
      <c r="AR47" s="135"/>
      <c r="AS47" s="136"/>
      <c r="AT47" s="135"/>
      <c r="AU47" s="135"/>
      <c r="AV47" s="135"/>
      <c r="AW47" s="136"/>
      <c r="AX47" s="137">
        <f t="shared" si="8"/>
        <v>0</v>
      </c>
      <c r="AY47" s="138">
        <f t="shared" si="10"/>
        <v>0</v>
      </c>
      <c r="AZ47" s="140"/>
      <c r="BA47" s="140"/>
      <c r="BB47" s="140"/>
      <c r="BC47" s="140"/>
      <c r="BD47" s="140"/>
      <c r="BE47" s="140"/>
      <c r="BF47" s="140"/>
      <c r="BG47" s="140"/>
      <c r="BH47" s="140"/>
      <c r="BI47" s="135"/>
      <c r="BJ47" s="135"/>
      <c r="BK47" s="135"/>
    </row>
    <row r="48" spans="1:63" x14ac:dyDescent="0.2">
      <c r="A48" s="135" t="s">
        <v>275</v>
      </c>
      <c r="B48" s="135"/>
      <c r="C48" s="135"/>
      <c r="D48" s="135"/>
      <c r="E48" s="136"/>
      <c r="F48" s="135"/>
      <c r="G48" s="135"/>
      <c r="H48" s="135"/>
      <c r="I48" s="136"/>
      <c r="J48" s="135"/>
      <c r="K48" s="135"/>
      <c r="L48" s="135"/>
      <c r="M48" s="136"/>
      <c r="N48" s="135"/>
      <c r="O48" s="135"/>
      <c r="P48" s="135"/>
      <c r="Q48" s="136"/>
      <c r="R48" s="137">
        <f t="shared" si="7"/>
        <v>0</v>
      </c>
      <c r="S48" s="138">
        <f t="shared" si="9"/>
        <v>0</v>
      </c>
      <c r="T48" s="139"/>
      <c r="U48" s="139"/>
      <c r="V48" s="139"/>
      <c r="W48" s="139"/>
      <c r="X48" s="139"/>
      <c r="Y48" s="140"/>
      <c r="Z48" s="140"/>
      <c r="AA48" s="140"/>
      <c r="AB48" s="140"/>
      <c r="AC48" s="140"/>
      <c r="AD48" s="140"/>
      <c r="AE48" s="140"/>
      <c r="AG48" s="135" t="s">
        <v>275</v>
      </c>
      <c r="AH48" s="135"/>
      <c r="AI48" s="135"/>
      <c r="AJ48" s="135"/>
      <c r="AK48" s="136"/>
      <c r="AL48" s="135"/>
      <c r="AM48" s="135"/>
      <c r="AN48" s="135"/>
      <c r="AO48" s="136"/>
      <c r="AP48" s="135"/>
      <c r="AQ48" s="135"/>
      <c r="AR48" s="135"/>
      <c r="AS48" s="136"/>
      <c r="AT48" s="135"/>
      <c r="AU48" s="135"/>
      <c r="AV48" s="135"/>
      <c r="AW48" s="136"/>
      <c r="AX48" s="137">
        <f t="shared" si="8"/>
        <v>0</v>
      </c>
      <c r="AY48" s="138">
        <f t="shared" si="10"/>
        <v>0</v>
      </c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</row>
    <row r="49" spans="1:63" x14ac:dyDescent="0.2">
      <c r="A49" s="135" t="s">
        <v>276</v>
      </c>
      <c r="B49" s="135"/>
      <c r="C49" s="135"/>
      <c r="D49" s="135"/>
      <c r="E49" s="136"/>
      <c r="F49" s="135"/>
      <c r="G49" s="135"/>
      <c r="H49" s="135"/>
      <c r="I49" s="136"/>
      <c r="J49" s="135"/>
      <c r="K49" s="135"/>
      <c r="L49" s="135"/>
      <c r="M49" s="136"/>
      <c r="N49" s="135"/>
      <c r="O49" s="135"/>
      <c r="P49" s="135"/>
      <c r="Q49" s="136"/>
      <c r="R49" s="137">
        <f t="shared" si="7"/>
        <v>0</v>
      </c>
      <c r="S49" s="138">
        <f t="shared" si="9"/>
        <v>0</v>
      </c>
      <c r="T49" s="139"/>
      <c r="U49" s="139"/>
      <c r="V49" s="139"/>
      <c r="W49" s="139"/>
      <c r="X49" s="139"/>
      <c r="Y49" s="140"/>
      <c r="Z49" s="140"/>
      <c r="AA49" s="140"/>
      <c r="AB49" s="140"/>
      <c r="AC49" s="140"/>
      <c r="AD49" s="140"/>
      <c r="AE49" s="140"/>
      <c r="AG49" s="135" t="s">
        <v>276</v>
      </c>
      <c r="AH49" s="135"/>
      <c r="AI49" s="135"/>
      <c r="AJ49" s="135"/>
      <c r="AK49" s="136"/>
      <c r="AL49" s="135"/>
      <c r="AM49" s="135"/>
      <c r="AN49" s="135"/>
      <c r="AO49" s="136"/>
      <c r="AP49" s="135"/>
      <c r="AQ49" s="135"/>
      <c r="AR49" s="135"/>
      <c r="AS49" s="136"/>
      <c r="AT49" s="135"/>
      <c r="AU49" s="135"/>
      <c r="AV49" s="135"/>
      <c r="AW49" s="136"/>
      <c r="AX49" s="137">
        <f t="shared" si="8"/>
        <v>0</v>
      </c>
      <c r="AY49" s="138">
        <f t="shared" si="10"/>
        <v>0</v>
      </c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</row>
    <row r="50" spans="1:63" x14ac:dyDescent="0.2">
      <c r="A50" s="135" t="s">
        <v>277</v>
      </c>
      <c r="B50" s="135"/>
      <c r="C50" s="135"/>
      <c r="D50" s="135"/>
      <c r="E50" s="136"/>
      <c r="F50" s="135"/>
      <c r="G50" s="135"/>
      <c r="H50" s="135"/>
      <c r="I50" s="136"/>
      <c r="J50" s="135"/>
      <c r="K50" s="135"/>
      <c r="L50" s="135"/>
      <c r="M50" s="136"/>
      <c r="N50" s="135"/>
      <c r="O50" s="135"/>
      <c r="P50" s="135"/>
      <c r="Q50" s="136"/>
      <c r="R50" s="137">
        <f t="shared" si="7"/>
        <v>0</v>
      </c>
      <c r="S50" s="138">
        <f t="shared" si="9"/>
        <v>0</v>
      </c>
      <c r="T50" s="139"/>
      <c r="U50" s="139"/>
      <c r="V50" s="139"/>
      <c r="W50" s="139"/>
      <c r="X50" s="139"/>
      <c r="Y50" s="140"/>
      <c r="Z50" s="140"/>
      <c r="AA50" s="140"/>
      <c r="AB50" s="140"/>
      <c r="AC50" s="140"/>
      <c r="AD50" s="140"/>
      <c r="AE50" s="140"/>
      <c r="AG50" s="135" t="s">
        <v>277</v>
      </c>
      <c r="AH50" s="135"/>
      <c r="AI50" s="135"/>
      <c r="AJ50" s="135"/>
      <c r="AK50" s="136"/>
      <c r="AL50" s="135"/>
      <c r="AM50" s="135"/>
      <c r="AN50" s="135"/>
      <c r="AO50" s="136"/>
      <c r="AP50" s="135"/>
      <c r="AQ50" s="135"/>
      <c r="AR50" s="135"/>
      <c r="AS50" s="136"/>
      <c r="AT50" s="135"/>
      <c r="AU50" s="135"/>
      <c r="AV50" s="135"/>
      <c r="AW50" s="136"/>
      <c r="AX50" s="137">
        <f t="shared" si="8"/>
        <v>0</v>
      </c>
      <c r="AY50" s="138">
        <f t="shared" si="10"/>
        <v>0</v>
      </c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</row>
    <row r="51" spans="1:63" x14ac:dyDescent="0.2">
      <c r="A51" s="135" t="s">
        <v>278</v>
      </c>
      <c r="B51" s="135"/>
      <c r="C51" s="135"/>
      <c r="D51" s="135"/>
      <c r="E51" s="136"/>
      <c r="F51" s="135"/>
      <c r="G51" s="135"/>
      <c r="H51" s="135"/>
      <c r="I51" s="136"/>
      <c r="J51" s="135"/>
      <c r="K51" s="135"/>
      <c r="L51" s="135"/>
      <c r="M51" s="136"/>
      <c r="N51" s="135"/>
      <c r="O51" s="135"/>
      <c r="P51" s="135"/>
      <c r="Q51" s="136"/>
      <c r="R51" s="137">
        <f t="shared" si="7"/>
        <v>0</v>
      </c>
      <c r="S51" s="138">
        <f t="shared" si="9"/>
        <v>0</v>
      </c>
      <c r="T51" s="139"/>
      <c r="U51" s="139"/>
      <c r="V51" s="139"/>
      <c r="W51" s="139"/>
      <c r="X51" s="139"/>
      <c r="Y51" s="140"/>
      <c r="Z51" s="140"/>
      <c r="AA51" s="140"/>
      <c r="AB51" s="140"/>
      <c r="AC51" s="140"/>
      <c r="AD51" s="140"/>
      <c r="AE51" s="140"/>
      <c r="AG51" s="135" t="s">
        <v>278</v>
      </c>
      <c r="AH51" s="135"/>
      <c r="AI51" s="135"/>
      <c r="AJ51" s="135"/>
      <c r="AK51" s="136"/>
      <c r="AL51" s="135"/>
      <c r="AM51" s="135"/>
      <c r="AN51" s="135"/>
      <c r="AO51" s="136"/>
      <c r="AP51" s="135"/>
      <c r="AQ51" s="135"/>
      <c r="AR51" s="135"/>
      <c r="AS51" s="136"/>
      <c r="AT51" s="135"/>
      <c r="AU51" s="135"/>
      <c r="AV51" s="135"/>
      <c r="AW51" s="136"/>
      <c r="AX51" s="137">
        <f t="shared" si="8"/>
        <v>0</v>
      </c>
      <c r="AY51" s="138">
        <f t="shared" si="10"/>
        <v>0</v>
      </c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</row>
    <row r="52" spans="1:63" x14ac:dyDescent="0.2">
      <c r="A52" s="135" t="s">
        <v>279</v>
      </c>
      <c r="B52" s="135"/>
      <c r="C52" s="135"/>
      <c r="D52" s="135"/>
      <c r="E52" s="136"/>
      <c r="F52" s="135"/>
      <c r="G52" s="135"/>
      <c r="H52" s="135"/>
      <c r="I52" s="136"/>
      <c r="J52" s="135"/>
      <c r="K52" s="135"/>
      <c r="L52" s="135"/>
      <c r="M52" s="136"/>
      <c r="N52" s="135"/>
      <c r="O52" s="135"/>
      <c r="P52" s="135"/>
      <c r="Q52" s="136"/>
      <c r="R52" s="137">
        <f t="shared" si="7"/>
        <v>0</v>
      </c>
      <c r="S52" s="138">
        <f t="shared" si="9"/>
        <v>0</v>
      </c>
      <c r="T52" s="139"/>
      <c r="U52" s="139"/>
      <c r="V52" s="139"/>
      <c r="W52" s="139"/>
      <c r="X52" s="139"/>
      <c r="Y52" s="140"/>
      <c r="Z52" s="140"/>
      <c r="AA52" s="140"/>
      <c r="AB52" s="140"/>
      <c r="AC52" s="140"/>
      <c r="AD52" s="140"/>
      <c r="AE52" s="140"/>
      <c r="AG52" s="135" t="s">
        <v>279</v>
      </c>
      <c r="AH52" s="135"/>
      <c r="AI52" s="135"/>
      <c r="AJ52" s="135"/>
      <c r="AK52" s="136"/>
      <c r="AL52" s="135"/>
      <c r="AM52" s="135"/>
      <c r="AN52" s="135"/>
      <c r="AO52" s="136"/>
      <c r="AP52" s="135"/>
      <c r="AQ52" s="135"/>
      <c r="AR52" s="135"/>
      <c r="AS52" s="136"/>
      <c r="AT52" s="135"/>
      <c r="AU52" s="135"/>
      <c r="AV52" s="135"/>
      <c r="AW52" s="136"/>
      <c r="AX52" s="137">
        <f t="shared" si="8"/>
        <v>0</v>
      </c>
      <c r="AY52" s="138">
        <f t="shared" si="10"/>
        <v>0</v>
      </c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</row>
    <row r="53" spans="1:63" x14ac:dyDescent="0.2">
      <c r="A53" s="135" t="s">
        <v>280</v>
      </c>
      <c r="B53" s="135"/>
      <c r="C53" s="135"/>
      <c r="D53" s="135"/>
      <c r="E53" s="136"/>
      <c r="F53" s="135"/>
      <c r="G53" s="135"/>
      <c r="H53" s="135"/>
      <c r="I53" s="136"/>
      <c r="J53" s="135"/>
      <c r="K53" s="135"/>
      <c r="L53" s="135"/>
      <c r="M53" s="136"/>
      <c r="N53" s="135"/>
      <c r="O53" s="135"/>
      <c r="P53" s="135"/>
      <c r="Q53" s="136"/>
      <c r="R53" s="137">
        <f t="shared" si="7"/>
        <v>0</v>
      </c>
      <c r="S53" s="138">
        <f t="shared" si="9"/>
        <v>0</v>
      </c>
      <c r="T53" s="139"/>
      <c r="U53" s="139"/>
      <c r="V53" s="139"/>
      <c r="W53" s="139"/>
      <c r="X53" s="139"/>
      <c r="Y53" s="140"/>
      <c r="Z53" s="140"/>
      <c r="AA53" s="140"/>
      <c r="AB53" s="140"/>
      <c r="AC53" s="140"/>
      <c r="AD53" s="140"/>
      <c r="AE53" s="140"/>
      <c r="AG53" s="135" t="s">
        <v>280</v>
      </c>
      <c r="AH53" s="135"/>
      <c r="AI53" s="135"/>
      <c r="AJ53" s="135"/>
      <c r="AK53" s="136"/>
      <c r="AL53" s="135"/>
      <c r="AM53" s="135"/>
      <c r="AN53" s="135"/>
      <c r="AO53" s="136"/>
      <c r="AP53" s="135"/>
      <c r="AQ53" s="135"/>
      <c r="AR53" s="135"/>
      <c r="AS53" s="136"/>
      <c r="AT53" s="135"/>
      <c r="AU53" s="135"/>
      <c r="AV53" s="135"/>
      <c r="AW53" s="136"/>
      <c r="AX53" s="137">
        <f t="shared" si="8"/>
        <v>0</v>
      </c>
      <c r="AY53" s="138">
        <f t="shared" si="10"/>
        <v>0</v>
      </c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</row>
    <row r="54" spans="1:63" x14ac:dyDescent="0.2">
      <c r="A54" s="135" t="s">
        <v>281</v>
      </c>
      <c r="B54" s="135"/>
      <c r="C54" s="135"/>
      <c r="D54" s="135"/>
      <c r="E54" s="136"/>
      <c r="F54" s="135"/>
      <c r="G54" s="135"/>
      <c r="H54" s="135"/>
      <c r="I54" s="136"/>
      <c r="J54" s="135"/>
      <c r="K54" s="135"/>
      <c r="L54" s="135"/>
      <c r="M54" s="136"/>
      <c r="N54" s="135"/>
      <c r="O54" s="135"/>
      <c r="P54" s="135"/>
      <c r="Q54" s="136"/>
      <c r="R54" s="137">
        <f t="shared" si="7"/>
        <v>0</v>
      </c>
      <c r="S54" s="138">
        <f t="shared" si="9"/>
        <v>0</v>
      </c>
      <c r="T54" s="139"/>
      <c r="U54" s="139"/>
      <c r="V54" s="139"/>
      <c r="W54" s="139"/>
      <c r="X54" s="139"/>
      <c r="Y54" s="140"/>
      <c r="Z54" s="140"/>
      <c r="AA54" s="140"/>
      <c r="AB54" s="140"/>
      <c r="AC54" s="140"/>
      <c r="AD54" s="140"/>
      <c r="AE54" s="140"/>
      <c r="AG54" s="135" t="s">
        <v>281</v>
      </c>
      <c r="AH54" s="135"/>
      <c r="AI54" s="135"/>
      <c r="AJ54" s="135"/>
      <c r="AK54" s="136"/>
      <c r="AL54" s="135"/>
      <c r="AM54" s="135"/>
      <c r="AN54" s="135"/>
      <c r="AO54" s="136"/>
      <c r="AP54" s="135"/>
      <c r="AQ54" s="135"/>
      <c r="AR54" s="135"/>
      <c r="AS54" s="136"/>
      <c r="AT54" s="135"/>
      <c r="AU54" s="135"/>
      <c r="AV54" s="135"/>
      <c r="AW54" s="136"/>
      <c r="AX54" s="137">
        <f t="shared" si="8"/>
        <v>0</v>
      </c>
      <c r="AY54" s="138">
        <f t="shared" si="10"/>
        <v>0</v>
      </c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</row>
    <row r="55" spans="1:63" x14ac:dyDescent="0.2">
      <c r="A55" s="135" t="s">
        <v>282</v>
      </c>
      <c r="B55" s="135"/>
      <c r="C55" s="135"/>
      <c r="D55" s="135"/>
      <c r="E55" s="136"/>
      <c r="F55" s="135"/>
      <c r="G55" s="135"/>
      <c r="H55" s="135"/>
      <c r="I55" s="136"/>
      <c r="J55" s="135"/>
      <c r="K55" s="135"/>
      <c r="L55" s="135"/>
      <c r="M55" s="136"/>
      <c r="N55" s="135"/>
      <c r="O55" s="135"/>
      <c r="P55" s="135"/>
      <c r="Q55" s="136"/>
      <c r="R55" s="137">
        <f t="shared" si="7"/>
        <v>0</v>
      </c>
      <c r="S55" s="138">
        <f t="shared" si="9"/>
        <v>0</v>
      </c>
      <c r="T55" s="139"/>
      <c r="U55" s="139"/>
      <c r="V55" s="139"/>
      <c r="W55" s="139"/>
      <c r="X55" s="139"/>
      <c r="Y55" s="140"/>
      <c r="Z55" s="140"/>
      <c r="AA55" s="140"/>
      <c r="AB55" s="140"/>
      <c r="AC55" s="140"/>
      <c r="AD55" s="140"/>
      <c r="AE55" s="140"/>
      <c r="AG55" s="135" t="s">
        <v>282</v>
      </c>
      <c r="AH55" s="135"/>
      <c r="AI55" s="135"/>
      <c r="AJ55" s="135"/>
      <c r="AK55" s="136"/>
      <c r="AL55" s="135"/>
      <c r="AM55" s="135"/>
      <c r="AN55" s="135"/>
      <c r="AO55" s="136"/>
      <c r="AP55" s="135"/>
      <c r="AQ55" s="135"/>
      <c r="AR55" s="135"/>
      <c r="AS55" s="136"/>
      <c r="AT55" s="135"/>
      <c r="AU55" s="135"/>
      <c r="AV55" s="135"/>
      <c r="AW55" s="136"/>
      <c r="AX55" s="137">
        <f t="shared" si="8"/>
        <v>0</v>
      </c>
      <c r="AY55" s="138">
        <f t="shared" si="10"/>
        <v>0</v>
      </c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</row>
    <row r="56" spans="1:63" x14ac:dyDescent="0.2">
      <c r="A56" s="135" t="s">
        <v>283</v>
      </c>
      <c r="B56" s="135"/>
      <c r="C56" s="135"/>
      <c r="D56" s="135"/>
      <c r="E56" s="136"/>
      <c r="F56" s="135"/>
      <c r="G56" s="135"/>
      <c r="H56" s="135"/>
      <c r="I56" s="136"/>
      <c r="J56" s="135"/>
      <c r="K56" s="135"/>
      <c r="L56" s="135"/>
      <c r="M56" s="136"/>
      <c r="N56" s="135"/>
      <c r="O56" s="135"/>
      <c r="P56" s="135"/>
      <c r="Q56" s="136"/>
      <c r="R56" s="137">
        <f t="shared" si="7"/>
        <v>0</v>
      </c>
      <c r="S56" s="138">
        <f t="shared" si="9"/>
        <v>0</v>
      </c>
      <c r="T56" s="139"/>
      <c r="U56" s="139"/>
      <c r="V56" s="139"/>
      <c r="W56" s="139"/>
      <c r="X56" s="139"/>
      <c r="Y56" s="140"/>
      <c r="Z56" s="140"/>
      <c r="AA56" s="140"/>
      <c r="AB56" s="140"/>
      <c r="AC56" s="140"/>
      <c r="AD56" s="140"/>
      <c r="AE56" s="140"/>
      <c r="AG56" s="135" t="s">
        <v>283</v>
      </c>
      <c r="AH56" s="135"/>
      <c r="AI56" s="135"/>
      <c r="AJ56" s="135"/>
      <c r="AK56" s="136"/>
      <c r="AL56" s="135"/>
      <c r="AM56" s="135"/>
      <c r="AN56" s="135"/>
      <c r="AO56" s="136"/>
      <c r="AP56" s="135"/>
      <c r="AQ56" s="135"/>
      <c r="AR56" s="135"/>
      <c r="AS56" s="136"/>
      <c r="AT56" s="135"/>
      <c r="AU56" s="135"/>
      <c r="AV56" s="135"/>
      <c r="AW56" s="136"/>
      <c r="AX56" s="137">
        <f t="shared" si="8"/>
        <v>0</v>
      </c>
      <c r="AY56" s="138">
        <f t="shared" si="10"/>
        <v>0</v>
      </c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</row>
    <row r="57" spans="1:63" x14ac:dyDescent="0.2">
      <c r="A57" s="135" t="s">
        <v>284</v>
      </c>
      <c r="B57" s="135"/>
      <c r="C57" s="135"/>
      <c r="D57" s="135"/>
      <c r="E57" s="136"/>
      <c r="F57" s="135"/>
      <c r="G57" s="135"/>
      <c r="H57" s="135"/>
      <c r="I57" s="136"/>
      <c r="J57" s="135"/>
      <c r="K57" s="135"/>
      <c r="L57" s="135"/>
      <c r="M57" s="136"/>
      <c r="N57" s="135"/>
      <c r="O57" s="135"/>
      <c r="P57" s="135"/>
      <c r="Q57" s="136"/>
      <c r="R57" s="137">
        <f t="shared" si="7"/>
        <v>0</v>
      </c>
      <c r="S57" s="138">
        <f t="shared" si="9"/>
        <v>0</v>
      </c>
      <c r="T57" s="139"/>
      <c r="U57" s="139"/>
      <c r="V57" s="139"/>
      <c r="W57" s="139"/>
      <c r="X57" s="139"/>
      <c r="Y57" s="140"/>
      <c r="Z57" s="140"/>
      <c r="AA57" s="140"/>
      <c r="AB57" s="140"/>
      <c r="AC57" s="140"/>
      <c r="AD57" s="140"/>
      <c r="AE57" s="140"/>
      <c r="AG57" s="135" t="s">
        <v>284</v>
      </c>
      <c r="AH57" s="135"/>
      <c r="AI57" s="135"/>
      <c r="AJ57" s="135"/>
      <c r="AK57" s="136"/>
      <c r="AL57" s="135"/>
      <c r="AM57" s="135"/>
      <c r="AN57" s="135"/>
      <c r="AO57" s="136"/>
      <c r="AP57" s="135"/>
      <c r="AQ57" s="135"/>
      <c r="AR57" s="135"/>
      <c r="AS57" s="136"/>
      <c r="AT57" s="135"/>
      <c r="AU57" s="135"/>
      <c r="AV57" s="135"/>
      <c r="AW57" s="136"/>
      <c r="AX57" s="137">
        <f t="shared" si="8"/>
        <v>0</v>
      </c>
      <c r="AY57" s="138">
        <f t="shared" si="10"/>
        <v>0</v>
      </c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</row>
    <row r="58" spans="1:63" x14ac:dyDescent="0.2">
      <c r="A58" s="142" t="s">
        <v>285</v>
      </c>
      <c r="B58" s="143">
        <f t="shared" ref="B58:Q58" si="11">SUM(B37:B57)</f>
        <v>0</v>
      </c>
      <c r="C58" s="143">
        <f t="shared" si="11"/>
        <v>0</v>
      </c>
      <c r="D58" s="143">
        <f t="shared" si="11"/>
        <v>0</v>
      </c>
      <c r="E58" s="144">
        <f t="shared" si="11"/>
        <v>0</v>
      </c>
      <c r="F58" s="143">
        <f t="shared" si="11"/>
        <v>0</v>
      </c>
      <c r="G58" s="143">
        <f t="shared" si="11"/>
        <v>0</v>
      </c>
      <c r="H58" s="143">
        <f t="shared" si="11"/>
        <v>0</v>
      </c>
      <c r="I58" s="144">
        <f t="shared" si="11"/>
        <v>0</v>
      </c>
      <c r="J58" s="143">
        <f t="shared" si="11"/>
        <v>0</v>
      </c>
      <c r="K58" s="143">
        <f t="shared" si="11"/>
        <v>0</v>
      </c>
      <c r="L58" s="143">
        <f t="shared" si="11"/>
        <v>0</v>
      </c>
      <c r="M58" s="144">
        <f t="shared" si="11"/>
        <v>0</v>
      </c>
      <c r="N58" s="143">
        <f t="shared" si="11"/>
        <v>0</v>
      </c>
      <c r="O58" s="143">
        <f t="shared" si="11"/>
        <v>0</v>
      </c>
      <c r="P58" s="143">
        <f t="shared" si="11"/>
        <v>0</v>
      </c>
      <c r="Q58" s="144">
        <f t="shared" si="11"/>
        <v>0</v>
      </c>
      <c r="R58" s="143">
        <f t="shared" ref="R58:AE58" si="12">SUM(R37:R57)</f>
        <v>0</v>
      </c>
      <c r="S58" s="138">
        <f t="shared" si="12"/>
        <v>0</v>
      </c>
      <c r="T58" s="143">
        <f t="shared" si="12"/>
        <v>0</v>
      </c>
      <c r="U58" s="143">
        <f t="shared" si="12"/>
        <v>0</v>
      </c>
      <c r="V58" s="143">
        <f t="shared" si="12"/>
        <v>0</v>
      </c>
      <c r="W58" s="143">
        <f t="shared" si="12"/>
        <v>0</v>
      </c>
      <c r="X58" s="143">
        <f t="shared" si="12"/>
        <v>0</v>
      </c>
      <c r="Y58" s="143">
        <f t="shared" si="12"/>
        <v>0</v>
      </c>
      <c r="Z58" s="143">
        <f t="shared" si="12"/>
        <v>0</v>
      </c>
      <c r="AA58" s="143">
        <f t="shared" si="12"/>
        <v>0</v>
      </c>
      <c r="AB58" s="143">
        <f t="shared" si="12"/>
        <v>0</v>
      </c>
      <c r="AC58" s="143">
        <f t="shared" si="12"/>
        <v>0</v>
      </c>
      <c r="AD58" s="143">
        <f t="shared" si="12"/>
        <v>0</v>
      </c>
      <c r="AE58" s="143">
        <f t="shared" si="12"/>
        <v>0</v>
      </c>
      <c r="AG58" s="142" t="s">
        <v>285</v>
      </c>
      <c r="AH58" s="143">
        <f t="shared" ref="AH58:AW58" si="13">SUM(AH37:AH57)</f>
        <v>0</v>
      </c>
      <c r="AI58" s="143">
        <f t="shared" si="13"/>
        <v>0</v>
      </c>
      <c r="AJ58" s="143">
        <f t="shared" si="13"/>
        <v>0</v>
      </c>
      <c r="AK58" s="144">
        <f t="shared" si="13"/>
        <v>0</v>
      </c>
      <c r="AL58" s="143">
        <f t="shared" si="13"/>
        <v>0</v>
      </c>
      <c r="AM58" s="143">
        <f t="shared" si="13"/>
        <v>0</v>
      </c>
      <c r="AN58" s="143">
        <f t="shared" si="13"/>
        <v>0</v>
      </c>
      <c r="AO58" s="144">
        <f t="shared" si="13"/>
        <v>0</v>
      </c>
      <c r="AP58" s="143">
        <f t="shared" si="13"/>
        <v>0</v>
      </c>
      <c r="AQ58" s="143">
        <f t="shared" si="13"/>
        <v>0</v>
      </c>
      <c r="AR58" s="143">
        <f t="shared" si="13"/>
        <v>0</v>
      </c>
      <c r="AS58" s="144">
        <f t="shared" si="13"/>
        <v>0</v>
      </c>
      <c r="AT58" s="143">
        <f t="shared" si="13"/>
        <v>0</v>
      </c>
      <c r="AU58" s="143">
        <f t="shared" si="13"/>
        <v>0</v>
      </c>
      <c r="AV58" s="143">
        <f t="shared" si="13"/>
        <v>0</v>
      </c>
      <c r="AW58" s="144">
        <f t="shared" si="13"/>
        <v>0</v>
      </c>
      <c r="AX58" s="145">
        <f t="shared" ref="AX58:BK58" si="14">SUM(AX37:AX57)</f>
        <v>0</v>
      </c>
      <c r="AY58" s="146">
        <f t="shared" si="14"/>
        <v>0</v>
      </c>
      <c r="AZ58" s="143">
        <f t="shared" si="14"/>
        <v>0</v>
      </c>
      <c r="BA58" s="143">
        <f t="shared" si="14"/>
        <v>0</v>
      </c>
      <c r="BB58" s="143">
        <f t="shared" si="14"/>
        <v>0</v>
      </c>
      <c r="BC58" s="143">
        <f t="shared" si="14"/>
        <v>0</v>
      </c>
      <c r="BD58" s="143">
        <f t="shared" si="14"/>
        <v>0</v>
      </c>
      <c r="BE58" s="143">
        <f t="shared" si="14"/>
        <v>0</v>
      </c>
      <c r="BF58" s="143">
        <f t="shared" si="14"/>
        <v>0</v>
      </c>
      <c r="BG58" s="143">
        <f t="shared" si="14"/>
        <v>0</v>
      </c>
      <c r="BH58" s="143">
        <f t="shared" si="14"/>
        <v>0</v>
      </c>
      <c r="BI58" s="143">
        <f t="shared" si="14"/>
        <v>0</v>
      </c>
      <c r="BJ58" s="143">
        <f t="shared" si="14"/>
        <v>0</v>
      </c>
      <c r="BK58" s="143">
        <f t="shared" si="14"/>
        <v>0</v>
      </c>
    </row>
  </sheetData>
  <mergeCells count="44">
    <mergeCell ref="AN35:AO35"/>
    <mergeCell ref="AR35:AS35"/>
    <mergeCell ref="AV35:AW35"/>
    <mergeCell ref="R35:S35"/>
    <mergeCell ref="T35:Y35"/>
    <mergeCell ref="Z35:AE35"/>
    <mergeCell ref="AG35:AG36"/>
    <mergeCell ref="AJ35:AK35"/>
    <mergeCell ref="A35:A36"/>
    <mergeCell ref="D35:E35"/>
    <mergeCell ref="H35:I35"/>
    <mergeCell ref="L35:M35"/>
    <mergeCell ref="P35:Q35"/>
    <mergeCell ref="BF35:BK35"/>
    <mergeCell ref="AR9:AS9"/>
    <mergeCell ref="AV9:AW9"/>
    <mergeCell ref="BF9:BK9"/>
    <mergeCell ref="AZ9:BE9"/>
    <mergeCell ref="AX35:AY35"/>
    <mergeCell ref="AZ35:BE35"/>
    <mergeCell ref="AX9:AY9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I4:BK4"/>
    <mergeCell ref="A4:BH4"/>
    <mergeCell ref="BI1:BK1"/>
    <mergeCell ref="BI2:BK2"/>
    <mergeCell ref="BI3:BK3"/>
    <mergeCell ref="A1:BH1"/>
    <mergeCell ref="A2:BH2"/>
    <mergeCell ref="A3:BH3"/>
  </mergeCells>
  <pageMargins left="0.7" right="0.7" top="0.75" bottom="0.75" header="0.3" footer="0.3"/>
  <pageSetup scale="1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theme="7" tint="0.39997558519241921"/>
  </sheetPr>
  <dimension ref="A1:E35"/>
  <sheetViews>
    <sheetView topLeftCell="H13" zoomScaleNormal="100" workbookViewId="0">
      <selection activeCell="H13" sqref="H13"/>
    </sheetView>
  </sheetViews>
  <sheetFormatPr baseColWidth="10" defaultColWidth="11.5" defaultRowHeight="14" x14ac:dyDescent="0.15"/>
  <cols>
    <col min="1" max="1" width="21" style="72" customWidth="1"/>
    <col min="2" max="4" width="20.5" style="72" customWidth="1"/>
    <col min="5" max="5" width="24.33203125" style="72" customWidth="1"/>
    <col min="6" max="16384" width="11.5" style="72"/>
  </cols>
  <sheetData>
    <row r="1" spans="1:5" s="15" customFormat="1" ht="16.5" customHeight="1" x14ac:dyDescent="0.2">
      <c r="A1" s="441"/>
      <c r="B1" s="444" t="s">
        <v>121</v>
      </c>
      <c r="C1" s="444"/>
      <c r="D1" s="444"/>
      <c r="E1" s="147" t="s">
        <v>122</v>
      </c>
    </row>
    <row r="2" spans="1:5" s="15" customFormat="1" ht="20.25" customHeight="1" x14ac:dyDescent="0.2">
      <c r="A2" s="442"/>
      <c r="B2" s="445" t="s">
        <v>123</v>
      </c>
      <c r="C2" s="445"/>
      <c r="D2" s="445"/>
      <c r="E2" s="148" t="s">
        <v>124</v>
      </c>
    </row>
    <row r="3" spans="1:5" s="15" customFormat="1" ht="30" customHeight="1" x14ac:dyDescent="0.2">
      <c r="A3" s="442"/>
      <c r="B3" s="446" t="s">
        <v>125</v>
      </c>
      <c r="C3" s="446"/>
      <c r="D3" s="446"/>
      <c r="E3" s="148" t="s">
        <v>126</v>
      </c>
    </row>
    <row r="4" spans="1:5" s="15" customFormat="1" ht="16.5" customHeight="1" thickBot="1" x14ac:dyDescent="0.25">
      <c r="A4" s="443"/>
      <c r="B4" s="333"/>
      <c r="C4" s="333"/>
      <c r="D4" s="333"/>
      <c r="E4" s="149" t="s">
        <v>286</v>
      </c>
    </row>
    <row r="5" spans="1:5" s="15" customFormat="1" ht="9" customHeight="1" thickBot="1" x14ac:dyDescent="0.2">
      <c r="A5" s="72"/>
      <c r="B5" s="72"/>
      <c r="C5" s="72"/>
      <c r="D5" s="72"/>
      <c r="E5" s="72"/>
    </row>
    <row r="6" spans="1:5" ht="14.25" customHeight="1" x14ac:dyDescent="0.15">
      <c r="A6" s="433" t="s">
        <v>287</v>
      </c>
      <c r="B6" s="266"/>
      <c r="C6" s="266"/>
      <c r="D6" s="266"/>
      <c r="E6" s="434"/>
    </row>
    <row r="7" spans="1:5" ht="15.75" customHeight="1" thickBot="1" x14ac:dyDescent="0.2">
      <c r="A7" s="150" t="s">
        <v>288</v>
      </c>
      <c r="B7" s="151" t="s">
        <v>289</v>
      </c>
      <c r="C7" s="447" t="s">
        <v>290</v>
      </c>
      <c r="D7" s="447"/>
      <c r="E7" s="448"/>
    </row>
    <row r="8" spans="1:5" x14ac:dyDescent="0.15">
      <c r="A8" s="152"/>
      <c r="B8" s="153"/>
      <c r="C8" s="438"/>
      <c r="D8" s="439"/>
      <c r="E8" s="440"/>
    </row>
    <row r="9" spans="1:5" x14ac:dyDescent="0.15">
      <c r="A9" s="154"/>
      <c r="B9" s="155"/>
      <c r="C9" s="435"/>
      <c r="D9" s="436"/>
      <c r="E9" s="437"/>
    </row>
    <row r="10" spans="1:5" x14ac:dyDescent="0.15">
      <c r="A10" s="154"/>
      <c r="B10" s="155"/>
      <c r="C10" s="435"/>
      <c r="D10" s="436"/>
      <c r="E10" s="437"/>
    </row>
    <row r="11" spans="1:5" x14ac:dyDescent="0.15">
      <c r="A11" s="154"/>
      <c r="B11" s="155"/>
      <c r="C11" s="435"/>
      <c r="D11" s="436"/>
      <c r="E11" s="437"/>
    </row>
    <row r="12" spans="1:5" x14ac:dyDescent="0.15">
      <c r="A12" s="154"/>
      <c r="B12" s="155"/>
      <c r="C12" s="435"/>
      <c r="D12" s="436"/>
      <c r="E12" s="437"/>
    </row>
    <row r="13" spans="1:5" x14ac:dyDescent="0.15">
      <c r="A13" s="154"/>
      <c r="B13" s="155"/>
      <c r="C13" s="435"/>
      <c r="D13" s="436"/>
      <c r="E13" s="437"/>
    </row>
    <row r="14" spans="1:5" x14ac:dyDescent="0.15">
      <c r="A14" s="154"/>
      <c r="B14" s="155"/>
      <c r="C14" s="435"/>
      <c r="D14" s="436"/>
      <c r="E14" s="437"/>
    </row>
    <row r="15" spans="1:5" x14ac:dyDescent="0.15">
      <c r="A15" s="154"/>
      <c r="B15" s="155"/>
      <c r="C15" s="435"/>
      <c r="D15" s="436"/>
      <c r="E15" s="437"/>
    </row>
    <row r="16" spans="1:5" x14ac:dyDescent="0.15">
      <c r="A16" s="154"/>
      <c r="B16" s="155"/>
      <c r="C16" s="435"/>
      <c r="D16" s="436"/>
      <c r="E16" s="437"/>
    </row>
    <row r="17" spans="1:5" x14ac:dyDescent="0.15">
      <c r="A17" s="154"/>
      <c r="B17" s="155"/>
      <c r="C17" s="435"/>
      <c r="D17" s="436"/>
      <c r="E17" s="437"/>
    </row>
    <row r="18" spans="1:5" x14ac:dyDescent="0.15">
      <c r="A18" s="154"/>
      <c r="B18" s="155"/>
      <c r="C18" s="435"/>
      <c r="D18" s="436"/>
      <c r="E18" s="437"/>
    </row>
    <row r="19" spans="1:5" x14ac:dyDescent="0.15">
      <c r="A19" s="154"/>
      <c r="B19" s="155"/>
      <c r="C19" s="435"/>
      <c r="D19" s="436"/>
      <c r="E19" s="437"/>
    </row>
    <row r="20" spans="1:5" x14ac:dyDescent="0.15">
      <c r="A20" s="154"/>
      <c r="B20" s="155"/>
      <c r="C20" s="435"/>
      <c r="D20" s="436"/>
      <c r="E20" s="437"/>
    </row>
    <row r="21" spans="1:5" x14ac:dyDescent="0.15">
      <c r="A21" s="154"/>
      <c r="B21" s="155"/>
      <c r="C21" s="435"/>
      <c r="D21" s="436"/>
      <c r="E21" s="437"/>
    </row>
    <row r="22" spans="1:5" x14ac:dyDescent="0.15">
      <c r="A22" s="154"/>
      <c r="B22" s="155"/>
      <c r="C22" s="435"/>
      <c r="D22" s="436"/>
      <c r="E22" s="437"/>
    </row>
    <row r="23" spans="1:5" x14ac:dyDescent="0.15">
      <c r="A23" s="154"/>
      <c r="B23" s="155"/>
      <c r="C23" s="435"/>
      <c r="D23" s="436"/>
      <c r="E23" s="437"/>
    </row>
    <row r="24" spans="1:5" x14ac:dyDescent="0.15">
      <c r="A24" s="154"/>
      <c r="B24" s="155"/>
      <c r="C24" s="435"/>
      <c r="D24" s="436"/>
      <c r="E24" s="437"/>
    </row>
    <row r="25" spans="1:5" x14ac:dyDescent="0.15">
      <c r="A25" s="154"/>
      <c r="B25" s="155"/>
      <c r="C25" s="435"/>
      <c r="D25" s="436"/>
      <c r="E25" s="437"/>
    </row>
    <row r="26" spans="1:5" x14ac:dyDescent="0.15">
      <c r="A26" s="154"/>
      <c r="B26" s="155"/>
      <c r="C26" s="435"/>
      <c r="D26" s="436"/>
      <c r="E26" s="437"/>
    </row>
    <row r="27" spans="1:5" x14ac:dyDescent="0.15">
      <c r="A27" s="154"/>
      <c r="B27" s="155"/>
      <c r="C27" s="435"/>
      <c r="D27" s="436"/>
      <c r="E27" s="437"/>
    </row>
    <row r="28" spans="1:5" x14ac:dyDescent="0.15">
      <c r="A28" s="154"/>
      <c r="B28" s="155"/>
      <c r="C28" s="435"/>
      <c r="D28" s="436"/>
      <c r="E28" s="437"/>
    </row>
    <row r="29" spans="1:5" x14ac:dyDescent="0.15">
      <c r="A29" s="154"/>
      <c r="B29" s="155"/>
      <c r="C29" s="435"/>
      <c r="D29" s="436"/>
      <c r="E29" s="437"/>
    </row>
    <row r="30" spans="1:5" x14ac:dyDescent="0.15">
      <c r="A30" s="154"/>
      <c r="B30" s="155"/>
      <c r="C30" s="435"/>
      <c r="D30" s="436"/>
      <c r="E30" s="437"/>
    </row>
    <row r="31" spans="1:5" x14ac:dyDescent="0.15">
      <c r="A31" s="154"/>
      <c r="B31" s="155"/>
      <c r="C31" s="435"/>
      <c r="D31" s="436"/>
      <c r="E31" s="437"/>
    </row>
    <row r="32" spans="1:5" x14ac:dyDescent="0.15">
      <c r="A32" s="154"/>
      <c r="B32" s="155"/>
      <c r="C32" s="435"/>
      <c r="D32" s="436"/>
      <c r="E32" s="437"/>
    </row>
    <row r="33" spans="1:5" x14ac:dyDescent="0.15">
      <c r="A33" s="154"/>
      <c r="B33" s="155"/>
      <c r="C33" s="435"/>
      <c r="D33" s="436"/>
      <c r="E33" s="437"/>
    </row>
    <row r="34" spans="1:5" x14ac:dyDescent="0.15">
      <c r="A34" s="154"/>
      <c r="B34" s="155"/>
      <c r="C34" s="435"/>
      <c r="D34" s="436"/>
      <c r="E34" s="437"/>
    </row>
    <row r="35" spans="1:5" ht="15" thickBot="1" x14ac:dyDescent="0.2">
      <c r="A35" s="156"/>
      <c r="B35" s="157"/>
      <c r="C35" s="430"/>
      <c r="D35" s="431"/>
      <c r="E35" s="432"/>
    </row>
  </sheetData>
  <mergeCells count="34">
    <mergeCell ref="A1:A4"/>
    <mergeCell ref="B1:D1"/>
    <mergeCell ref="B2:D2"/>
    <mergeCell ref="B3:D4"/>
    <mergeCell ref="C7:E7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214a98-8106-43c1-876b-0a623317a76f" xsi:nil="true"/>
    <lcf76f155ced4ddcb4097134ff3c332f xmlns="8a310132-39d2-45f9-a9e7-d4e20b0146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65B1D9F812CE45931D09A2537FF48A" ma:contentTypeVersion="11" ma:contentTypeDescription="Crear nuevo documento." ma:contentTypeScope="" ma:versionID="488107cbb98b72bba25de7363afedc08">
  <xsd:schema xmlns:xsd="http://www.w3.org/2001/XMLSchema" xmlns:xs="http://www.w3.org/2001/XMLSchema" xmlns:p="http://schemas.microsoft.com/office/2006/metadata/properties" xmlns:ns2="8a310132-39d2-45f9-a9e7-d4e20b014621" xmlns:ns3="e4214a98-8106-43c1-876b-0a623317a76f" targetNamespace="http://schemas.microsoft.com/office/2006/metadata/properties" ma:root="true" ma:fieldsID="cc55d0115634544180c12a44972026e7" ns2:_="" ns3:_="">
    <xsd:import namespace="8a310132-39d2-45f9-a9e7-d4e20b014621"/>
    <xsd:import namespace="e4214a98-8106-43c1-876b-0a623317a7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10132-39d2-45f9-a9e7-d4e20b014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02971d-3a7e-42d3-b9b5-ba91687665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14a98-8106-43c1-876b-0a623317a7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6bc2be8-16b1-4121-90bf-3e2dd5a0fe15}" ma:internalName="TaxCatchAll" ma:showField="CatchAllData" ma:web="e4214a98-8106-43c1-876b-0a623317a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E3AF21-7915-4B30-8614-79C350929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Instructivo</vt:lpstr>
      <vt:lpstr>META 1</vt:lpstr>
      <vt:lpstr>META 2</vt:lpstr>
      <vt:lpstr>META 3</vt:lpstr>
      <vt:lpstr>META 4</vt:lpstr>
      <vt:lpstr>Indicadores PA</vt:lpstr>
      <vt:lpstr>Hoja1</vt:lpstr>
      <vt:lpstr>Territorialización PA</vt:lpstr>
      <vt:lpstr>Control de Cambios</vt:lpstr>
      <vt:lpstr>listas</vt:lpstr>
      <vt:lpstr>'META 1'!Área_de_impresión</vt:lpstr>
      <vt:lpstr>'META 2'!Área_de_impresión</vt:lpstr>
      <vt:lpstr>'META 3'!Área_de_impresión</vt:lpstr>
      <vt:lpstr>'META 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Karin Liliana Forero Cubillo</cp:lastModifiedBy>
  <cp:revision/>
  <cp:lastPrinted>2024-08-30T21:33:37Z</cp:lastPrinted>
  <dcterms:created xsi:type="dcterms:W3CDTF">2011-04-26T22:16:52Z</dcterms:created>
  <dcterms:modified xsi:type="dcterms:W3CDTF">2024-08-30T21:34:21Z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0x010100EE65B1D9F812CE45931D09A2537FF48A</vt:lpwstr>
  </property>
</Properties>
</file>