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ink/ink6.xml" ContentType="application/inkml+xml"/>
  <Override PartName="/xl/ink/ink7.xml" ContentType="application/inkml+xml"/>
  <Override PartName="/xl/ink/ink8.xml" ContentType="application/inkml+xml"/>
  <Override PartName="/xl/drawings/drawing7.xml" ContentType="application/vnd.openxmlformats-officedocument.drawing+xml"/>
  <Override PartName="/xl/comments13.xml" ContentType="application/vnd.openxmlformats-officedocument.spreadsheetml.comments+xml"/>
  <Override PartName="/xl/ink/ink9.xml" ContentType="application/inkml+xml"/>
  <Override PartName="/xl/ink/ink10.xml" ContentType="application/inkml+xml"/>
  <Override PartName="/xl/drawings/drawing8.xml" ContentType="application/vnd.openxmlformats-officedocument.drawing+xml"/>
  <Override PartName="/xl/comments14.xml" ContentType="application/vnd.openxmlformats-officedocument.spreadsheetml.comments+xml"/>
  <Override PartName="/xl/ink/ink11.xml" ContentType="application/inkml+xml"/>
  <Override PartName="/xl/drawings/drawing9.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https://d.docs.live.net/4741d8437d87abd1/Documentos/SDMujer/Proyectos/7662/Plan de acción/Seguimiento abril/"/>
    </mc:Choice>
  </mc:AlternateContent>
  <xr:revisionPtr revIDLastSave="44" documentId="8_{7D2CE6B0-BF07-4A32-B250-3BE59C1B7414}" xr6:coauthVersionLast="47" xr6:coauthVersionMax="47" xr10:uidLastSave="{CAFDE0D6-17BA-4242-9978-9EEBE038E25B}"/>
  <bookViews>
    <workbookView xWindow="-108" yWindow="-108" windowWidth="23256" windowHeight="12456" tabRatio="1000" firstSheet="8" activeTab="11" xr2:uid="{00000000-000D-0000-FFFF-FFFF00000000}"/>
  </bookViews>
  <sheets>
    <sheet name="Meta 1" sheetId="40" r:id="rId1"/>
    <sheet name="Meta 2" sheetId="43" r:id="rId2"/>
    <sheet name="Meta 3" sheetId="44" r:id="rId3"/>
    <sheet name="Meta 4" sheetId="45" r:id="rId4"/>
    <sheet name="Indicadores PA_OAP " sheetId="36" r:id="rId5"/>
    <sheet name="Indicadores PA_OAJ" sheetId="46" r:id="rId6"/>
    <sheet name="Hoja1" sheetId="42" state="hidden" r:id="rId7"/>
    <sheet name="Territorialización PA" sheetId="37" state="hidden" r:id="rId8"/>
    <sheet name="Indicadores PA_OCI" sheetId="47" r:id="rId9"/>
    <sheet name="Indicadores PA_OCDI" sheetId="57" r:id="rId10"/>
    <sheet name="Indicadores PA Administrativa" sheetId="49" r:id="rId11"/>
    <sheet name="Indicadores PA G. Documental" sheetId="50" r:id="rId12"/>
    <sheet name="Indicadores PA Financiera" sheetId="51" r:id="rId13"/>
    <sheet name="Indicadores PA DTH" sheetId="56" r:id="rId14"/>
    <sheet name="Indicadores PA Contratación" sheetId="55" r:id="rId15"/>
    <sheet name="Indicadores PA Atención Ciudada" sheetId="48" r:id="rId16"/>
    <sheet name="Control de Cambios" sheetId="41" r:id="rId17"/>
    <sheet name="LISTAS" sheetId="38" state="hidden" r:id="rId18"/>
  </sheets>
  <definedNames>
    <definedName name="_xlnm._FilterDatabase" localSheetId="12" hidden="1">'Indicadores PA Financiera'!$A$12:$AY$12</definedName>
    <definedName name="_xlnm._FilterDatabase" localSheetId="11" hidden="1">'Indicadores PA G. Documental'!$A$12:$AY$12</definedName>
    <definedName name="_xlnm._FilterDatabase" localSheetId="4" hidden="1">'Indicadores PA_OAP '!$12:$30</definedName>
    <definedName name="_xlnm.Print_Area" localSheetId="14">'Indicadores PA Contratación'!$A$1:$AY$23</definedName>
    <definedName name="_xlnm.Print_Area" localSheetId="13">'Indicadores PA DTH'!$A$1:$AY$19</definedName>
    <definedName name="_xlnm.Print_Area" localSheetId="12">'Indicadores PA Financiera'!$A$1:$AY$19</definedName>
    <definedName name="_xlnm.Print_Area" localSheetId="11">'Indicadores PA G. Documental'!$A$1:$AY$22</definedName>
    <definedName name="_xlnm.Print_Area" localSheetId="5">'Indicadores PA_OAJ'!$A$1:$AY$22</definedName>
    <definedName name="_xlnm.Print_Area" localSheetId="4">'Indicadores PA_OAP '!$A$1:$AY$30</definedName>
    <definedName name="_xlnm.Print_Area" localSheetId="9">'Indicadores PA_OCDI'!$A$1:$AY$18</definedName>
    <definedName name="_xlnm.Print_Area" localSheetId="8">'Indicadores PA_OCI'!$A$1:$AY$18</definedName>
    <definedName name="_xlnm.Print_Area" localSheetId="0">'Meta 1'!$A$1:$AE$46</definedName>
    <definedName name="_xlnm.Print_Area" localSheetId="1">'Meta 2'!$A$1:$AE$52</definedName>
    <definedName name="_xlnm.Print_Area" localSheetId="2">'Meta 3'!$A$1:$AE$46</definedName>
    <definedName name="_xlnm.Print_Area" localSheetId="3">'Meta 4'!$A$1:$AE$54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40" l="1"/>
  <c r="E24" i="44"/>
  <c r="C24" i="44"/>
  <c r="AD23" i="45"/>
  <c r="AD25" i="45"/>
  <c r="AD25" i="44"/>
  <c r="AD23" i="44"/>
  <c r="AD25" i="43"/>
  <c r="AD23" i="43"/>
  <c r="AD25" i="40"/>
  <c r="AD23" i="40"/>
  <c r="E24" i="45"/>
  <c r="E24" i="43" l="1"/>
  <c r="P45" i="43" l="1"/>
  <c r="AT17" i="48"/>
  <c r="AS17" i="48"/>
  <c r="AT16" i="48"/>
  <c r="AS16" i="48"/>
  <c r="AT15" i="48"/>
  <c r="AS15" i="48"/>
  <c r="AT14" i="48"/>
  <c r="AS14" i="48"/>
  <c r="AT13" i="48"/>
  <c r="AT13" i="36"/>
  <c r="AS15" i="56"/>
  <c r="AS14" i="56"/>
  <c r="AS13" i="56"/>
  <c r="AT13" i="56" s="1"/>
  <c r="AS14" i="50"/>
  <c r="AS15" i="50"/>
  <c r="AS16" i="50"/>
  <c r="AS17" i="50"/>
  <c r="AS18" i="50"/>
  <c r="AS19" i="50"/>
  <c r="AS13" i="50"/>
  <c r="AS14" i="46"/>
  <c r="AT14" i="46" s="1"/>
  <c r="AS15" i="46"/>
  <c r="AT15" i="46" s="1"/>
  <c r="AS16" i="46"/>
  <c r="AT16" i="46" s="1"/>
  <c r="AS17" i="46"/>
  <c r="AT17" i="46" s="1"/>
  <c r="AS18" i="46"/>
  <c r="AT18" i="46" s="1"/>
  <c r="AS13" i="46"/>
  <c r="AT13" i="46" s="1"/>
  <c r="D24" i="44"/>
  <c r="N24" i="44" s="1"/>
  <c r="O25" i="44" s="1"/>
  <c r="D24" i="45"/>
  <c r="D24" i="40"/>
  <c r="N25" i="45"/>
  <c r="B24" i="45"/>
  <c r="N23" i="45"/>
  <c r="O23" i="45" s="1"/>
  <c r="N22" i="45"/>
  <c r="AC25" i="45"/>
  <c r="AC23" i="45"/>
  <c r="W22" i="45"/>
  <c r="AB24" i="45" s="1"/>
  <c r="AC24" i="45" s="1"/>
  <c r="U22" i="45"/>
  <c r="AC22" i="45" s="1"/>
  <c r="AC25" i="44"/>
  <c r="AE25" i="44" s="1"/>
  <c r="AC23" i="44"/>
  <c r="AC22" i="44"/>
  <c r="N25" i="44"/>
  <c r="B24" i="44"/>
  <c r="N23" i="44"/>
  <c r="O23" i="44" s="1"/>
  <c r="N22" i="44"/>
  <c r="AC25" i="43"/>
  <c r="AE25" i="43" s="1"/>
  <c r="AC24" i="43"/>
  <c r="AC23" i="43"/>
  <c r="AC22" i="43"/>
  <c r="N25" i="43"/>
  <c r="B24" i="43"/>
  <c r="N23" i="43"/>
  <c r="N22" i="43"/>
  <c r="N25" i="40"/>
  <c r="B24" i="40"/>
  <c r="N23" i="40"/>
  <c r="O23" i="40" s="1"/>
  <c r="N22" i="40"/>
  <c r="AC25" i="40"/>
  <c r="AE25" i="40" s="1"/>
  <c r="AC24" i="40"/>
  <c r="AC23" i="40"/>
  <c r="AC22" i="40"/>
  <c r="C24" i="45" l="1"/>
  <c r="N24" i="45" s="1"/>
  <c r="O25" i="45" s="1"/>
  <c r="AE23" i="45"/>
  <c r="AE25" i="45"/>
  <c r="AE23" i="44"/>
  <c r="AE23" i="43"/>
  <c r="C24" i="43"/>
  <c r="D24" i="43" s="1"/>
  <c r="C24" i="40"/>
  <c r="AE23" i="40"/>
  <c r="N24" i="43" l="1"/>
  <c r="O25" i="43" s="1"/>
  <c r="N24" i="40"/>
  <c r="O25" i="40" s="1"/>
  <c r="P36" i="45" l="1"/>
  <c r="P51" i="43"/>
  <c r="P30" i="45"/>
  <c r="P30" i="44"/>
  <c r="P30" i="40"/>
  <c r="B35" i="45" l="1"/>
  <c r="B35" i="40"/>
  <c r="B35" i="43"/>
  <c r="P36" i="40"/>
  <c r="P35" i="40"/>
  <c r="P21" i="44"/>
  <c r="P21" i="43"/>
  <c r="P21" i="40"/>
  <c r="AT14" i="51" l="1"/>
  <c r="AT15" i="51"/>
  <c r="AT16" i="51"/>
  <c r="AT13" i="51"/>
  <c r="AT14" i="49"/>
  <c r="AT13" i="49"/>
  <c r="P35" i="45" l="1"/>
  <c r="P36" i="44"/>
  <c r="P35" i="44"/>
  <c r="P35" i="43"/>
  <c r="P45" i="45" l="1"/>
  <c r="P46" i="45"/>
  <c r="P47" i="45"/>
  <c r="P48" i="45"/>
  <c r="AS18" i="48"/>
  <c r="AT18" i="48" s="1"/>
  <c r="AS14" i="57"/>
  <c r="AT14" i="57" s="1"/>
  <c r="AS13" i="57"/>
  <c r="AT13" i="57" s="1"/>
  <c r="AT16" i="56"/>
  <c r="AT15" i="56"/>
  <c r="AT14" i="56"/>
  <c r="AS20" i="55" l="1"/>
  <c r="AT20" i="55" s="1"/>
  <c r="AS19" i="55"/>
  <c r="AT19" i="55" s="1"/>
  <c r="AS18" i="55"/>
  <c r="AT18" i="55" s="1"/>
  <c r="AS17" i="55"/>
  <c r="AT17" i="55" s="1"/>
  <c r="AS16" i="55"/>
  <c r="AT16" i="55" s="1"/>
  <c r="AS15" i="55"/>
  <c r="AT15" i="55" s="1"/>
  <c r="AS14" i="55"/>
  <c r="AT14" i="55" s="1"/>
  <c r="AS13" i="55"/>
  <c r="AT13" i="55" s="1"/>
  <c r="AS13" i="48" l="1"/>
  <c r="AS18" i="36" l="1"/>
  <c r="AT18" i="36" s="1"/>
  <c r="AS19" i="36"/>
  <c r="AT19" i="36" s="1"/>
  <c r="AS20" i="36"/>
  <c r="AT20" i="36" s="1"/>
  <c r="AS21" i="36"/>
  <c r="AT21" i="36" s="1"/>
  <c r="AS22" i="36"/>
  <c r="AT22" i="36" s="1"/>
  <c r="AS23" i="36"/>
  <c r="AT23" i="36" s="1"/>
  <c r="AS24" i="36"/>
  <c r="AT24" i="36" s="1"/>
  <c r="AS25" i="36"/>
  <c r="AT25" i="36" s="1"/>
  <c r="AS26" i="36"/>
  <c r="AT26" i="36" s="1"/>
  <c r="AS27" i="36"/>
  <c r="AT27" i="36" s="1"/>
  <c r="AS17" i="36"/>
  <c r="AT17" i="36" s="1"/>
  <c r="AS14" i="36"/>
  <c r="AT14" i="36" s="1"/>
  <c r="AS15" i="36"/>
  <c r="AT15" i="36" s="1"/>
  <c r="AT16" i="36"/>
  <c r="P44" i="45" l="1"/>
  <c r="P43" i="45"/>
  <c r="P50" i="45"/>
  <c r="P49" i="45"/>
  <c r="P36" i="43"/>
  <c r="P48" i="43"/>
  <c r="P47" i="43"/>
  <c r="P46" i="43"/>
  <c r="P44" i="43"/>
  <c r="P43" i="43"/>
  <c r="P54" i="45"/>
  <c r="P53" i="45"/>
  <c r="P52" i="45"/>
  <c r="P51" i="45"/>
  <c r="P42" i="45"/>
  <c r="P41" i="45"/>
  <c r="P46" i="44"/>
  <c r="P45" i="44"/>
  <c r="P44" i="44"/>
  <c r="P43" i="44"/>
  <c r="P42" i="44"/>
  <c r="P41" i="44"/>
  <c r="P52" i="43"/>
  <c r="P50" i="43"/>
  <c r="P49" i="43"/>
  <c r="P42" i="43"/>
  <c r="P41" i="43"/>
  <c r="P30" i="43"/>
  <c r="BK58" i="37"/>
  <c r="BJ58" i="37"/>
  <c r="BI58" i="37"/>
  <c r="BH58" i="37"/>
  <c r="BG58" i="37"/>
  <c r="BF58" i="37"/>
  <c r="BE58" i="37"/>
  <c r="BD58" i="37"/>
  <c r="BC58" i="37"/>
  <c r="BB58" i="37"/>
  <c r="BA58" i="37"/>
  <c r="AZ58" i="37"/>
  <c r="AW58" i="37"/>
  <c r="AV58" i="37"/>
  <c r="AU58" i="37"/>
  <c r="AT58" i="37"/>
  <c r="AS58" i="37"/>
  <c r="AR58" i="37"/>
  <c r="AQ58" i="37"/>
  <c r="AP58" i="37"/>
  <c r="AO58" i="37"/>
  <c r="AN58" i="37"/>
  <c r="AM58" i="37"/>
  <c r="AL58" i="37"/>
  <c r="AK58" i="37"/>
  <c r="AJ58" i="37"/>
  <c r="AI58" i="37"/>
  <c r="AH58" i="37"/>
  <c r="AE58" i="37"/>
  <c r="AD58" i="37"/>
  <c r="AC58" i="37"/>
  <c r="AB58" i="37"/>
  <c r="AA58" i="37"/>
  <c r="Z58" i="37"/>
  <c r="Y58" i="37"/>
  <c r="X58" i="37"/>
  <c r="W58" i="37"/>
  <c r="V58" i="37"/>
  <c r="U58" i="37"/>
  <c r="T58" i="37"/>
  <c r="Q58" i="37"/>
  <c r="P58" i="37"/>
  <c r="O58" i="37"/>
  <c r="N58" i="37"/>
  <c r="M58" i="37"/>
  <c r="L58" i="37"/>
  <c r="K58" i="37"/>
  <c r="J58" i="37"/>
  <c r="I58" i="37"/>
  <c r="H58" i="37"/>
  <c r="G58" i="37"/>
  <c r="F58" i="37"/>
  <c r="E58" i="37"/>
  <c r="D58" i="37"/>
  <c r="C58" i="37"/>
  <c r="B58" i="37"/>
  <c r="AY57" i="37"/>
  <c r="AX57" i="37"/>
  <c r="S57" i="37"/>
  <c r="R57" i="37"/>
  <c r="AY56" i="37"/>
  <c r="AX56" i="37"/>
  <c r="S56" i="37"/>
  <c r="R56" i="37"/>
  <c r="AY55" i="37"/>
  <c r="AX55" i="37"/>
  <c r="S55" i="37"/>
  <c r="R55" i="37"/>
  <c r="AY54" i="37"/>
  <c r="AX54" i="37"/>
  <c r="S54" i="37"/>
  <c r="R54" i="37"/>
  <c r="AY53" i="37"/>
  <c r="AX53" i="37"/>
  <c r="S53" i="37"/>
  <c r="R53" i="37"/>
  <c r="AY52" i="37"/>
  <c r="AX52" i="37"/>
  <c r="S52" i="37"/>
  <c r="R52" i="37"/>
  <c r="AY51" i="37"/>
  <c r="AX51" i="37"/>
  <c r="S51" i="37"/>
  <c r="R51" i="37"/>
  <c r="AY50" i="37"/>
  <c r="AX50" i="37"/>
  <c r="S50" i="37"/>
  <c r="R50" i="37"/>
  <c r="AY49" i="37"/>
  <c r="AX49" i="37"/>
  <c r="S49" i="37"/>
  <c r="R49" i="37"/>
  <c r="AY48" i="37"/>
  <c r="AX48" i="37"/>
  <c r="S48" i="37"/>
  <c r="R48" i="37"/>
  <c r="AY47" i="37"/>
  <c r="AX47" i="37"/>
  <c r="S47" i="37"/>
  <c r="R47" i="37"/>
  <c r="AY46" i="37"/>
  <c r="AX46" i="37"/>
  <c r="S46" i="37"/>
  <c r="R46" i="37"/>
  <c r="AY45" i="37"/>
  <c r="AX45" i="37"/>
  <c r="S45" i="37"/>
  <c r="R45" i="37"/>
  <c r="AY44" i="37"/>
  <c r="AX44" i="37"/>
  <c r="S44" i="37"/>
  <c r="R44" i="37"/>
  <c r="AY43" i="37"/>
  <c r="AX43" i="37"/>
  <c r="S43" i="37"/>
  <c r="R43" i="37"/>
  <c r="AY42" i="37"/>
  <c r="AX42" i="37"/>
  <c r="S42" i="37"/>
  <c r="R42" i="37"/>
  <c r="AY41" i="37"/>
  <c r="AX41" i="37"/>
  <c r="S41" i="37"/>
  <c r="R41" i="37"/>
  <c r="AY40" i="37"/>
  <c r="AX40" i="37"/>
  <c r="S40" i="37"/>
  <c r="R40" i="37"/>
  <c r="AY39" i="37"/>
  <c r="AX39" i="37"/>
  <c r="S39" i="37"/>
  <c r="R39" i="37"/>
  <c r="AY38" i="37"/>
  <c r="AX38" i="37"/>
  <c r="S38" i="37"/>
  <c r="R38" i="37"/>
  <c r="AY37" i="37"/>
  <c r="AY58" i="37"/>
  <c r="AX37" i="37"/>
  <c r="AX58" i="37"/>
  <c r="S37" i="37"/>
  <c r="S58" i="37"/>
  <c r="R37" i="37"/>
  <c r="R58" i="37"/>
  <c r="AW32" i="37"/>
  <c r="AV32" i="37"/>
  <c r="AU32" i="37"/>
  <c r="AT32" i="37"/>
  <c r="AS32" i="37"/>
  <c r="AR32" i="37"/>
  <c r="AQ32" i="37"/>
  <c r="AP32" i="37"/>
  <c r="AO32" i="37"/>
  <c r="AN32" i="37"/>
  <c r="AM32" i="37"/>
  <c r="AL32" i="37"/>
  <c r="AK32" i="37"/>
  <c r="AJ32" i="37"/>
  <c r="AI32" i="37"/>
  <c r="AH32" i="37"/>
  <c r="Q32" i="37"/>
  <c r="M32" i="37"/>
  <c r="I32" i="37"/>
  <c r="E32" i="37"/>
  <c r="AY12" i="37"/>
  <c r="AY13" i="37"/>
  <c r="AY14" i="37"/>
  <c r="AY15" i="37"/>
  <c r="AY16" i="37"/>
  <c r="AY17" i="37"/>
  <c r="AY18" i="37"/>
  <c r="AY19" i="37"/>
  <c r="AY20" i="37"/>
  <c r="AY21" i="37"/>
  <c r="AY22" i="37"/>
  <c r="AY23" i="37"/>
  <c r="AY24" i="37"/>
  <c r="AY25" i="37"/>
  <c r="AY26" i="37"/>
  <c r="AY27" i="37"/>
  <c r="AY28" i="37"/>
  <c r="AY29" i="37"/>
  <c r="AY30" i="37"/>
  <c r="AY31" i="37"/>
  <c r="AY11" i="37"/>
  <c r="S12" i="37"/>
  <c r="S13" i="37"/>
  <c r="S14" i="37"/>
  <c r="S15" i="37"/>
  <c r="S16" i="37"/>
  <c r="S17" i="37"/>
  <c r="S18" i="37"/>
  <c r="S19" i="37"/>
  <c r="S20" i="37"/>
  <c r="S21" i="37"/>
  <c r="S22" i="37"/>
  <c r="S23" i="37"/>
  <c r="S24" i="37"/>
  <c r="S25" i="37"/>
  <c r="S26" i="37"/>
  <c r="S27" i="37"/>
  <c r="S28" i="37"/>
  <c r="S29" i="37"/>
  <c r="S30" i="37"/>
  <c r="S31" i="37"/>
  <c r="S11" i="37"/>
  <c r="J32" i="37"/>
  <c r="K32" i="37"/>
  <c r="L32" i="37"/>
  <c r="AX14" i="37"/>
  <c r="AX15" i="37"/>
  <c r="AX16" i="37"/>
  <c r="AX17" i="37"/>
  <c r="AX18" i="37"/>
  <c r="AX19" i="37"/>
  <c r="AX20" i="37"/>
  <c r="AX21" i="37"/>
  <c r="AX22" i="37"/>
  <c r="T32" i="37"/>
  <c r="U32" i="37"/>
  <c r="V32" i="37"/>
  <c r="W32" i="37"/>
  <c r="X32" i="37"/>
  <c r="AZ32" i="37"/>
  <c r="BA32" i="37"/>
  <c r="BB32" i="37"/>
  <c r="BC32" i="37"/>
  <c r="BD32" i="37"/>
  <c r="BE32" i="37"/>
  <c r="P46" i="40"/>
  <c r="P45" i="40"/>
  <c r="P44" i="40"/>
  <c r="P43" i="40"/>
  <c r="P42" i="40"/>
  <c r="P41" i="40"/>
  <c r="AX12" i="37"/>
  <c r="AX13" i="37"/>
  <c r="AX23" i="37"/>
  <c r="AX24" i="37"/>
  <c r="AX25" i="37"/>
  <c r="AX26" i="37"/>
  <c r="AX27" i="37"/>
  <c r="AX28" i="37"/>
  <c r="AX29" i="37"/>
  <c r="AX30" i="37"/>
  <c r="AX31" i="37"/>
  <c r="AX11" i="37"/>
  <c r="R12" i="37"/>
  <c r="R13" i="37"/>
  <c r="R14" i="37"/>
  <c r="R15" i="37"/>
  <c r="R16" i="37"/>
  <c r="R17" i="37"/>
  <c r="R18" i="37"/>
  <c r="R19" i="37"/>
  <c r="R20" i="37"/>
  <c r="R21" i="37"/>
  <c r="R22" i="37"/>
  <c r="R23" i="37"/>
  <c r="R24" i="37"/>
  <c r="R25" i="37"/>
  <c r="R26" i="37"/>
  <c r="R27" i="37"/>
  <c r="R28" i="37"/>
  <c r="R29" i="37"/>
  <c r="R30" i="37"/>
  <c r="R31" i="37"/>
  <c r="R11" i="37"/>
  <c r="C32" i="37"/>
  <c r="D32" i="37"/>
  <c r="F32" i="37"/>
  <c r="G32" i="37"/>
  <c r="H32" i="37"/>
  <c r="N32" i="37"/>
  <c r="O32" i="37"/>
  <c r="P32" i="37"/>
  <c r="Y32" i="37"/>
  <c r="Z32" i="37"/>
  <c r="AA32" i="37"/>
  <c r="AB32" i="37"/>
  <c r="AC32" i="37"/>
  <c r="AD32" i="37"/>
  <c r="AE32" i="37"/>
  <c r="B32" i="37"/>
  <c r="BK32" i="37"/>
  <c r="BJ32" i="37"/>
  <c r="BI32" i="37"/>
  <c r="BH32" i="37"/>
  <c r="BG32" i="37"/>
  <c r="BF32" i="37"/>
  <c r="AY32" i="37"/>
  <c r="S32" i="37"/>
  <c r="R32" i="37"/>
  <c r="AX32"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7" authorId="0" shapeId="0" xr:uid="{00000000-0006-0000-0000-000001000000}">
      <text>
        <r>
          <rPr>
            <b/>
            <sz val="9"/>
            <color indexed="81"/>
            <rFont val="Tahoma"/>
            <family val="2"/>
          </rPr>
          <t>Daniel Avendaño:</t>
        </r>
        <r>
          <rPr>
            <sz val="9"/>
            <color indexed="81"/>
            <rFont val="Tahoma"/>
            <family val="2"/>
          </rPr>
          <t xml:space="preserve">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5" authorId="0" shapeId="0" xr:uid="{00000000-0006-0000-0000-000002000000}">
      <text>
        <r>
          <rPr>
            <b/>
            <sz val="9"/>
            <color indexed="81"/>
            <rFont val="Tahoma"/>
            <family val="2"/>
          </rPr>
          <t>Daniel Avendaño:</t>
        </r>
        <r>
          <rPr>
            <sz val="9"/>
            <color indexed="81"/>
            <rFont val="Tahoma"/>
            <family val="2"/>
          </rPr>
          <t xml:space="preserve">
En estos campos se debe diligenciar el detalle de la estructura Plan de Desarrollo vigente, bajo la cual se encuentra articulado el proyecto de inversión </t>
        </r>
      </text>
    </comment>
    <comment ref="A21" authorId="0" shapeId="0" xr:uid="{00000000-0006-0000-0000-000003000000}">
      <text>
        <r>
          <rPr>
            <b/>
            <sz val="9"/>
            <color indexed="81"/>
            <rFont val="Tahoma"/>
            <family val="2"/>
          </rPr>
          <t>Daniel Avendaño:</t>
        </r>
        <r>
          <rPr>
            <sz val="9"/>
            <color indexed="81"/>
            <rFont val="Tahoma"/>
            <family val="2"/>
          </rPr>
          <t xml:space="preserve">
Valor de la reserva constituida al inicio de la vigencia</t>
        </r>
      </text>
    </comment>
    <comment ref="AD21" authorId="0" shapeId="0" xr:uid="{00000000-0006-0000-0000-000004000000}">
      <text>
        <r>
          <rPr>
            <b/>
            <sz val="9"/>
            <color indexed="81"/>
            <rFont val="Tahoma"/>
            <family val="2"/>
          </rPr>
          <t>Daniel Avendaño:</t>
        </r>
        <r>
          <rPr>
            <sz val="9"/>
            <color indexed="81"/>
            <rFont val="Tahoma"/>
            <family val="2"/>
          </rPr>
          <t xml:space="preserve">
Ajustar las sumatorias en las formulas de compromisos y giros según el periodo según corresponda</t>
        </r>
      </text>
    </comment>
    <comment ref="A22" authorId="0" shapeId="0" xr:uid="{00000000-0006-0000-0000-000005000000}">
      <text>
        <r>
          <rPr>
            <b/>
            <sz val="9"/>
            <color indexed="81"/>
            <rFont val="Tahoma"/>
            <family val="2"/>
          </rPr>
          <t>Daniel Avendaño:</t>
        </r>
        <r>
          <rPr>
            <sz val="9"/>
            <color indexed="81"/>
            <rFont val="Tahoma"/>
            <family val="2"/>
          </rPr>
          <t xml:space="preserve">
Programación de acuerdo de desempeño en la ejecución de giros para cada mes de la vigencia.</t>
        </r>
      </text>
    </comment>
    <comment ref="A23" authorId="0" shapeId="0" xr:uid="{00000000-0006-0000-0000-000006000000}">
      <text>
        <r>
          <rPr>
            <b/>
            <sz val="9"/>
            <color indexed="81"/>
            <rFont val="Tahoma"/>
            <family val="2"/>
          </rPr>
          <t>Daniel Avendaño:</t>
        </r>
        <r>
          <rPr>
            <sz val="9"/>
            <color indexed="81"/>
            <rFont val="Tahoma"/>
            <family val="2"/>
          </rPr>
          <t xml:space="preserve">
Liberaciones de reservas realizadas en cada mes de la vigencia.</t>
        </r>
      </text>
    </comment>
    <comment ref="A24" authorId="0" shapeId="0" xr:uid="{00000000-0006-0000-0000-000007000000}">
      <text>
        <r>
          <rPr>
            <b/>
            <sz val="9"/>
            <color indexed="81"/>
            <rFont val="Tahoma"/>
            <family val="2"/>
          </rPr>
          <t>Daniel Avendaño:</t>
        </r>
        <r>
          <rPr>
            <sz val="9"/>
            <color indexed="81"/>
            <rFont val="Tahoma"/>
            <family val="2"/>
          </rPr>
          <t xml:space="preserve">
Reserva definitiva después de liberaciones.</t>
        </r>
      </text>
    </comment>
    <comment ref="A25" authorId="0" shapeId="0" xr:uid="{00000000-0006-0000-0000-000008000000}">
      <text>
        <r>
          <rPr>
            <b/>
            <sz val="9"/>
            <color indexed="81"/>
            <rFont val="Tahoma"/>
            <family val="2"/>
          </rPr>
          <t>Daniel Avendaño:</t>
        </r>
        <r>
          <rPr>
            <sz val="9"/>
            <color indexed="81"/>
            <rFont val="Tahoma"/>
            <family val="2"/>
          </rPr>
          <t xml:space="preserve">
Ejecución de los giros de la reserva para mes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985B4C36-01F8-4907-90DA-584FED6F9D86}">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71780F62-644D-4292-A9B0-91ABA173D0D6}">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36F9E406-324E-415A-86D6-8BCE0734830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3706DF43-F496-42AC-ACD0-2DADC88650F0}">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B7464B2D-8581-4D1F-AF5E-2E258DE84664}">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338E02A0-AB2B-4642-A0B5-CFC1087AE847}">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CBE21C03-8322-46E5-8E09-A11E3FDEFDD9}">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A6E18FDD-1C63-415A-AB76-A6C5A1851BB6}">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6AFC8C0E-ED5B-49E1-A65F-A47A8123C4F8}">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6C472335-D9BC-487A-9455-B8C97A0A3A83}">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C45A30AC-67E2-4FBC-A7E3-990CD0424B08}">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11213423-8C3C-4CD9-A9D0-387F0DCA75BB}">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B9DB53C0-446A-450B-9C55-C0601CD84579}">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D3AB3F34-2CD8-434F-8B1F-9AF95BC12E98}">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EAB169F5-9A8E-4C68-9753-561B8CCC698B}">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DE764381-7663-4933-993A-A4C39CF714D3}">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B60231CA-22E0-4AE5-ACC3-3480D9548D66}">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C46AC18E-FA79-43EE-8501-9B45B2F9B8C9}">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C2C38D54-5C88-46D3-A7DF-F5EB2EE48256}">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219CDFDC-BB62-40C8-8629-6169C7A0F4D3}">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8A3FD978-6BDA-4FFB-B332-FFE12BD35CFD}">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676C1288-17C1-4F3A-B4CB-8406ADF05C42}">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B9291036-073C-449C-8E37-C276624E7213}">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5C8892BA-49A3-4945-90D2-B4060499C076}">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52AFA4D1-3293-48C0-BB8B-F7F4A214B8EC}">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0C54B1DF-2A29-4AB0-BE82-89ACE2BF3C96}">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81974FDE-C5F8-4DC4-ACBB-D0BA9142FF2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D7A2C539-9B90-48A8-9F5F-5C28BCD73067}">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F2EE8247-2EBC-4749-A743-6E89CA59156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0CE65BE3-9CAF-4C03-848A-D3C8647AA3E9}">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segun: SEGPLAN, PMR, número de actividad, etc).
</t>
        </r>
      </text>
    </comment>
    <comment ref="F11" authorId="0" shapeId="0" xr:uid="{CA330A2C-83C4-48EA-A386-C9DB89F33413}">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9E057B45-3918-4E96-8B43-687A4FE5A9D9}">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19D03BA9-B253-4BF9-83A1-2871FFE6B504}">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DD8C4A72-A453-453C-9C4B-0642B0BC1D37}">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FE9648C4-2AD5-4F16-8BD8-56BC7EB49FEB}">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65F004BB-7723-4E94-AEA9-49A0C868187F}">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medicicion del indicador y del reporte del seguimiento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9D0F3F5E-4EDB-4C0E-BBA6-B9161BB2EB5C}">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B2D3C991-8BAE-434D-ADF7-B884E6A9FAC3}">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EF22E29F-3C21-495A-B6E6-C23E610E75C2}">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23D396A7-0B38-4E1E-B9A9-4349B72C7FB1}">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8875F300-74C0-4493-AB33-54A34EEC7859}">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406AAC3F-7B14-4A7F-AEF3-289901E0F41E}">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segun: SEGPLAN, PMR, número de actividad, etc).
</t>
        </r>
      </text>
    </comment>
    <comment ref="F11" authorId="0" shapeId="0" xr:uid="{15EB0342-B816-48F9-9671-A8810968E9C5}">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121D68A8-DAAF-44ED-A5F3-63F6E5590FDE}">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9BD050FA-16D7-418A-930A-A32C6CFE5425}">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71B3D80B-394D-4A89-9200-DCC09707ECA3}">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4A150889-631E-4105-AE4A-B03514FEE4B4}">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773B41BC-9A81-44F2-B33E-E1B906CC9D19}">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medicicion del indicador y del reporte del seguimiento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5B0FA5C2-DAF6-42D9-8453-2F7CC3A17491}">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8C7303DB-AFE5-410B-8202-42A3F95AA33C}">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60C3AB6E-3214-4456-A746-C958489BCD23}">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C73B2DC1-3E8A-4BB6-BD48-6AAEF80373E1}">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1BCA8F2E-0AA6-41B1-972E-2FB5D3C7E461}">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8BB65E23-D70A-4CB2-B677-4B801E89CDF4}">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segun: SEGPLAN, PMR, número de actividad, etc).
</t>
        </r>
      </text>
    </comment>
    <comment ref="F11" authorId="0" shapeId="0" xr:uid="{7A8E9BD6-EC63-43E6-97C3-2EF1FDBC12FB}">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3122D55D-C9FA-40C7-A318-01F194B3C018}">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C1197C9B-1F20-4AA6-850E-1A4FEA1D3A8E}">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D49DEC44-D5FD-49C2-AB01-33A37253CCBF}">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8E4BA043-814A-43F2-B5F2-FE2D6AE7BE5E}">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EB3CC90F-C475-4E70-B92D-7841AEAC4237}">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medicicion del indicador y del reporte del seguimiento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00000000-0006-0000-0300-000001000000}">
      <text>
        <r>
          <rPr>
            <b/>
            <sz val="9"/>
            <color indexed="81"/>
            <rFont val="Tahoma"/>
            <family val="2"/>
          </rPr>
          <t>Daniel Avendaño:</t>
        </r>
        <r>
          <rPr>
            <sz val="9"/>
            <color indexed="81"/>
            <rFont val="Tahoma"/>
            <family val="2"/>
          </rPr>
          <t xml:space="preserve">
Fecha en la que el cambio solicitado al plan de acción es aprobado</t>
        </r>
      </text>
    </comment>
    <comment ref="B7" authorId="0" shapeId="0" xr:uid="{00000000-0006-0000-0300-000002000000}">
      <text>
        <r>
          <rPr>
            <b/>
            <sz val="9"/>
            <color indexed="81"/>
            <rFont val="Tahoma"/>
            <family val="2"/>
          </rPr>
          <t>Daniel Avendaño:</t>
        </r>
        <r>
          <rPr>
            <sz val="9"/>
            <color indexed="81"/>
            <rFont val="Tahoma"/>
            <family val="2"/>
          </rPr>
          <t xml:space="preserve">
Descripción de los cambios realizados en la actialización que corresponda</t>
        </r>
      </text>
    </comment>
    <comment ref="C7" authorId="0" shapeId="0" xr:uid="{00000000-0006-0000-0300-000003000000}">
      <text>
        <r>
          <rPr>
            <b/>
            <sz val="9"/>
            <color indexed="81"/>
            <rFont val="Tahoma"/>
            <family val="2"/>
          </rPr>
          <t>Daniel Avendaño:</t>
        </r>
        <r>
          <rPr>
            <sz val="9"/>
            <color indexed="81"/>
            <rFont val="Tahoma"/>
            <family val="2"/>
          </rPr>
          <t xml:space="preserve">
Justificación del motivo que genera el cambio en el plan de acción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Rocío López</author>
  </authors>
  <commentList>
    <comment ref="K7" authorId="0" shapeId="0" xr:uid="{6B0FE99C-9C12-4484-940E-8C8FE4F120BE}">
      <text>
        <r>
          <rPr>
            <b/>
            <sz val="9"/>
            <color indexed="81"/>
            <rFont val="Tahoma"/>
            <family val="2"/>
          </rPr>
          <t>Daniel Avendaño:</t>
        </r>
        <r>
          <rPr>
            <sz val="9"/>
            <color indexed="81"/>
            <rFont val="Tahoma"/>
            <family val="2"/>
          </rPr>
          <t xml:space="preserve">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5" authorId="0" shapeId="0" xr:uid="{4CD5AF27-F357-433F-9A8C-C844073C8962}">
      <text>
        <r>
          <rPr>
            <b/>
            <sz val="9"/>
            <color indexed="81"/>
            <rFont val="Tahoma"/>
            <family val="2"/>
          </rPr>
          <t>Daniel Avendaño:</t>
        </r>
        <r>
          <rPr>
            <sz val="9"/>
            <color indexed="81"/>
            <rFont val="Tahoma"/>
            <family val="2"/>
          </rPr>
          <t xml:space="preserve">
En estos campos se debe diligenciar el detalle de la estructura Plan de Desarrollo vigente, bajo la cual se encuentra articulado el proyecto de inversión </t>
        </r>
      </text>
    </comment>
    <comment ref="A21" authorId="0" shapeId="0" xr:uid="{A3A57770-31E8-4B50-AD73-436C3D9CA850}">
      <text>
        <r>
          <rPr>
            <b/>
            <sz val="9"/>
            <color indexed="81"/>
            <rFont val="Tahoma"/>
            <family val="2"/>
          </rPr>
          <t>Daniel Avendaño:</t>
        </r>
        <r>
          <rPr>
            <sz val="9"/>
            <color indexed="81"/>
            <rFont val="Tahoma"/>
            <family val="2"/>
          </rPr>
          <t xml:space="preserve">
Valor de la reserva constituida al inicio de la vigencia</t>
        </r>
      </text>
    </comment>
    <comment ref="AD21" authorId="0" shapeId="0" xr:uid="{6CCC7405-033F-48BC-97D7-9A8BC94E693D}">
      <text>
        <r>
          <rPr>
            <b/>
            <sz val="9"/>
            <color indexed="81"/>
            <rFont val="Tahoma"/>
            <family val="2"/>
          </rPr>
          <t>Daniel Avendaño:</t>
        </r>
        <r>
          <rPr>
            <sz val="9"/>
            <color indexed="81"/>
            <rFont val="Tahoma"/>
            <family val="2"/>
          </rPr>
          <t xml:space="preserve">
Ajustar las sumatorias en las formulas de compromisos y giros según el periodo según corresponda</t>
        </r>
      </text>
    </comment>
    <comment ref="A22" authorId="0" shapeId="0" xr:uid="{C850D59C-45CE-4983-BF86-7E474468254B}">
      <text>
        <r>
          <rPr>
            <b/>
            <sz val="9"/>
            <color indexed="81"/>
            <rFont val="Tahoma"/>
            <family val="2"/>
          </rPr>
          <t>Daniel Avendaño:</t>
        </r>
        <r>
          <rPr>
            <sz val="9"/>
            <color indexed="81"/>
            <rFont val="Tahoma"/>
            <family val="2"/>
          </rPr>
          <t xml:space="preserve">
Programación de acuerdo de desempeño en la ejecución de giros para cada mes de la vigencia.</t>
        </r>
      </text>
    </comment>
    <comment ref="A23" authorId="0" shapeId="0" xr:uid="{45D95203-464F-4AED-8F4B-6FC7483BF5D9}">
      <text>
        <r>
          <rPr>
            <b/>
            <sz val="9"/>
            <color indexed="81"/>
            <rFont val="Tahoma"/>
            <family val="2"/>
          </rPr>
          <t>Daniel Avendaño:</t>
        </r>
        <r>
          <rPr>
            <sz val="9"/>
            <color indexed="81"/>
            <rFont val="Tahoma"/>
            <family val="2"/>
          </rPr>
          <t xml:space="preserve">
Liberaciones de reservas realizadas en cada mes de la vigencia.</t>
        </r>
      </text>
    </comment>
    <comment ref="A24" authorId="0" shapeId="0" xr:uid="{71CAB32C-6C69-4B70-A7A2-2B05E7F26567}">
      <text>
        <r>
          <rPr>
            <b/>
            <sz val="9"/>
            <color indexed="81"/>
            <rFont val="Tahoma"/>
            <family val="2"/>
          </rPr>
          <t>Daniel Avendaño:</t>
        </r>
        <r>
          <rPr>
            <sz val="9"/>
            <color indexed="81"/>
            <rFont val="Tahoma"/>
            <family val="2"/>
          </rPr>
          <t xml:space="preserve">
Reserva definitiva después de liberaciones.</t>
        </r>
      </text>
    </comment>
    <comment ref="A25" authorId="0" shapeId="0" xr:uid="{0D778E20-DFC8-475D-8B02-9D7D002D977D}">
      <text>
        <r>
          <rPr>
            <b/>
            <sz val="9"/>
            <color indexed="81"/>
            <rFont val="Tahoma"/>
            <family val="2"/>
          </rPr>
          <t>Daniel Avendaño:</t>
        </r>
        <r>
          <rPr>
            <sz val="9"/>
            <color indexed="81"/>
            <rFont val="Tahoma"/>
            <family val="2"/>
          </rPr>
          <t xml:space="preserve">
Ejecución de los giros de la reserva para mes</t>
        </r>
      </text>
    </comment>
    <comment ref="Y41" authorId="1" shapeId="0" xr:uid="{1CAE8638-0E89-4BD7-B641-8AA828EF4A34}">
      <text>
        <r>
          <rPr>
            <b/>
            <sz val="9"/>
            <color indexed="81"/>
            <rFont val="Tahoma"/>
            <family val="2"/>
          </rPr>
          <t>Rocío López:</t>
        </r>
        <r>
          <rPr>
            <sz val="9"/>
            <color indexed="81"/>
            <rFont val="Tahoma"/>
            <family val="2"/>
          </rPr>
          <t xml:space="preserve">
No se puede acceder</t>
        </r>
      </text>
    </comment>
    <comment ref="Y43" authorId="1" shapeId="0" xr:uid="{964268E0-36B6-4929-BB9D-F1618B0034FB}">
      <text>
        <r>
          <rPr>
            <b/>
            <sz val="9"/>
            <color indexed="81"/>
            <rFont val="Tahoma"/>
            <family val="2"/>
          </rPr>
          <t>Rocío López:</t>
        </r>
        <r>
          <rPr>
            <sz val="9"/>
            <color indexed="81"/>
            <rFont val="Tahoma"/>
            <family val="2"/>
          </rPr>
          <t xml:space="preserve">
No se puede acceder</t>
        </r>
      </text>
    </comment>
    <comment ref="Y45" authorId="1" shapeId="0" xr:uid="{0CABAAD6-0C14-4C1C-910E-78B441F95FF1}">
      <text>
        <r>
          <rPr>
            <b/>
            <sz val="9"/>
            <color indexed="81"/>
            <rFont val="Tahoma"/>
            <family val="2"/>
          </rPr>
          <t>Rocío López:</t>
        </r>
        <r>
          <rPr>
            <sz val="9"/>
            <color indexed="81"/>
            <rFont val="Tahoma"/>
            <family val="2"/>
          </rPr>
          <t xml:space="preserve">
No disponible</t>
        </r>
      </text>
    </comment>
    <comment ref="Y49" authorId="1" shapeId="0" xr:uid="{30C1AF8F-6A2A-4A37-A6FD-B73E92AB09FC}">
      <text>
        <r>
          <rPr>
            <b/>
            <sz val="9"/>
            <color indexed="81"/>
            <rFont val="Tahoma"/>
            <family val="2"/>
          </rPr>
          <t>Rocío López:</t>
        </r>
        <r>
          <rPr>
            <sz val="9"/>
            <color indexed="81"/>
            <rFont val="Tahoma"/>
            <family val="2"/>
          </rPr>
          <t xml:space="preserve">
el archivo de mesas de ayuda de mantenimientos tiene  casillas ocultas y no se puede validar la información reportada
</t>
        </r>
      </text>
    </comment>
    <comment ref="Y51" authorId="1" shapeId="0" xr:uid="{AF96BA2C-7BA6-4952-A062-C2D9342D69C9}">
      <text>
        <r>
          <rPr>
            <b/>
            <sz val="9"/>
            <color indexed="81"/>
            <rFont val="Tahoma"/>
            <family val="2"/>
          </rPr>
          <t>Rocío López:</t>
        </r>
        <r>
          <rPr>
            <sz val="9"/>
            <color indexed="81"/>
            <rFont val="Tahoma"/>
            <family val="2"/>
          </rPr>
          <t xml:space="preserve">
No se puede acceder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Rocío López</author>
  </authors>
  <commentList>
    <comment ref="K7" authorId="0" shapeId="0" xr:uid="{ADDEC965-FF24-43C3-BFD6-9DA5B6034B6A}">
      <text>
        <r>
          <rPr>
            <b/>
            <sz val="9"/>
            <color indexed="81"/>
            <rFont val="Tahoma"/>
            <family val="2"/>
          </rPr>
          <t>Daniel Avendaño:</t>
        </r>
        <r>
          <rPr>
            <sz val="9"/>
            <color indexed="81"/>
            <rFont val="Tahoma"/>
            <family val="2"/>
          </rPr>
          <t xml:space="preserve">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5" authorId="0" shapeId="0" xr:uid="{907FECF4-4631-4652-8388-7ECE830539DD}">
      <text>
        <r>
          <rPr>
            <b/>
            <sz val="9"/>
            <color indexed="81"/>
            <rFont val="Tahoma"/>
            <family val="2"/>
          </rPr>
          <t>Daniel Avendaño:</t>
        </r>
        <r>
          <rPr>
            <sz val="9"/>
            <color indexed="81"/>
            <rFont val="Tahoma"/>
            <family val="2"/>
          </rPr>
          <t xml:space="preserve">
En estos campos se debe diligenciar el detalle de la estructura Plan de Desarrollo vigente, bajo la cual se encuentra articulado el proyecto de inversión </t>
        </r>
      </text>
    </comment>
    <comment ref="A21" authorId="0" shapeId="0" xr:uid="{0CFA6043-260F-43DD-AF96-64DB316F3E9A}">
      <text>
        <r>
          <rPr>
            <b/>
            <sz val="9"/>
            <color indexed="81"/>
            <rFont val="Tahoma"/>
            <family val="2"/>
          </rPr>
          <t>Daniel Avendaño:</t>
        </r>
        <r>
          <rPr>
            <sz val="9"/>
            <color indexed="81"/>
            <rFont val="Tahoma"/>
            <family val="2"/>
          </rPr>
          <t xml:space="preserve">
Valor de la reserva constituida al inicio de la vigencia</t>
        </r>
      </text>
    </comment>
    <comment ref="AD21" authorId="0" shapeId="0" xr:uid="{AF1781EA-6E91-4214-8ED7-6EB63953A3CB}">
      <text>
        <r>
          <rPr>
            <b/>
            <sz val="9"/>
            <color indexed="81"/>
            <rFont val="Tahoma"/>
            <family val="2"/>
          </rPr>
          <t>Daniel Avendaño:</t>
        </r>
        <r>
          <rPr>
            <sz val="9"/>
            <color indexed="81"/>
            <rFont val="Tahoma"/>
            <family val="2"/>
          </rPr>
          <t xml:space="preserve">
Ajustar las sumatorias en las formulas de compromisos y giros según el periodo según corresponda</t>
        </r>
      </text>
    </comment>
    <comment ref="A22" authorId="0" shapeId="0" xr:uid="{7EA93B1C-B4F0-46B9-9428-453825CD1B86}">
      <text>
        <r>
          <rPr>
            <b/>
            <sz val="9"/>
            <color indexed="81"/>
            <rFont val="Tahoma"/>
            <family val="2"/>
          </rPr>
          <t>Daniel Avendaño:</t>
        </r>
        <r>
          <rPr>
            <sz val="9"/>
            <color indexed="81"/>
            <rFont val="Tahoma"/>
            <family val="2"/>
          </rPr>
          <t xml:space="preserve">
Programación de acuerdo de desempeño en la ejecución de giros para cada mes de la vigencia.</t>
        </r>
      </text>
    </comment>
    <comment ref="A23" authorId="0" shapeId="0" xr:uid="{A3342AF0-1B1B-484B-A79E-300AA8063B2D}">
      <text>
        <r>
          <rPr>
            <b/>
            <sz val="9"/>
            <color indexed="81"/>
            <rFont val="Tahoma"/>
            <family val="2"/>
          </rPr>
          <t>Daniel Avendaño:</t>
        </r>
        <r>
          <rPr>
            <sz val="9"/>
            <color indexed="81"/>
            <rFont val="Tahoma"/>
            <family val="2"/>
          </rPr>
          <t xml:space="preserve">
Liberaciones de reservas realizadas en cada mes de la vigencia.</t>
        </r>
      </text>
    </comment>
    <comment ref="A24" authorId="0" shapeId="0" xr:uid="{A726C00C-07E4-46F2-B781-1AC0DBA87089}">
      <text>
        <r>
          <rPr>
            <b/>
            <sz val="9"/>
            <color indexed="81"/>
            <rFont val="Tahoma"/>
            <family val="2"/>
          </rPr>
          <t>Daniel Avendaño:</t>
        </r>
        <r>
          <rPr>
            <sz val="9"/>
            <color indexed="81"/>
            <rFont val="Tahoma"/>
            <family val="2"/>
          </rPr>
          <t xml:space="preserve">
Reserva definitiva después de liberaciones.</t>
        </r>
      </text>
    </comment>
    <comment ref="A25" authorId="0" shapeId="0" xr:uid="{3C390438-5DA2-4651-8175-21706D18CE32}">
      <text>
        <r>
          <rPr>
            <b/>
            <sz val="9"/>
            <color indexed="81"/>
            <rFont val="Tahoma"/>
            <family val="2"/>
          </rPr>
          <t>Daniel Avendaño:</t>
        </r>
        <r>
          <rPr>
            <sz val="9"/>
            <color indexed="81"/>
            <rFont val="Tahoma"/>
            <family val="2"/>
          </rPr>
          <t xml:space="preserve">
Ejecución de los giros de la reserva para mes</t>
        </r>
      </text>
    </comment>
    <comment ref="Q41" authorId="1" shapeId="0" xr:uid="{0CB5DCFA-E829-470B-A48D-D19523F5A63F}">
      <text>
        <r>
          <rPr>
            <b/>
            <sz val="9"/>
            <color indexed="81"/>
            <rFont val="Tahoma"/>
            <family val="2"/>
          </rPr>
          <t>Rocío López:</t>
        </r>
        <r>
          <rPr>
            <sz val="9"/>
            <color indexed="81"/>
            <rFont val="Tahoma"/>
            <family val="2"/>
          </rPr>
          <t xml:space="preserve">
Falta acumulado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7" authorId="0" shapeId="0" xr:uid="{45DDB5E4-42EA-4857-BE05-6413097A1492}">
      <text>
        <r>
          <rPr>
            <b/>
            <sz val="9"/>
            <color indexed="81"/>
            <rFont val="Tahoma"/>
            <family val="2"/>
          </rPr>
          <t>Daniel Avendaño:</t>
        </r>
        <r>
          <rPr>
            <sz val="9"/>
            <color indexed="81"/>
            <rFont val="Tahoma"/>
            <family val="2"/>
          </rPr>
          <t xml:space="preserve">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5" authorId="0" shapeId="0" xr:uid="{B69C9CA8-145D-4BC1-BFC3-3457C3ADB768}">
      <text>
        <r>
          <rPr>
            <b/>
            <sz val="9"/>
            <color indexed="81"/>
            <rFont val="Tahoma"/>
            <family val="2"/>
          </rPr>
          <t>Daniel Avendaño:</t>
        </r>
        <r>
          <rPr>
            <sz val="9"/>
            <color indexed="81"/>
            <rFont val="Tahoma"/>
            <family val="2"/>
          </rPr>
          <t xml:space="preserve">
En estos campos se debe diligenciar el detalle de la estructura Plan de Desarrollo vigente, bajo la cual se encuentra articulado el proyecto de inversión </t>
        </r>
      </text>
    </comment>
    <comment ref="A21" authorId="0" shapeId="0" xr:uid="{041F3DD8-270B-4CAF-A39F-9FB22375DDDE}">
      <text>
        <r>
          <rPr>
            <b/>
            <sz val="9"/>
            <color indexed="81"/>
            <rFont val="Tahoma"/>
            <family val="2"/>
          </rPr>
          <t>Daniel Avendaño:</t>
        </r>
        <r>
          <rPr>
            <sz val="9"/>
            <color indexed="81"/>
            <rFont val="Tahoma"/>
            <family val="2"/>
          </rPr>
          <t xml:space="preserve">
Valor de la reserva constituida al inicio de la vigencia</t>
        </r>
      </text>
    </comment>
    <comment ref="AD21" authorId="0" shapeId="0" xr:uid="{F710AD9B-0A64-453E-8B55-AD5089F1F48D}">
      <text>
        <r>
          <rPr>
            <b/>
            <sz val="9"/>
            <color indexed="81"/>
            <rFont val="Tahoma"/>
            <family val="2"/>
          </rPr>
          <t>Daniel Avendaño:</t>
        </r>
        <r>
          <rPr>
            <sz val="9"/>
            <color indexed="81"/>
            <rFont val="Tahoma"/>
            <family val="2"/>
          </rPr>
          <t xml:space="preserve">
Ajustar las sumatorias en las formulas de compromisos y giros según el periodo según corresponda</t>
        </r>
      </text>
    </comment>
    <comment ref="A22" authorId="0" shapeId="0" xr:uid="{0890AEB7-56F6-46EA-8CAB-44B942521115}">
      <text>
        <r>
          <rPr>
            <b/>
            <sz val="9"/>
            <color indexed="81"/>
            <rFont val="Tahoma"/>
            <family val="2"/>
          </rPr>
          <t>Daniel Avendaño:</t>
        </r>
        <r>
          <rPr>
            <sz val="9"/>
            <color indexed="81"/>
            <rFont val="Tahoma"/>
            <family val="2"/>
          </rPr>
          <t xml:space="preserve">
Programación de acuerdo de desempeño en la ejecución de giros para cada mes de la vigencia.</t>
        </r>
      </text>
    </comment>
    <comment ref="A23" authorId="0" shapeId="0" xr:uid="{5FA3BC52-A5B8-403B-9369-3AD7078C9F2F}">
      <text>
        <r>
          <rPr>
            <b/>
            <sz val="9"/>
            <color indexed="81"/>
            <rFont val="Tahoma"/>
            <family val="2"/>
          </rPr>
          <t>Daniel Avendaño:</t>
        </r>
        <r>
          <rPr>
            <sz val="9"/>
            <color indexed="81"/>
            <rFont val="Tahoma"/>
            <family val="2"/>
          </rPr>
          <t xml:space="preserve">
Liberaciones de reservas realizadas en cada mes de la vigencia.</t>
        </r>
      </text>
    </comment>
    <comment ref="A24" authorId="0" shapeId="0" xr:uid="{8520C0DE-108B-49F2-842A-7E458725537A}">
      <text>
        <r>
          <rPr>
            <b/>
            <sz val="9"/>
            <color indexed="81"/>
            <rFont val="Tahoma"/>
            <family val="2"/>
          </rPr>
          <t>Daniel Avendaño:</t>
        </r>
        <r>
          <rPr>
            <sz val="9"/>
            <color indexed="81"/>
            <rFont val="Tahoma"/>
            <family val="2"/>
          </rPr>
          <t xml:space="preserve">
Reserva definitiva después de liberaciones.</t>
        </r>
      </text>
    </comment>
    <comment ref="A25" authorId="0" shapeId="0" xr:uid="{6FE1317C-7D80-4E63-9FA3-407DE15FDF3B}">
      <text>
        <r>
          <rPr>
            <b/>
            <sz val="9"/>
            <color indexed="81"/>
            <rFont val="Tahoma"/>
            <family val="2"/>
          </rPr>
          <t>Daniel Avendaño:</t>
        </r>
        <r>
          <rPr>
            <sz val="9"/>
            <color indexed="81"/>
            <rFont val="Tahoma"/>
            <family val="2"/>
          </rPr>
          <t xml:space="preserve">
Ejecución de los giros de la reserva para mes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00000000-0006-0000-0100-00000100000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00000000-0006-0000-0100-000002000000}">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00000000-0006-0000-0100-00000300000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00000000-0006-0000-0100-000004000000}">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00000000-0006-0000-0100-00000500000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00000000-0006-0000-0100-000006000000}">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00000000-0006-0000-0100-000007000000}">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00000000-0006-0000-0100-000008000000}">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00000000-0006-0000-0100-000009000000}">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00000000-0006-0000-0100-00000A000000}">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AFED9E2A-799F-4633-A8A2-D5580324066C}">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00000000-0006-0000-0100-00000B000000}">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26952DF9-94AC-4887-B94E-DF5C22D761FA}">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02853463-F36A-404E-A1A1-4E2E96928031}">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BEE2B988-606A-47D6-963A-0A2A5A5E0799}">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1F325C5B-CA13-47FF-A982-5EDBF42F372B}">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EC88264F-5963-40D4-9354-498307D1EF3A}">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BF9C8CEC-7B18-4028-B9BC-FF284AB55B83}">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A34A9650-3C69-43A8-BEDC-B05717C44DFD}">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04DC9783-2B48-4A7B-A6EE-6F7C139D8327}">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3949FC74-FD88-4CBA-BB0C-04CB63F330BF}">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94354148-10E0-4E52-BD20-D21C5E8F97CE}">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B83731C3-00BD-40ED-8386-C26505CFE297}">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622E6846-3330-4F5F-9BB9-F349B42E5713}">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45A706BA-5827-474C-A129-D9A0776A03D2}">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558FB768-C135-4F7B-B5E3-F5FC18B8C2A2}">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4A533831-5416-4DD4-A9F4-5694862CD4AE}">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62E38C49-ECD0-419C-A63C-7690C811E9CB}">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4623F6F7-B499-4FE6-910D-98B8C4432BD3}">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A478833F-CBBB-4A2B-9DA7-F2D2E68E7AD3}">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56910CE4-A20E-46DA-A1EB-BE40A2DEB04E}">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A2744E4A-EC5D-4A6D-84D9-2C8183A9E19D}">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FDD1D208-2877-4BA8-A10D-33426D5C0C76}">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361B8750-BFF7-4B19-A2D0-2CA0F863FCB4}">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0628EC6E-1381-4489-8F99-4802DA16C348}">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9EDACAEA-A486-4438-AE82-CFE7E346A3C7}">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8A9B6E24-7886-4B94-92C4-83815424ABF0}">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46E1981A-24EB-4982-9838-A72204B2D242}">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EFAED0EE-1486-4FA4-9DA8-10F96E5569F6}">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C2B00B4A-DD80-4014-87B3-6CD0FB17B8AA}">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A702B781-0B03-4153-ABC5-98CB61AA9997}">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FD885088-3BFB-484E-B599-8F02D3A71A91}">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según: SEGPLAN, PMR, número de actividad, etc.).
</t>
        </r>
      </text>
    </comment>
    <comment ref="F11" authorId="0" shapeId="0" xr:uid="{E646A27D-F6ED-4B5E-AC1D-6B0E05D7FF18}">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C2267280-90CB-4D50-B8E7-81A38D09EFD0}">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0F05F5C6-934A-460A-9CC8-ADC09FFAFE76}">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8AA80D56-A88E-4C12-9130-AF4DE3D0FD30}">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7D3EE3BF-1F8C-4435-8F7F-048E0C0DDB26}">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5925D839-E45E-4144-8D50-EC204D48A3FE}">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medición del indicador y del reporte del seguimiento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s>
  <commentList>
    <comment ref="AU5" authorId="0" shapeId="0" xr:uid="{E1FD0233-43D9-47D9-8335-E07473D6A398}">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V5" authorId="1" shapeId="0" xr:uid="{E1489D24-4877-4C4F-9E41-474D80B4F97C}">
      <text>
        <r>
          <rPr>
            <b/>
            <sz val="9"/>
            <color indexed="81"/>
            <rFont val="Tahoma"/>
            <family val="2"/>
          </rPr>
          <t>Daniel Avendaño:</t>
        </r>
        <r>
          <rPr>
            <sz val="9"/>
            <color indexed="81"/>
            <rFont val="Tahoma"/>
            <family val="2"/>
          </rPr>
          <t xml:space="preserve">
En este campo se pone el link o la ruta donde se puede consultar las evidencias que soportan la ejecución de las actividades.</t>
        </r>
      </text>
    </comment>
    <comment ref="AW5" authorId="0" shapeId="0" xr:uid="{22AA5195-EE7F-452A-A710-75DD9BEBCA2B}">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X5" authorId="0" shapeId="0" xr:uid="{B3BDCDB5-296D-4686-B17C-1925FE492E7D}">
      <text>
        <r>
          <rPr>
            <b/>
            <sz val="10"/>
            <color indexed="8"/>
            <rFont val="Tahoma"/>
            <family val="2"/>
          </rPr>
          <t>Microsoft Office User:</t>
        </r>
        <r>
          <rPr>
            <sz val="10"/>
            <color indexed="8"/>
            <rFont val="Tahoma"/>
            <family val="2"/>
          </rPr>
          <t xml:space="preserve">
</t>
        </r>
        <r>
          <rPr>
            <sz val="10"/>
            <color indexed="8"/>
            <rFont val="Tahoma"/>
            <family val="2"/>
          </rPr>
          <t>Relacionar el detalle del retraso, en coherencia con la programación de cada periodo. De presentarse esta situación es obligatorio diligenciar este campo.</t>
        </r>
      </text>
    </comment>
    <comment ref="AY5" authorId="0" shapeId="0" xr:uid="{741BB391-8E07-4DD9-B7B3-5657B76C8FFD}">
      <text>
        <r>
          <rPr>
            <b/>
            <sz val="10"/>
            <color indexed="8"/>
            <rFont val="Tahoma"/>
            <family val="2"/>
          </rPr>
          <t>Microsoft Office User:</t>
        </r>
        <r>
          <rPr>
            <sz val="10"/>
            <color indexed="8"/>
            <rFont val="Tahoma"/>
            <family val="2"/>
          </rPr>
          <t xml:space="preserve">
</t>
        </r>
        <r>
          <rPr>
            <sz val="10"/>
            <color indexed="8"/>
            <rFont val="Tahoma"/>
            <family val="2"/>
          </rPr>
          <t xml:space="preserve">Relacionar la descripción de las alternativas de solución </t>
        </r>
      </text>
    </comment>
    <comment ref="A11" authorId="0" shapeId="0" xr:uid="{510E450C-24CE-4EB2-AE99-954EA5C6A19B}">
      <text>
        <r>
          <rPr>
            <b/>
            <sz val="10"/>
            <color indexed="8"/>
            <rFont val="Tahoma"/>
            <family val="2"/>
          </rPr>
          <t>Microsoft Office User:</t>
        </r>
        <r>
          <rPr>
            <sz val="10"/>
            <color indexed="8"/>
            <rFont val="Tahoma"/>
            <family val="2"/>
          </rPr>
          <t xml:space="preserve">
</t>
        </r>
        <r>
          <rPr>
            <sz val="10"/>
            <color indexed="8"/>
            <rFont val="Tahoma"/>
            <family val="2"/>
          </rPr>
          <t xml:space="preserve">Seleccionar el nivel del indicador a reportar y relacionar el código asignado del indicador a medir segun: SEGPLAN, PMR, número de actividad, etc).
</t>
        </r>
      </text>
    </comment>
    <comment ref="F11" authorId="0" shapeId="0" xr:uid="{E20941CC-EA42-497D-B672-58388153647D}">
      <text>
        <r>
          <rPr>
            <b/>
            <sz val="10"/>
            <color indexed="8"/>
            <rFont val="Tahoma"/>
            <family val="2"/>
          </rPr>
          <t>Microsoft Office User:</t>
        </r>
        <r>
          <rPr>
            <sz val="10"/>
            <color indexed="8"/>
            <rFont val="Tahoma"/>
            <family val="2"/>
          </rPr>
          <t xml:space="preserve">
Corresponde a la meta PDD o meta proyecto articulada con el indicador de actividad a medir.
Así mismo, se podrá establecer la meta para los indicadores POA y de Planes Decreto 612.</t>
        </r>
      </text>
    </comment>
    <comment ref="G11" authorId="0" shapeId="0" xr:uid="{90A85424-DE54-44E3-8519-D27A7505CAEC}">
      <text>
        <r>
          <rPr>
            <b/>
            <sz val="10"/>
            <color indexed="8"/>
            <rFont val="Tahoma"/>
            <family val="2"/>
          </rPr>
          <t>Microsoft Office User:</t>
        </r>
        <r>
          <rPr>
            <sz val="10"/>
            <color indexed="8"/>
            <rFont val="Tahoma"/>
            <family val="2"/>
          </rPr>
          <t xml:space="preserve">
</t>
        </r>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I11" authorId="0" shapeId="0" xr:uid="{9D10DA91-55F6-4617-A6B9-E3B791BDEE17}">
      <text>
        <r>
          <rPr>
            <b/>
            <sz val="10"/>
            <color indexed="8"/>
            <rFont val="Tahoma"/>
            <family val="2"/>
          </rPr>
          <t>Microsoft Office User:</t>
        </r>
        <r>
          <rPr>
            <sz val="10"/>
            <color indexed="8"/>
            <rFont val="Tahoma"/>
            <family val="2"/>
          </rPr>
          <t xml:space="preserve">
</t>
        </r>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L11" authorId="0" shapeId="0" xr:uid="{B57DAEEF-3779-4A15-AB06-5FCFC7E5A365}">
      <text>
        <r>
          <rPr>
            <b/>
            <sz val="10"/>
            <color indexed="8"/>
            <rFont val="Tahoma"/>
            <family val="2"/>
          </rPr>
          <t>Microsoft Office User:</t>
        </r>
        <r>
          <rPr>
            <sz val="10"/>
            <color indexed="8"/>
            <rFont val="Tahoma"/>
            <family val="2"/>
          </rPr>
          <t xml:space="preserve">
Describe los pasos o el proceso para calcular el indicador</t>
        </r>
      </text>
    </comment>
    <comment ref="N11" authorId="2" shapeId="0" xr:uid="{079CE894-55DA-411F-B127-E0E8F04C3609}">
      <text>
        <r>
          <rPr>
            <b/>
            <sz val="9"/>
            <color indexed="81"/>
            <rFont val="Tahoma"/>
            <family val="2"/>
          </rPr>
          <t xml:space="preserve">User:
</t>
        </r>
        <r>
          <rPr>
            <sz val="9"/>
            <color indexed="81"/>
            <rFont val="Tahoma"/>
            <family val="2"/>
          </rPr>
          <t>Para los indicadores POA, únicamente diligenciar la vigencia a formular.</t>
        </r>
        <r>
          <rPr>
            <sz val="9"/>
            <color indexed="81"/>
            <rFont val="Tahoma"/>
            <family val="2"/>
          </rPr>
          <t xml:space="preserve">
</t>
        </r>
      </text>
    </comment>
    <comment ref="S11" authorId="0" shapeId="0" xr:uid="{3D7DE194-7D6C-4986-8621-DD923BBB986F}">
      <text>
        <r>
          <rPr>
            <b/>
            <sz val="10"/>
            <color indexed="8"/>
            <rFont val="Tahoma"/>
            <family val="2"/>
          </rPr>
          <t>Microsoft Office User:</t>
        </r>
        <r>
          <rPr>
            <sz val="10"/>
            <color indexed="8"/>
            <rFont val="Tahoma"/>
            <family val="2"/>
          </rPr>
          <t xml:space="preserve">
</t>
        </r>
        <r>
          <rPr>
            <sz val="10"/>
            <color indexed="8"/>
            <rFont val="Tahoma"/>
            <family val="2"/>
          </rPr>
          <t xml:space="preserve">Se debe establecer la periodicidad de la medicicion del indicador y del reporte del seguimiento </t>
        </r>
      </text>
    </comment>
  </commentList>
</comments>
</file>

<file path=xl/sharedStrings.xml><?xml version="1.0" encoding="utf-8"?>
<sst xmlns="http://schemas.openxmlformats.org/spreadsheetml/2006/main" count="3340" uniqueCount="919">
  <si>
    <t>SECRETARÍA DISTRITAL DE LA MUJER</t>
  </si>
  <si>
    <t>Código: DE-FO-5</t>
  </si>
  <si>
    <t xml:space="preserve">DIRECCIONAMIENTO ESTRATEGICO </t>
  </si>
  <si>
    <t>Versión: 12</t>
  </si>
  <si>
    <t xml:space="preserve">FORMULACIÓN Y SEGUIMIENTO  PLAN DE ACCIÓN </t>
  </si>
  <si>
    <t>Fecha de Emisión: 22/12/2023</t>
  </si>
  <si>
    <t>Libro 2 (vigencia 2024) Página 1 de 4</t>
  </si>
  <si>
    <t>PERIODO REPORTADO</t>
  </si>
  <si>
    <t>ABR</t>
  </si>
  <si>
    <t>FECHA DE REPORTE</t>
  </si>
  <si>
    <t>TIPO DE REPORTE</t>
  </si>
  <si>
    <t>FORMULACION</t>
  </si>
  <si>
    <t>ACTUALIZACION</t>
  </si>
  <si>
    <t>SEGUIMIENTO</t>
  </si>
  <si>
    <t>X</t>
  </si>
  <si>
    <t>NOMBRE DEL PROYECTO</t>
  </si>
  <si>
    <t>7662 - Fortalecimiento a la gestión institucional de la SDMujer en Bogotá</t>
  </si>
  <si>
    <t>PROPÓSITO</t>
  </si>
  <si>
    <t>05 - Construir Bogotá Región con gobierno abierto, transparente y ciudadanía consciente</t>
  </si>
  <si>
    <t>LOGRO</t>
  </si>
  <si>
    <t>30 - Incrementar la efectividad de la gestión pública distrital y local.</t>
  </si>
  <si>
    <t>PROGRAMA</t>
  </si>
  <si>
    <t>56 - Gestión Pública Efectiva</t>
  </si>
  <si>
    <t>DESCRIPCIÓN DE LA META (ACTIVIDAD MGA)</t>
  </si>
  <si>
    <t>Avanzar en el 80% en las políticas de Gobierno Digital y Seguridad Digital contenidas en la Dimensión Gestión con valores para Resultados</t>
  </si>
  <si>
    <t>EJECUCIÓN PRESUPUESTAL DEL PROYECTO</t>
  </si>
  <si>
    <t>RESERVA CONSTITUIDA</t>
  </si>
  <si>
    <t>RESERVAS VIGENCIA ANTERIOR (en pesos, sin decimales)</t>
  </si>
  <si>
    <t>PRESUPUESTO ASIGNADO EN LA VIGENCIA ACTUAL (en pesos, sin decimales)</t>
  </si>
  <si>
    <t>ENE</t>
  </si>
  <si>
    <t>FEB</t>
  </si>
  <si>
    <t>MAR</t>
  </si>
  <si>
    <t>MAY</t>
  </si>
  <si>
    <t>JUN</t>
  </si>
  <si>
    <t>JUL</t>
  </si>
  <si>
    <t>AGO</t>
  </si>
  <si>
    <t>SEP</t>
  </si>
  <si>
    <t>OCT</t>
  </si>
  <si>
    <t>NOV</t>
  </si>
  <si>
    <t>DIC</t>
  </si>
  <si>
    <t>TOTAL</t>
  </si>
  <si>
    <t>AVANCE</t>
  </si>
  <si>
    <t>AVANCE PERIODO</t>
  </si>
  <si>
    <t>AVANCE TOTAL</t>
  </si>
  <si>
    <t>PROGRAMACION DE GIROS</t>
  </si>
  <si>
    <t>PROGRAMACION DE COMPROMISOS</t>
  </si>
  <si>
    <t>LIBERACIONES</t>
  </si>
  <si>
    <t>COMPROMISOS</t>
  </si>
  <si>
    <t>RESERVA DEFINITIVA</t>
  </si>
  <si>
    <t>GIROS</t>
  </si>
  <si>
    <t xml:space="preserve">REPORTE METAS VIGENCIA ANTERIOR - Pendientes de cumplir por contratos sin ejecutar a 31.DIC (Reservas Presupuestales) </t>
  </si>
  <si>
    <t>DESCRIPCIÓN DE LA META (Reserva)</t>
  </si>
  <si>
    <t>PROG.</t>
  </si>
  <si>
    <t>AVANCE MENSUAL</t>
  </si>
  <si>
    <t>DESCRIPCIÓN CUALITATIVA DEL AVANCE POR META
(Logros y beneficios, y retrasos y alternativas de solución (2.000 caracteres))</t>
  </si>
  <si>
    <t>DESCRIPCIÓN CUALITATIVA  DE LA RESERVA PRESUPUESTAL</t>
  </si>
  <si>
    <t>N/A</t>
  </si>
  <si>
    <t>Durante el mes de abril  no se realizaron liberaciones ni anulaciones; se ejecutaron los giros de pagos pendientes.</t>
  </si>
  <si>
    <t>REPORTE METAS VIGENCIA (Ejecución vigencia)</t>
  </si>
  <si>
    <t>DESCRIPCIÓN DE LA META</t>
  </si>
  <si>
    <t>PONDERACIÓN META</t>
  </si>
  <si>
    <t xml:space="preserve">AVANCE DE META </t>
  </si>
  <si>
    <t>DESCRIPCIÓN CUALITATIVA DEL AVANCE POR META</t>
  </si>
  <si>
    <t>Avances y Logros Mensual (2.000 caracteres)</t>
  </si>
  <si>
    <t>Avances y Logros Acumulado 
(2.000 caracteres)</t>
  </si>
  <si>
    <t>Retrasos y Alternativas de solución (1.000 caracteres)</t>
  </si>
  <si>
    <t>Beneficios</t>
  </si>
  <si>
    <t>Programación</t>
  </si>
  <si>
    <t xml:space="preserve">Actualización de la Hoja de Ruta del PETI con base en nuevos proyectos misionales con alcance de TI.
Primer informe de gestión de riesgos de seguridad de la información e implementación de esquema de seguimiento a los planes de acción para la gestión de riesgos. 
Actualización de registro nacional de bases de datos (RNBD) conforme a información actualizada durante el 2023. 
Análisis mensual de vulnerabilidades automatizado . 
Análisis de controles para proteger confidencialidad y etiquetar la información de la Entidad a través de la plataforma Microsoft 365. 
Entrega de la guía de desarrollo seguro y recomendaciones al grupo de desarrollo para su implementación. 
Entrega de política de control de acceso para revisión de personal de la Oficina Asesora de Planeación. </t>
  </si>
  <si>
    <t>Durante el primer cuatrimestre del año, se avanzó en: (i) actualización y mejoras de la política general de seguridad de la información de la Secretaría de la Mujer; (ii) análisis de vulnerabilidades automatizado a 13 aplicaciones  y reporte a Dirección de Gestión del Conocimiento y a la Oficina Asesora de Planeación; (iii) actualización y seguimiento de plan de implementación del DLP (Data Leak Prevention) para el año 2024; (iii) se adelantó estudio previo y análisis del sector del proceso de Microsoft 2024; (iv) se avanzó en la configuración y actualización del servidor preproducción de Simisional2; (v) se hizo el 1er informe de gestión de riesgos de seguridad de la información e implementación de esquema de seguimiento a los planes de acción para la gestión de riesgos; (vi) se actualizó el registro nacional de bases de datos (RNBD) conforme a información actualizada durante el 2023.; (vii) se entregó la guía de desarrollo seguro y recomendaciones al grupo de desarrollo para su implementación y la Política de Control de Acceso para Revisión de Personal.</t>
  </si>
  <si>
    <t xml:space="preserve">Demoras en contratación de los ingenieros de soporte para atención de los requerimientos. </t>
  </si>
  <si>
    <t>Avances considerables en la implementación de factores que propenden por la seguridad digital de la Secretaría Distrital de la Mujer.</t>
  </si>
  <si>
    <t>Ejecución</t>
  </si>
  <si>
    <t>REPORTE ACTIVIDADES VIGENCIA (Ejecución vigencia)</t>
  </si>
  <si>
    <t>DESCRIPCIÓN DE LA ACTIVIDAD</t>
  </si>
  <si>
    <t>PONDERACIÓN VERTICAL (Porcentual)</t>
  </si>
  <si>
    <t>CRITERIOS DE SEGUIMIENTO</t>
  </si>
  <si>
    <t>CRONOGRAMA %</t>
  </si>
  <si>
    <t>DESCRIPCIÓN CUALITATIVA DEL AVANCE POR ACTIVIDAD</t>
  </si>
  <si>
    <t>MES 1</t>
  </si>
  <si>
    <t>MES 2</t>
  </si>
  <si>
    <t>MES 3</t>
  </si>
  <si>
    <t>MES 4</t>
  </si>
  <si>
    <t>MES 5</t>
  </si>
  <si>
    <t>MES 6</t>
  </si>
  <si>
    <t>MES 7</t>
  </si>
  <si>
    <t>MES 8</t>
  </si>
  <si>
    <t>MES 9</t>
  </si>
  <si>
    <t>MES 10</t>
  </si>
  <si>
    <t>MES 11</t>
  </si>
  <si>
    <t>MES 12</t>
  </si>
  <si>
    <t>ACUMULADO</t>
  </si>
  <si>
    <t xml:space="preserve">Logros y beneficios y Retrasos y alternativas de solución (2.000 caracteres) </t>
  </si>
  <si>
    <t>Evidencias de ejecución</t>
  </si>
  <si>
    <t>1.Avanzar en la Dimensión "Gestión con valores para el Resultado" en la Política de Gobierno Digital y Seguridad Digital - MIPG</t>
  </si>
  <si>
    <r>
      <rPr>
        <b/>
        <sz val="11"/>
        <rFont val="Times New Roman"/>
        <family val="1"/>
      </rPr>
      <t>MES:</t>
    </r>
    <r>
      <rPr>
        <sz val="11"/>
        <rFont val="Times New Roman"/>
        <family val="1"/>
      </rPr>
      <t xml:space="preserve"> Actualización de la Hoja de Ruta del PETI con base en nuevos proyectos misionales con alcance de TI.
Primer informe de gestión de riesgos de seguridad de la información e implementación de esquema de seguimiento a los planes de acción para la gestión de riesgos. 
Actualización de registro nacional de bases de datos (RNBD) conforme a información actualizada durante el 2023. 
Análisis mensual de vulnerabilidades automatizado . 
Análisis de controles para proteger confidencialidad y etiquetar la información de la Entidad a través de la plataforma Microsoft 365. 
Entrega de la guía de desarrollo seguro y recomendaciones al grupo de desarrollo para su implementación. 
Entrega de política de control de acceso para revisión de personal de la Oficina Asesora de Planeación. </t>
    </r>
  </si>
  <si>
    <t>https://secretariadistritald-my.sharepoint.com/personal/mesadeayuda_sdmujer_gov_co/_layouts/15/onedrive.aspx?ga=1&amp;id=%2Fpersonal%2Fmesadeayuda%5Fsdmujer%5Fgov%5Fco%2FDocuments%2FEvidencias%20reporte%20plan%20de%20acci%C3%B3n%20proyecto%207662%2FEvidencias%20Plan%20de%20Acci%C3%B3n%20GT%20%2D%202024%2FAbril%2F1%2E%20Avanzar%20en%20la%20Dimensi%C3%B3n%20Gesti%C3%B3n%20con%20Valores%20para%20el%20Resultado%20en%20la%20Pol%C3%ADtica%20de%20Gobierno%20Digital%20y%20Seguridad%20Digital</t>
  </si>
  <si>
    <r>
      <rPr>
        <b/>
        <sz val="11"/>
        <rFont val="Times New Roman"/>
        <family val="1"/>
      </rPr>
      <t>ACUMULADO:</t>
    </r>
    <r>
      <rPr>
        <sz val="11"/>
        <rFont val="Times New Roman"/>
        <family val="1"/>
      </rPr>
      <t xml:space="preserve"> Actualización de la Hoja de Ruta del PETI con base en nuevos proyectos misionales con alcance de TI.
Socialización de los riesgos de seguridad de la información del proceso de Gestión Tecnológica con todo el personal de la Oficina Asesora de Planeación. 
Actualización y mejoras de la política general de seguridad de la información de la Secretaría de la Mujer.
Elaboración de la resolución para la aprobación y publicación de la política general de seguridad de la información de la Secretaría de la Mujer.
Análisis de vulnerabilidades automatizado a 13 aplicaciones  y reporte a Dirección de Gestión del Conocimiento y a la Oficina Asesora de Planeación. 
Elaboración de pieza gráfica a toda la Entidad, recordando política del manual de políticas específicas de seguridad de la información. 
Actualización y seguimiento de plan de implementación del DLP (Data Leak Prevention) para el año 2024.
Avances en la guía de desarrollo seguro y recomendaciones al grupo de desarrollo para su implementación. </t>
    </r>
  </si>
  <si>
    <t>2.Garantizar el Funcionamiento, soporte y mantenimiento de los servicios e Infraestructura tecnológica de la Secretaría.</t>
  </si>
  <si>
    <r>
      <rPr>
        <b/>
        <sz val="11"/>
        <rFont val="Times New Roman"/>
        <family val="1"/>
      </rPr>
      <t>MES:</t>
    </r>
    <r>
      <rPr>
        <sz val="11"/>
        <rFont val="Times New Roman"/>
        <family val="1"/>
      </rPr>
      <t xml:space="preserve"> Productos con Microsoft 
Suscripciones totales:  5331 
Suscripciones en uso: 5318 
Porcentaje de utilización: 99.9% 
Se adelanto el proceso de contratación y se generó la OC No. 126579 CONTRATO 909-2024 (Microsoft Suscripciones y Licenciamiento – Correo, SO y Ofimática) 
Se está realizando estudio previo y análisis del sector del proceso de Microsoft 2024  </t>
    </r>
  </si>
  <si>
    <t>https://secretariadistritald-my.sharepoint.com/personal/mesadeayuda_sdmujer_gov_co/_layouts/15/onedrive.aspx?ga=1&amp;id=%2Fpersonal%2Fmesadeayuda%5Fsdmujer%5Fgov%5Fco%2FDocuments%2FEvidencias%20reporte%20plan%20de%20acci%C3%B3n%20proyecto%207662%2FEvidencias%20Plan%20de%20Acci%C3%B3n%20GT%20%2D%202024%2FAbril%2F2%2E%20Garantizar%20el%20Funcionamiento%2C%20soporte%20y%20mantenimiento%20de%20los%20servicios%20e%20Infraestructura%20tecnol%C3%B3gica%20de%20la%20Secretar%C3%ADa</t>
  </si>
  <si>
    <r>
      <rPr>
        <b/>
        <sz val="11"/>
        <rFont val="Times New Roman"/>
        <family val="1"/>
      </rPr>
      <t>ACUMULADO:</t>
    </r>
    <r>
      <rPr>
        <sz val="11"/>
        <rFont val="Times New Roman"/>
        <family val="1"/>
      </rPr>
      <t xml:space="preserve"> Se actualizó el firmware y versión de Fortinet en ON PREMISE y OCI. 
Productos Microsoft 
Suscripciones totales:  5331 
Porcentaje de utilización: 99.9% 
Se está realizando estudio previo y análisis del sector del proceso de Microsoft 2024  </t>
    </r>
  </si>
  <si>
    <t>3.Garantizar el soporte y actualización de Sistemas de Información y Servicios de información</t>
  </si>
  <si>
    <r>
      <rPr>
        <b/>
        <sz val="11"/>
        <rFont val="Times New Roman"/>
        <family val="1"/>
      </rPr>
      <t>MES:</t>
    </r>
    <r>
      <rPr>
        <sz val="11"/>
        <rFont val="Times New Roman"/>
        <family val="1"/>
      </rPr>
      <t xml:space="preserve"> Se realizaron 2 requerimientos para el aplicativo ICOPS.
Se realizaron 67 publicaciones en la Intranet y pagina web.
Se realiza configuración y actualización del servidor preproducción de Simisional2
Se atienden 192 casos de Mesa de Ayuda para ICOPs.
Se realizo plan de migración de base de datos SIMISIONAL a los servicios de Oracle Cloud.
Se realizo ajustes y actualización al aplicativo FURAG.</t>
    </r>
  </si>
  <si>
    <t>https://secretariadistritald-my.sharepoint.com/personal/mesadeayuda_sdmujer_gov_co/_layouts/15/onedrive.aspx?ga=1&amp;id=%2Fpersonal%2Fmesadeayuda%5Fsdmujer%5Fgov%5Fco%2FDocuments%2FEvidencias%20reporte%20plan%20de%20acci%C3%B3n%20proyecto%207662%2FEvidencias%20Plan%20de%20Acci%C3%B3n%20GT%20%2D%202024%2FAbril%2F3%2E%20Garantizar%20el%20soporte%20y%20actualizaci%C3%B3n%20de%20sistemas%20de%20informaci%C3%B3n%20y%20servicios%20de%20informaci%C3%B3n</t>
  </si>
  <si>
    <r>
      <rPr>
        <b/>
        <sz val="11"/>
        <rFont val="Times New Roman"/>
        <family val="1"/>
      </rPr>
      <t>ACUMULADO:</t>
    </r>
    <r>
      <rPr>
        <sz val="11"/>
        <rFont val="Times New Roman"/>
        <family val="1"/>
      </rPr>
      <t xml:space="preserve"> Se realizaron 5 requerimientos para el aplicativo ICOPS. 
Se realizaron 142 publicaciones en la intranet y página web de la entidad. 
Se realiza configuración y actualización del servidor preproducción de Simisional2 
Se realiza actualización de flujos de asignación de revisores para ICOPS. 
Se atienden 329 casos de Mesa de Ayuda para ICOPs. 
Actualización de encuesta “Encuesta de satisfacción de servicios y estrategias de la Secretaría Distrital de la Mujer”. 
Se construye formulario para registro de candidatas al consejo del Sistema de Cuidado. </t>
    </r>
  </si>
  <si>
    <t>Ejecutar el 100%  las actividades programadas para una correcta gestión administrativa y organizacional</t>
  </si>
  <si>
    <t>Durante el mes de abril no se realizaron liberaciones ni anulaciones; se ejecutaron los giros de pagos pendientes.</t>
  </si>
  <si>
    <t xml:space="preserve">Durante el mes de abril  se adelanto el 30% del avance proyectado, para la suscripción de trámites contractuales. 
Para este mes se suscribieron un total   (40 ) contratos  por prestación de servicios profesionales  y apoyo a la gestión . 
Por lo que se evanzo en un 30% en los trámites contractuales.     </t>
  </si>
  <si>
    <t xml:space="preserve">  A la fecha los retrazos presentados por devoluciones de documentos contractuales han sido solucionado en la mayoria de los casos inmediatamente</t>
  </si>
  <si>
    <t>Con la suscripcion de  854 Contratos de Prestación de Servicios Profesionales y de Apoyo a la Gestión, necesarios para que las areas misionales y de Apoyo pueden cumplir con sus proyectos y  metas presuspuestadas sin ningun contratiempo al contar con el presonal idoneo y requerido para elloo al contar con el presonal idoneo y requerido para ello.                                                                                                                                                                                                                                                                                                                                                                                                                                                      
                                                                                                                                                                                                                                                                                                                                                                                                        Gracias a la suscripción de los 4 contratos nuevos  de arrendamiento y la adición prorroga de 18 contratos de la vigencia anterior,  las casas de igualdad y oportunidades, las casa de todas, la sede centra y bodegas, siguen pretando los servicios ofertados  a todas la mujeres que hacen uso de estos,          
Por otro lado, a corte 30 de abril la entidad suscribió un contrato por la modalidad de Acuerdo Marco de Precios, necesario para el cumplimiento de la misionalidad de la entidad,  asi como  adiciones y prorrogas a contratos de la vigencias anterior por tanto se adelantan los nuevos procesos de selección de aquellos bienes y servicios necesarios para el funcionamiento de la entidad.</t>
  </si>
  <si>
    <r>
      <t xml:space="preserve">4. DESPACHO SUBCOPORATIVA: </t>
    </r>
    <r>
      <rPr>
        <sz val="11"/>
        <rFont val="Times New Roman"/>
        <family val="1"/>
      </rPr>
      <t xml:space="preserve"> Desarrollar acciones de gestión administrativa, organizacional y del componente estratégico como eje transversal para el cumplimiento de la misión institucional</t>
    </r>
  </si>
  <si>
    <t>1. En el mes de abril se realizó apoyo en el análisis y revisión jurídica de 40 contratos  por prestación de servicios profesionales  y apoyo a la gestión,  y con corte al mes de abril  se realizó apoyo en el análisis y revisión jurídica de 854 contratos suscritos de prestación de servicios profesionales y apoyo a la gestión.  Por otra parte, se está realizando el cierre de expedientes contractuales en secop conforme a lineamientos establecidos en la Circular Externa No.002 de 2023 emitida por Colombia Compra Eficiente y al Anexo No.1 del mismo.  
2. En el mes de abril se realizó la elaboración y publicación del informe de seguimiento a la gestión de PQRS y atención a la ciudadanía, correspondiente al mes de marzo y del primer trimestre de la vigencia 2024, y con corte al mes de marzo los informes del mes de diciembre de 2023, enero y febrero de 2024 y trimestral (cuarto trimestre del año 2023) 
3. En el mes de abril y en lo recorrido del año 2024, se ha realizado el seguimiento semanal a las dependencias de la entidad de la gestión de peticiones ciudadanas, dentro de los términos estipulados por la ley en el Sistema Distrital para la Gestión de Peticiones Ciudadanas – Bogotá te escucha. 
4. En el mes de abril se realizó seguimiento a la gestión de riesgos y del programa de transparencia y ética pública, primer cuatrimestre 2024, en lo recorrido del año 2024 se ha realizado seguimiento a los planes de mejoramiento internos y externos en el Sistema Integrado de Gestión- aplicativo Lucha, de las direcciones y/o equipos de la Corporativa.
5. En el mes de abril y en lo recorrido del año se ha dado respuesta a requerimientos de la Contraloría de Bogotá, y la Contraloría General de la República. 
6. En abril y en lo recorrido del año se realizó seguimiento a la ejecución presupuestal de 11 proyectos de inversión, evidenciando una ejecución total de inversión  del 45.02%, giros del 11.50%,   y funcionamiento una ejecución de 27.23% y giros de 23.15%.</t>
  </si>
  <si>
    <t>https://secretariadistritald-my.sharepoint.com/:f:/g/personal/svidal_sdmujer_gov_co/EhxEx9WtQkFHm5iq00ldqWwBE2Zo5WLSZqmWP1E_2yeKWw?e=aO9QW8</t>
  </si>
  <si>
    <r>
      <t xml:space="preserve">5. CONTRATACIÓN: </t>
    </r>
    <r>
      <rPr>
        <sz val="11"/>
        <rFont val="Times New Roman"/>
        <family val="1"/>
      </rPr>
      <t>Tramitar las diferentes solicitudes radicadas en la Dirección de contratación  en las etapas (Precontractual, Contractual y Postcontractual).</t>
    </r>
  </si>
  <si>
    <t>La Dirección de Contratación, en el mes de abril en el marco del proyecto de inversión 7662 recibió 9 solicitudes de contratación, para un total  a corte  del mes de abril de 116 solicitudes de contracción, dejandonos con un avance del 70 % de cumplimiento en la contratación  por esta meta. 
Por otro lado, recibió un total de 32 solicitudes  de contratación por  otros proyectos de invesión , para un total  a corte  del mes de abril de 745 solicitudes de contracción, dejandonos con un avance del 89 %  de cumplimiento en la contratación por esta meta. 
De acuerdo a lo anterior,  entre el mes de enero a abril   la Dirección de Contratación  recibió un total 861 de solicitudes, las cuales fueron tramitadas y a su vez se suscribieron los respectivos contratos. dejandonos con un avance del 86% de cumplimiento en la contratación a la fecha.
Así mismo, en el mes de abril  se realizó 25  modificaciones entre las cuales se encuentran, Adiciones, Adiciones y Prórroga, Prórroga, Terminaciones Anticipadas, Otro Sí Modificatorios, Cesiones,  liquidaciones, Aclaratorios entre otros, para un total de 81 modificaciones aproximadamente en total.</t>
  </si>
  <si>
    <t>https://secretariadistritald-my.sharepoint.com/:f:/g/personal/svidal_sdmujer_gov_co/Elndh2DNC8tMnRpjv-I_uRAB15VLbm266W2ixGdVfxCq1w?e=z4RCxi</t>
  </si>
  <si>
    <r>
      <rPr>
        <b/>
        <sz val="11"/>
        <rFont val="Times New Roman"/>
        <family val="1"/>
      </rPr>
      <t>6. TALENTO HUMANO:</t>
    </r>
    <r>
      <rPr>
        <sz val="11"/>
        <rFont val="Times New Roman"/>
        <family val="1"/>
      </rPr>
      <t xml:space="preserve"> Realizar la formulación, ejecución y evaluación de los planes y programas a cargo de la Dirección de Talento Humano, así como la gestión de las situaciones administrativas del personal de planta de la Entidad.</t>
    </r>
  </si>
  <si>
    <t>Abril: BIENESTAR: Tarjetas cumpleaños, día auxiliares, feria de servicios. CAPACITACIÓN: Contratación, Riesgos, Office 365, Simisional, comunicación no sexista, ORFEO, seguridad de la información y transformación cultural. SST: Prevención caídas a nivel, riesgo cardiovascular y riesgo psicosocial, 1 SEMASST y COPASST. EDL Y AG: Seguimiento, alertas y recordatorios a los acuerdos de gestión y EDL. SITUACIONES ADMINISTRATIVAS: Se gestionaron prestaciones sociales, licencia luto, renuncias, primas técnicas, vacaciones, encargos, pago de horas extra e incapacidades.
Feb.-Abr. 2024: BIENESTAR: Tarjetas cumpleaños, felicitaciones profesiones, tarjetas condolencias, día de la felicidad, día auxiliares y feria de servicios. CAPACITACIÓN: Contratación, Riesgos, Office 365, Simisional, comunicación no sexista, ORFEO, seguridad de la información, transformación cultural, kawak, atención de violencias, PQRS, Bogotá te escucha, mesa de ayuda, atención con enfoque diferencial, ICOPS y gestión documental. SST: Prevención caídas a nivel, riesgo cardiovascular y riesgo psicosocial, 1 SEMASST, Análisis accidentalidad y de ausentismo, EMO, programa estilos de vida saludable, calificación estándares mínimos MinTrabajo, Revisión SG-SST por la alta dirección, reunión COPASST, visitas CIOM, capacitación salud mental e inspecciones locativas. CONTRATOS: Se han adelantado las gestiones para el trámite del contrato relacionado con la ejecución del Plan de Bienestar 2024. EDL y AG: Evaluaciones de EDL, concertaciones nuevo periodo, seguimiento del proceso, generación de alertas, consultas relacionadas y seguimiento a acuerdos de gestión. SITUACIONES ADMINISTRATIVAS: Se gestionaron nombramientos provisionales, encargos, renuncias, primas técnicas, licencia luto, vacaciones, nombramientos, prestaciones sociales, pago de horas extra e incapacidades.</t>
  </si>
  <si>
    <t>https://secretariadistritald-my.sharepoint.com/:f:/g/personal/svidal_sdmujer_gov_co/EsblU3aiUZ5Ht2YIzyrsM-gBx3QySexXkjSDQ-ASNzkavA?e=yHi5Vv</t>
  </si>
  <si>
    <r>
      <t xml:space="preserve">7. FINANCIERA: </t>
    </r>
    <r>
      <rPr>
        <sz val="11"/>
        <rFont val="Times New Roman"/>
        <family val="1"/>
      </rPr>
      <t>Atender los requerimientos financieros que impactan el desarrollo de las actividades transversales de la Secretaría Distrital de la Mujer a cargo de la Dirección de Gestión Administrativa y Financiera (Estados financieros, Información Exógena, Solicitudes de CDR y CRP,  Ejecución presupuestal)</t>
    </r>
  </si>
  <si>
    <t>Durante el mes de ABRIL, se atendieron todas las solicitudes de certificados presupuestales recibidas expidiendo lo que se relaciona a continuación:
- 60 Certificados de Disponibilidad Presupuestal -CDP
- 94 Certificados de Registro Presupuestal - CRP
Entre el período comprendido entre el 1 de enero y 30 de abril de 2024, las expediciones acumuladas, son las siguientes:
- 1.086 Certificados  de Disponibilidad Presupuestal . CDP
- 1.070  Certificados de Registro Presupuestal - CRP
Lo anterior refleja un avance en la ejecución presupuestal del 40,32% y de giros de 14,58% con corte al mes de ABRIL.</t>
  </si>
  <si>
    <t>https://secretariadistritald-my.sharepoint.com/:f:/g/personal/svidal_sdmujer_gov_co/EjoKkcKiZDJKhQZLV32fEvgBuHDSZqBzqNevcNklNup6JA?e=XPgKsz</t>
  </si>
  <si>
    <r>
      <t xml:space="preserve">8. ADMINISTRATIVA: </t>
    </r>
    <r>
      <rPr>
        <sz val="11"/>
        <rFont val="Times New Roman"/>
        <family val="1"/>
      </rPr>
      <t>Atender los requerimientos administrativos que impactan el desarrollo de las actividades transversales de la Secretaría Distrital de la Mujer a cargo de la Dirección de Gestión Administrativa y Financiera  (Informes de Austeridad,  Esquema de publicación, Mesas de Ayuda, Toma Física de Inventarios)</t>
    </r>
  </si>
  <si>
    <r>
      <rPr>
        <b/>
        <sz val="11"/>
        <rFont val="Times New Roman"/>
        <family val="1"/>
      </rPr>
      <t>9. OFICINA ASESORA JURÍDICA</t>
    </r>
    <r>
      <rPr>
        <sz val="11"/>
        <rFont val="Times New Roman"/>
        <family val="1"/>
      </rPr>
      <t>: Responder en los términos legales establecidos  y según el marco normativo vigente, los requerimientos que sean asignados a la Oficina Asesora Jurídica</t>
    </r>
  </si>
  <si>
    <t>Desde la Oficina Asesora Jurídica, en el marco del proyecto de inversión 7662, para la vigencia 2024 se gestionaron los procesos de contratación de 5 profesionales para apoyar las estrategias y procesos jurídicos a cargo de la Entidad, dando inicio a su ejecución a partir del  30 de enero, 12 y 22 de febrero, respectivamente, conforme a las actas de inicio. Así, en el presente corte se tramitaron 60 respuestas a requerimientos asignados a la OAJ en los términos legales establecidos y de acuerdo con el marco normativo vigente, para un total de 137 respuestas emitidas</t>
  </si>
  <si>
    <t>https://secretariadistritald-my.sharepoint.com/:f:/g/personal/kmorantes_sdmujer_gov_co/Em_WlKEd1dVCq7drxcONtAIB0ebc46nW3Apn5NmCmBl_RQ?e=fIy4JU</t>
  </si>
  <si>
    <t>Soportar al 100% la implementación de las políticas del Modelo Integrado de Planeación y Gestión</t>
  </si>
  <si>
    <t>Durante el mes de abril se hizo liberación del contrato No.290 de 2023 por valor de $2.830.533.</t>
  </si>
  <si>
    <t xml:space="preserve">Para el mes de abril, se realizó el acompañamiento a la actualización de procedimientos, formatos, riesgos y controles de los procesos en el marco de la mejora continua. Igualmente, se gestionó y actualizaron los formatos de caracterización de procesos y procedimientos.
Frente al Plan Anual de Auditoria, se realizaron las siguientes evaluaciones e informes: (i) Cumplimiento evaluación a la gestión de PQRSD del segundo semestre del 2023 (Rad. 3-2024-002315), (ii) Cumplimiento Austeridad en el Gasto Público IV Trimestre 2023 (Rad. 3-2024-002360) y (iii) Seguimiento a los requerimientos efectuados por los Entes de Control al 31 de marzo 2024 (Rad. 3-2024-002238). Así mismo, se emitió informe preliminar de auditoría interna de cumplimiento: Gestión Contractual (Rad. 3-2024-002437)
Finalmente, se revisaron los seguimientos a los planes de acción con corte al 31 de marzo de 2024 y se acompañaron las mesas técnicas convocadas por la Secretaría Distrital de Planeación para el avance en la formulación del Plan de Desarrollo Distrital 2024-2028.			</t>
  </si>
  <si>
    <r>
      <rPr>
        <sz val="11"/>
        <color rgb="FF000000"/>
        <rFont val="Times New Roman"/>
        <family val="1"/>
      </rPr>
      <t>Para el primer cuatrimestre de 2024, con respecto a</t>
    </r>
    <r>
      <rPr>
        <b/>
        <sz val="11"/>
        <color rgb="FF000000"/>
        <rFont val="Times New Roman"/>
        <family val="1"/>
      </rPr>
      <t xml:space="preserve"> la implementación y mantenimiento del Sistema de Gestión en el marco de MIPG</t>
    </r>
    <r>
      <rPr>
        <sz val="11"/>
        <color rgb="FF000000"/>
        <rFont val="Times New Roman"/>
        <family val="1"/>
      </rPr>
      <t xml:space="preserve">, se elaboró el documento de lineamientos metodológicos para la elaboración del nuevo Plan Estratégico Institucional, que vincula y alinea la plataforma estratégica, la gestión por procesos y el plan de acción institucional y se construyó la guía para la construcción, monitoreo y seguimiento de indicadores de desempeño y resultado. Asimismo, se realizó el seguimiento a los planes de mejoramiento desde la segunda línea de defensa, generando las alertas respectivas. Igualmente, realizó el acompañamiento a la actualización de procedimientos, formatos, riesgos y controles de los procesos en el marco de la mejora continua; gestionó y actualizó los formatos de caracterización de procesos y procedimientos. Además, se realizó el seguimiento y monitoreo a la publicación de documentación en el link de transparencia, se generaron las alertas correspondientes a las áreas para el cumplimiento de los tiempos establecidos para su publicación. 
Frente al </t>
    </r>
    <r>
      <rPr>
        <b/>
        <sz val="11"/>
        <color rgb="FF000000"/>
        <rFont val="Times New Roman"/>
        <family val="1"/>
      </rPr>
      <t>Plan Anual de Auditoria</t>
    </r>
    <r>
      <rPr>
        <sz val="11"/>
        <color rgb="FF000000"/>
        <rFont val="Times New Roman"/>
        <family val="1"/>
      </rPr>
      <t xml:space="preserve">, se realizó las siguientes evaluaciones e informes: (i) la Evaluación Institucional de Gestión por Dependencias 2023, (ii) seguimiento al Plan de Mejoramiento entes externos, (iii) evaluación del control interno, (iv) la evaluación al Sistema Control Interno Contable y (v) el Informe de Gestión De la Oficina de Control Interno Vigencia 2023.
Finalmente, se adelantó la revisión y actualización de los planes de acción 2024 de los proyectos de inversión, para lo cual se adelantaron mesas de trabajo con las Gerencias de los proyectos. Asimismo, se revisión a los seguimientos a los planes de acción con corte a enero y febrero de 2024 y al Plan Estratégico Institucional-PEI con corte al 31 de diciembre, con el objetivo de adelantar </t>
    </r>
    <r>
      <rPr>
        <b/>
        <sz val="11"/>
        <color rgb="FF000000"/>
        <rFont val="Times New Roman"/>
        <family val="1"/>
      </rPr>
      <t>la formulación, ejecución y seguimiento de los diferentes instrumentos de gestión en el marco de la planeación institucional y del Sistema de gestión.</t>
    </r>
    <r>
      <rPr>
        <sz val="11"/>
        <color rgb="FF000000"/>
        <rFont val="Times New Roman"/>
        <family val="1"/>
      </rPr>
      <t xml:space="preserve">				</t>
    </r>
  </si>
  <si>
    <t>Frente al Plan Anual de Auditoria-PAA, hay retrasos por las demoras en el proceso de contratación de una colaboradora que apoye la actualización del PAA 2024 conforme a la capacidad institucional, lo que significará una reprogramación al presente plan operativo.</t>
  </si>
  <si>
    <t xml:space="preserve">Mantenimiento y mejora del Sistema de Gestión Institucional a través de la revisión y actualización de los lineamientos del sistema, los instrumentos de planeación y gestión, así como de las alertas que emite el proceso Seguimiento Evaluación y Control por medio de la ejecución del Plan Anual de Auditoria. </t>
  </si>
  <si>
    <t>10. Soportar la  implementación y mantenimiento del Sistema de Gestión en el marco de MIPG</t>
  </si>
  <si>
    <t xml:space="preserve">Para el mes de abril, se realizó el acompañamiento a la actualización de procedimientos, formatos, riesgos y controles de los procesos en el marco de la mejora continua. Igualmente, se gestionó y actualizó los formatos de caracterización de procesos y procedimientos. Además, se realizó el seguimiento y monitoreo a la publicación de documentación en el link de transparencia, se generaron las alertas correspondientes a las áreas para el cumplimiento de los tiempos establecidos para su publicación. Igualmente, se realizó la primera mesa de Enlaces de MIPG, en donde se articuló los roles y responsabilidades de las líneas de defensa, se gestionó además el mecanismo de reporte y cargue de evidencias para el reporte del Índice de Desempeño Institucional, de igual manera, se presentó el plan de transición para la actualización de la documentación del Sistema Integrado de Gestión y se explicaron los formatos de caracterización y procedimientos. También, se generaron alertas para el reporte del Programa de Transparencia y Ética Pública. Así mismo se brindó respuesta al formulario de Único Reporte de Avance de la Gestión para la vigencia 2023, con los insumos presentados por las lideresas/líderes de Política.  </t>
  </si>
  <si>
    <t>https://secretariadistritald-my.sharepoint.com/:f:/g/personal/mesadeayuda_sdmujer_gov_co/EhIGG2kJX5NCk1bUCbFv_MIB_fDoX9f8zivoRfIq-kG44w?e=Z7Dj6o</t>
  </si>
  <si>
    <t>11. Apoyar el desarrollo del Plan Anual de Auditoría de la entidad, en ejercicio de los roles de la Oficina de Control Interno para la evaluación del Sistema de Control Interno</t>
  </si>
  <si>
    <t xml:space="preserve">Para el mes de Abril de 2024, se realizaron los siguientes trabajos de auditoria interna (AI):  Cumplimiento Evaluación a la gestión de PQRSD del segundo semestre del 2023  (Rad. 3-2024-002315), Cumplimiento  Austeridad en el Gasto Público IV Trimestre 2023 (Rad. 3-2024-002360) y Seguimiento a los requerimientos efectuados por los Entes de Control al 31 de marzo 2024 (Rad. 3-2024-002238).
Se emitio informe preliminar de auditoria interna de cumplimiento : Gestión Contractual  (Rad. 3-2024-002437)
En proceso se encuentran los siguientes trabajos de AI: FURAG MECI y Politica Control Interno, Programa de Transparencia y Ética Pública I Cuatrimestre 2024,  Evaluación a la Gestión de Riesgos Institucional, Evaluación de la Gestión del Talento Humano y Gestión del Sistema Distrital de Cuidado (GSDC-CA-0).
Se participó en los siguientes comités: (ver enlace para que por favor se relacionen: https://secretariadistritald-my.sharepoint.com/:f:/g/personal/oficinacontrolinterno_sdmujer_gov_co/EgnbQr73pP9GvzDQujc7OhEB-iVA5aNmABAPmkLQcGRbLA?e=31TDSI) . De igual manera, se presto acompañamiernto y asesoria en el marco de los Planes de Mejoramiento de las diferentes dependencias de la Entidad, asi como, en las tematicas de caracter de gestión documental (TRD) y de riesgos de la Entidad. (ver enlace  para que por favor se relacionen : https://secretariadistritald-my.sharepoint.com/:f:/g/personal/oficinacontrolinterno_sdmujer_gov_co/EmuSkNx7UXJBmeOKR-kFW4MB7F1DcFSJUQJReM3xdR7SxA?e=Ued0aw)
Para el presente seguimiento, se tomo del total de la contratación suscrita al mes de julio de 2024, el corte a mayo, por cambio de PDD y por ende finalización del proyecto de inversión 7662, por lo cual del 100% contratado a abril de 2024, se toma el 70% como base para evidenciar el cumplimiento de la programación. Por lo anterior, el porcentaje de ejecución en el mes de abril en términos presupuestales equivale al 70% del total contratado. </t>
  </si>
  <si>
    <t xml:space="preserve">
Vigencia 2024
https://www.sdmujer.gov.co/ley-de-transparencia-y-acceso-a-la-informacion-publica/control/reportes-de-control-interno</t>
  </si>
  <si>
    <t>12. Desarrollar acciones para la formulación, ejecución y seguimiento de los diferentes instrumentos de gestión en el marco de la planeación institucional y del Sistema de gestión.</t>
  </si>
  <si>
    <t>Durante el mes de abril, se hizo revisión de los seguimientos a los planes de acción con corte al 31 de marzo del 2024. Asimismo, se acompañó la actualización de los proyectos que lo solicitaron.
Se registró seguimiento de las metas del Plan de Desarrollo Distrital en el Sistema de Seguimiento al Plan de Desarrollo Distrital – SEGPLAN y se acompañaron las mesas técnicas convocadas por la Secretaría Distrital de Planeación para el avance en la formulación del Plan de Desarrollo Distrital 2024-2028.		
De enero a abril, se acompañó a las dependencias en la formulación, actualización y seguimiento de los planes de acción, se realizó seguimiento al Plan Estratégico Institucional y se actualizaron los proyectos en SEGPLAN.</t>
  </si>
  <si>
    <t>Seguimiento a planes de acción: https://www.sdmujer.gov.co/ley-de-transparencia-y-acceso-a-la-informacion-publica/planeacion/metas-objetivos-e-indicadores-de-gestion-y-o-desempeno/plan-de-accion
Registro seguimiento metas PDD SEGPLAN: https://www.sdmujer.gov.co/sites/default/files/2024-04/documentos/Plan%20de%20Accion%202020%202024%20Componente%20de%20inversion%20por%20entidad%20con%20corte%20a%2031%2003%202024.pdf
https://www.sdmujer.gov.co/sites/default/files/2024-04/documentos/Seguimiento%20del%20componente%20de%20inversi%C3%B3n%20y%20gesti%C3%B3n%20con%20corte%20a%2031%20de%20marzo%20de%202024.pdf</t>
  </si>
  <si>
    <t>Ejecutar al 90% la implementación de la Política de Gestión Documental institucional</t>
  </si>
  <si>
    <t xml:space="preserve"> </t>
  </si>
  <si>
    <t>En el mes de abril, se desarrollaron transferencias documentales de 3 dependencias de acuerdo con el cronograma socializado en la entidad.  De otra parte, se realizó la intervención archivística para completar los 0,9 metros lineales que faltaban para alcanzar la meta del mes de marzo. Además, se cumple con la meta del mes de abril al llevar a cabo una intervención archivística de 11 metros lineales y se avanzó en la intervención archivística del fondo, organizando 36,5 metros lineales superando la meta del mes.</t>
  </si>
  <si>
    <t>De enero a abril se realizó la planeación para la contratación del personal y se presentan los documentos de planeación para la aprobación del plan de transferencias documentales. De otra parte, se presentó el plan de trabajo para la intervención de la serie de Contratos y se realizó la intervención de 15,75 metros lineales correspondientes a la serie de Contratos.		
Igualmente, se presentaron los documentos de planeación para la intervención archivística  del fondo acumulado custodiado en el Archivo Central, avanzando en la organización de 36,5 metros lineales.</t>
  </si>
  <si>
    <t xml:space="preserve">Las administración realizó planeación y vinculación de un equipo interdisciplinario el cual permitirá cumplir la política de gestión documental conforme a los porcentajes propuestos en el plan de Acción. </t>
  </si>
  <si>
    <t>13. Transferencia Documental Primaria de 10 dependencias al archivo central de la Secretaría.</t>
  </si>
  <si>
    <t>14. Intervención archivística de 27,5 ml pertenecientes a la serie Contratos custodiados en el Archivo Central</t>
  </si>
  <si>
    <t>En el mes de abril, se realiza la intervención archivística para completar los 0,9 metros lineales que faltaban para alcanzar la meta del mes de marzo. Además, se cumple con la meta del mes de abril al llevar a cabo una intervención archivística de 11 metros lineales. Se entregan también 3,85 metros lineales adicionales que se realizaron en el mismo mes, lo que da un total de 15,75 metros equivalentes a 63 cajas (X-200). estos con 15 Hojas de Contro
De enero a abril se realizó la planeación para la contratación del personal, se presenta el Plan de Trabajo para la intervención de la serie de Contratos y se realiza la intervención de 15,75 metros lineales correspondientes a la serie de Contratos</t>
  </si>
  <si>
    <t>https://secretariadistritald-my.sharepoint.com/:f:/g/personal/zdoncel_sdmujer_gov_co/EmJJ1WzWNsJCiP9plG7OmzYBAIWqeoRu7ngV1PoYV5ErSQ?e=keDGok</t>
  </si>
  <si>
    <t>15. Intervención archivística  del fondo acumulado custodiado en el Archivo Central (Verificación del inventario en estado natural) de 52,3 ml</t>
  </si>
  <si>
    <t>Para el mes de abril se cuenta con 6 auxiliares contratados, con los cuales se avanzó la organización de 36,5 metros lineales superando la meta del mes y dejando al dìa el avance de marzo a abril con el equipo completo
De enero a abril se realizó la planeación para la contratación del personal y se presentan los documentos de planeación para  para la verificación y ajuste del inventario en estado natural, se avanza en la la organización de 51,5metros lineales</t>
  </si>
  <si>
    <t>https://secretariadistritald-my.sharepoint.com/:f:/g/personal/zdoncel_sdmujer_gov_co/EteEeCc7GN1MpuOfCOZMIkQBoHaYFKn8WzWpdoDiq7Z10A?e=zosK7a</t>
  </si>
  <si>
    <t>16. Intervención archivística  (Implementación de los procesos de clasificación, organización y descripción) de los archivos de gestión en las 38 áreas de archivo (17 dependencias , 22 CIOM y casa de todas)</t>
  </si>
  <si>
    <t>Durante el mes de abril, las dependencias no solicitaron acompañamiento técnico en el proceso de preparación de las Transferencias primarias.
De enero a abril se han apoyado las dependencias que han solicitado el acompañamiento en el momento de la revisiòn de la transferencia cuando surgen dudas</t>
  </si>
  <si>
    <t>17. Actualización de los instrumentos archivísticos (Tabla de Control de Acceso y Modelo de requisitos de documento electrónicos de Archivo)   y  herramientas de Gestión Documental  (Manual y Reglamento de archivo)</t>
  </si>
  <si>
    <t>No se reporta avance ya que no tiene programación para este periodo</t>
  </si>
  <si>
    <t>18. Sensibilización en la implementación de  instrumentos archivísticos, herramientas de Gestión Documental y el Sistema de Gestión de Documentos</t>
  </si>
  <si>
    <t>19. Actualización del Plan de Conservación Documental del Sistema Integrado de Conservación - SIC</t>
  </si>
  <si>
    <t>FORMULACIÓN Y SEGUIMIENTO PLAN DE ACCIÓN</t>
  </si>
  <si>
    <t>Página 2 de 4</t>
  </si>
  <si>
    <t xml:space="preserve">PROGRAMACIÓN </t>
  </si>
  <si>
    <t>DESCRIPCIÓN CUALITATIVA DEL AVANCE DEL PERIODO</t>
  </si>
  <si>
    <t>EVIDENCIA DEL AVANCE DEL PERIODO</t>
  </si>
  <si>
    <t>DESCRIPCIÓN CUALITATIVA DEL AVANCE ACUMULADO</t>
  </si>
  <si>
    <t>RETRASOS Y FACTORES LIMITANTES PARA EL CUMPLIMIENTO</t>
  </si>
  <si>
    <t>SOLUCIONES PROPUESTAS PARA RESOLVER LOS RETRASOS Y FACTORES LIMITANTES PARA EL CUMPLIMIENTO</t>
  </si>
  <si>
    <t>PRODUCTO INSTITUCIONAL (PMR):</t>
  </si>
  <si>
    <t>OBJETIVO ESTRATEGICO:</t>
  </si>
  <si>
    <t>Implementar buenas prácticas de gestión en la Secretaría Distrital de la Mujer.</t>
  </si>
  <si>
    <t>NIVEL</t>
  </si>
  <si>
    <t xml:space="preserve"> META</t>
  </si>
  <si>
    <t>DESCRIPCIÓN DEL INDICADOR</t>
  </si>
  <si>
    <t>FORMULA DEL INDICADOR</t>
  </si>
  <si>
    <t>TIPO DE ANUALIZACIÓN  (Según aplique)</t>
  </si>
  <si>
    <t xml:space="preserve">MAGNITUD CUATRIENIO
(Únicamente para indicadores Sectoriales y PMR. Se debe diligenciar "A demanda" cuando aplique en los indicadores de actividad) </t>
  </si>
  <si>
    <t>UNIDAD DE MEDIDA</t>
  </si>
  <si>
    <t xml:space="preserve">DESCRIPCIÓN DE LA MEDICIÓN </t>
  </si>
  <si>
    <t>RESPONSABLE DE LA MEDICIÓN</t>
  </si>
  <si>
    <t>PROGRAMACIÓN ANUAL</t>
  </si>
  <si>
    <t>PERIODICIDAD</t>
  </si>
  <si>
    <t>MEDIOS DE VERIFICACIÓN Y FUENTES DE INFORMACIÓN</t>
  </si>
  <si>
    <t>PROGRAMACIÓN</t>
  </si>
  <si>
    <t xml:space="preserve">AVANCE META </t>
  </si>
  <si>
    <t>Meta sectorial</t>
  </si>
  <si>
    <t>PMR</t>
  </si>
  <si>
    <t xml:space="preserve"> De actividad  </t>
  </si>
  <si>
    <t xml:space="preserve"> Proceso (POA)</t>
  </si>
  <si>
    <t>Planes Decreto 612</t>
  </si>
  <si>
    <t>MAGNITUD EJECUTADA</t>
  </si>
  <si>
    <t>AVANCE %</t>
  </si>
  <si>
    <t>Implementar buenas prácticas de gestión administrativa y organizacional para el cumplimiento de las metas misionales a cargo de la Secretaría Distrital de la Mujer</t>
  </si>
  <si>
    <t>Número de buenas prácticas de gestión administrativa y organizacionales implementadas</t>
  </si>
  <si>
    <t>Sumatoria de buenas prácticas de gestión administrativa y organizacionales implementadas</t>
  </si>
  <si>
    <t>Suma</t>
  </si>
  <si>
    <t>No aplica</t>
  </si>
  <si>
    <t>Número</t>
  </si>
  <si>
    <t>Sumatoria del avance en la ejecución de actividades programadas para la implementación de cada una de las buenas prácticas: fortalecimiento tecnológico (meta 1 del proyecto), fortalecimiento organizacional (meta 2) y fortalecimiento Modelo Integrado de Planeación y Gestión – MIPG (meta 3)</t>
  </si>
  <si>
    <t>OAP - Direccionamiento Estratégico</t>
  </si>
  <si>
    <t>Trimestral</t>
  </si>
  <si>
    <t>Reporte Plan de Acción, Reporte SEGPLAN</t>
  </si>
  <si>
    <t>Se cumplieron las actividades planificadas para el desarrollo de buenas prácticas administrativas con respecto a: las políticas de gestión Gobierno Digital y Seguridad Digital, las actividades programadas para una correcta gestión administrativa y organizacional y el plan de fortalecimiento para avanzar en la implementación del Modelo Integrado de Planeación y Gestión – MIPG.</t>
  </si>
  <si>
    <t xml:space="preserve">Práctica No.1: https://secretariadistritald-my.sharepoint.com/personal/mesadeayuda_sdmujer_gov_co/_layouts/15/onedrive.aspx?ga=1&amp;id=%2Fpersonal%2Fmesadeayuda%5Fsdmujer%5Fgov%5Fco%2FDocuments%2FEvidencias%20reporte%20plan%20de%20acci%C3%B3n%20proyecto%207662%2FEvidencias%20Plan%20de%20Acci%C3%B3n%20GT%20%2D%202024%2FMarzo
Práctica No.2: https://secretariadistritald-my.sharepoint.com/personal/svidal_sdmujer_gov_co/_layouts/15/onedrive.aspx?e=5%3Ab518d36a02c54c66bc40425d2a4d9685&amp;sharingv2=true&amp;fromShare=true&amp;at=9&amp;cid=844c65bd%2D78f6%2D4b6c%2Db7d8%2Dfa925019cc43&amp;FolderCTID=0x012000279DFFC563A270409F989442624F118F&amp;id=%2Fpersonal%2Fsvidal%5Fsdmujer%5Fgov%5Fco%2FDocuments%2FPLAN%20DE%20ACCION%20META%202
Práctica No.3: https://secretariadistritald-my.sharepoint.com/personal/mesadeayuda_sdmujer_gov_co/_layouts/15/onedrive.aspx?ga=1&amp;id=%2Fpersonal%2Fmesadeayuda%5Fsdmujer%5Fgov%5Fco%2FDocuments%2FEvidencias%20reporte%20plan%20de%20acci%C3%B3n%20proyecto%207662%2FEvidencias%20plan%20de%20acci%C3%B3n%20MIPG
https://secretariadistritald-my.sharepoint.com/personal/mesadeayuda_sdmujer_gov_co/_layouts/15/onedrive.aspx?ga=1&amp;id=%2Fpersonal%2Fmesadeayuda%5Fsdmujer%5Fgov%5Fco%2FDocuments%2FEvidencias%20reporte%20plan%20de%20acci%C3%B3n%20proyecto%207662%2FEvidencias%20plan%20de%20acci%C3%B3n%20Direccionamiento%20Estrat%C3%A9gico
https://www.sdmujer.gov.co/ley-de-transparencia-y-acceso-a-la-informacion-publica/control/reportes-de-control-interno
</t>
  </si>
  <si>
    <t>No se presentaron retrasos</t>
  </si>
  <si>
    <t>Direccionamiento Estratégico</t>
  </si>
  <si>
    <t>9. Programa de transparencia y ética pública</t>
  </si>
  <si>
    <t>Revisar los seguimientos de los planes de acción formato DE-FO-05 de la entidad.</t>
  </si>
  <si>
    <t xml:space="preserve">Porcentaje de revisión de los seguimientos mensuales de los Planes de Acción formato DE-FO-05 </t>
  </si>
  <si>
    <t>Número seguimientos a los Planes de Acción formato DE-FO-05 revisados / [Número de Planes de Acción formato DE-FO-05 con seguimiento] * 100</t>
  </si>
  <si>
    <t>Constante</t>
  </si>
  <si>
    <t>Porcentaje</t>
  </si>
  <si>
    <t>Corresponde al porcentaje de reportes de seguimiento de planes de acción formato DE-FO-05 revisados. Los cuales deben contener la ejecución cuantitativa y cualitativa de magnitud y presupuesto por meta proyecto de inversión para los 11 proyectos de inversión, de magnitud de las metas del Plan de Desarrollo Distrital-PDD,  de magnitud de los indicadores PMR e indicadores de los 22 procesos de la entidad, según aplique, con corte al cierre del mes inmediatamente anterior.</t>
  </si>
  <si>
    <t>Mensual</t>
  </si>
  <si>
    <t xml:space="preserve">Formato plan de acción DE-FO-05 (reporte de seguimiento)
</t>
  </si>
  <si>
    <t>https://www.sdmujer.gov.co/ley-de-transparencia-y-acceso-a-la-informacion-publica/planeacion/metas-objetivos-e-indicadores-de-gestion-y-o-desempeno/plan-de-accion</t>
  </si>
  <si>
    <t>Realizar seguimiento al Plan Estratégico Institucional 2020 - 2024</t>
  </si>
  <si>
    <t>Seguimiento al Plan Estratégico Institucional realizado</t>
  </si>
  <si>
    <t>Corresponde a los seguimientos semestrales que se realizarán al PEI, teniendo en cuenta el cambio de administración y el proceso de armonización que se adelantará con el nuevo PDD, durante el primer semestre del año se realizará un seguimiento en el mes de febrero correspondiente al segundo semestre de 2023.</t>
  </si>
  <si>
    <t>Semestral</t>
  </si>
  <si>
    <t>Informe o presentación del seguimiento al PEI</t>
  </si>
  <si>
    <t>Se publicó el seguimiento semestral del Plan Estratégico Institucional-PEI con corte al 31 de diciembre en el botón de transparencia de la entidad, de acuerdo con la actualización del procedimiento Seguimiento a la Planeación Institucional.</t>
  </si>
  <si>
    <t>https://www.sdmujer.gov.co/sites/default/files/2024-03/documentos/Seguimiento%20Plan%20Estrat%C3%A9gico%20Institucional%20corte%2031%20de%20diciembre%20de%202023.pdf</t>
  </si>
  <si>
    <t xml:space="preserve">
Se adelantó el seguimiento semestral del Plan Estratégico Institucional-PEI con corte al 31 de diciembre y se publicó en el botón de transparencia de la entidad, de acuerdo con la actualización del procedimiento Seguimiento a la Planeación Institucional.</t>
  </si>
  <si>
    <t>Medir el nivel de satisfacción de los clientes del proceso de Direccionamiento Estratégico, de acuerdo con los criterios definidos.</t>
  </si>
  <si>
    <t>Nivel de satisfacción del cliente interno del proceso de Direccionamiento Estratégico</t>
  </si>
  <si>
    <t>Calificación obtenida de los encuestados para todos los atributos o criterios en los servicios evaluados / [puntuación total máxima a obtener)*100</t>
  </si>
  <si>
    <t>Reporte Encuesta de satisfacción – proceso Direccionamiento Estratégico</t>
  </si>
  <si>
    <t>De acuerdo con la programación, no se reporta en el presente corte.</t>
  </si>
  <si>
    <t>Gestión Tecnológica</t>
  </si>
  <si>
    <t>10. Plan Estratégico de Tecnologías de la Información y las Comunicaciones (PETI)</t>
  </si>
  <si>
    <t>Adquirir productos de software (licenciamiento) a cargo de gestión tecnológica.</t>
  </si>
  <si>
    <t>Porcentaje de productos  de software (licenciamiento) instalados de la SDMujer</t>
  </si>
  <si>
    <t xml:space="preserve">(No de productos de software instalados /No de productos de software adquiridos) * 100% </t>
  </si>
  <si>
    <t>A demanda</t>
  </si>
  <si>
    <t>Porcentaje de productos  de software (licenciamiento) instalados de la SDMujer una vez adquiridos.</t>
  </si>
  <si>
    <t>OAP - Gestión Tecnológica</t>
  </si>
  <si>
    <t xml:space="preserve">Plan de compras - Contrato - Ingreso al almacén  </t>
  </si>
  <si>
    <t xml:space="preserve">Productos con Microsoft 
Suscripciones totales:  5331 
Suscripciones en uso: 5318 
Porcentaje de utilización: 99.9% 
Se adelanto el proceso de contratación y se generó la OC No. 126579 CONTRATO 909-2024 (Microsoft Suscripciones y Licenciamiento – Correo, SO y Ofimática) </t>
  </si>
  <si>
    <t>https://secretariadistritald-my.sharepoint.com/:f:/g/personal/mesadeayuda_sdmujer_gov_co/Ej0YS69k-jNKqQru8z0LKnsBJg5eR21V8EU5Sl4RPUTAqg?e=Wbdnay</t>
  </si>
  <si>
    <t>No se presentaron ningún tipo de retrasos.</t>
  </si>
  <si>
    <t>Adquirir e implementar bienes y/o servicios tecnológicos  a cargo de gestión tecnológica.</t>
  </si>
  <si>
    <t>Porcentaje de bienes y/o servicios tecnológicos adquiridos e implementados.</t>
  </si>
  <si>
    <t xml:space="preserve">(No de bienes y/o servicios tecnológicos adquiridos e implementados durante el periodo de medición / No de bienes y/o servicios tecnológicos proyectados en la vigencia) * 100% </t>
  </si>
  <si>
    <t>Porcentaje de bienes y/o servicios tecnológicos adquiridos e implementados frente a la proyección realizada para la vigencia.</t>
  </si>
  <si>
    <t xml:space="preserve">Se tramitó pago No. 9 de la ETB 
Se tramitó pago No. 2 de AQSERV –AIRE 
Se adelanto el proceso de contratación y se generó la OC No. 126579 CONTRATO 909-2024 (Microsoft) 
Se envío la solicitud de información a proveedores SP-005-2024 de UPS (SECOP II) 
Se revisó el anexo técnico del proceso de aire acondicionado del CC. (Renovación) 
Se realizo anexo técnico para la adquisición de firmas electrónicas. </t>
  </si>
  <si>
    <t xml:space="preserve">Se adelanta tramite de pago de adición No 1 a la orden de compra No 108689 contrato 914-2023 (Lote 1: Renovación de los servicios de infraestructura (IaaS), (PaaS) Cloud de Oracle)). 
Se tramitó pago No. 9 de la ETB 
Se tramitó pago No. 2 de AQSERV –AIRE
Se tramito la adicción del contrato No. 951 de 2023 - Comunicaciones convergentes 
Se adelanto el proceso de contratación y se generó la OC No. 126579 CONTRATO 909-2024 (Microsoft) 
Se envío la solicitud de información a proveedores SP-005-2024 de UPS (SECOP II) 
Se revisó el anexo técnico del proceso de aire acondicionado del CC. (Renovación) </t>
  </si>
  <si>
    <t>Gestionar y cerrar los requerimientos tecnológicos de mesa de ayuda que requieran las diferentes áreas de la entidad</t>
  </si>
  <si>
    <t xml:space="preserve">Porcentaje de requerimientos tecnológicos de mesa de ayuda atendidos </t>
  </si>
  <si>
    <t>(No. de requerimientos tecnológicos de mesa de ayuda atendidos / No. de requerimientos tecnológicos de mesa de ayuda solicitados) * 100%</t>
  </si>
  <si>
    <t>(No. de requerimientos tecnológicos de mesa de ayuda atendidos / No. de requerimientos tecnológicos de mesa de ayuda solicitados) * 100%. A partir de febrero.</t>
  </si>
  <si>
    <t xml:space="preserve">Reporte de Requerimientos Mesa de Ayuda </t>
  </si>
  <si>
    <t xml:space="preserve">Mesa de Ayuda (mes)  
Casos recibidos: 911 
Casos atendidos: 808 
Casos pendientes de solución por complejidad: 103 </t>
  </si>
  <si>
    <t xml:space="preserve">Acumulado casos recibidos: 1723
</t>
  </si>
  <si>
    <t>Ejecutar el plan de mantenimiento a la infraestructura tecnológica de la SDMujer</t>
  </si>
  <si>
    <t>Porcentaje de ejecución del plan de mantenimiento de la infraestructura tecnológica</t>
  </si>
  <si>
    <t>(No de mantenimientos realizados durante el periodo de medición / No de mantenimientos proyectados) /100%</t>
  </si>
  <si>
    <t xml:space="preserve">Plan de mantenimiento, informes de plan de mantenimiento. </t>
  </si>
  <si>
    <t>Ejecutar el plan de mantenimiento de los sistemas de información de la SDMujer</t>
  </si>
  <si>
    <t xml:space="preserve">Porcentaje de ejecución del plan de mantenimiento de los sistemas de información </t>
  </si>
  <si>
    <t>Plan de mantenimiento de sistemas de información, informes de proveedores de servicios.</t>
  </si>
  <si>
    <t>Atender los requerimientos de desarrollo aprobados para la automatización de los procesos de las diferentes áreas de la entidad.</t>
  </si>
  <si>
    <t>Porcentaje de requerimientos de desarrollo aprobados y atendidos</t>
  </si>
  <si>
    <t>(No de requerimientos de desarrollo atendidos / No. de requerimientos de desarrollo aprobados)/ 100%</t>
  </si>
  <si>
    <t xml:space="preserve">Requerimientos Mesa de Ayuda 
Plan de automatización de procesos 
Acta de recibo a satisfacción de sistemas de información
</t>
  </si>
  <si>
    <t>Planeación y Gestión</t>
  </si>
  <si>
    <t>Efectuar el 100% de las solicitudes documentales de los procesos  que lo requieran para la mejora del sistema de gestión.</t>
  </si>
  <si>
    <t xml:space="preserve">((No. de solicitudes documentales atendidas  / No. Total de solicitudes recibidas)*100) </t>
  </si>
  <si>
    <t>Porcentaje de solicitudes documentales atendidas.</t>
  </si>
  <si>
    <t>OAP - Planeación y Gestión</t>
  </si>
  <si>
    <r>
      <t>Correos electrónicos y/o evidencias de reuniones</t>
    </r>
    <r>
      <rPr>
        <sz val="11"/>
        <color indexed="8"/>
        <rFont val="Times New Roman"/>
        <family val="1"/>
      </rPr>
      <t>(actas) y reportes de lucha</t>
    </r>
  </si>
  <si>
    <t xml:space="preserve">Para el mes de abril, se realizó el acompañamiento a la actualización documental, atendiendo las solicitudes de actualización de formatos y procedimientos. </t>
  </si>
  <si>
    <t>https://secretariadistritald-my.sharepoint.com/:f:/g/personal/mesadeayuda_sdmujer_gov_co/ErJJ16c6jXpHl0sOHaO0FawBi28gpD4yz1Yrj6mVJ_W21w?e=f67O3H</t>
  </si>
  <si>
    <t xml:space="preserve">Se ha realizado el acompañamiento de los procesos para la actualización de documentación, en torno a caracterizaciones de proceso, procedimientos, riesgos y planes de mejoramiento. Así como, el acompañamiento en la elaboración, actualización y modificación de formatos, manuales, guías e instructivos. 
Se actualizaron los formatos de caracterización de proceso y procedimientos. </t>
  </si>
  <si>
    <t>Efectuar el 100% de los acompañamientos a los procesos  que lo requieran para la formulación de planes de mejoramiento derivados de las auditorias internas y externas.</t>
  </si>
  <si>
    <t xml:space="preserve">((No. de solicitudes de acompañamiento a la formulación de planes de mejoramiento atendidos / No. Total de solicitudes de acompañamiento recibidas)*100) </t>
  </si>
  <si>
    <t>Porcentaje de solicitudes atendidas de acompañamiento a los procesos de la entidad para la formulación de planes de mejoramiento derivados de las auditorias internas y externas.</t>
  </si>
  <si>
    <t>Se realizó el seguimiento al registro de evidencias de las acciones de mejora que tenian vencimiento para el mes de abril, así mismo, se acompañó mediante mesas de trabajo a los procesos para la formulación y registro de acciones de mejora correspondientes a los procesos.</t>
  </si>
  <si>
    <t>https://secretariadistritald-my.sharepoint.com/:f:/g/personal/mesadeayuda_sdmujer_gov_co/Eg_f6QdhVGZBkZ8jXgsdG3cBtZywQ7N_IwwodaHPl-w2Ig?e=SuV50z</t>
  </si>
  <si>
    <t>Se ha realizado el acompañamiento , seguimiento y monitoreo a las acciones de mejora reportadas en el aplicativo LUCHA, realizando un seguimiento activo desde la segunda línea de defensa para el seguimiento, identificación de oportunidades de mejora, revisión y reporte de información en el aplicativo. 
Además se generaron las alertas correspondientes para evitar el vencimiento de las acciones en el primer trimestre.</t>
  </si>
  <si>
    <t>Ejecutar el 100% del Plan Institucional de Gestión Ambiental - PIGA 2023</t>
  </si>
  <si>
    <t>(No. de actividades ejecutadas del Plan de Acción del PIGA durante el periodo de medición / No. de actividades programadas del Plan de Acción del PIGA) * 100</t>
  </si>
  <si>
    <t>Porcentaje de ejecución del Plan Institucional de Gestión Ambiental - PIGA 2023</t>
  </si>
  <si>
    <t xml:space="preserve">Correos electrónicos y/o evidencias de reuniones, comunicaciones internas, externas y/o informes  </t>
  </si>
  <si>
    <t>Esta actividad se reporta trimestralmente</t>
  </si>
  <si>
    <t>Se ha realizado la gestión al cumplimiento de las actividades y acciones programadas para el trimestre en el Plan Instotucional de Gestión Ambiental.</t>
  </si>
  <si>
    <t xml:space="preserve">Monitorear, orientar y acompañar al 100% de los procesos en las actividades de riesgos de corrupción, gestión y Sarlaft </t>
  </si>
  <si>
    <t>(No. de procesos monitoreados, orientados y acompañados en actividades de riesgos / No. total de procesos) * 100</t>
  </si>
  <si>
    <t>Porcentaje de procesos monitoreados, orientados y acompañados en actividades de riesgos</t>
  </si>
  <si>
    <t>Cuatrimestral</t>
  </si>
  <si>
    <t xml:space="preserve">Matriz de monitoreo, orientación y acompañamiento a riesgos </t>
  </si>
  <si>
    <t xml:space="preserve">Se realizó el seguimiento al Programa de Transparencia y Ética Pública, en donde se realizó el seguimiento por proceso a los riesgos. Así mismo, se analizó mediante acta de seguimiento a riesgos, sus planes de contingencia, las desviaciones o posibles materializaciones y se generaron las alertas correspondientes. </t>
  </si>
  <si>
    <t>https://secretariadistritald-my.sharepoint.com/:f:/g/personal/mesadeayuda_sdmujer_gov_co/Eq5eeQhMSiBKvAB8nRfaBfcBghRVJpFEr3MiwKuN6baB7w?e=ag1WCm</t>
  </si>
  <si>
    <t>Para el primer cuatrimestre se realizó el seguimiento al Programa de Transparencia y Ética Pública, en donde se realizó el seguimiento por proceso a los riesgos. Así mismo, se analizó mediante acta de seguimiento a riesgos, sus planes de contingencia, las desviaciones o posibles materializaciones y se generaron las alertas correspondientes.</t>
  </si>
  <si>
    <t>Mantener actualizada al 100% la información que se debe publicar en el Botón de transparencia de acuerdo con la normatividad vigente</t>
  </si>
  <si>
    <t>(No. de publicaciones realizadas en Botón de Transparencia en el período de medición / No. de publicaciones solicitadas en el periodo de medición)* 100</t>
  </si>
  <si>
    <t>Porcentaje de información actualizada en el Botón de transparencia</t>
  </si>
  <si>
    <t>Matriz de seguimiento que refleje la actualización de información en el botón de transparencia en cada numeral y dependencia responsable.</t>
  </si>
  <si>
    <t>https://secretariadistritald-my.sharepoint.com/:f:/g/personal/mesadeayuda_sdmujer_gov_co/EqokxOasuTdBuAlTDLEsvmwBxwHEb-n6b8L5BnWyR6hfYw?e=9jckyD</t>
  </si>
  <si>
    <t>Se realizó el seguimiento a la publicación del link de transparencia y se apoyó en la publicación de la documentación relacionada a los procesos</t>
  </si>
  <si>
    <t>ELABORÓ</t>
  </si>
  <si>
    <t>Firma:</t>
  </si>
  <si>
    <t>APROBÓ (Según aplique Gerenta de proyecto, Líder técnica y responsable de proceso)</t>
  </si>
  <si>
    <t>REVISÓ OFICINA ASESORA DE PLANEACIÓN</t>
  </si>
  <si>
    <t xml:space="preserve">VoBo. </t>
  </si>
  <si>
    <t>Nombre: Paula Vanessa Sosa Martin / Jose Leonardo Buitrago / Lida Cubillos</t>
  </si>
  <si>
    <t>Nombre:</t>
  </si>
  <si>
    <t>Nombre: Carlos Alfonso Gaitán Sánchez</t>
  </si>
  <si>
    <t>Cargo: Contratista / Profesional Especializado / Contratista</t>
  </si>
  <si>
    <t xml:space="preserve">Cargo: </t>
  </si>
  <si>
    <t>Cargo: Jefe Oficina Asesora de Planeación</t>
  </si>
  <si>
    <t>Gestión Jurídica</t>
  </si>
  <si>
    <t>Expedir los conceptos jurídicos requeridos en el marco de la gestión institucional para crear unidad de criterio en la interpretación, aplicación e implementación de las disposiciones normativas y responder los derechos de petición a que hubiere lugar en ejercicio de sus funciones.</t>
  </si>
  <si>
    <t>Porcentaje de conceptos jurídicos emitidos y/o derechos de petición, atendidos en términos de ley.</t>
  </si>
  <si>
    <t>(No. de conceptos jurídicos emitidos y/o derechos de petición atendidos en términos de ley / No. de conceptos jurídicos y/o derechos de petición requeridos)*100</t>
  </si>
  <si>
    <t>constante</t>
  </si>
  <si>
    <t>De acuerdo con las solicitudes de conceptos jurídicos y/o derechos de petición recibidos, se calcula el porcentaje de respuesta emitido por parte del equipo de la Oficina Asesora Jurídica</t>
  </si>
  <si>
    <t>Oficina Asesora Jurídica</t>
  </si>
  <si>
    <t>Conceptos jurídicos - respuestas a derechos de petición</t>
  </si>
  <si>
    <t xml:space="preserve">En el primer trimestre se recibieron y respondieron 126 Peticiones y solicitudes de concepto, relacionadas con peticiones de Concejales, Entes de Control y solicitud de información de particulares. Es importante precisar que de una solicitud de concepto o derecho de petición se pueden generar varios radicados de salida, los cuales se contabilizan dentro de un sólo trámite de respuesta. </t>
  </si>
  <si>
    <t>https://secretariadistritald-my.sharepoint.com/:f:/g/personal/kmorantes_sdmujer_gov_co/EsQ3oWyHNqhGm6nGS65lifUBWPownYbi2SFeFsSankUs3w?e=6wSXOH</t>
  </si>
  <si>
    <t xml:space="preserve">Con corte a 31 de marzo se recibieron y respondieron 126 Peticiones y solicitudes de concepto, relacionadas con peticiones de Concejales, Entes de Control y solicitud de información de particulares. Es importante precisar que de una solicitud de concepto o derecho de petición se pueden generar varios radicados de salida, los cuales se contabilizan dentro de un sólo trámite de respuesta. </t>
  </si>
  <si>
    <t>suma</t>
  </si>
  <si>
    <t>Proyectar, analizar  y conceptuar acerca de la viabilidad jurídica de los proyectos de ley, de acuerdo y demás actos administrativos</t>
  </si>
  <si>
    <t>Porcentaje de proyectos de ley y/o de Acuerdo y Actos administrativos analizados</t>
  </si>
  <si>
    <t xml:space="preserve">(No. de proyectos de ley y/o de Acuerdos, conceptuados en términos de ley /No. Proyectos de ley y/o de acuerdo, requeridos)*100*porcentaje de ponderación del periodo </t>
  </si>
  <si>
    <t>De acuerdo con las solicitudes de análisis de proyectos de ley y/o acuerdos y actos administrativos, se calcula el porcentaje de respuesta emitido por parte del equipo de la Oficina Asesora Jurídica</t>
  </si>
  <si>
    <t>Comentarios a Proyectos de ley y/o acuerdo</t>
  </si>
  <si>
    <t xml:space="preserve">En el primer trimestre se recibieron 15 solicitudes de pronunciamiento de Proyectos de Acuerdo y/o Ley y se emitieron 15 conceptos en respuesta a las solicitudes. </t>
  </si>
  <si>
    <t>https://secretariadistritald-my.sharepoint.com/:f:/g/personal/kmorantes_sdmujer_gov_co/EnRJj2HEU01JvDhW8duZqn0BNpS-YB-ZdvKFmTtpEBysmQ</t>
  </si>
  <si>
    <t xml:space="preserve">Con corte a 31 de marzo se recibieron 15 solicitudes de pronunciamiento de Proyectos de Acuerdo y/o Ley y se emitieron 15 conceptos en respuesta a las solicitudes. </t>
  </si>
  <si>
    <t>creciente</t>
  </si>
  <si>
    <t>Ejercer y orientar la defensa judicial de la Secretaría, representándola judicial y extrajudicialmente en los procesos y demás acciones legales que se instauren en su contra o que esta deba promover de conformidad con los lineamientos legales.</t>
  </si>
  <si>
    <t>Porcentaje de casos en representación judicial con actuaciones y respuestas realizadas en el marco del ejercicio de defensa y representación judicial de la entidad</t>
  </si>
  <si>
    <t>(No. de actuaciones y respuestas realizadas en el marco del ejercicio de la defensa y representación judicial de la entidad, atendidos /No. de actuaciones en el marco de la representación judicial, requeridos)*100</t>
  </si>
  <si>
    <t>De acuerdo con las solicitudes de representación judicial recibidas durante el periodo, se calcula el porcentaje de actuaciones y respuestas emitidas por parte del equipo de la Oficina Asesora Jurídica</t>
  </si>
  <si>
    <t>Contestación de demandas,  y de acciones constitucionales y actuaciones judiciales</t>
  </si>
  <si>
    <t xml:space="preserve">En el primer trimestre se recibieron y tramitaron 33 acciones de tutela y se ha llevado a cabo 2 actuaciones judiciales dentro de los procesos Administrativos en los que la Sdmujer actúa como sujeto procesal. </t>
  </si>
  <si>
    <t>https://secretariadistritald-my.sharepoint.com/:f:/g/personal/kmorantes_sdmujer_gov_co/Eotd4HxFjuVHjVLTjmNRKWoBpL6Q_qH_g3pvPru4i6F1AQ?e=NBihvU</t>
  </si>
  <si>
    <t xml:space="preserve">Con corte a 31 de marzo se recibieron y tramitaron 33 acciones de tutela y se ha llevado a cabo 2 actuaciones judiciales dentro de los procesos Administrativos en los que la Sdmujer actúa como sujeto procesal. </t>
  </si>
  <si>
    <t>decreciente</t>
  </si>
  <si>
    <t>Efectuar la revisión y ajuste desde la competencia normativa  y consolidación de las respuestas a Proposiciones</t>
  </si>
  <si>
    <t>Porcentaje de proposiciones con respuestas consolidadas</t>
  </si>
  <si>
    <t>(No. de proposiciones atendidas en términos de ley /No. de proposiciones recibidas)*100</t>
  </si>
  <si>
    <t>De acuerdo con las proposiciones recibidas en el periodo, se calcula el porcentaje de respuesta atendidas por el equipo de la Oficina Asesora Jurídica en términos de Ley</t>
  </si>
  <si>
    <t>Respuesta a Proposiciones</t>
  </si>
  <si>
    <t xml:space="preserve">En el primer trimestre se recibieron 39 solicitudes por control político referentes a proposiciones del Concejo de Bogotá y se dio respuesta a las 39 solicitudes. </t>
  </si>
  <si>
    <t>https://secretariadistritald-my.sharepoint.com/:f:/g/personal/kmorantes_sdmujer_gov_co/EsGQ6qSvEQtNsff2FnzB0agB6hNU0PUNpU224J9prtl2Cg?e=E29kNA</t>
  </si>
  <si>
    <t xml:space="preserve">Con corte a 31 de marzo se recibieron 39 solicitudes por control político referentes a proposiciones del Concejo de Bogotá y se dio respuesta a las 39 solicitudes. </t>
  </si>
  <si>
    <t>Analizar y emitir conceptos de los casos que le sean asignados a la OAJ en el marco del Comité de Enlaces de la Estrategia Justicia de Género</t>
  </si>
  <si>
    <t>Porcentaje de casos asignados a la OAJ en el marco del Comité de Enlaces de Justicia de Género analizados</t>
  </si>
  <si>
    <t>(No. de casos estudiados  / No. de casos asignados a la OAJ en el marco del Comité de Enlaces de Justicia de Género )*100</t>
  </si>
  <si>
    <t>De acuerdo con los casos asignados en el marco del Comité de Enlaces de Justicia de Género, se calcula el porcentaje de casos estudiados por parte del equipo de la Oficina Asesora Jurídica</t>
  </si>
  <si>
    <t>Acta de Asistencia al Comité - Casos analizados por la OAJ</t>
  </si>
  <si>
    <t xml:space="preserve">En el primer trimestre se asistió a 7 Comités de enlaces ordinario virtual realizado por la plataforma teams, y se asiganarón por parte de  la secretaría técnica del comité 11 casos para estudio,los cuales fueron presentados ante el comité. </t>
  </si>
  <si>
    <t>https://secretariadistritald-my.sharepoint.com/:f:/g/personal/kmorantes_sdmujer_gov_co/Er97Pu9ZDDVDqoDydlJnwYIBwuCxw7SqwgkAK-Cw3ie6vw?e=1vBW7e</t>
  </si>
  <si>
    <t xml:space="preserve">Con corte a 31 de marzo se asistió a 7 Comités de enlaces ordinario virtual realizado por la plataforma teams, y se asiganarón por parte de  la secretaría técnica del comité 11 casos para estudio,los cuales fueron presentados ante el comité. </t>
  </si>
  <si>
    <t>Ejercer la Secretaría Técnica para apoyar la labor del Comité de Conciliación de la Entidad.</t>
  </si>
  <si>
    <t>Sesiones realizadas del Comité de Conciliación de conformidad con el marco legal.</t>
  </si>
  <si>
    <t>(No. de sesiones del Comité de Conciliación realizadas en el periodo de medición / No. de sesiones del Comité programadas para la vigencia)*100</t>
  </si>
  <si>
    <t>De acuerdo con el número de sesiones del Comité programadas, se calcula el porcentaje de las sesiones realizadas</t>
  </si>
  <si>
    <t>Actas del Comité de Conciliación</t>
  </si>
  <si>
    <t xml:space="preserve">En el primer trimestre se realizarón 6 sesiones ordinarias del Comité de Conciliación, conforme a las 2 sesiones planeadas por mes. </t>
  </si>
  <si>
    <t>https://secretariadistritald-my.sharepoint.com/:f:/g/personal/kmorantes_sdmujer_gov_co/EqmuOj1rd5hIhkfAnCLsnmUB2BUCeWLlMNA3bHpuSAjvXg?e=A9WCnY</t>
  </si>
  <si>
    <t>*Incluir tantas filas sean necesarias</t>
  </si>
  <si>
    <t>Nombre: Kelly Carolina Morantes Pérez</t>
  </si>
  <si>
    <t>Nombre: Catalina Zota Bernal</t>
  </si>
  <si>
    <t>Cargo: Profesional Especializada</t>
  </si>
  <si>
    <t>Cargo: Jefa Oficina Asesora Jurídica</t>
  </si>
  <si>
    <t>Planes decreto 612</t>
  </si>
  <si>
    <t>Unidad de medida</t>
  </si>
  <si>
    <t>1. Plan Institucional de Archivos de la Entidad (PINAR)</t>
  </si>
  <si>
    <t>2. Plan Anual de Adquisiciones</t>
  </si>
  <si>
    <t>Procentaje</t>
  </si>
  <si>
    <t>3. Plan Anual de Vacantes</t>
  </si>
  <si>
    <t>4. Plan de Previsión de Recursos Humanos</t>
  </si>
  <si>
    <t>5. Plan Estratégico de Talento Humano</t>
  </si>
  <si>
    <t>6. Plan Institucional de Capacitación</t>
  </si>
  <si>
    <t>7. Plan de Incentivos Institucionales</t>
  </si>
  <si>
    <t>8. Plan de Trabajo Anual en Seguridad y Salud en el Trabajo</t>
  </si>
  <si>
    <t>9. Plan Anticorrupción y de Atención al Ciudadano</t>
  </si>
  <si>
    <t>11. Plan de Tratamiento de Riesgos de Seguridad y Privacidad de la Información</t>
  </si>
  <si>
    <t>12. Plan de Seguridad y Privacidad de la Información</t>
  </si>
  <si>
    <t>Código: DE-FO-05</t>
  </si>
  <si>
    <t xml:space="preserve">FORMULACIÓN Y SEGUIMIENTO PLAN DE ACCIÓN </t>
  </si>
  <si>
    <t>ANEXO - TERRITORIALIZACIÓN</t>
  </si>
  <si>
    <t>Página 3 de 4</t>
  </si>
  <si>
    <t xml:space="preserve">PRORAMACIÓN </t>
  </si>
  <si>
    <t xml:space="preserve">SEGUIMIENTO </t>
  </si>
  <si>
    <t>PERIODO DE REPORTE:</t>
  </si>
  <si>
    <t>INDICADOR / META:</t>
  </si>
  <si>
    <t>LOCALIDAD</t>
  </si>
  <si>
    <t>TOTAL POR LOCALIDAD</t>
  </si>
  <si>
    <t xml:space="preserve">ENFOQUE DIFERENCIAL </t>
  </si>
  <si>
    <t>GRUPO ETARIO</t>
  </si>
  <si>
    <t>Magnitud</t>
  </si>
  <si>
    <t>Presupuesto</t>
  </si>
  <si>
    <t>Indigenas</t>
  </si>
  <si>
    <t>Afrodescendientes</t>
  </si>
  <si>
    <t>Raizales</t>
  </si>
  <si>
    <t>Rrom</t>
  </si>
  <si>
    <t>Discapacidad</t>
  </si>
  <si>
    <t>LGBTI</t>
  </si>
  <si>
    <t>Menor de 12</t>
  </si>
  <si>
    <t>Entre 12 y 14</t>
  </si>
  <si>
    <t>Entre 15 y 28</t>
  </si>
  <si>
    <t>Entre 29 y 59</t>
  </si>
  <si>
    <t xml:space="preserve">Igual o mayo a 60 </t>
  </si>
  <si>
    <t>No responde</t>
  </si>
  <si>
    <t xml:space="preserve">Bogotá Distrito Capital </t>
  </si>
  <si>
    <t>1. Usaquen</t>
  </si>
  <si>
    <t>2. Chapinero</t>
  </si>
  <si>
    <t>3. Santafe</t>
  </si>
  <si>
    <t>4. San Cristobal</t>
  </si>
  <si>
    <t>5. Usme</t>
  </si>
  <si>
    <t>6. Tunjuelito</t>
  </si>
  <si>
    <t>7. Bosa</t>
  </si>
  <si>
    <t>8. Kennedy</t>
  </si>
  <si>
    <t>9. Fontibon</t>
  </si>
  <si>
    <t>10. Engativa</t>
  </si>
  <si>
    <t>11. Suba</t>
  </si>
  <si>
    <t>12. Barrios Unidos</t>
  </si>
  <si>
    <t>13. Teusaquillo</t>
  </si>
  <si>
    <t>14. Los Martires</t>
  </si>
  <si>
    <t>15. Antonio Nariño</t>
  </si>
  <si>
    <t>16. Puente Aranda</t>
  </si>
  <si>
    <t>17. La Candelaria</t>
  </si>
  <si>
    <t>18. Rafael Uribe Uribe</t>
  </si>
  <si>
    <t>19. Ciudad Bolivar</t>
  </si>
  <si>
    <t>20. Sumapaz</t>
  </si>
  <si>
    <t>TOTAL POR MES</t>
  </si>
  <si>
    <t>Seguimiento Evaluación y Control</t>
  </si>
  <si>
    <t>Planear, ejecutar las auditorías de Riesgos, Cumplimiento y Seguimiento programadas en el Plan Anual de Auditoría, así como emitir y publicar el informe con los resultados.</t>
  </si>
  <si>
    <t>Informes de Auditoria RCS elaborados, remitidos y publicados de acuerdo con el Plan Anual de Auditoría aprobado.</t>
  </si>
  <si>
    <t>(Número de Informes de auditoria RCS emitidos/Número de Informes de auditoria RCS programados)*100</t>
  </si>
  <si>
    <t>Jefe Oficina de Control Interno</t>
  </si>
  <si>
    <t>Informes de auditorías RCS emitidos.</t>
  </si>
  <si>
    <t>100%%</t>
  </si>
  <si>
    <t>Durante el primer cuatrimestre de 2024, la Oficina de Control Interno ha  emitido 10 informes de auditoria de cumplimiento y  1 de auditoria de seguimiento, del total de 11 informes programados en el PAA Vig 2024 V2</t>
  </si>
  <si>
    <t>https://secretariadistritald-my.sharepoint.com/:f:/g/personal/oficinacontrolinterno_sdmujer_gov_co/EmQ_oIR5pPlDis9CGZbQP8oBAaenhxMUw0x-SHAAa-utpQ?e=7Pt71U</t>
  </si>
  <si>
    <t>Ejecutar actividades de consultoría (asesoría y acompañamiento) requeridas, que contribuyan al mejoramiento de la gestión y desempeño de la entidad.</t>
  </si>
  <si>
    <t>Actividades de consultoría (asesoría y acompañamiento) ejecutadas, que contribuyan al mejoramiento de la gestión y desempeño de la entidad.</t>
  </si>
  <si>
    <t>(Número de actividades  de consultoría que contribuyan al mejoramiento de la gestión y desempeño de la entidad ejecutadas/Número de actividades  de consultoría que contribuyan al mejoramiento de la gestión y desempeño de la entidad requeridas) * 100</t>
  </si>
  <si>
    <t>Formulación y seguimiento al Plan Anual de Auditoría; 
Actas de CICCI;
Actas del CDA; 
Actas de otras instancias internas y externas;
Evidencia de reuniones;
Actas de visitas;
 Documentos del proceso revisados.</t>
  </si>
  <si>
    <t>Este mes no se reporta avance de este indicador, debido a la periodicidad de su programación.</t>
  </si>
  <si>
    <t xml:space="preserve">Durante el primer trimestre de 2024, la Oficina de Control Interno ha ejecutado actividades de de consultoría (asesoría y acompañamiento) a nivel interno y externo, asi como, realizo la formulación y seguimiento al PAA Vigencia 2024, ha participado en los Comites y Mesas de las cuales hace parte con voz y sin voto (CICCI, CDA, Mesas Tecnicas (Austeridad), Comites Conciliación y Contratación). De igual manera en el primer trimestre de 2024 realizó actualización de documentos y formatos del proceso SEC, los cuales se encuentran debidamente formalizados y publicados.  </t>
  </si>
  <si>
    <t>Nombre: Maryam Paola Herrera Morales</t>
  </si>
  <si>
    <t>Nombre: Andrés Pabón Salamanca</t>
  </si>
  <si>
    <t>Cargo: Jefe Oficina de Control Interno</t>
  </si>
  <si>
    <t>Control Disciplinario Interno</t>
  </si>
  <si>
    <t>Expedir ocho (8) decisiones de fondo dentro de los procesos disciplinarios iniciados en  2023 y 2024.</t>
  </si>
  <si>
    <t>Número de autos proferidos</t>
  </si>
  <si>
    <t>Sumatoria de las decisiones de fondo proferidas a la fecha</t>
  </si>
  <si>
    <t>Informe cuatrimestral de las decisiones de fondo proferidas, incluidas en la matriz de seguimiento.</t>
  </si>
  <si>
    <t>Jefe de Oficina</t>
  </si>
  <si>
    <t>Informe cuatrimestral de las diferentes decisiones de fondo proferidas por la OCDI SDMujer</t>
  </si>
  <si>
    <t xml:space="preserve">
En el mes de abril de 2024, la OCDI profirió once (11) decisiones de fondo, se reporta como avance. Se allega evidencia (parte pertinente matriz de seguimiento  en PDF, garantizando la reserva legal.) Teniendo en cuenta que el Plan de Acción 2024 se formuló en el mes de febrero de 2024, el informe cuatrimestral (febrero a mayo) se enviará en los primeros días del mes de junio de 2024, como medio de verificación.</t>
  </si>
  <si>
    <t>Avance_Decisiones_de_Fondo.pdf</t>
  </si>
  <si>
    <t xml:space="preserve">La OCDI durante los meses de febrero a abril de 2024 profirió doce (12) decisiones de fondo, allegando la evidencia respectiva de este avance.
El informe como medio de verificción de esta actividad será enviado cuando corresponda. (Cuatrimestre febrero a mayo de 2024), tendieno en cuenta que el Plan de Acción fue formulado en el mes de febrero de 2024. </t>
  </si>
  <si>
    <t>Adelantar cuatro (4) jornadas de prevención de la falta disciplinaria dirigidas a servidoras, servidores y contratistas de la SDMujer.</t>
  </si>
  <si>
    <t>Número de jornadas de prevención.</t>
  </si>
  <si>
    <t>Sumatoria de las jornadas de prevención adelantadas.</t>
  </si>
  <si>
    <t>Informe cuatrimestral de las diferentes jornadas adelantadas por la OCDI SDMujer</t>
  </si>
  <si>
    <t>Informe cuatrimestral de las diferentes jornadas de prevención  adelantadas por la OCDI SDMujer</t>
  </si>
  <si>
    <t>En el mes de abril de 2024, la OCDI realizó dos (2) jornadas de prevención  de forma presencial a las servidoras (es) y contratistas de la Dirección de Enfoque Diferencial de la SDMujer. El informe cuatrimestral (febrero a mayo) como medio de verificación será allegado en el seguimiento del próximo mes, teniendo en cuenta que el Plan de Acción 2024 fue formulado en el mes de febrero de 2024.</t>
  </si>
  <si>
    <t>Jornadas_Prevención_Abril_2024.pdf</t>
  </si>
  <si>
    <t>La OCDI durante los meses de febrero a abril de 2024 realizó dos (2) jornadas de prevención a las servidoras (es) y contratistas de la Dirección de Efoque Diferencial, tal como se encuentra programado. El medio de verificación - Informe cuatrimestral se allegará con el seguimiento del mes de mayo.</t>
  </si>
  <si>
    <t xml:space="preserve">Nombre: Esperanza Gil Estevez </t>
  </si>
  <si>
    <t>Cargo: Profesional Universitario</t>
  </si>
  <si>
    <t>Gestión administrativa</t>
  </si>
  <si>
    <t> </t>
  </si>
  <si>
    <t xml:space="preserve">Realizar oportunamente los informes de Austeridad en el Gasto Público que sean solicitados por las partes interesadas. </t>
  </si>
  <si>
    <t>Informes de austeridad del gasto enviados al Concejo de Bogotá y entregados a la Oficina de Control Interno en los tiempos establecidos</t>
  </si>
  <si>
    <t xml:space="preserve">Sumatoria de informes de austeridad del gasto enviados </t>
  </si>
  <si>
    <t>Dirección Administrativa y Financiera</t>
  </si>
  <si>
    <t>Trimestral
Semestral
Anual</t>
  </si>
  <si>
    <t xml:space="preserve">Informes enviados a control interno y al Concejo en la fechas establecidas </t>
  </si>
  <si>
    <t>En el mes de febrero se reporto al Concejo de Bogotá el Informe de Austeridad del Gasto del II Semestre 2023, dando cumplimiento a la normativa vigente y se elaboró el informe de austeridad del gasto de la vigencia 2023.
En el mes de marzo se reporto a la Oficina de Control Interno de la SDMujer el Informe de Austeridad del Gasto del IV Trimestre 2023.</t>
  </si>
  <si>
    <t>Gestionar el 100% de las solicitudes recibidas en la Mesa de Ayuda para Almacén</t>
  </si>
  <si>
    <t>Solicitudes de la mesa de ayuda gestionadas</t>
  </si>
  <si>
    <t>No. solicitudes gestionadas/No. Solicitudes recibidas en la mesa de ayuda</t>
  </si>
  <si>
    <t>Reporte Plataforma Mesa de Ayuda Almacen</t>
  </si>
  <si>
    <t>https://secretariadistritald-my.sharepoint.com/:f:/g/personal/zdoncel_sdmujer_gov_co/Ev9tIMyhKPlCmP5nEwhl4bkB0L3qMDPjN_c05rfGnUujzA?e=CSoqqI</t>
  </si>
  <si>
    <t>Cerrar el 90% de las solicitudes recibidas en la mesa de ayuda para mantenimiento</t>
  </si>
  <si>
    <t>Solicitudes de la mesa de ayuda cerradas</t>
  </si>
  <si>
    <t>No solicitudes cerradas/ No. Solicitudes recibidas</t>
  </si>
  <si>
    <t>Reporte Plataforma Mesa de Ayuda Mantenimiento</t>
  </si>
  <si>
    <t xml:space="preserve">Mantener actualizado el inventario físico de los bienes y elementos de la Entidad. </t>
  </si>
  <si>
    <t>Informes de identificación y actualización del inventario de la entidad elaborados</t>
  </si>
  <si>
    <t>Sumatoria de los informes elaborados de la actualización del inventario físico</t>
  </si>
  <si>
    <t>Informe parcial de la toma fisica de inventarios</t>
  </si>
  <si>
    <t>APROBÓ (Según aplique Gerenta de proyecto, Lider técnica y responsable de proceso)</t>
  </si>
  <si>
    <t>Nombre: Zareth Ivana Doncel Baracaldo</t>
  </si>
  <si>
    <t>Nombre: Dayra Marcela Aldana Diaz</t>
  </si>
  <si>
    <t>Cargo: Contratista</t>
  </si>
  <si>
    <t>Cargo: Directora Administrativa y Financiera</t>
  </si>
  <si>
    <t>Gestión Documental</t>
  </si>
  <si>
    <t>Transferencia Documental Primaria de 10 dependencias al archivo central de la Secretaría.</t>
  </si>
  <si>
    <t>Dependencias con archivos de gestión organizados y transferidos</t>
  </si>
  <si>
    <t xml:space="preserve">Suma de dependencias con transferencia documental </t>
  </si>
  <si>
    <t>Número de dependencias con transferencia documental</t>
  </si>
  <si>
    <t xml:space="preserve">Se calcula a partir de la suma de dependencias con transferencia documental </t>
  </si>
  <si>
    <t xml:space="preserve"> De acuerdo a Cronograma aprobado  </t>
  </si>
  <si>
    <t xml:space="preserve"> Actas de legalización de transferencia documental </t>
  </si>
  <si>
    <t>De acuerdo a la programación del indicador se recibieron 3 transferencias documentales que se encuentran en proceso de firma, las cuales son: Dirección de Derechos y Diseño de Políticas, Dirección de Gestión del Conocimiento y Dirección de Enfoque Diferencial, se adjunta correos dando prueba de ello.</t>
  </si>
  <si>
    <t>https://secretariadistritald-my.sharepoint.com/:f:/g/personal/zdoncel_sdmujer_gov_co/ErMF2I5e7vhLupA_QdKF7-IBrXNV14wBVBZbAP2WqcJj-w?e=NZBTeh</t>
  </si>
  <si>
    <t>Conforme a la programación en el cronograma se avanza con 3 dependencias de acuerdo a lo programado</t>
  </si>
  <si>
    <t xml:space="preserve">Intervención archivística de 27,5 ml pertenecientes a la serie Contratos custodiados en el Archivo Central </t>
  </si>
  <si>
    <t>Numero de metros lineales intervenidos y organizados de la serie contratos</t>
  </si>
  <si>
    <t>Metros lineales intervenidos de la serie contratos</t>
  </si>
  <si>
    <t>Metros lineales de archivo intervenidos</t>
  </si>
  <si>
    <t>Se calcula a partir del número de metros lineales intervenidos de la serie contratos</t>
  </si>
  <si>
    <t xml:space="preserve">Plan de trabajo </t>
  </si>
  <si>
    <t xml:space="preserve">Reporte de seguimiento a la intervención, inventarios documentales, hojas de control </t>
  </si>
  <si>
    <t xml:space="preserve">Se avanza en la intervención archivístico de 15,75 ml pertenecientes a la serie contratos con su respectiva hoja de control </t>
  </si>
  <si>
    <t>https://secretariadistritald-my.sharepoint.com/:f:/g/personal/zdoncel_sdmujer_gov_co/Eurg3_wV8pxMn85u2NCrIZoBqnTEDuy6yriiWBlLXmM8KA?e=lQPzlE</t>
  </si>
  <si>
    <t xml:space="preserve">El Plan de trabajo de intervención inicio en el mes de marzo, por lo tanto los 20,75 ml representan el acumulado de avance al periodo </t>
  </si>
  <si>
    <t>Intervención archivística  del fondo acumulado custodiado en el Archivo Central (Verificación del inventario en estado natural) de 52,3 ml</t>
  </si>
  <si>
    <t>Numero de metros lineales verificados y clasificados</t>
  </si>
  <si>
    <t>Metros lineales verificados y clasificados</t>
  </si>
  <si>
    <t>Metros lineales de archivo verificados y clasificados</t>
  </si>
  <si>
    <t>Se calcula a partir del número de metros lineales verificados y clasificados</t>
  </si>
  <si>
    <t>Inventario Documental en estado natural</t>
  </si>
  <si>
    <t>Se avanza en el proceso de verificación y ajuste del inventario documental perteneciente al fondo acumulado custodiado en el archivo central</t>
  </si>
  <si>
    <t>https://secretariadistritald-my.sharepoint.com/:f:/g/personal/zdoncel_sdmujer_gov_co/EvgYwyiXakFPtXfPjc4QmkYBrgViGxpOn8iANEivYtZI9Q?e=UelaE0</t>
  </si>
  <si>
    <t xml:space="preserve">El Plan de trabajo de intervención inicio en el mes de marzo, por lo tanto los 51,5ml representan el acumulado de avance al periodo </t>
  </si>
  <si>
    <t>Intervención archivística  (Implementación de los procesos de clasificación, organización y descripción) de los archivos de gestión en las 38 áreas de archivo (17 dependencias , 22 CIOM y casa de todas)</t>
  </si>
  <si>
    <t>Dependencias que contaron con el acompañamiento para la organización de los archivos de gestión</t>
  </si>
  <si>
    <t># de solicitudes con acompañamiento / # de solicitudes recibidas (a demanda)</t>
  </si>
  <si>
    <t>Se calcula a partir del número de solicitudes gestionadas (con acompañamiento) frente al numero de solicitudes recibidas</t>
  </si>
  <si>
    <t xml:space="preserve">Correo electrónico de solicitud de la dependencia y acta de acompañamiento </t>
  </si>
  <si>
    <t>No se realizaron apoyos a las dependencias considerando que se encuentran realizando las transferencias documentales y solo se realizaran acompañamientos en el momento que se tengan dudas en el cumplimiento de los lineamientos de organizaciòn y transferencias documentales</t>
  </si>
  <si>
    <t>Actualización de los instrumentos archivísticos (Tabla de Control de Acceso y Modelo de requisitos de documento electrónicos de Archivo)   y  herramientas de Gestión Documental  (Manual y Reglamento de archivo)</t>
  </si>
  <si>
    <t>Numero de instrumentos y/o herramientas actualizadas y publicadas</t>
  </si>
  <si>
    <t>Instrumentos actualizados, publicados y dispuestos para consulta</t>
  </si>
  <si>
    <t>Número de instrumentos actualizados y publicados.</t>
  </si>
  <si>
    <t>Se calcula a partir del numero de instrumentos actualizados, publicados y dispuestos para consulta</t>
  </si>
  <si>
    <t>Anual</t>
  </si>
  <si>
    <t>Instrumento actualizado y publicado</t>
  </si>
  <si>
    <t>De acuerdo a la programación del indicador, no se presenta avance para este periodo</t>
  </si>
  <si>
    <t>Sensibilización en la implementación de  instrumentos archivísticos, herramientas de Gestión Documental y el Sistema de Gestión de Documentos</t>
  </si>
  <si>
    <t># de sensibilizaciones realizadas / # sensibilizaciones programadas por cronograma</t>
  </si>
  <si>
    <t>Sumatoria de sensibilizaciones programadas en el periodo de medición</t>
  </si>
  <si>
    <t>Número de sensibilizaciones programadas</t>
  </si>
  <si>
    <t>Se calcula a partir de la cantidad de sensibilizaciones realizadas frente a las programas den el periodo</t>
  </si>
  <si>
    <t>Presentaciones
Registros de Asistencia Teams
Encuesta de percepción</t>
  </si>
  <si>
    <t>Durante el mes de abril se llevaron a cabo tres sesiones de sensibilización sobre las Transferencias Documentales Primarias en las siguientes dependencias: Dirección de Derechos y Diseño de Políticas, Dirección de Gestión del Conocimiento, Dirección de Enfoque Diferencial, Despacho, Subsecretaría de Fortalecimiento y Dirección Administrativa y Financiera - Proceso financiero, Dirección de Territorialización y Derechos de Participación.  Además, se realizaron  dos sesiones de sensibilización para brindar apoyo en las funcionalidades del Sistema de Gestión Documental ORFEO a la Oficina Asesora Jurídica y Dirección de Territorialización y Derechos de Participación.</t>
  </si>
  <si>
    <t>https://secretariadistritald-my.sharepoint.com/:f:/g/personal/zdoncel_sdmujer_gov_co/EhEIfJAwYx9EtnILBOc0I4YBIQfWc2vzfuW6QgwbWGBGBw?e=FqQtJS</t>
  </si>
  <si>
    <t>Se realizan las sensibilizaciones de conformidad con el Plan de Capacitaciòn de gestiòn documental, asi como se atienden las solicitudes de las dependencias en temas de implementaciòn del Sistema de Gestiòn Documental</t>
  </si>
  <si>
    <t>Actualización del Plan de Conservación Documental del Sistema Integrado de Conservación - SIC</t>
  </si>
  <si>
    <t># de Plan Actualizados / # de Plan programado</t>
  </si>
  <si>
    <t xml:space="preserve">Actualización Plan de Conservación Documental </t>
  </si>
  <si>
    <t>Plan de Conservación Actualizado</t>
  </si>
  <si>
    <t>Sumatoria de los planes actualizados con respecto a la programación del año</t>
  </si>
  <si>
    <t>Plan de conservación documental</t>
  </si>
  <si>
    <t>Gestión Financiera</t>
  </si>
  <si>
    <t>Presentar los Estados Financieros oportunamente de acuerdo con la normatividad establecida</t>
  </si>
  <si>
    <t>Porcentaje de publicaciones de estados financieros de la entidad realizados</t>
  </si>
  <si>
    <t>No de publicaciones realizadas en la página web de estados financieros / No de publicaciones establecidas por la normatividad</t>
  </si>
  <si>
    <t>Se calcula a partir de las publicaciones realizadas frente a las exigidas por la norma vigente</t>
  </si>
  <si>
    <t>Equipo Contable</t>
  </si>
  <si>
    <t>Publicaciones en la web</t>
  </si>
  <si>
    <t>En cumplimiento con lo establecido en la Carta Circular 121 de 2023 "Publicación de Informes financieros y contables para los Entes Públicos Distritales", Resolución 356 de 2022 "Por la cual se incorpora, en los Procedimientos Transversales del Régimen del Contabilidad Pública, el Procedimiento para la preparación, presentación y publicación de los informes financieros y contables, que deban publicarse conforme a lo establecido en el numeral 37 del artículo 38 de la Ley 1952 de 2019", Resolución No. DCC-000004 de 2022 “Por la cual se establecen los plazos y requisitos para el reporte de la información financiera a la Dirección Distrital de Contabilidad de la Secretaría de Hacienda, con fines de consolidación y análisis, y se fijan lineamientos para la gestión de operaciones en el Distrito Capital”, y el numeral 7 del Manual de Operaciones Contables adoptado mediante Resolución No 177 de 2020, el cual indica... "Publicación de los Estados Contables. La Dirección Administrativa y Financiera de la Secretaría Distrital de la Mujer, publica mensualmente en las carteleras de información institucional de la Entidad, el Estado de Situación Financiera y de Actividad Financiera, a nivel de cuenta, así mismo se divulgan en la página Web de la Entidad. Al cierre de cada vigencia, adicionalmente publica las notas a los Estados Financieros, atendiendo las directrices, y guías emitidas por la Dirección Distrital de Contabilidad DDC y lo establecido en el procedimiento de registro contable de la Entidad" 
El 19 de abril del 2024 se publicó en la página Web de la entidad los siguientes estados financieros:   Estado de Situación Financiera comparativo Marzo 2024- Diciembre 2023, Estado de Resultado comparativo Marzo 2024, REPORTE CGN2015_001_SALDOS_Y_MOVIMIENTOS_CONVERGENCIA Marzo 2024, CGN2015_002_OPERACIONES_ RECIPROCAS_CONVERGENCIA Marzo 2024, CGN 2016 01 VARIACIONES TRIMESTRALES Marzo 2024 -2023, Notas a los Estados Financieros Marzo 2024, Conciliacion Procesos Judiciales Primer Trimestre Marzo 2024 y Certificación de los estados financieros Marzo 2024.</t>
  </si>
  <si>
    <t>https://secretariadistritald-my.sharepoint.com/:f:/g/personal/zdoncel_sdmujer_gov_co/Elmg4YPm0q9IkDADgtdxhn0BXcNLhPjgKI50lvfJ1jNS3A?e=whzyBf</t>
  </si>
  <si>
    <t>En lo corrido del año, se han publicado los siguientes documentos de acuerdo con la normatividad: (i) Notas a los Estados Financieros Dic 2023 vf, Estado de Situacion Financiera comparativo Diciembre 2023 – 2022; (ii) Estado de Resultado Comparativo Diciembre 2023-2022, (iii) Estado de Cambios en el Patrimonio Diciembre 2023; (iv) Conciliación Procesos Judiciales Trimestre 31122023; (v) CGN2005_001_SALDOS_Y_MOVIMIENTOS 4ER TRIMESTRE DIC2023 FINAL; (vi) CGN 2016 01 VARIACIONES TRIMESTRALES DICIEMBRE 2023-2022; (vii) CGN 2015 002 RECIPROCAS 4T CARGUE 31122023; (viii) y Certificacion de los estados financieros Diciembre 2023; (ix) Estado de Situación Financiera comparativo ENERO 2024 - DICIEMBRE 2023; (x) Estado de Resultado Comparativo Enero 2024-2023; (xi) certificación de los estados financieros Enero 2024; (xii) estado de Resultado comparativo Febrero 2024 y (xiii) Certificación de los estados financieros febrero 2024.</t>
  </si>
  <si>
    <t>Presentar la información tributaria (información exógena), de acuerdo con la normativa vigente</t>
  </si>
  <si>
    <t>Porcentaje de reportes de información exógena presentados da la SDH</t>
  </si>
  <si>
    <t>No de informes enviados a la SHD / No de reportes a presentar de acuerdo con la normatividad vigente</t>
  </si>
  <si>
    <t>Se calcula a partir de los informes enviados  frente a los exigidos por la norma vigente</t>
  </si>
  <si>
    <t>De acuerdo a los tiempos establecidos por la SDH</t>
  </si>
  <si>
    <t>Informes enviados:
* Enero estampillas
* Abril exógena nacional</t>
  </si>
  <si>
    <t>No aplica avance para este mes.</t>
  </si>
  <si>
    <t>https://secretariadistritald-my.sharepoint.com/:f:/g/personal/zdoncel_sdmujer_gov_co/Eguk73WZihtIh1e_B4jZxjYB19O3HYolAj1BHLmIDsbFZA?e=r3D4o6</t>
  </si>
  <si>
    <t xml:space="preserve">En cumplimiento con lo establecido Resolución N° SDH-000415 15 de Noviembre de 2016 “Por medio de la cual se unifica y simplifica el procedimiento para el reporte de la información de las Estampillas Universidad Distrital Francisco José de Caldas 50 años, Pro Cultura, Pro Personas Mayores y Cincuenta Años de Labor de la Universidad Pedagógica Nacional, y de la Contribución Especial de Obra Pública” La Dirección Administrativa y Financiera de la Secretaría Distrital de la Mujer, realizado el cargue de los artículos 1 y artículos 2 el 13 de enero del 2024 en el portal de la Secretaria Distrital de Hacienda.
Con el fin de dar cumplimiento a lo dispuesto en la Resolución No. 1255 del 26 octubre de 2022 expedida por la Dirección de Impuestos y Aduanas Nacionales y la Circular DDT No. 01 de 2024 expedida por la Tesorera Distrital de Bogotá, de manera atenta se remitió a la Secretaria Distrital de Hacienda el 13 de marzo de 2024 Radicado 1-2024-004109 la información exógena nacional vigencia 2023 generada desde la Secretaría Distrital de la Mujer “Entidad 121”, en los siguientes formatos:
1001 Información de pagos o abonos en cuenta y de retenciones en la fuente practicadas
1009 Información del saldo de los pasivos a 31 de diciembre
2276 Información del certificado de ingresos y retenciones para personas naturales empleados por el año gravable 2023. </t>
  </si>
  <si>
    <t>Tramitar las solicitudes de CDP y CRP requeridas en la Entidad.</t>
  </si>
  <si>
    <t xml:space="preserve">Porcentaje de CDP y CRP solicitados y emitidos </t>
  </si>
  <si>
    <t>No de CDP y CRP emitidos / No de CDP y CRP solicitados</t>
  </si>
  <si>
    <t>Se calcula a partir del número de solicitudes gestionadas frente al numero de solicitudes recibidas</t>
  </si>
  <si>
    <t>Equipo Presupuesto</t>
  </si>
  <si>
    <t>Reporte mensual de CDP y CRP registrados en Bogdata</t>
  </si>
  <si>
    <t>Durante el mes de Abril de 2024 se atendieron todas las solicitudes de certificados presupuestales recibidas expidiendo los siguientes que se relacionan a continuación:
- 60 Certificados de Disponibilidad Presupuestal -CDP
- 94 Certificados de Regsitro Presupuestal - CRP</t>
  </si>
  <si>
    <t>https://secretariadistritald-my.sharepoint.com/:f:/g/personal/zdoncel_sdmujer_gov_co/EnJtvL_Zd61Jmj1Q3lDFvLsBvwpU2yr6wPDxr5cRCLiAXg?e=ulZVG5</t>
  </si>
  <si>
    <t>En lo corrido del año las expediciones acumuladas son las siguientes:
- 1.086 Certificados  de Disponibilidad Presupuestal . CDP.
- 1.070 Certificados de Registro Presupuestal - CRP.</t>
  </si>
  <si>
    <t>Elaborar y publicar reportes de seguimiento de la ejecución presupuestal a través de los aplicativos establecidos por la SDHacienda para tal fin</t>
  </si>
  <si>
    <t>Porcentaje de reportes de  ejecución presupuestal elaborados y publicados.</t>
  </si>
  <si>
    <t>No de reportes publicados de ejecución presupuestal en la página web en el periodo de medición</t>
  </si>
  <si>
    <t>Numero</t>
  </si>
  <si>
    <t>Sumatoria de reportes publicados</t>
  </si>
  <si>
    <t xml:space="preserve">Informes publicados en la página web </t>
  </si>
  <si>
    <t>Durante el mes de ABRIL, se publica en la página web de la entidad (mes vencido) la ejecución presupuestal. En el mes de ABRIL se publicó la información relativa al mes de MARZO de  2024.</t>
  </si>
  <si>
    <t>https://secretariadistritald-my.sharepoint.com/:f:/g/personal/zdoncel_sdmujer_gov_co/Et9m4GVqCHFEj6TVfywCTLoBZACPvc9GMIVQXnEMrBs0mg?e=KvcVx1</t>
  </si>
  <si>
    <t>Mensualmente se publica en la página web de la entidad la ejecución presupuestal del mes inmediatamente anterior. Este año se han realizado las respectivas publicaciones en los meses de enero, febrero, marzo y abril.</t>
  </si>
  <si>
    <t>GESTIÓN DE TALENTO HUMANO</t>
  </si>
  <si>
    <t>Formular, ejecutar y evaluar el Plan de Bienestar Social, Estímulos e Incentivos en la Entidad, para la vigencia 2024.</t>
  </si>
  <si>
    <t>Porcentaje de actividades del Plan de Bienestar Social, Estímulos e Incentivos ejecutadas.</t>
  </si>
  <si>
    <t>(No. de actividades ejecutadas en el Plan de Bienestar Social, Estímulos e Incentivos durante el mes de medición / No. de actividades programadas del Plan de Bienestar Social, Estímulos e Incentivos para el mes de medición) *100</t>
  </si>
  <si>
    <t>Dirección de Talento Humano</t>
  </si>
  <si>
    <t>Actas, registros de asistencia, registros fotográficos, videos, piezas de comunicación, correos electrónicos, certificados, comunicaciones internas y externas, archivos de excel, presentaciones power point, invitaciones, entre otros, de las actividades ejecutadas.</t>
  </si>
  <si>
    <t>De acuerdo a la programación del indicador, no se presenta avance para este periodo.</t>
  </si>
  <si>
    <t> https://secretariadistritald-my.sharepoint.com/:f:/g/personal/svidal_sdmujer_gov_co/ElZnCAH9BjxBgVvG7GWlTQAB8fNC_fAwrmGdBcCmkTJ7yQ?e=Tctvw2</t>
  </si>
  <si>
    <t>En lo corrido de la vigencia 2024, se han realizado las siguientes acciones de acuerdo al Plan de Bienestar Social e Incentivos aprobado para dicha vigencia:
*Formulación, aprobación y publicación del Plan de Bienestar Social e Incentivos para la vigencia 2024.
*Envío de tarjetas de felicitación por motivo de cumpleaños en el periodo reportado.
*Envío de tarjetas de reconocimiento por día de profesiones.
*Envío de tarjetas de condolencias.
*Envío de tarjetas de felicitación por motivo de anuncio de embarazo.
*Ferias de servicios.
*Día Internacional de la Felicidad.</t>
  </si>
  <si>
    <t>Formular, ejecutar y evaluar el Plan Institucional Capacitación - PIC, así como los programas de inducción y reinducción de la Secretaría Distrital de la Mujer, para la vigencia 2024.</t>
  </si>
  <si>
    <t>Porcentaje de actividades previstas en el Plan Institucional de Capacitación - PIC y de los programas de inducción y reinducción ejecutadas.</t>
  </si>
  <si>
    <t>(No. de actividades ejecutadas en el Plan Institucional de Capacitación - PIC durante el mes de medición/ No. de actividades programadas en el Plan Institucional de Capacitación - PIC para el mes de medición) *100</t>
  </si>
  <si>
    <t> https://secretariadistritald-my.sharepoint.com/:f:/g/personal/svidal_sdmujer_gov_co/EkUlgL5hT-5Bv57B5bfJoHoBc2y1TPQMtZMIV2m1DVOt3Q?e=yqrYkS</t>
  </si>
  <si>
    <t>En lo corrido de la vigencia 2024, se han realizado las siguientes acciones de acuerdo al Plan Institucional de Capacitación aprobado para dicha vigencia:
*Formulación, aprobación y publicación del Plan Institucional de Capacitación para la vigencia 2024.
*Capacitación en ICOPS.
*Capacitación en el sistema integrado de gestión KAWAK - LUCHA.
*Capacitación sobre la prevención y atención de las violencias contra las mujeres.
*Capacitación sobre las generalidades de la supervisión contractual.
*Taller de gestión de PQRD - Bogotá te escucha.
*Uso del aplicativo mesa de ayuda.
*Taller: como brindar una atención con enfoque diferencial.
*Capacitaciónn sobre tips del proceso de gestión documental de la SDMUJER.</t>
  </si>
  <si>
    <t>Formular, ejecutar y evaluar el Plan de Trabajo Anual en Seguridad y Salud en el Trabajo, así como desarrollar el Sistema de Gestión de Seguridad y Salud en el Trabajo, de acuerdo a la normatividad legal vigente en la Secretaría Distrital de la Mujer, para la vigencia 2024.</t>
  </si>
  <si>
    <t>Porcentaje de las actividades previstas en el Plan de Trabajo Anual de Seguridad y Salud en el Trabajo ejecutadas</t>
  </si>
  <si>
    <t>(No. de actividades ejecutadas en el Plan Anual de Seguridad y Salud en el Trabajo durante el mes de medición / No. de actividades programadas en el Plan Anual de Seguridad y Salud en el Trabajo para el mes de medición) *100</t>
  </si>
  <si>
    <t> https://secretariadistritald-my.sharepoint.com/:f:/g/personal/svidal_sdmujer_gov_co/EjTfrKm88u5OgjKFL80TRIUBA5ejLXGgpFp86d8WzK_lng?e=mMgv2U</t>
  </si>
  <si>
    <t>En lo corrido de la vigencia 2024, se han realizado las siguientes acciones de acuerdo al Plan Anual de Seguridad y Salud en el Trabajo aprobado para dicha vigencia:
•	Se ejecutaron las actividades programadas en el plan de mejoramiento resultado de la autoevaluación de estándares mínimos SG-SST vigencia 2023
•	Se han realizado las evaluaciones médicas ocupacionales de ingreso, periódicas y de egreso al personal de planta
•	Se elaboró el documento del Sistema de Vigilancia Epidemiológica para la prevención del riesgo psicosocial y el Sistema de Vigilancia Epidemiológica para la prevención del riesgo cardiovascular
•	Se estructuró el programa estilos de vida y entornos de trabajo saludable para la vigencia 2024 y se encuentra  en la intranet
•	Se elaboró el informe del  análisis estadístico del ausentismo 2023                                     
•	Se elaboró la matriz de elementos de protección personal (EPP)
•	Se elaboró el informe del  análisis estadístico de la accidentalidad del año 2023                                     
•	Se realizó la evaluación anual al SG-SST para la vigencia 2023, de acuerdo a los estándares mínimos establecidos en la Res. 312 de 2019 y se registrar la información correspondiente en el mecanismo dispuesto por el Mintrabajo.
•	Se presentó al Copasst el informe de la evaluación al SG-SST de la revisión por la alta dirección vigencia 2023</t>
  </si>
  <si>
    <t>Formular y ejecutar el Plan  de Gestión de Integridad establecido en el Componente de Iniciativas Adicionales del Plan de Anticorrupción y Atención a la Ciudadanía - PAAC, (Programa de Transparencia y Ética pública) para la vigencia 2024.</t>
  </si>
  <si>
    <t>Porcentaje de las actividades previstas en el el Plan  de Gestión de Integridad establecido en el Componente de Iniciativas Adicionales del Plan de Anticorrupción y Atención a la Ciudadanía - PAAC (Programa de Transparencia y Ética pública)ejecutadas.</t>
  </si>
  <si>
    <t>(No. de actividades ejecutadas en el Plan  de Gestión de Integridad establecido en el Componente de Iniciativas Adicionales del Plan de Anticorrupción y Atención a la Ciudadanía - PAAC (Programa de Transparencia y Ética pública) durante el mes de medición / No. de actividades programadas en el el Plan  de Gestión de Integridad establecido en el Componente de Iniciativas Adicionales del Plan de Anticorrupción y Atención a la Ciudadanía - PAAC (Programa de Transparencia y Ética pública) para el mes de medición) *100</t>
  </si>
  <si>
    <t xml:space="preserve">Reporte de resultados de encuestas, de evaluaciones, actas de reuniones, registros de asistencia, presentaciones realizadas, videos, grabaciones, piezas de comunicación, actos administrativos, correos electrónicos, comunicaciones internas y externas, boletina, archivos de excel, archivos pdf, invitaciones, certificados, entre otros de las actividades ejecutadas. </t>
  </si>
  <si>
    <t>Durante el primer cuatrimestre de la vigencia 2024, se realizaron las siguientes acciones de acuerdo al Plan  de Gestión de Integridad establecido en el Componente de Iniciativas Adicionales del Plan de Anticorrupción y Atención a la Ciudadanía - PAAC, (Programa de Transparencia y Ética pública) para la vigencia 2024:
* Se realizó la reunión con el equipo de gestoras de integridad el 16 de abril de 2024, donde se presentaron los resultados de la encuesta sobre las propuestas para actividades 2024 y los resultados de la evaluación sobre las acciones de integridad ejecutadas en el 2023.
* Se realizaron publicaciones sobre el código de integridad en la Boletina de la Entidad, para los meses de enero, febrero, marzo y abril de la presente vigencia.
* Se remitieron correos electrónicos desde la Dirección de Talento Humano a las servidoras, servidores y contratistas de la Entidad, promoviendo la realización de los cursos relacionados con integridad.</t>
  </si>
  <si>
    <t>Durante lo corrido en la vigencia 2024, se realizaron las siguientes acciones de acuerdo al Plan  de Gestión de Integridad establecido en el Componente de Iniciativas Adicionales del Plan de Anticorrupción y Atención a la Ciudadanía - PAAC, (Programa de Transparencia y Ética pública) para la vigencia 2024:
* Se realizó la reunión con el equipo de gestoras de integridad el 16 de abril de 2024, donde se presentaron los resultados de la encuesta sobre las propuestas para actividades 2024 y los resultados de la evaluación sobre las acciones de integridad ejecutadas en el 2023.
* Se realizaron publicaciones sobre el código de integridad en la Boletina de la Entidad, para los meses de enero, febrero, marzo y abril de la presente vigencia.
* Se remitieron correos electrónicos desde la Dirección de Talento Humano a las servidoras, servidores y contratistas de la Entidad, promoviendo la realización de los cursos relacionados con integridad.</t>
  </si>
  <si>
    <t>Nombre: Andrea Milena Parada Ortiz</t>
  </si>
  <si>
    <t>Nombre: Claudia Marcela García Santos</t>
  </si>
  <si>
    <t>Cargo: Profesional Universitaria</t>
  </si>
  <si>
    <t>Cargo: Directora de Talento Humano</t>
  </si>
  <si>
    <t>Dirección de Contratación</t>
  </si>
  <si>
    <t>Desarrollo del 100% de los procesos radicados en la Dirección de Contratación, que cumplan con todos los requisitos definidos en la normativa vigente.</t>
  </si>
  <si>
    <t>Porcentaje de estudios previos (procesos precontractuales) revisados</t>
  </si>
  <si>
    <t>(No. de estudios previos revisados en el periodo de medición / No. de estudios  previos recibidos en el periodo de medición)</t>
  </si>
  <si>
    <t>Se calcula a partir del número de estudios previos revisados frente al numero de solicitudes recibidas</t>
  </si>
  <si>
    <t>Estudios previos recibidos para revisión 
Estudios previos revisados remitidos al área solicitante</t>
  </si>
  <si>
    <t>Por parte de los profesionales de la Dirección de Contratación se procedió con la revisión de los Estudios Previos de prestación de servicios profesionales y apoyo a la gestión</t>
  </si>
  <si>
    <t> Estudios Previos de contratos de  prestación de servicios y apoyo a la gestión de la contratación y procesos de bienes y servicios</t>
  </si>
  <si>
    <t>En el cuatrimestre se materializó la acción mediante el cual se reportaron los Estudios Previos revisados por el equipo de abogados de las diferentes areas misionale</t>
  </si>
  <si>
    <t>Porcentaje de contratos firmados y legalizados</t>
  </si>
  <si>
    <t>(No. de contratos firmados y legalizados / No. de solicitudes de contratación recibidas)*100 (peso porcentual del periodo)</t>
  </si>
  <si>
    <t>Se calcula a partir del número de solicitudes de contratación legalizadas frente al numero de solicitudes recibidas</t>
  </si>
  <si>
    <t>Minutas (Secop II) de los Contratos Electrónicos y Minutas (Secop I) cuando aplique</t>
  </si>
  <si>
    <t>Por parte de los profesionales de la Dirección de Contratación se procedió con la elaboración de las Minutas de contratos de prestación de servicios profesionales y apoyo a la gestión.</t>
  </si>
  <si>
    <t> Minutas de contratos de prestación de servicios y apoyo a la gestión.</t>
  </si>
  <si>
    <t>En el cuatrimestre se materializó la acción mediante el cual se reportaron las minutas contractuales elaboradas por el equipo de abogados de las diferentes areas misionales de la Entidad</t>
  </si>
  <si>
    <t>Porcentaje de procesos con pliegos de condiciones elaborados y</t>
  </si>
  <si>
    <t>(No. de  pliegos de condiciones elabrorados y publicados / No. de estudios previos y anexos técnicos radicados para elaboración de pliego de condiciones)*100 (peso porcentual del periodo)</t>
  </si>
  <si>
    <t>Se calcula a partir del número de  pliegos de condiciones elabrorados y publicados frente al numero de estudios previos y anexos técnicos radicados para elaboración de pliego de condiciones</t>
  </si>
  <si>
    <t xml:space="preserve">Solicitudes de contratación radicadas
Pliegos publicados en SECOP </t>
  </si>
  <si>
    <t>Por parte de los profesionales de la Dirección de Contratación se procedió con la elaboración de Pliegos de Condiciones de contratos de bienes y servicios</t>
  </si>
  <si>
    <t> Pliegos de Condiciones de procesos de bienes y servicios</t>
  </si>
  <si>
    <t>En el cuatrimestre se materializó la acción mediante el cual se reportaron Pliegos de condiciones de los procesos de bienes y servicios</t>
  </si>
  <si>
    <t>Porcentaje de informes de seguimiento al PAABS elaborados y presentados</t>
  </si>
  <si>
    <t>(Numero de informes de seguimiento al PAABS elaborados y presentados en el periodo de medición/ Numero total de informes de seguimiento al PAABS a elaborar en la vigencia) * 100</t>
  </si>
  <si>
    <t>Se calcula a partir del numero de informes PAABS elaborados en la vigencia con respecto a lo programado</t>
  </si>
  <si>
    <t>Informes de seguimiento al PAABS
Correos electrónicos 
Actas de reuniones de seguimiento.</t>
  </si>
  <si>
    <t xml:space="preserve">No se materializo este indicador </t>
  </si>
  <si>
    <t>Porcentaje de respuestas a requerimientos emitidas.</t>
  </si>
  <si>
    <t>(No. De respuestas a requerimientos emitidas o expedidas / No. de requerimientos recibidos)*100 (peso porcentual del periodo)</t>
  </si>
  <si>
    <t>Se calcula a partir del número de respuestas a requerimientos elaboradas y remitidas  frente al numero de requerimientos recibidos</t>
  </si>
  <si>
    <t>Correos, oficios o memorandos con respuestas emitida</t>
  </si>
  <si>
    <t>Se expidieron comunicaciones oficiales, respuesta a SDQS, Derechos de Petición a entes internos y externos.Se emitieron certificaciones</t>
  </si>
  <si>
    <t> Comunicaciones oficiales, respuesta a SDQS, Derechos de Petición a entes internos y externos. Asi mismo, se emitieron certificaciones.</t>
  </si>
  <si>
    <t>En el cuatrimestre se expidieron comunicaciones oficiales, respuesta a SDQS, Derechos de Petición a entes internos y externos. Asi mismo, se emitieron certificaciones</t>
  </si>
  <si>
    <t>Porcentaje de capacitaciones y/o socializaciones sobre procesos de contratación realizadas</t>
  </si>
  <si>
    <t xml:space="preserve">(Número de capacitaciones y/o sensibilizaciones realizadas /programas segun los indicadores establecidos </t>
  </si>
  <si>
    <t>Actas
Grabaciones  
Listados de asistencia</t>
  </si>
  <si>
    <t>Se realizo capacitaciòn de a las diferentes areas de la Entidad sobre el tema de Colusión y la olitica de administración de riesgos</t>
  </si>
  <si>
    <t>Lista de asistencia </t>
  </si>
  <si>
    <t>En el cuatrimestre se realizaron capacitaciones dirigidos a los enlaces y demas servidores de la Entidad</t>
  </si>
  <si>
    <t>Porcentaje de contratos y/o convenios liquidados</t>
  </si>
  <si>
    <t>(No. de liquidaciones realizadas  /No. de soliciutdes liquidaciones radicadas ) * 100 (peso porcentual del periodo)</t>
  </si>
  <si>
    <t>Se calcula a partir del número de liquidaciones realizadas frente al numero de solicitudes de liquidaciones radicadas</t>
  </si>
  <si>
    <t>Solicitudes de liquidación liquidadas
Actas de liquidación realizadas y publicadas en SECOP</t>
  </si>
  <si>
    <t>Se realizaron liquidaciones de contratos suscritos con personas naturales y juridicas bajo la modalidad prestación de servicios profesionales y de bienes y servicios</t>
  </si>
  <si>
    <t>Actas de Liquidación </t>
  </si>
  <si>
    <t>En el cuatrimestre  se procedio con el tramite poscontractual de los contratos radicados a la Direcciòn de Contrataciòn</t>
  </si>
  <si>
    <t>Porcentaje de alertas generadas de estado y fecha límite para trámite de liquidación de contratos y/o convenios</t>
  </si>
  <si>
    <t>(No. de alertas generadas / No. de alertas identificadas)</t>
  </si>
  <si>
    <t>Se calcula a partir del número de alertas  generadas frente a las identificadas</t>
  </si>
  <si>
    <t>Memorandos y/o correos remitidos a las dependencias.</t>
  </si>
  <si>
    <t>Se remitieron alertas a los supervisores de los contratos de prestación de servicios y apoyo a la gestión y de bienes y servicios para que realicen el tramite de liquidación.</t>
  </si>
  <si>
    <t> Memorandos de alertas</t>
  </si>
  <si>
    <t xml:space="preserve">Se realizo la remisiòn de memorandos a los supervisores de los contratos informando los plazos perentorios para realizar el trámite de liquidación </t>
  </si>
  <si>
    <t>Nombre: Jennifer Lorena Moreno Arcila</t>
  </si>
  <si>
    <t>Nombre: Luis Guillermo Flechas Salcedo</t>
  </si>
  <si>
    <t>Cargo: Director de Contratación</t>
  </si>
  <si>
    <t>Atención a la Ciudadanía</t>
  </si>
  <si>
    <t>Actualizar la información de la Guia de Tramites y Servicios de Bogota de la Alcaldia Mayor</t>
  </si>
  <si>
    <t>Número de actualizaciones de la información relacionada al proceso de Atención a la Ciudadanía en plataformas virtuales</t>
  </si>
  <si>
    <t>Subsecretaría de Gestión Corporativa - Atención a la Ciudadanía</t>
  </si>
  <si>
    <t xml:space="preserve">Acta de seguimiento mensual </t>
  </si>
  <si>
    <t>Se realizó la actualización del mes de abril de la información relacionada al proceso de Atención a la Ciudadanía en plataformas virtuales.</t>
  </si>
  <si>
    <r>
      <rPr>
        <sz val="11"/>
        <color rgb="FF000000"/>
        <rFont val="Times New Roman"/>
        <family val="1"/>
      </rPr>
      <t xml:space="preserve">Acta de seguimiento del mes de abril.
</t>
    </r>
    <r>
      <rPr>
        <u/>
        <sz val="11"/>
        <color rgb="FF000000"/>
        <rFont val="Times New Roman"/>
        <family val="1"/>
      </rPr>
      <t>Evidencia</t>
    </r>
    <r>
      <rPr>
        <sz val="11"/>
        <color rgb="FF000000"/>
        <rFont val="Times New Roman"/>
        <family val="1"/>
      </rPr>
      <t>: https://secretariadistritald-my.sharepoint.com/:b:/g/personal/dpedraza_sdmujer_gov_co/EZ7jwxtplQFIrukkoYdO0KgBznTWzBQhmhxR1RXKEf3ksQ?e=RQjm3M</t>
    </r>
  </si>
  <si>
    <t>Se ha realizado la actualización de los meses de enero, febrero, marzo y abril de la información relacionada al proceso de Atención a la Ciudadanía en plataformas virtuales.</t>
  </si>
  <si>
    <t>No se presentaron retrasos.</t>
  </si>
  <si>
    <t>Sensibilizar a servidoras/es y contratistas en temas de atención a la ciudadanía y gestión de peticiones ciudadanas.</t>
  </si>
  <si>
    <t>Número de sensibilizaciones a servidoras/es y contratistas en temas de atención a la ciudadanía y gestión de peticiones ciudadanas realizadas.</t>
  </si>
  <si>
    <t>Listados de asistencia
Presentación</t>
  </si>
  <si>
    <t>Se ejecutaron cinco (5) actividades de sensibilización y capacitación dirigidas a las servidoras/es y contratistas en temas de atención a la ciudadanía y gestión de peticiones ciudadanas, en las siguientes fechas:
- 16/02/2024: Sensibilización a nuevos usuarios - Gestión de PQRS y Manejo del Sistema BTE.
- 15/03/2024: Taller en Gestión de PQRS y Manejo del Sistema BTE.
- 15/04/2024: Sensibilización a nuevos usuarios - Gestión de PQRS y Manejo del Sistema BTE.
- 15/04/2024: Primer taller de enlaces BTE - Gestión de PQRS y Manejo del Sistema.
- 26/04/2024: Capacitación en Servicio a la Ciudadanía y Protocolos de Atención.</t>
  </si>
  <si>
    <t>Listados de asistencia y presentaciones.
Evidencia: https://secretariadistritald-my.sharepoint.com/:f:/g/personal/dpedraza_sdmujer_gov_co/EkJXoYt3Y8NDnkS5Bc1OpF8BbPpYoAl5pUu_E63QkX6Ygg?e=d4RfZS</t>
  </si>
  <si>
    <t>Se han ejecutado cinco (5) actividades de sensibilización y capacitación dirigidas a las servidoras/es y contratistas en temas de atención a la ciudadanía y gestión de peticiones ciudadanas, en las siguientes fechas:
- 16/02/2024: Sensibilización a nuevos usuarios - Gestión de PQRS y Manejo del Sistema BTE.
- 15/03/2024: Taller en Gestión de PQRS y Manejo del Sistema BTE.
- 15/04/2024: Sensibilización a nuevos usuarios - Gestión de PQRS y Manejo del Sistema BTE.
- 15/04/2024: Primer taller de enlaces BTE - Gestión de PQRS y Manejo del Sistema.
- 26/04/2024: Capacitación en Servicio a la Ciudadanía y Protocolos de Atención.</t>
  </si>
  <si>
    <t>Difundir piezas de comunicación para sensibilizar a las servidoras/es y contratistas en temas de atención a la ciudadanía y gestión de peticiones ciudadanas.</t>
  </si>
  <si>
    <t>Número de piezas comunicacionales para sensibilizar a las servidoras/es y contratistas en temas de atención a la ciudadanía y gestión de peticiones ciudadanas difundidas</t>
  </si>
  <si>
    <t>Piezas publicadas en Boletina Informativa.</t>
  </si>
  <si>
    <t>Se realizó la divulgación de tres (3) piezas comunicacionales a través de la Boletina Informativa. Éstas fueron:
- Boletina 12 de marzo: Criterios de calidad de la respuesta de las PQRSD.
- Boletina 23 de abril - Claves para el adecuado manejo de los buzones de PQRS.
- Boletina 25 de abril - Claves para una atención de calidad.</t>
  </si>
  <si>
    <t>Piezas publicadas en la Boletina Informativa.
Evidencia: https://secretariadistritald-my.sharepoint.com/:f:/g/personal/dpedraza_sdmujer_gov_co/EsBcsIScAPJCsyYkiAEEwJoB6etTS0gDTqjhVt5-IAU7nw?e=b6zNJy</t>
  </si>
  <si>
    <t>Se ha realizado la divulgación de tres (3) piezas comunicacionales a través de la Boletina Informativa. Éstas fueron:
- Boletina 12 de marzo: Criterios de calidad de la respuesta de las PQRSD.
- Boletina 23 de abril - Claves para el adecuado manejo de los buzones de PQRS.
- Boletina 25 de abril - Claves para una atención de calidad.</t>
  </si>
  <si>
    <t>Recibir, registrar, asignar y hacer seguimiento a la gestión de las peticiones ciudadanas (PQRS) y al manejo del Sistema Distrital para la Gestión de Peticiones Ciudadanas, Bogotá te escucha.</t>
  </si>
  <si>
    <t>(No de peticiones ciudadanas atendidas oportunamente/No de peticiones ciudadana recibidas)*100%</t>
  </si>
  <si>
    <t>Porcentaje de respuestas peticiones ciudadanas con respuesta oportuna de acuerdo con la normatividad vigente</t>
  </si>
  <si>
    <t>Reportes de gestión de las peticiones ciudadanas (PQRS) en la Secretaría Distrital de la Mujer</t>
  </si>
  <si>
    <t>Teniendo en cuenta que la información estadística es remitida por la Secretaría General los primeros días del mes siguiente, durante el mes anterior (marzo) se recibieron, registraron y asignaron 193 peticiones y se realizó el cierre de 184 peticiones (96 del mismo mes y 88 correspondientes al mes anterior), todas ellas recibidas a través de los distintos canales de atención dispuestos por la Secretaría Distrital de la Mujer y por traslado en el Sistema Distrital para la Gestión de Peticiones Ciudadanas - Bogotá te escucha.</t>
  </si>
  <si>
    <r>
      <rPr>
        <sz val="11"/>
        <color rgb="FF000000"/>
        <rFont val="Times New Roman"/>
        <family val="1"/>
      </rPr>
      <t xml:space="preserve">Reporte de gestión de las peticiones ciudadanas (PQRS) en la Secretaría Distrital de la Mujer del mes de febrero.
</t>
    </r>
    <r>
      <rPr>
        <u/>
        <sz val="11"/>
        <color rgb="FF000000"/>
        <rFont val="Times New Roman"/>
        <family val="1"/>
      </rPr>
      <t>Evidencia</t>
    </r>
    <r>
      <rPr>
        <sz val="11"/>
        <color rgb="FF000000"/>
        <rFont val="Times New Roman"/>
        <family val="1"/>
      </rPr>
      <t>: https://secretariadistritald-my.sharepoint.com/:f:/g/personal/dpedraza_sdmujer_gov_co/EqVvLr3qKNpHojp8z0pXG7cBTPCyGjx0mihlbp0d76ivMw?e=zXKpgL</t>
    </r>
  </si>
  <si>
    <t>Se han recibido, registrado y asignado un total de 772 peticiones y se ha realizado el cierre de 760 peticiones, todas ellas recibidas a través de los distintos canales de atención dispuestos por la Secretaría Distrital de la Mujer y por traslado en el Sistema Distrital para la Gestión de Peticiones Ciudadanas - Bogotá te escucha.</t>
  </si>
  <si>
    <t>Participar en los espacios de articulación interinstitucional y promoción de la cooperación e intercambio de conocimientos en temas de atención a la ciudadanía de la Red Distrital de Quejas y Reclamos (Veeduría Distrital), Secretaría General de la Alcaldía Mayor de Bogotá, y otras entidades distritales y nacionales.</t>
  </si>
  <si>
    <t>(Número de espacios de articulación interinstitucional con participación de la SDMujer en el periodo de medición/Número de espacios de articulación interinstitucional participaciones programados Red Distrital de Quejas y Reclamos (Veeduría Distrital), Secretaría General de la Alcaldía Mayor de Bogotá, y otras entidades distritales y nacionales)*100%</t>
  </si>
  <si>
    <t>Porcentaje de espacios de articulación interinstitucional y promoción de la cooperación e intercambio de conocimientos en temas de atención a la ciudadanía con participación de la SDMujer</t>
  </si>
  <si>
    <t>Listados de asistencia</t>
  </si>
  <si>
    <t>Se participó en los siguientes espacios de articulación interinstitucional y promoción de la cooperación e intercambio de conocimientos en temas de atención a la ciudadanía:
- 20/02/2024: Reunión inicial de cualificación 2024, dirigido por la Dirección Distrital de Calidad del Servicio de la Secretaría General.
- 14/03/2024: Capacitación funcional del módulo de reportes del sistema Bogotá te escucha, dirigido por la Dirección Distrital de Calidad del Servicio de la Secretaría General.
- 12/04/2024: Socialización guías de inducción y reinducción en el manejo de PQRS y Bogotá te escucha, dirigido por la Veeduría Distrital.</t>
  </si>
  <si>
    <t> Listados de asistencia de los espacios de articulación interinstitucional. 
Evidencia: https://secretariadistritald-my.sharepoint.com/:f:/g/personal/dpedraza_sdmujer_gov_co/EqFJEz-m9L1CsYu1gP7yw7UBi47fOWKygkea1KQaUms25A?e=URglGv</t>
  </si>
  <si>
    <t>Se ha participado en tres (3) espacios de articulación interinstitucional y promoción de la cooperación e intercambio de conocimientos en temas de atención a la ciudadanía:
- 20/02/2024: Reunión inicial de cualificación 2024, dirigido por la Dirección Distrital de Calidad del Servicio de la Secretaría General.
- 14/03/2024: Capacitación funcional del módulo de reportes del sistema Bogotá te escucha, dirigido por la Dirección Distrital de Calidad del Servicio de la Secretaría General.
- 12/04/2024: Socialización guías de inducción y reinducción en el manejo de PQRS y Bogotá te escucha, dirigido por la Veeduría Distrital.</t>
  </si>
  <si>
    <t>Elaborar informes mensuales de seguimiento a la gestión de las peticiones ciudadanas.</t>
  </si>
  <si>
    <t>Número de informes de seguimiento a la gestión de las peticiones ciudadanas.</t>
  </si>
  <si>
    <t>Informes de seguimiento a la gestión de las peticiones ciudadanas.</t>
  </si>
  <si>
    <t>Informes mensuales de seguimiento</t>
  </si>
  <si>
    <t>En el mes de abril, se elaboró el informe mensual de seguimiento de PQRS y atención a la ciudadanía correspondiente al mes de marzo de 2024. El informe se encuentra publicado en la página web de la SDMujer, en el menú "Atención y Servicios a la Ciudadanía", en la siguiente ruta:
https://www.sdmujer.gov.co/ley-de-transparencia-y-acceso-a-la-informacion-publica/instrumentos-de-gestion-de-informacion-publica/informe-de-peticiones-quejas-reclamos-denuncias-y-solicitudes-de-acceso-a-la-informacion</t>
  </si>
  <si>
    <r>
      <rPr>
        <sz val="11"/>
        <color rgb="FF000000"/>
        <rFont val="Times New Roman"/>
        <family val="1"/>
      </rPr>
      <t xml:space="preserve">Informe mensual de seguimiento del mes de marzo 2024.
</t>
    </r>
    <r>
      <rPr>
        <u/>
        <sz val="11"/>
        <color rgb="FF000000"/>
        <rFont val="Times New Roman"/>
        <family val="1"/>
      </rPr>
      <t>Evidencia</t>
    </r>
    <r>
      <rPr>
        <sz val="11"/>
        <color rgb="FF000000"/>
        <rFont val="Times New Roman"/>
        <family val="1"/>
      </rPr>
      <t xml:space="preserve">: https://secretariadistritald-my.sharepoint.com/:f:/g/personal/dpedraza_sdmujer_gov_co/EmY7rgwZtMZMsyIyu5MwrCIBGVWFfTI1FEzyjJuKJbC_5Q?e=0Fy4tA
</t>
    </r>
  </si>
  <si>
    <t>Se han elaborado cuatro (4) informes mensuales de seguimiento de PQRS y atención a la ciudadanía correspondiente a los meses de diciembre 2023, enero, febrero y marzo 2024. Los informes se encuentran publicados en la página web de la SDMujer, en el menú "Atención y Servicios a la Ciudadanía", en la siguiente ruta:
https://www.sdmujer.gov.co/ley-de-transparencia-y-acceso-a-la-informacion-publica/instrumentos-de-gestion-de-informacion-publica/informe-de-peticiones-quejas-reclamos-denuncias-y-solicitudes-de-acceso-a-la-informacion</t>
  </si>
  <si>
    <t xml:space="preserve">Nombre: Diego Andrés Pedraza Peña </t>
  </si>
  <si>
    <t xml:space="preserve">Nombre: Margarita Maria Rua Atehortua </t>
  </si>
  <si>
    <t>Cargo: Subsecretaria de Gestión Corporativa</t>
  </si>
  <si>
    <t>Página 4 de 4</t>
  </si>
  <si>
    <t>CONTROL DE CAMBIOS EN EL PLAN DE ACCIÓN</t>
  </si>
  <si>
    <t>Fecha de aprobación</t>
  </si>
  <si>
    <t>Cambio</t>
  </si>
  <si>
    <t>Justificación del cambio</t>
  </si>
  <si>
    <t>Actualización del Plan de Acción</t>
  </si>
  <si>
    <t>Se incluyen los indicadores de POA de los procesos liderados por la Subsecretaría de Gestión Corporativa y sus Direcciones, Oficina Asesora Jurídica y la Oficina de Control Disciplinario Interno
Se ajusta la formulación de acuerdo con los lineamientos de la GU-PR-03 Guía metodológica para la planeación institucional.</t>
  </si>
  <si>
    <t>PRODUCTO INSTITUCIONAL</t>
  </si>
  <si>
    <t xml:space="preserve">PROCESO ASOCIADO - PLAN OPERATIVO </t>
  </si>
  <si>
    <t xml:space="preserve">NOMBRE PROYECTO DE INVERSIÓN </t>
  </si>
  <si>
    <t>NOMBRE META / INDICADOR</t>
  </si>
  <si>
    <t xml:space="preserve">TIPO DE ANUALIZACIÓN </t>
  </si>
  <si>
    <t xml:space="preserve">GRUPO ETARIO </t>
  </si>
  <si>
    <t>PLANES DECRETO 612</t>
  </si>
  <si>
    <t>1. Vida libre de Violencias y justicia con enfoque de género para las mujeres</t>
  </si>
  <si>
    <t>DIRECCIONAMIENTO ESTRATÉGICO</t>
  </si>
  <si>
    <t>7662.Fortalecimiento a la gestión institucional de la SDMujer en Bogotá</t>
  </si>
  <si>
    <t>INDICADORES PMR</t>
  </si>
  <si>
    <t>MUJERES</t>
  </si>
  <si>
    <t xml:space="preserve">CRECIENTE </t>
  </si>
  <si>
    <t>Infancia (Menor de 12 años)</t>
  </si>
  <si>
    <t xml:space="preserve">Discapacidad </t>
  </si>
  <si>
    <t>Plan institucional de archivos - PINAR</t>
  </si>
  <si>
    <t>2. Gestión del conocimiento e información para la toma de decisiones y garantía de derechos de las mujeres</t>
  </si>
  <si>
    <t xml:space="preserve">PLANEACIÓN Y GESTIÓN </t>
  </si>
  <si>
    <t>7668.Levantamiento y análisis de información para la garantía de derechos de las mujeres en Bogotá</t>
  </si>
  <si>
    <t>35.Mujeres atendidas en Casas de Justicia, escenarios de Fiscalía y Sede Central</t>
  </si>
  <si>
    <t>MUJERES, HIJOS E HIJAS</t>
  </si>
  <si>
    <t>DECRECIENTE</t>
  </si>
  <si>
    <t>Juventud (Entre 12 y 14 años)</t>
  </si>
  <si>
    <t>Plan Anual de Adquisiciones</t>
  </si>
  <si>
    <t>3. Igualdad de oportunidades y desarrollo de capacidades para las mujeres</t>
  </si>
  <si>
    <t xml:space="preserve">COMUNICACIÓN ESTRATÉGICA </t>
  </si>
  <si>
    <t>7671.Implementación de acciones afirmativas dirigidas a las mujeres con enfoque diferencial y de género en Bogotá</t>
  </si>
  <si>
    <t xml:space="preserve">31.Casos nuevos de violencias contra las mujeres con representación jurídica en instancias judiciales y administrativas </t>
  </si>
  <si>
    <t>INTERVENCIONES</t>
  </si>
  <si>
    <t xml:space="preserve">CONSTANTE </t>
  </si>
  <si>
    <t>Juventud (Entre 15 y 28 años)</t>
  </si>
  <si>
    <t>Plan anticorrupción y de atención al ciudadano</t>
  </si>
  <si>
    <t>4. Inclusión y equidad de género en la participación y la representación de las mujeres</t>
  </si>
  <si>
    <t>GESTIÓN DEL CONOCIMIENTO</t>
  </si>
  <si>
    <t>7672.Contribución acceso efectivo de las mujeres a la justicia con enfoque de género y de la ruta integral de atención para el acceso a la justicia de las mujeres en Bogotá</t>
  </si>
  <si>
    <t>36.Número de mujeres víctimas de violencias y su sistema familiar, acogidas y atendidas a través del modelo de Casas Refugio incluyendo modalidad intermedia de acogida y ruralidad</t>
  </si>
  <si>
    <t>CONSULTAS</t>
  </si>
  <si>
    <t>SUMA</t>
  </si>
  <si>
    <t>Adultez (Entre 29 y 59 años)</t>
  </si>
  <si>
    <t xml:space="preserve">Plan de incentivos institucionales </t>
  </si>
  <si>
    <t>5. Sistema Distrital de Cuidado</t>
  </si>
  <si>
    <t>PREVENCIÓN Y ATENCIÓN INTEGRAL A MUJERES VÍCTIMAS DE VIOLENCIA</t>
  </si>
  <si>
    <t>7673.Desarrollo de capacidades para aumentar la autonomía y empoderamiento de las mujeres en toda su diversidad en Bogotá</t>
  </si>
  <si>
    <t>37.Número de atenciones a mujeres víctimas de violencias, a través de las Duplas de atención psicosocial</t>
  </si>
  <si>
    <t>CASAS</t>
  </si>
  <si>
    <t>Mayores (Igual o superior a 60 años)</t>
  </si>
  <si>
    <t>Plan de previsión de recursos humanos</t>
  </si>
  <si>
    <t>PROMOCIÓN DEL ACCESO A LA JUSTICICA PARA LAS MUJERES</t>
  </si>
  <si>
    <t>7675.Implementación de la Estrategia de Territorialización de la Política Pública de Mujeres y Equidad de Género a través de las Casas de Igualdad de Oportunidades para las Mujeres en Bogotá</t>
  </si>
  <si>
    <t xml:space="preserve">18.Número de mujeres participantes en las actividades implementadas en el marco de los Planes Locales de Seguridad para las Mujeres </t>
  </si>
  <si>
    <t>PERSONAS</t>
  </si>
  <si>
    <t>Plan institucional de capacitación - PIC</t>
  </si>
  <si>
    <t xml:space="preserve">PROMOCIÓN DE LA PARTICIPACIÓN Y REPRESENTACIÓN DE LAS MUJERES </t>
  </si>
  <si>
    <t>7676.Fortalecimiento a los liderazgos para la inclusión y equidad de género en la participación y la representación política en Bogotá</t>
  </si>
  <si>
    <t>32.Atenciones efectivas a través de la Línea Púrpura Distrital</t>
  </si>
  <si>
    <t>ATENCIONES</t>
  </si>
  <si>
    <t xml:space="preserve">Plan estrategico de Talento Humano </t>
  </si>
  <si>
    <t>TRANSVERSALIZACIÓN DEL ENFOQUE DE GÉNERO Y DIFERENCIAL PARA MUJERES</t>
  </si>
  <si>
    <t>7718.Implementación del Sistema Distrital de Cuidado en Bogotá</t>
  </si>
  <si>
    <t xml:space="preserve">38.Número de ciudadanos y ciudadanas informados a partir de la implementación de estrategias de divulgación pedagógica con enfoques de género y de derechos </t>
  </si>
  <si>
    <t>ORIENTACIONES Y ASESORÍAS</t>
  </si>
  <si>
    <t>Plan Anual de vacantes</t>
  </si>
  <si>
    <t>TERRITORIALIZACIÓN DE LA POLÍTICA PÚBLICA</t>
  </si>
  <si>
    <t>7734.Fortalecimiento a la implementación del Sistema Distrital de Protección integral a las mujeres víctimas de violencias - SOFIA en Bogotá</t>
  </si>
  <si>
    <t>34.Estudios y/o investigaciones producidas y divulgadas por el Observatorio de Mujer y Equidad de Género, con relación a situaciones y derechos de las mujeres en Bogotá</t>
  </si>
  <si>
    <t>ORIENTACIONES</t>
  </si>
  <si>
    <t xml:space="preserve">Plan trabajo anual en seguridad y salud en el trabajo </t>
  </si>
  <si>
    <t xml:space="preserve">GESTIÓN DE LAS POLÍTICAS PÚBLICAS </t>
  </si>
  <si>
    <t>7738.Implementación de Políticas Públicas lideradas por la Secretaria de la Mujer y Transversalización de género para promover igualdad, desarrollo de capacidades y reconocimiento de las mujeres de Bogotá</t>
  </si>
  <si>
    <t>12.Número de mujeres vinculadas a procesos de las Casas de Igualdad de Oportunidades</t>
  </si>
  <si>
    <t>ESTUDIOS Y/O INVESTIGACIONES</t>
  </si>
  <si>
    <t xml:space="preserve">Plan estrategico de tecnología de la información y privacidad de la información </t>
  </si>
  <si>
    <t xml:space="preserve">DESARROLLO DE CAPACIDADES PARA LA VIDA DE LAS MUJERES </t>
  </si>
  <si>
    <t>7739.Implementación de estrategia de divulgación pedagógica con enfoques de género y de derechos Bogotá</t>
  </si>
  <si>
    <t>39.Atenciones socio jurídicas brindadas a través de la Estrategia Casa de Todas, a mujeres que realizan actividades sexuales pagadas (asesorias, seguimientos y valoraciones iniciales)</t>
  </si>
  <si>
    <t>CONTENIDOS</t>
  </si>
  <si>
    <t xml:space="preserve">Plan de seguridad y privacidad de la información </t>
  </si>
  <si>
    <t>GESTIÓN DEL SISTEMA DISTRITAL DE CUIDADO</t>
  </si>
  <si>
    <t>40.Atenciones psicosociales brindadas a través de la Estrategia Casa de Todas, a mujeres que realizan actividades sexuales pagadas (asesorias, seguimientos y valoraciones iniciales)</t>
  </si>
  <si>
    <t>CASOS NUEVOS</t>
  </si>
  <si>
    <t>Plan de participación ciudadana</t>
  </si>
  <si>
    <t>GESTIÓN  TALENTO HUMANO</t>
  </si>
  <si>
    <t>41.Atenciones en trabajo social brindadas a través de la Estrategia Casa de Todas, a mujeres que realizan actividades sexuales pagadas (asesorias, seguimientos y valoraciones iniciales)</t>
  </si>
  <si>
    <t>CIUDADANOS Y CIUDADANAS</t>
  </si>
  <si>
    <t>GESTIÓN CONTRACTUAL</t>
  </si>
  <si>
    <t xml:space="preserve">42.Número de contenidos diseñados para el desarrollo de capacidades socioemocionales, ocupacionales, técnicas y educación financiera para las mujeres (Módulos y diplomados) </t>
  </si>
  <si>
    <t>PORCIENTO</t>
  </si>
  <si>
    <t>GESTIÓN ADMINISTRATIVA</t>
  </si>
  <si>
    <t>29.Mujeres formadas en derechos a través de procesos de desarrollo de capacidades en los Centros de Inclusión Digital</t>
  </si>
  <si>
    <t>GESTIÓN FINANCIERA</t>
  </si>
  <si>
    <t xml:space="preserve">30.Número de orientaciones y asesorías socio jurídicas con enfoque de derechos de las mujeres y enfoque de género a través de las Casas de Igualdad de Oportunidades para las Mujeres </t>
  </si>
  <si>
    <t>GESTIÓN DOCUMENTAL</t>
  </si>
  <si>
    <t xml:space="preserve">108.Número de orientaciones  y acompañamientos psicosociales a mujeres a través de las Casas de Igualdad de Oportunidades para las Mujeres </t>
  </si>
  <si>
    <t>GESTIÓN JURÍDICA</t>
  </si>
  <si>
    <t xml:space="preserve">33.Número de mujeres vinculadas a procesos formativos para el desarrollo de capacidades de incidencia, liderazgo, empoderamiento y participación política </t>
  </si>
  <si>
    <t xml:space="preserve">GESTIÓN TECNOLÓGICA </t>
  </si>
  <si>
    <t>43.Número de mujeres formadas en cuidados, en el marco de la estrategia cuidado a cuidadoras</t>
  </si>
  <si>
    <t>ATENCIÓN A LA CIUDADANÍA</t>
  </si>
  <si>
    <t>44.Número de atenciones brindadas a través de Espacios respiro, en el marco de la estrategia cuidado a cuidadoras</t>
  </si>
  <si>
    <t xml:space="preserve">SEGUIMIENTO, EVALUACIÓN Y CONTROL </t>
  </si>
  <si>
    <t>45.Número de atenciones de relevo de cuidado en casa, en el marco de la estrategia cuidado a cuidadoras</t>
  </si>
  <si>
    <t>GESTIÓN DISCIPLINARIA</t>
  </si>
  <si>
    <t>46.Número de personas vinculadas a los talleres de cambio cultural</t>
  </si>
  <si>
    <t>METAS SECTORIALES</t>
  </si>
  <si>
    <t>INDICADORES PDD</t>
  </si>
  <si>
    <t>9. Aumentar en un 30% el número de mujeres formadas en los centros de inclusión digital.</t>
  </si>
  <si>
    <t>9. Número de mujeres formadas en los Centros de Inclusión Digital</t>
  </si>
  <si>
    <t>10. Diseñar y acompañar la estrategia de emprendimiento y empleabilidad para la autonomía económica de las mujeres</t>
  </si>
  <si>
    <t>10. Porcentaje de avance en el diseño y acompañamiento de la estrategia de emprendimiento y empleabilidad para la autonomía económica de las mujeres</t>
  </si>
  <si>
    <t>11. Territorializar la política pública de mujeres y equidad de género a través de las Casas de Igualdad de Oportunidades en las 20 localidades</t>
  </si>
  <si>
    <t>11. Número de localidades con el modelo de atención Casas de Igualdad de Oportunidades para las mujeres implementado</t>
  </si>
  <si>
    <t>667. Número de mujeres vinculadas a procesos de información, sensibilización y campañas de difusión de sus derechos</t>
  </si>
  <si>
    <t>668. Número de orientaciones y acompañamientos psicosociales a mujeres</t>
  </si>
  <si>
    <t>669. Número de orientaciones y asesorías socio jurídicas a mujeres víctimas de violencias</t>
  </si>
  <si>
    <t>37. Diseñar acciones afirmativas con enfoque diferencial, para desarrollar capacidades y promover el bienestar socio emocional y los derechos de las mujeres en todas sus diversidades, en los sectores de la administración distrital y en las localidades</t>
  </si>
  <si>
    <t>39. Número de sectores que implementan acciones afirmativas con enfoque diferencial para desarrollar capacidades y promover los derechos de las mujeres en todas sus diversidades</t>
  </si>
  <si>
    <t xml:space="preserve">38. Implementar la política pública de mujeres y equidad de género en los sectores responsables del cumplimiento de su plan de acción </t>
  </si>
  <si>
    <t>40. Política Pública de Mujeres y Equidad de Género implementada en articulación con los sectores responsables en su Plan de Acción</t>
  </si>
  <si>
    <t>39. Incorporar de manera transversal, en los 15 sectores de la administración distrital y en las localidades, el enfoque de género y de derechos de las mujeres</t>
  </si>
  <si>
    <t>41. Estrategia de transversalización implementada en los 15 sectores de la Administración Distrital</t>
  </si>
  <si>
    <t>52. Formular e implementar una estrategia pedagógica para la valoración, la resignificación, el reconocimiento y la redistribución del trabajo de cuidado no remunerado que realizan las mujeres en Bogotá</t>
  </si>
  <si>
    <t>54. Estrategia pedagógica para la valoración, la resignificación, el reconocimiento y la redistribución del trabajo de cuidado no remunerado implementada</t>
  </si>
  <si>
    <t>53. Formular las bases técnicas y coordinar la implementación del sistema distrital del cuidado</t>
  </si>
  <si>
    <t>55. Porcentaje de avance en la definición técnica y coordinación para la implementación del sistema distrital de cuidado</t>
  </si>
  <si>
    <t>56. Gestionar la implementación, en la ciudad y la ruralidad, de la estrategia de manzanas del cuidado y unidades móviles de servicios del cuidado para las personas que requieren cuidado y para los y las cuidadoras de personas y animales domésticos</t>
  </si>
  <si>
    <t>58. Estrategias de manzanas del cuidado y unidades móviles de servicios del cuidado implementadas</t>
  </si>
  <si>
    <t>304. Alcanzar al menos el 80% de efectividad (respuesta inmediata, llamadas devueltas y contactos por chat) en la atención de la linea purpura  “Mujeres escuchan mujeres” integrando un equipo de la misma a la linea de emergencias 123</t>
  </si>
  <si>
    <t>324. Efectividad en la atención de la Línea Púrpura</t>
  </si>
  <si>
    <t>305. Ampliar a 6 el modelo de operación de Casa refugio priorizando la ruralidad (Acuerdo 631/2015) y modalidad intermedia.</t>
  </si>
  <si>
    <t>325. Número de Casas Refugio en operación</t>
  </si>
  <si>
    <t>306. Diseñar e implementar estrategias de divulgación pedagógica y de transformación cultural para el cambio social con enfoques de género, diferencial, de derechos de las mujeres e interseccional que articulen la oferta institucional con el ejercicio pleno de los derechos de las mujeres</t>
  </si>
  <si>
    <t>326. Número de estrategias de comunicación y divulgación con enfoque de género, diferencial e interseccional diseñadas e implementadas</t>
  </si>
  <si>
    <t>307. Implementar en 7 casas de justicia priorizadas un modelo de atención con ruta integral para mujeres y Garantizar en 8 casas de justicia y CAPIV - CENTROS DE ATENCIÓN PENAL INTEGRAL PARA VICTIMAS y CAIVAS - CENTROS DE ATENCIÓN INTEGRAL A VICTIMAS DE ABUSO SEXUAL la estrategia de justicia de género</t>
  </si>
  <si>
    <t>327. Número de mujeres atendidas con perspectiva de género y derechos de las mujeres a través de Casas de Justicia y espacios de atención integral de la Fiscalía (CAPIV, CAIVAS)</t>
  </si>
  <si>
    <t>308. Implementar una estrategia semi permanente para la protección de las mujeres víctimas de violencia y su acceso a la justicia en 3 Unidades de Reacción Inmediata - URI de la Fiscalía General de la Nación y articulada a la línea 123 y Línea púrpura</t>
  </si>
  <si>
    <t>328. Número de URIs con estrategia de atención semi permanente para la protección de las mujeres víctimas de violencia y acceso a la justicia implementada</t>
  </si>
  <si>
    <t>309. Implementar el protocolo de prevención, atención, y sanción a la violencia contra las mujeres en el transporte público que garantice la atención del 100% de los casos y promueva su disminución.</t>
  </si>
  <si>
    <t>329. Acciones estratégicas realizadas en el marco de los componentes del Sistema SOFIA</t>
  </si>
  <si>
    <t>452. Crear y fortalecer la infraestructura tecnológica del Observatorio de Mujer y Equidad de Género que permita la articulación con los sectores distritales pertinentes</t>
  </si>
  <si>
    <t>487. Porcentaje de avance en la creación y fortalecimiento de infraestructura tecnológica del OMEG para la articulación con los sectores distritales</t>
  </si>
  <si>
    <t>454. Diseñar e implementar investigaciones  para diagnosticar y divulgar la situación de los derechos de las mujeres y transversalizar el enfoque de género y diferencial metodológicamente</t>
  </si>
  <si>
    <t>489. Investigaciones realizadas</t>
  </si>
  <si>
    <t>404. Alcanzar la paridad en al menos el 50% de las instancias de participación del Distrito Capital</t>
  </si>
  <si>
    <t>431. Porcentaje de instancias con participación paritaria en el Distrito</t>
  </si>
  <si>
    <t>426. Implementar una estrategia de formación para el desarrollo de capacidades de incidencia, liderazgo, empoderamiento y participación política de las Mujeres</t>
  </si>
  <si>
    <t>459. Número de mujeres vinculadas a procesos de formación para el desarrollo de capacidades de incidencia, liderazgo, empoderamiento y participación política de las mujeres</t>
  </si>
  <si>
    <t>428. Incorporar e implementar el enfoque de género y diferencial en los ejercicios de los presupuestos participativos.</t>
  </si>
  <si>
    <t>461. Documento de lineamiento de presupuesto participativo sensible al género, formulado y adoptado</t>
  </si>
  <si>
    <t>518. Implementar buenas prácticas de gestión administrativa y organizacional para el cumplimiento de las metas misionales a cargo de la Secretaría Distrital de la Mujer</t>
  </si>
  <si>
    <t>567. Número de buenas prácticas de gestión administrativa y organizacionales implementadas</t>
  </si>
  <si>
    <t>METAS ESTRATEGICAS</t>
  </si>
  <si>
    <t>Número de acciones estratégicas realizadas para la prevención, atención y sanción de las violencias contra las mujeres en el marco de los componente del Sistema Sofía</t>
  </si>
  <si>
    <t>Porcentaje (%) de Implementación de la estrategia para enfrentar y prevenir el acoso contra la mujer dentro del sistema Transmilenio</t>
  </si>
  <si>
    <t>METAS TRAZADORAS</t>
  </si>
  <si>
    <t>Disminuir el porcentaje de percepción de las mujeres que consideran que las mujeres son mejores para el trabajo doméstico que los hombres</t>
  </si>
  <si>
    <t>Disminuir el porcentaje de percepción de los hombres que consideran que las mujeres son mejores para el trabajo doméstico que los hombres</t>
  </si>
  <si>
    <t>Número de registros por presunto delito sexual</t>
  </si>
  <si>
    <t>Reducir el porcentaje de aceptación social a las violencias contra las mujeres</t>
  </si>
  <si>
    <r>
      <rPr>
        <sz val="11"/>
        <rFont val="Calibri"/>
        <family val="2"/>
        <scheme val="minor"/>
      </rPr>
      <t>Amlacen e inventarios:</t>
    </r>
    <r>
      <rPr>
        <u/>
        <sz val="11"/>
        <color theme="10"/>
        <rFont val="Calibri"/>
        <family val="2"/>
        <scheme val="minor"/>
      </rPr>
      <t xml:space="preserve"> https://secretariadistritald-my.sharepoint.com/personal/zdoncel_sdmujer_gov_co/_layouts/15/onedrive.aspx?view=0&amp;id=%2Fpersonal%2Fzdoncel%5Fsdmujer%5Fgov%5Fco%2FDocuments%2FDIRECCI%C3%93N%20ADMINISTRATIVA%20Y%20FINANCIERA%2F7%2E%20Plan%20de%20acci%C3%B3n%2FSeguimiento%2F4%2E%20Abril%202024%2F2%2E%20Evidencias%20%2D%20Abril%202024%2F1%2E%20Gesti%C3%B3n%20Administrativa%2FIndicadores%20GA%2FIndicador%202
</t>
    </r>
    <r>
      <rPr>
        <sz val="11"/>
        <rFont val="Calibri"/>
        <family val="2"/>
        <scheme val="minor"/>
      </rPr>
      <t xml:space="preserve">
Mantenimiento:</t>
    </r>
    <r>
      <rPr>
        <u/>
        <sz val="11"/>
        <color theme="10"/>
        <rFont val="Calibri"/>
        <family val="2"/>
        <scheme val="minor"/>
      </rPr>
      <t xml:space="preserve"> https://secretariadistritald-my.sharepoint.com/personal/zdoncel_sdmujer_gov_co/_layouts/15/onedrive.aspx?id=%2Fpersonal%2Fzdoncel%5Fsdmujer%5Fgov%5Fco%2FDocuments%2FDIRECCI%C3%93N%20ADMINISTRATIVA%20Y%20FINANCIERA%2F7%2E%20Plan%20de%20acci%C3%B3n%2FSeguimiento%2F4%2E%20Abril%202024%2F2%2E%20Evidencias%20%2D%20Abril%202024%2F1%2E%20Gesti%C3%B3n%20Administrativa%2FIndicadores%20GA%2FIndicador%203&amp;ga=1
</t>
    </r>
    <r>
      <rPr>
        <sz val="11"/>
        <rFont val="Calibri"/>
        <family val="2"/>
        <scheme val="minor"/>
      </rPr>
      <t xml:space="preserve">
Inventarios:</t>
    </r>
    <r>
      <rPr>
        <u/>
        <sz val="11"/>
        <color theme="10"/>
        <rFont val="Calibri"/>
        <family val="2"/>
        <scheme val="minor"/>
      </rPr>
      <t xml:space="preserve"> https://secretariadistritald-my.sharepoint.com/personal/zdoncel_sdmujer_gov_co/_layouts/15/onedrive.aspx?id=%2Fpersonal%2Fzdoncel%5Fsdmujer%5Fgov%5Fco%2FDocuments%2FDIRECCI%C3%93N%20ADMINISTRATIVA%20Y%20FINANCIERA%2F7%2E%20Plan%20de%20acci%C3%B3n%2FSeguimiento%2F4%2E%20Abril%202024%2F2%2E%20Evidencias%20%2D%20Abril%202024%2F1%2E%20Gesti%C3%B3n%20Administrativa%2FIndicadores%20GA%2FIndicador%204&amp;ga=1</t>
    </r>
  </si>
  <si>
    <t xml:space="preserve">Durante el mes de abril de 2024, se atendieron los requerimientos administrativos referentes a las mesas de ayuda y a la toma física de inventarios.
Mesas de ayuda Administrativa: 
Almacén e Inventarios: en abril de 2024, las mesas de ayuda recibidas y gestionadas por almacén e inventarios fueron 67, cumpliendo con el 100% de gestión dando una primera respuesta y seguimiento de los casos. 
Gestión administrativa (mantenimiento): entre los meses de enero a abril de 2024, se recibieron un total de 196 solicitudes, de las cuales 148 fueron gestionadas y cerradas en la plataforma. Las restantes están siendo gestionadas y se encuentran en proceso.  
Toma física de inventarios: avance del cronograma de toma física para las 20 casas de igualdad y oportunidad para las mujeres y la reunión presencial con las auxiliares administrativas, almacén y la Oficina de Control Disciplinario Interno para la difusión del cronograma de toma física y la metodología a llevar a cabo.                                                                                                                          				</t>
  </si>
  <si>
    <t xml:space="preserve">Con corte al mes de  abril, se ha suscrito 854 contratos por prestación de Servicios Profesionales y de Apoyo a la gestión de los 928 programados en el paabs,  haciendo falta un aproximado de 74 solicitudes de contratación por radicar las áreas en la Dirección de Contratación, Logrando así que la entidad en general cuente con los profesionales requeridos para coayudar al cumplimiento de las metas planes y proyectos institucionales
Por otro lado, a corte 30 de abril  de 2024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92 %  con  corte a 30 de abril  en cumplimiento en la contratación de Prestación de Servicios Profesionales y de Apoyo a la gestión y un 100% en otros trámite"   
   </t>
  </si>
  <si>
    <t>Las actividades generales se vieron afectadas por los tiempos de contratación del personal, se inició con los trámites administrativos para la actualización y presentación del Plan Acción ajustando las actividades y metas conforme a las necesidades del proceso de gestión documental.
En el mes de Marzo aún faltaba la contratación de 2 perfiles auxiliares lo cual afectó el avance de las cantidades proyectadas, así mismo, al no tener la OCI los expedientes validados y solicitar reprogramación la legalización conforme a la planeación disminuye una dependencia la cual haría parte del mes de mayo del 2024.</t>
  </si>
  <si>
    <t>https://secretariadistritald-my.sharepoint.com/personal/zdoncel_sdmujer_gov_co/_layouts/15/onedrive.aspx?id=%2Fpersonal%2Fzdoncel%5Fsdmujer%5Fgov%5Fco%2FDocuments%2FDIRECCI%C3%93N%20ADMINISTRATIVA%20Y%20FINANCIERA%2F7%2E%20Plan%20de%20acci%C3%B3n%2FSeguimiento%2F4%2E%20Abril%202024%2F2%2E%20Evidencias%20%2D%20Abril%202024%2F3%2E%20Gesti%C3%B3n%20Documental%2FMeta%204%2FActividad%201%2F1%5FTransferencia&amp;ga=1</t>
  </si>
  <si>
    <t xml:space="preserve">Para el mes de abril 2024 se programaron 3 dependencias conforme al cronograma socializado en la entidad, se recibende las dependencias Dirección de Derechos y Diseño de Políticas, la Dirección de Gestión del Conocimiento y la Dirección de Enfoque Diferencial las cuales aun estan en revisión para su legalización
De enero a abril se realizó la planeación para la contratación del personal y se presentan los documentos de planeación para la aprobación del Plan de Transferencias documentales, asi como las dependencias que han cumplido los lineamientos para las transferencias documentales las cuales son 6 oficinas productoras"							
							</t>
  </si>
  <si>
    <t>Durante el mes de abril, se  revisaron los seguimientos a los planes de acción con corte al 31 de marzo del 2024.</t>
  </si>
  <si>
    <t>En lo corrido de la vigencia, se han revisado los seguimientos a los planes de acción con corte al  31 de diciembre de 2023, 31 de enero de 2024, 29 de febrero de 2024 y 31 de marzo.</t>
  </si>
  <si>
    <t>Se realizó actualización de Fortinet en in-house y OCI.
Se actualizó Sistemas Operativos y seguridad de Windows server y Linux Server.
Se actualizó el Gitlab (Versionamiento de código fuente de SW)
Se realizaron mantenimientos de equipos, periféricos y rack de las CIOM y CID según cronograma.</t>
  </si>
  <si>
    <t>https://secretariadistritald-my.sharepoint.com/:f:/g/personal/mesadeayuda_sdmujer_gov_co/Es5YmqOyMIJGpGhAHkzTWBwB7LR4PQ-c8P05RKJGBkPdNw?e=DYZKuT</t>
  </si>
  <si>
    <t xml:space="preserve">Se realizó actualización de Fortinet en in-house y OCI.
Se actualizó Sistemas Operativos y seguridad de Windows server y Linux Server.
Se actualizó el Gitlab (Versionamiento de código fuente de SW)
Se realizaron mantenimientos de equipos, periféricos y rack de las CIOM y CID según cronograma.
Se actualizó el firmware y versión de Fortinet en ON PREMISE y OCI. </t>
  </si>
  <si>
    <t>Se instalaron los agentes de WAZUH en los servidores de desarrollo y producción OCI.</t>
  </si>
  <si>
    <t>https://secretariadistritald-my.sharepoint.com/:f:/g/personal/mesadeayuda_sdmujer_gov_co/Elm7MZI1mx9MoBISxamzJvIBICUuUq4t5ElA__mvhwKhbQ?e=yRW7gq</t>
  </si>
  <si>
    <t xml:space="preserve">Se instalaron los agentes de WAZUH en los servidores de desarrollo y producción OCI.
Se realizó ventana de mantenimiento de contingencia para la base de datos SIMISIONAL.  
Actualizamos la plataforma de versionamiento a la versión 16.8 
Se actualizaron sistemas operativos Linux y Windows de ICOPs, ICOPs-desarrollo, versionamiento, glpi, DC01, dc02 y dc03, entre otros. </t>
  </si>
  <si>
    <t>Se realizó 2 requerimientos para el aplicativo ICOPS.
Se realizaron 103 publicaciones en la Intranet (26) y pagina web (77). 
Se realiza configuración y actualización del servidor preproducción de Simisional2
Se atienden 105 casos de Mesa de Ayuda para ICOPs. (Claves)
Se atienden 141 casos de Mesa de Ayuda para SIMISIONAL2 y SIMISIONAL1.
Se realizó optimización de base de datos SIMISIONAL onpremise
Se realizó ajustes y actualización al aplicativo FURAG.</t>
  </si>
  <si>
    <t>https://secretariadistritald-my.sharepoint.com/:f:/g/personal/mesadeayuda_sdmujer_gov_co/EmCVHsIWHaVApoDeg3iVMs4Bg2nvO_Ci56tWgYAEp3r_IA?e=AujKgI</t>
  </si>
  <si>
    <t xml:space="preserve">Se realizaron 7 requerimientos para el aplicativo ICOPS. 
Se realizaron 245 publicaciones en la intranet y página web de la entidad. 
Se realiza configuración y actualización del servidor preproducción de Simisional2 
Se realiza actualización de flujos de asignación de revisores para ICOPS. 
Se atienden 434 casos de Mesa de Ayuda para ICOPs. 
Actualización de encuesta “Encuesta de satisfacción de servicios y estrategias de la Secretaría Distrital de la Mujer”. 
Se construye formulario para registro de candidatas al consejo del Sistema de Cuidado. </t>
  </si>
  <si>
    <t>En el mes de abril, se realizó el seguimiento a la publicación de la documentación en el link de transparencia, en donde se remitió mediante correo electrónico la matriz de seguimiento a las dependencias, quienes suministraron la información de periodicidad de reporte de la información y responsables, Así mismo, se remitió alertas con los líderes del proceso con el fin de actualizar oportunamente la información, con corte al mes de marzo.</t>
  </si>
  <si>
    <t>En el mes de abril la Oficina de Control Interno de la SDMujer no ha solicitado el Informe de Austeridad del Gasto del I Trimestre 2024.</t>
  </si>
  <si>
    <t>A la fecha no se ha reciibdo la solicitud de información del avance de las medidas de Austeridad aplicadas en la entidad para el I trimestre de 2024.</t>
  </si>
  <si>
    <t>De acuerdo con el cronograma de reporte de información de Austeridad en el Gasto de la Oficina de Control Interno, se dará respuesta en los tiempos estimados una vez se haga el requerimiento de información</t>
  </si>
  <si>
    <t>Se gestionó (seguimiento, trazabilidad y asignaciòn) el 100% de las mesas de ayuda del mes de Abril recibidas por almacén e inventarios en las siguientes categorias, cuyo total fue de 67 requerimientos, distribuidos de la siguiente manera:
- 27 Almacén e Inventarios
- 15 Asignación de Inventarios                                                                                                                                                                                                                                               - 07 Otros
- 08 Reintegro de Bienes a Almacén                                                - 01 Solicitud de Bienes Consumo                                                                                                                                                                                                                                                                                                                                                                                                                                               
- 01 Solicitud de Bienes Devolutivos                                                                                                                                                                                                                           
- 08 Traslado de Inventarios</t>
  </si>
  <si>
    <t xml:space="preserve">Se gestionó (seguimiento, trazabilidad y asignaciòn) el 74% de las mesas de ayuda de los enero, febrero, marzo y  Abril recibidas por mantenimiento en las siguientes categorias, cuyo total fue de 198 requerimientos, de las cuales 148 fueron gestionadas y cerradas en la plataforma. Las restantes están siendo gestionadas y se encuentran en proceso. 
</t>
  </si>
  <si>
    <t xml:space="preserve"> Avance del  cronograma de toma física para las 20 casas de igualdad y oportunidad para las mujeres y  la reunión presencial con las auxiliares administrativas, almacén y la Oficina de Control Disciplinario Interno para la difusión del cronograma de toma física y la metodología a llevar a cabo.</t>
  </si>
  <si>
    <t>Se gestionó (seguimiento, trazabilidad y asignaciòn) el 100% de las mesas de ayuda del mes de Abril recibidas por almacén e inventarios en las siguientes categorias, cuyo total fue de 67 requerimientos, distribuidos de la siguiente manera:
- 27 Almacén e Inventarios
- 15 Asignación de Inventarios                                                                                                                                                                                                                                              
 - 07 Otros
- 08 Reintegro de Bienes a Almacén                                                
- 01 Solicitud de Bienes Consumo                                                                                                                                                                                                                                                                                                                                                                                                                                               
- 01 Solicitud de Bienes Devolutivos                                                                                                                                                                                                                           
- 08 Traslado de Inventarios</t>
  </si>
  <si>
    <t>Revisó OAP: Rocio López</t>
  </si>
  <si>
    <t>https://secretariadistritald-my.sharepoint.com/:f:/g/personal/zdoncel_sdmujer_gov_co/Eru5ABEBOatClYRMGKE9NLABQ429_iLEAyQ9PmTYeRCfBQ?e=1j53kE</t>
  </si>
  <si>
    <t>No se cumple con la meta debido a los retrasos en la atención de la mesa de ayuda de manetenimiento del mes de enero y febrero, así como no contar con los recursos asignados para dar cumplimiento a los mantenimientos y adecuaciones menores, responsabilidad de la Secretaría Distrital de la Mujer.</t>
  </si>
  <si>
    <t>Se planteó generar un contrato de mantenimiento para el segundo semestre de la vigencia, con el fin de poder atender a cabalidad las solicitudes requeridas.</t>
  </si>
  <si>
    <t>https://secretariadistritald-my.sharepoint.com/:f:/g/personal/zdoncel_sdmujer_gov_co/EsFacriQcUFDv3t24PkRQkkBDstprO3dF--Pt9WmKa36WA?e=g1TWIy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</si>
</sst>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164" formatCode="#,##0\ &quot;€&quot;;\-#,##0\ &quot;€&quot;"/>
    <numFmt numFmtId="165" formatCode="_-* #,##0\ &quot;€&quot;_-;\-* #,##0\ &quot;€&quot;_-;_-* &quot;-&quot;\ &quot;€&quot;_-;_-@_-"/>
    <numFmt numFmtId="166" formatCode="_-* #,##0.00\ &quot;€&quot;_-;\-* #,##0.00\ &quot;€&quot;_-;_-* &quot;-&quot;??\ &quot;€&quot;_-;_-@_-"/>
    <numFmt numFmtId="167" formatCode="_-&quot;$&quot;* #,##0.00_-;\-&quot;$&quot;* #,##0.00_-;_-&quot;$&quot;* &quot;-&quot;??_-;_-@_-"/>
    <numFmt numFmtId="168" formatCode="_-* #,##0\ _€_-;\-* #,##0\ _€_-;_-* &quot;-&quot;\ _€_-;_-@_-"/>
    <numFmt numFmtId="169" formatCode="_-* #,##0.00\ _€_-;\-* #,##0.00\ _€_-;_-* &quot;-&quot;??\ _€_-;_-@_-"/>
    <numFmt numFmtId="170" formatCode="_(&quot;$&quot;\ * #,##0.00_);_(&quot;$&quot;\ * \(#,##0.00\);_(&quot;$&quot;\ * &quot;-&quot;??_);_(@_)"/>
    <numFmt numFmtId="171" formatCode="_ &quot;$&quot;\ * #,##0.00_ ;_ &quot;$&quot;\ * \-#,##0.00_ ;_ &quot;$&quot;\ * &quot;-&quot;??_ ;_ @_ "/>
    <numFmt numFmtId="172" formatCode="_-* #,##0\ _€_-;\-* #,##0\ _€_-;_-* &quot;-&quot;??\ _€_-;_-@_-"/>
    <numFmt numFmtId="173" formatCode="0.0%"/>
    <numFmt numFmtId="174" formatCode="#,##0;[Red]#,##0"/>
    <numFmt numFmtId="175" formatCode="_-[$$-240A]\ * #,##0.00_-;\-[$$-240A]\ * #,##0.00_-;_-[$$-240A]\ * &quot;-&quot;??_-;_-@_-"/>
    <numFmt numFmtId="176" formatCode="&quot;$&quot;\ #,##0.00"/>
  </numFmts>
  <fonts count="52" x14ac:knownFonts="1">
    <font>
      <sz val="11"/>
      <color theme="1"/>
      <name val="Calibri"/>
      <family val="2"/>
      <scheme val="minor"/>
    </font>
    <font>
      <sz val="11"/>
      <color indexed="8"/>
      <name val="Calibri"/>
      <family val="2"/>
    </font>
    <font>
      <sz val="10"/>
      <name val="Arial"/>
      <family val="2"/>
    </font>
    <font>
      <b/>
      <sz val="10"/>
      <name val="Times New Roman"/>
      <family val="1"/>
    </font>
    <font>
      <sz val="10"/>
      <name val="Arial Narrow"/>
      <family val="2"/>
    </font>
    <font>
      <sz val="10"/>
      <name val="Arial Narrow"/>
      <family val="2"/>
    </font>
    <font>
      <b/>
      <sz val="10"/>
      <color indexed="8"/>
      <name val="Tahoma"/>
      <family val="2"/>
    </font>
    <font>
      <sz val="10"/>
      <color indexed="8"/>
      <name val="Tahoma"/>
      <family val="2"/>
    </font>
    <font>
      <sz val="11"/>
      <name val="Times New Roman"/>
      <family val="1"/>
    </font>
    <font>
      <b/>
      <sz val="11"/>
      <name val="Times New Roman"/>
      <family val="1"/>
    </font>
    <font>
      <b/>
      <sz val="11"/>
      <color indexed="8"/>
      <name val="Times New Roman"/>
      <family val="1"/>
    </font>
    <font>
      <b/>
      <sz val="11"/>
      <color indexed="10"/>
      <name val="Times New Roman"/>
      <family val="1"/>
    </font>
    <font>
      <b/>
      <i/>
      <sz val="11"/>
      <name val="Times New Roman"/>
      <family val="1"/>
    </font>
    <font>
      <b/>
      <sz val="11"/>
      <name val="Arial Narrow"/>
      <family val="2"/>
    </font>
    <font>
      <sz val="11"/>
      <color indexed="8"/>
      <name val="Times New Roman"/>
      <family val="1"/>
    </font>
    <font>
      <b/>
      <sz val="12"/>
      <name val="Times New Roman"/>
      <family val="1"/>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sz val="10"/>
      <color theme="1"/>
      <name val="Verdana"/>
      <family val="2"/>
    </font>
    <font>
      <sz val="11"/>
      <color theme="1"/>
      <name val="Calibri"/>
      <family val="2"/>
    </font>
    <font>
      <b/>
      <sz val="11"/>
      <color theme="0"/>
      <name val="Calibri"/>
      <family val="2"/>
      <scheme val="minor"/>
    </font>
    <font>
      <sz val="17"/>
      <color theme="0"/>
      <name val="Calibri"/>
      <family val="2"/>
      <scheme val="minor"/>
    </font>
    <font>
      <sz val="11"/>
      <color rgb="FF0B744D"/>
      <name val="Calibri"/>
      <family val="2"/>
      <scheme val="minor"/>
    </font>
    <font>
      <sz val="11"/>
      <name val="Calibri"/>
      <family val="2"/>
      <scheme val="minor"/>
    </font>
    <font>
      <b/>
      <sz val="10"/>
      <color theme="1"/>
      <name val="Verdana"/>
      <family val="2"/>
    </font>
    <font>
      <sz val="11"/>
      <color rgb="FF9C5700"/>
      <name val="Calibri"/>
      <family val="2"/>
      <scheme val="minor"/>
    </font>
    <font>
      <sz val="42"/>
      <color theme="0"/>
      <name val="Segoe UI"/>
      <family val="2"/>
      <charset val="1"/>
    </font>
    <font>
      <b/>
      <sz val="11"/>
      <color theme="1"/>
      <name val="Calibri"/>
      <family val="2"/>
      <scheme val="minor"/>
    </font>
    <font>
      <sz val="11"/>
      <color theme="1"/>
      <name val="Times New Roman"/>
      <family val="1"/>
    </font>
    <font>
      <sz val="11"/>
      <color rgb="FFFF0000"/>
      <name val="Times New Roman"/>
      <family val="1"/>
    </font>
    <font>
      <b/>
      <sz val="11"/>
      <color theme="1"/>
      <name val="Times New Roman"/>
      <family val="1"/>
    </font>
    <font>
      <b/>
      <sz val="11"/>
      <color rgb="FF000000"/>
      <name val="Times New Roman"/>
      <family val="1"/>
    </font>
    <font>
      <sz val="11"/>
      <color rgb="FF000000"/>
      <name val="Times New Roman"/>
      <family val="1"/>
    </font>
    <font>
      <b/>
      <sz val="11"/>
      <color theme="0" tint="-0.34998626667073579"/>
      <name val="Calibri"/>
      <family val="2"/>
      <scheme val="minor"/>
    </font>
    <font>
      <b/>
      <sz val="12"/>
      <color theme="1"/>
      <name val="Times New Roman"/>
      <family val="1"/>
    </font>
    <font>
      <b/>
      <sz val="18"/>
      <color theme="0" tint="-0.34998626667073579"/>
      <name val="Calibri"/>
      <family val="2"/>
      <scheme val="minor"/>
    </font>
    <font>
      <b/>
      <sz val="11"/>
      <color theme="0" tint="-0.34998626667073579"/>
      <name val="Times New Roman"/>
      <family val="1"/>
    </font>
    <font>
      <u/>
      <sz val="11"/>
      <color theme="10"/>
      <name val="Calibri"/>
      <family val="2"/>
      <scheme val="minor"/>
    </font>
    <font>
      <sz val="10"/>
      <color theme="1"/>
      <name val="Times New Roman"/>
      <family val="1"/>
    </font>
    <font>
      <sz val="10"/>
      <name val="Times New Roman"/>
      <family val="1"/>
    </font>
    <font>
      <sz val="11"/>
      <color rgb="FF242424"/>
      <name val="Times New Roman"/>
      <family val="1"/>
    </font>
    <font>
      <u/>
      <sz val="11"/>
      <name val="Calibri"/>
      <family val="2"/>
      <scheme val="minor"/>
    </font>
    <font>
      <sz val="12"/>
      <color rgb="FF000000"/>
      <name val="Times New Roman"/>
      <family val="1"/>
    </font>
    <font>
      <sz val="12"/>
      <name val="Times New Roman"/>
      <family val="1"/>
    </font>
    <font>
      <sz val="14"/>
      <color rgb="FF000000"/>
      <name val="Times New Roman"/>
      <family val="1"/>
    </font>
    <font>
      <sz val="12"/>
      <color rgb="FFFF0000"/>
      <name val="Times New Roman"/>
      <family val="1"/>
    </font>
    <font>
      <sz val="14"/>
      <name val="Times New Roman"/>
      <family val="1"/>
    </font>
    <font>
      <sz val="11"/>
      <color rgb="FF000000"/>
      <name val="Times New Roman"/>
      <family val="1"/>
    </font>
    <font>
      <u/>
      <sz val="11"/>
      <color rgb="FF000000"/>
      <name val="Times New Roman"/>
      <family val="1"/>
    </font>
    <font>
      <sz val="11"/>
      <name val="Calibri"/>
      <family val="2"/>
    </font>
  </fonts>
  <fills count="15">
    <fill>
      <patternFill patternType="none"/>
    </fill>
    <fill>
      <patternFill patternType="gray125"/>
    </fill>
    <fill>
      <patternFill patternType="solid">
        <fgColor indexed="9"/>
        <bgColor indexed="64"/>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theme="9"/>
      </patternFill>
    </fill>
    <fill>
      <patternFill patternType="solid">
        <fgColor rgb="FFDBE5F1"/>
        <bgColor indexed="64"/>
      </patternFill>
    </fill>
    <fill>
      <patternFill patternType="solid">
        <fgColor rgb="FFFFEB9C"/>
      </patternFill>
    </fill>
    <fill>
      <patternFill patternType="solid">
        <fgColor theme="0"/>
        <bgColor indexed="64"/>
      </patternFill>
    </fill>
    <fill>
      <patternFill patternType="solid">
        <fgColor theme="7" tint="0.59999389629810485"/>
        <bgColor indexed="64"/>
      </patternFill>
    </fill>
    <fill>
      <patternFill patternType="solid">
        <fgColor rgb="FFDDDDD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CCC0DA"/>
        <bgColor rgb="FF000000"/>
      </patternFill>
    </fill>
  </fills>
  <borders count="95">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medium">
        <color indexed="64"/>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
      <left style="medium">
        <color indexed="64"/>
      </left>
      <right style="medium">
        <color theme="0"/>
      </right>
      <top style="medium">
        <color indexed="64"/>
      </top>
      <bottom style="medium">
        <color theme="0"/>
      </bottom>
      <diagonal/>
    </border>
    <border>
      <left style="medium">
        <color theme="0"/>
      </left>
      <right/>
      <top style="medium">
        <color indexed="64"/>
      </top>
      <bottom style="medium">
        <color indexed="64"/>
      </bottom>
      <diagonal/>
    </border>
    <border>
      <left style="medium">
        <color theme="0"/>
      </left>
      <right/>
      <top/>
      <bottom style="medium">
        <color theme="0"/>
      </bottom>
      <diagonal/>
    </border>
    <border>
      <left style="medium">
        <color theme="0"/>
      </left>
      <right/>
      <top/>
      <bottom/>
      <diagonal/>
    </border>
    <border>
      <left style="medium">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diagonal/>
    </border>
    <border>
      <left style="thin">
        <color indexed="64"/>
      </left>
      <right/>
      <top/>
      <bottom style="thin">
        <color rgb="FF000000"/>
      </bottom>
      <diagonal/>
    </border>
    <border>
      <left/>
      <right/>
      <top/>
      <bottom style="thin">
        <color rgb="FF000000"/>
      </bottom>
      <diagonal/>
    </border>
    <border>
      <left style="thin">
        <color indexed="64"/>
      </left>
      <right/>
      <top style="medium">
        <color indexed="64"/>
      </top>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thin">
        <color indexed="64"/>
      </right>
      <top/>
      <bottom style="medium">
        <color rgb="FF000000"/>
      </bottom>
      <diagonal/>
    </border>
    <border>
      <left/>
      <right style="medium">
        <color rgb="FF000000"/>
      </right>
      <top style="thin">
        <color indexed="64"/>
      </top>
      <bottom/>
      <diagonal/>
    </border>
    <border>
      <left/>
      <right style="medium">
        <color rgb="FF000000"/>
      </right>
      <top/>
      <bottom style="medium">
        <color rgb="FF000000"/>
      </bottom>
      <diagonal/>
    </border>
    <border>
      <left style="thin">
        <color rgb="FF000000"/>
      </left>
      <right/>
      <top style="thin">
        <color indexed="64"/>
      </top>
      <bottom/>
      <diagonal/>
    </border>
    <border>
      <left/>
      <right style="thin">
        <color rgb="FF000000"/>
      </right>
      <top/>
      <bottom style="medium">
        <color indexed="64"/>
      </bottom>
      <diagonal/>
    </border>
    <border>
      <left style="thin">
        <color rgb="FF000000"/>
      </left>
      <right/>
      <top/>
      <bottom style="medium">
        <color indexed="64"/>
      </bottom>
      <diagonal/>
    </border>
    <border>
      <left/>
      <right style="thin">
        <color rgb="FF000000"/>
      </right>
      <top style="thin">
        <color rgb="FF000000"/>
      </top>
      <bottom style="thin">
        <color rgb="FF000000"/>
      </bottom>
      <diagonal/>
    </border>
    <border>
      <left/>
      <right style="medium">
        <color rgb="FF000000"/>
      </right>
      <top/>
      <bottom style="thin">
        <color rgb="FF000000"/>
      </bottom>
      <diagonal/>
    </border>
    <border>
      <left/>
      <right style="medium">
        <color rgb="FF000000"/>
      </right>
      <top/>
      <bottom/>
      <diagonal/>
    </border>
    <border>
      <left/>
      <right style="medium">
        <color rgb="FF000000"/>
      </right>
      <top style="medium">
        <color indexed="64"/>
      </top>
      <bottom/>
      <diagonal/>
    </border>
    <border>
      <left/>
      <right style="medium">
        <color rgb="FF000000"/>
      </right>
      <top/>
      <bottom style="thin">
        <color indexed="64"/>
      </bottom>
      <diagonal/>
    </border>
    <border>
      <left style="thin">
        <color rgb="FF000000"/>
      </left>
      <right/>
      <top style="thin">
        <color rgb="FF000000"/>
      </top>
      <bottom style="thin">
        <color rgb="FF000000"/>
      </bottom>
      <diagonal/>
    </border>
  </borders>
  <cellStyleXfs count="37">
    <xf numFmtId="0" fontId="0" fillId="0" borderId="0"/>
    <xf numFmtId="0" fontId="18" fillId="3" borderId="62" applyNumberFormat="0" applyAlignment="0" applyProtection="0"/>
    <xf numFmtId="49" fontId="20" fillId="0" borderId="0" applyFill="0" applyBorder="0" applyProtection="0">
      <alignment horizontal="left" vertical="center"/>
    </xf>
    <xf numFmtId="0" fontId="21" fillId="4" borderId="63" applyNumberFormat="0" applyFont="0" applyFill="0" applyAlignment="0"/>
    <xf numFmtId="0" fontId="21" fillId="4" borderId="64" applyNumberFormat="0" applyFont="0" applyFill="0" applyAlignment="0"/>
    <xf numFmtId="0" fontId="23" fillId="5" borderId="0" applyNumberFormat="0" applyProtection="0">
      <alignment horizontal="left" wrapText="1" indent="4"/>
    </xf>
    <xf numFmtId="0" fontId="24" fillId="5" borderId="0" applyNumberFormat="0" applyProtection="0">
      <alignment horizontal="left" wrapText="1" indent="4"/>
    </xf>
    <xf numFmtId="0" fontId="22" fillId="6" borderId="0" applyNumberFormat="0" applyBorder="0" applyAlignment="0" applyProtection="0"/>
    <xf numFmtId="16" fontId="25" fillId="0" borderId="0" applyFont="0" applyFill="0" applyBorder="0" applyAlignment="0">
      <alignment horizontal="left"/>
    </xf>
    <xf numFmtId="0" fontId="26" fillId="7" borderId="0" applyNumberFormat="0" applyBorder="0" applyProtection="0">
      <alignment horizontal="center" vertical="center"/>
    </xf>
    <xf numFmtId="169" fontId="18" fillId="0" borderId="0" applyFont="0" applyFill="0" applyBorder="0" applyAlignment="0" applyProtection="0"/>
    <xf numFmtId="168" fontId="18" fillId="0" borderId="0" applyFont="0" applyFill="0" applyBorder="0" applyAlignment="0" applyProtection="0"/>
    <xf numFmtId="41" fontId="18" fillId="0" borderId="0" applyFont="0" applyFill="0" applyBorder="0" applyAlignment="0" applyProtection="0"/>
    <xf numFmtId="169" fontId="4"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167" fontId="18" fillId="0" borderId="0" applyFont="0" applyFill="0" applyBorder="0" applyAlignment="0" applyProtection="0"/>
    <xf numFmtId="171" fontId="2" fillId="0" borderId="0" applyFont="0" applyFill="0" applyBorder="0" applyAlignment="0" applyProtection="0"/>
    <xf numFmtId="170" fontId="18" fillId="0" borderId="0" applyFont="0" applyFill="0" applyBorder="0" applyAlignment="0" applyProtection="0"/>
    <xf numFmtId="167" fontId="1" fillId="0" borderId="0" applyFont="0" applyFill="0" applyBorder="0" applyAlignment="0" applyProtection="0"/>
    <xf numFmtId="164" fontId="21" fillId="0" borderId="0" applyFont="0" applyFill="0" applyBorder="0" applyAlignment="0" applyProtection="0"/>
    <xf numFmtId="0" fontId="27" fillId="8" borderId="0" applyNumberFormat="0" applyBorder="0" applyAlignment="0" applyProtection="0"/>
    <xf numFmtId="0" fontId="2" fillId="0" borderId="0"/>
    <xf numFmtId="0" fontId="2" fillId="0" borderId="0"/>
    <xf numFmtId="0" fontId="21" fillId="0" borderId="0"/>
    <xf numFmtId="0" fontId="5" fillId="0" borderId="0"/>
    <xf numFmtId="0" fontId="4" fillId="0" borderId="0"/>
    <xf numFmtId="0" fontId="2" fillId="0" borderId="0"/>
    <xf numFmtId="9" fontId="1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24" fillId="0" borderId="0" applyFill="0" applyBorder="0">
      <alignment wrapText="1"/>
    </xf>
    <xf numFmtId="0" fontId="19" fillId="0" borderId="0"/>
    <xf numFmtId="0" fontId="28" fillId="5" borderId="0" applyNumberFormat="0" applyBorder="0" applyProtection="0">
      <alignment horizontal="left" indent="1"/>
    </xf>
    <xf numFmtId="41" fontId="18"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cellStyleXfs>
  <cellXfs count="667">
    <xf numFmtId="0" fontId="0" fillId="0" borderId="0" xfId="0"/>
    <xf numFmtId="174" fontId="18" fillId="0" borderId="0" xfId="14" applyNumberFormat="1" applyFont="1" applyBorder="1" applyAlignment="1">
      <alignment vertical="center"/>
    </xf>
    <xf numFmtId="0" fontId="0" fillId="0" borderId="0" xfId="0" applyAlignment="1">
      <alignment vertical="center"/>
    </xf>
    <xf numFmtId="0" fontId="9" fillId="9" borderId="65" xfId="22" applyFont="1" applyFill="1" applyBorder="1" applyAlignment="1">
      <alignment vertical="center" wrapText="1"/>
    </xf>
    <xf numFmtId="0" fontId="9" fillId="9" borderId="0" xfId="22" applyFont="1" applyFill="1" applyAlignment="1">
      <alignment vertical="center" wrapText="1"/>
    </xf>
    <xf numFmtId="0" fontId="11" fillId="9" borderId="0" xfId="22" applyFont="1" applyFill="1" applyAlignment="1">
      <alignment vertical="center" wrapText="1"/>
    </xf>
    <xf numFmtId="0" fontId="9" fillId="9" borderId="1" xfId="22" applyFont="1" applyFill="1" applyBorder="1" applyAlignment="1">
      <alignment vertical="center" wrapText="1"/>
    </xf>
    <xf numFmtId="0" fontId="8" fillId="9" borderId="0" xfId="22" applyFont="1" applyFill="1" applyAlignment="1">
      <alignment vertical="center" wrapText="1"/>
    </xf>
    <xf numFmtId="0" fontId="8" fillId="9" borderId="2" xfId="22" applyFont="1" applyFill="1" applyBorder="1" applyAlignment="1">
      <alignment vertical="center" wrapText="1"/>
    </xf>
    <xf numFmtId="0" fontId="9" fillId="0" borderId="0" xfId="22" applyFont="1" applyAlignment="1">
      <alignment horizontal="center" vertical="center" wrapText="1"/>
    </xf>
    <xf numFmtId="0" fontId="9" fillId="0" borderId="2" xfId="22" applyFont="1" applyBorder="1" applyAlignment="1">
      <alignment horizontal="center" vertical="center" wrapText="1"/>
    </xf>
    <xf numFmtId="0" fontId="9" fillId="9" borderId="1" xfId="22" applyFont="1" applyFill="1" applyBorder="1" applyAlignment="1">
      <alignment horizontal="center" vertical="center" wrapText="1"/>
    </xf>
    <xf numFmtId="0" fontId="9" fillId="9" borderId="66" xfId="22" applyFont="1" applyFill="1" applyBorder="1" applyAlignment="1">
      <alignment horizontal="center" vertical="center" wrapText="1"/>
    </xf>
    <xf numFmtId="0" fontId="12" fillId="9" borderId="0" xfId="22" applyFont="1" applyFill="1" applyAlignment="1">
      <alignment horizontal="center" vertical="center" wrapText="1"/>
    </xf>
    <xf numFmtId="0" fontId="9" fillId="9" borderId="0" xfId="22" applyFont="1" applyFill="1" applyAlignment="1">
      <alignment horizontal="center" vertical="center" wrapText="1"/>
    </xf>
    <xf numFmtId="0" fontId="12" fillId="0" borderId="0" xfId="22" applyFont="1" applyAlignment="1">
      <alignment horizontal="center" vertical="center" wrapText="1"/>
    </xf>
    <xf numFmtId="0" fontId="13" fillId="2" borderId="0" xfId="22" applyFont="1" applyFill="1" applyAlignment="1">
      <alignment vertical="center" wrapText="1"/>
    </xf>
    <xf numFmtId="0" fontId="30" fillId="9" borderId="1" xfId="0" applyFont="1" applyFill="1" applyBorder="1" applyAlignment="1">
      <alignment vertical="center"/>
    </xf>
    <xf numFmtId="0" fontId="30" fillId="9" borderId="0" xfId="0" applyFont="1" applyFill="1" applyAlignment="1">
      <alignment vertical="center"/>
    </xf>
    <xf numFmtId="0" fontId="30" fillId="9" borderId="2" xfId="0" applyFont="1" applyFill="1" applyBorder="1" applyAlignment="1">
      <alignment vertical="center"/>
    </xf>
    <xf numFmtId="174" fontId="0" fillId="0" borderId="0" xfId="0" applyNumberFormat="1" applyAlignment="1">
      <alignment vertical="center"/>
    </xf>
    <xf numFmtId="165" fontId="18" fillId="0" borderId="0" xfId="15" applyFont="1" applyAlignment="1">
      <alignment vertical="center"/>
    </xf>
    <xf numFmtId="0" fontId="9" fillId="0" borderId="4" xfId="22" applyFont="1" applyBorder="1" applyAlignment="1">
      <alignment horizontal="left" vertical="center" wrapText="1"/>
    </xf>
    <xf numFmtId="0" fontId="9" fillId="10" borderId="5" xfId="22" applyFont="1" applyFill="1" applyBorder="1" applyAlignment="1">
      <alignment horizontal="left" vertical="center" wrapText="1"/>
    </xf>
    <xf numFmtId="173" fontId="9" fillId="10" borderId="5" xfId="28" applyNumberFormat="1" applyFont="1" applyFill="1" applyBorder="1" applyAlignment="1" applyProtection="1">
      <alignment vertical="center" wrapText="1"/>
    </xf>
    <xf numFmtId="165" fontId="29" fillId="0" borderId="0" xfId="15" applyFont="1" applyAlignment="1">
      <alignment vertical="center"/>
    </xf>
    <xf numFmtId="0" fontId="9" fillId="10" borderId="6" xfId="22" applyFont="1" applyFill="1" applyBorder="1" applyAlignment="1">
      <alignment horizontal="left" vertical="center" wrapText="1"/>
    </xf>
    <xf numFmtId="9" fontId="8" fillId="10" borderId="6" xfId="28" applyFont="1" applyFill="1" applyBorder="1" applyAlignment="1" applyProtection="1">
      <alignment horizontal="center" vertical="center" wrapText="1"/>
      <protection locked="0"/>
    </xf>
    <xf numFmtId="0" fontId="9" fillId="0" borderId="6" xfId="22" applyFont="1" applyBorder="1" applyAlignment="1">
      <alignment horizontal="left" vertical="center" wrapText="1"/>
    </xf>
    <xf numFmtId="9" fontId="8" fillId="0" borderId="6" xfId="29" applyFont="1" applyFill="1" applyBorder="1" applyAlignment="1" applyProtection="1">
      <alignment horizontal="center" vertical="center" wrapText="1"/>
      <protection locked="0"/>
    </xf>
    <xf numFmtId="9" fontId="8" fillId="10" borderId="5" xfId="28" applyFont="1" applyFill="1" applyBorder="1" applyAlignment="1" applyProtection="1">
      <alignment horizontal="center" vertical="center" wrapText="1"/>
      <protection locked="0"/>
    </xf>
    <xf numFmtId="0" fontId="30" fillId="0" borderId="0" xfId="0" applyFont="1" applyAlignment="1">
      <alignment vertical="center"/>
    </xf>
    <xf numFmtId="0" fontId="32" fillId="10" borderId="7" xfId="0" applyFont="1" applyFill="1" applyBorder="1" applyAlignment="1">
      <alignment vertical="center"/>
    </xf>
    <xf numFmtId="0" fontId="32" fillId="10" borderId="8" xfId="0" applyFont="1" applyFill="1" applyBorder="1" applyAlignment="1">
      <alignment vertical="center"/>
    </xf>
    <xf numFmtId="0" fontId="32" fillId="10" borderId="0" xfId="0" applyFont="1" applyFill="1" applyAlignment="1">
      <alignment vertical="center"/>
    </xf>
    <xf numFmtId="0" fontId="32" fillId="10" borderId="9" xfId="0" applyFont="1" applyFill="1" applyBorder="1" applyAlignment="1">
      <alignment vertical="center"/>
    </xf>
    <xf numFmtId="0" fontId="32" fillId="10" borderId="10" xfId="0" applyFont="1" applyFill="1" applyBorder="1" applyAlignment="1">
      <alignment vertical="center"/>
    </xf>
    <xf numFmtId="0" fontId="32" fillId="10" borderId="11" xfId="0" applyFont="1" applyFill="1" applyBorder="1" applyAlignment="1">
      <alignment vertical="center"/>
    </xf>
    <xf numFmtId="0" fontId="32" fillId="10" borderId="6" xfId="0" applyFont="1" applyFill="1" applyBorder="1" applyAlignment="1">
      <alignment horizontal="center" vertical="center" wrapText="1"/>
    </xf>
    <xf numFmtId="0" fontId="30" fillId="0" borderId="6" xfId="0" applyFont="1" applyBorder="1" applyAlignment="1">
      <alignment horizontal="center" vertical="center"/>
    </xf>
    <xf numFmtId="0" fontId="30" fillId="0" borderId="6" xfId="0" applyFont="1" applyBorder="1" applyAlignment="1">
      <alignment horizontal="center" vertical="center" wrapText="1"/>
    </xf>
    <xf numFmtId="168" fontId="30" fillId="0" borderId="6" xfId="11" applyFont="1" applyBorder="1" applyAlignment="1">
      <alignment horizontal="center" vertical="center" wrapText="1"/>
    </xf>
    <xf numFmtId="0" fontId="30" fillId="0" borderId="6" xfId="0" applyFont="1" applyBorder="1" applyAlignment="1">
      <alignment vertical="center"/>
    </xf>
    <xf numFmtId="9" fontId="30" fillId="0" borderId="6" xfId="28" applyFont="1" applyBorder="1" applyAlignment="1">
      <alignment vertical="center"/>
    </xf>
    <xf numFmtId="0" fontId="9" fillId="10" borderId="3" xfId="0" applyFont="1" applyFill="1" applyBorder="1" applyAlignment="1">
      <alignment horizontal="center" vertical="center" wrapText="1"/>
    </xf>
    <xf numFmtId="0" fontId="33" fillId="10" borderId="6" xfId="0" applyFont="1" applyFill="1" applyBorder="1" applyAlignment="1">
      <alignment horizontal="center" vertical="center"/>
    </xf>
    <xf numFmtId="0" fontId="30" fillId="0" borderId="0" xfId="0" applyFont="1" applyAlignment="1">
      <alignment horizontal="center" vertical="center"/>
    </xf>
    <xf numFmtId="0" fontId="34" fillId="0" borderId="6" xfId="0" applyFont="1" applyBorder="1" applyAlignment="1">
      <alignment vertical="center"/>
    </xf>
    <xf numFmtId="0" fontId="33" fillId="10" borderId="6" xfId="0" applyFont="1" applyFill="1" applyBorder="1" applyAlignment="1">
      <alignment horizontal="left" vertical="center"/>
    </xf>
    <xf numFmtId="0" fontId="30" fillId="0" borderId="6" xfId="0" applyFont="1" applyBorder="1" applyAlignment="1">
      <alignment horizontal="left" vertical="center"/>
    </xf>
    <xf numFmtId="0" fontId="30" fillId="0" borderId="12" xfId="0" applyFont="1" applyBorder="1" applyAlignment="1">
      <alignment horizontal="left" vertical="center"/>
    </xf>
    <xf numFmtId="41" fontId="30" fillId="0" borderId="6" xfId="12" applyFont="1" applyFill="1" applyBorder="1" applyAlignment="1">
      <alignment vertical="center"/>
    </xf>
    <xf numFmtId="0" fontId="34" fillId="0" borderId="0" xfId="0" applyFont="1" applyAlignment="1">
      <alignment vertical="center"/>
    </xf>
    <xf numFmtId="0" fontId="32" fillId="0" borderId="0" xfId="0" applyFont="1" applyAlignment="1">
      <alignment horizontal="left" vertical="center"/>
    </xf>
    <xf numFmtId="0" fontId="32" fillId="10" borderId="6" xfId="0" applyFont="1" applyFill="1" applyBorder="1" applyAlignment="1">
      <alignment vertical="center"/>
    </xf>
    <xf numFmtId="41" fontId="30" fillId="0" borderId="12" xfId="12" applyFont="1" applyFill="1" applyBorder="1" applyAlignment="1">
      <alignment vertical="center"/>
    </xf>
    <xf numFmtId="49" fontId="30" fillId="0" borderId="12" xfId="12" applyNumberFormat="1" applyFont="1" applyFill="1" applyBorder="1" applyAlignment="1">
      <alignment vertical="center"/>
    </xf>
    <xf numFmtId="49" fontId="30" fillId="0" borderId="6" xfId="12" applyNumberFormat="1" applyFont="1" applyFill="1" applyBorder="1" applyAlignment="1">
      <alignment vertical="center"/>
    </xf>
    <xf numFmtId="0" fontId="30" fillId="0" borderId="0" xfId="0" applyFont="1" applyAlignment="1">
      <alignment horizontal="left" vertical="center"/>
    </xf>
    <xf numFmtId="0" fontId="14" fillId="9" borderId="0" xfId="0" applyFont="1" applyFill="1" applyAlignment="1">
      <alignment vertical="center"/>
    </xf>
    <xf numFmtId="0" fontId="14" fillId="9" borderId="0" xfId="0" applyFont="1" applyFill="1" applyAlignment="1">
      <alignment horizontal="center" vertical="center"/>
    </xf>
    <xf numFmtId="49" fontId="9" fillId="10" borderId="3" xfId="0" applyNumberFormat="1" applyFont="1" applyFill="1" applyBorder="1" applyAlignment="1">
      <alignment horizontal="center" vertical="center" wrapText="1"/>
    </xf>
    <xf numFmtId="0" fontId="14" fillId="0" borderId="6" xfId="0" applyFont="1" applyBorder="1" applyAlignment="1">
      <alignment vertical="center"/>
    </xf>
    <xf numFmtId="0" fontId="10" fillId="11" borderId="6" xfId="0" applyFont="1" applyFill="1" applyBorder="1" applyAlignment="1">
      <alignment horizontal="center" vertical="center"/>
    </xf>
    <xf numFmtId="0" fontId="10" fillId="0" borderId="6" xfId="0" applyFont="1" applyBorder="1" applyAlignment="1">
      <alignment vertical="center"/>
    </xf>
    <xf numFmtId="0" fontId="10" fillId="0" borderId="6" xfId="0" applyFont="1" applyBorder="1" applyAlignment="1">
      <alignment vertical="center" wrapText="1"/>
    </xf>
    <xf numFmtId="0" fontId="10" fillId="11" borderId="6" xfId="0" applyFont="1" applyFill="1" applyBorder="1" applyAlignment="1">
      <alignment horizontal="left" vertical="center"/>
    </xf>
    <xf numFmtId="0" fontId="9" fillId="10" borderId="6" xfId="0" applyFont="1" applyFill="1" applyBorder="1" applyAlignment="1">
      <alignment horizontal="left" vertical="center" wrapText="1"/>
    </xf>
    <xf numFmtId="0" fontId="9" fillId="10" borderId="6" xfId="0" applyFont="1" applyFill="1" applyBorder="1" applyAlignment="1">
      <alignment vertical="center" wrapText="1"/>
    </xf>
    <xf numFmtId="175" fontId="10" fillId="11" borderId="6" xfId="15" applyNumberFormat="1" applyFont="1" applyFill="1" applyBorder="1" applyAlignment="1">
      <alignment horizontal="center" vertical="center"/>
    </xf>
    <xf numFmtId="175" fontId="10" fillId="11" borderId="6" xfId="0" applyNumberFormat="1" applyFont="1" applyFill="1" applyBorder="1" applyAlignment="1">
      <alignment horizontal="center" vertical="center"/>
    </xf>
    <xf numFmtId="9" fontId="9" fillId="10" borderId="5" xfId="28" applyFont="1" applyFill="1" applyBorder="1" applyAlignment="1" applyProtection="1">
      <alignment horizontal="center" vertical="center" wrapText="1"/>
    </xf>
    <xf numFmtId="0" fontId="35" fillId="0" borderId="0" xfId="0" applyFont="1" applyAlignment="1">
      <alignment horizontal="center" vertical="center"/>
    </xf>
    <xf numFmtId="0" fontId="29" fillId="0" borderId="0" xfId="0" applyFont="1" applyAlignment="1">
      <alignment horizontal="center" vertical="center" wrapText="1"/>
    </xf>
    <xf numFmtId="0" fontId="0" fillId="0" borderId="0" xfId="0" applyAlignment="1">
      <alignment horizontal="center" vertical="center"/>
    </xf>
    <xf numFmtId="0" fontId="9" fillId="0" borderId="1" xfId="22" applyFont="1" applyBorder="1" applyAlignment="1">
      <alignment vertical="center" wrapText="1"/>
    </xf>
    <xf numFmtId="0" fontId="9" fillId="0" borderId="0" xfId="22" applyFont="1" applyAlignment="1">
      <alignment vertical="center" wrapText="1"/>
    </xf>
    <xf numFmtId="0" fontId="11" fillId="0" borderId="0" xfId="22" applyFont="1" applyAlignment="1">
      <alignment vertical="center" wrapText="1"/>
    </xf>
    <xf numFmtId="0" fontId="8" fillId="0" borderId="0" xfId="22" applyFont="1" applyAlignment="1">
      <alignment vertical="center" wrapText="1"/>
    </xf>
    <xf numFmtId="0" fontId="8" fillId="0" borderId="2" xfId="22" applyFont="1" applyBorder="1" applyAlignment="1">
      <alignment vertical="center" wrapText="1"/>
    </xf>
    <xf numFmtId="172" fontId="18" fillId="0" borderId="6" xfId="10" applyNumberFormat="1" applyFont="1" applyBorder="1" applyAlignment="1">
      <alignment vertical="center"/>
    </xf>
    <xf numFmtId="172" fontId="18" fillId="0" borderId="13" xfId="10" applyNumberFormat="1" applyFont="1" applyBorder="1" applyAlignment="1">
      <alignment vertical="center"/>
    </xf>
    <xf numFmtId="172" fontId="18" fillId="0" borderId="4" xfId="10" applyNumberFormat="1" applyFont="1" applyBorder="1" applyAlignment="1">
      <alignment vertical="center"/>
    </xf>
    <xf numFmtId="172" fontId="18" fillId="0" borderId="12" xfId="10" applyNumberFormat="1" applyFont="1" applyBorder="1" applyAlignment="1">
      <alignment vertical="center"/>
    </xf>
    <xf numFmtId="172" fontId="18" fillId="0" borderId="15" xfId="10" applyNumberFormat="1" applyFont="1" applyBorder="1" applyAlignment="1">
      <alignment vertical="center"/>
    </xf>
    <xf numFmtId="0" fontId="3" fillId="10" borderId="3" xfId="0" applyFont="1" applyFill="1" applyBorder="1" applyAlignment="1">
      <alignment horizontal="center" vertical="center" wrapText="1"/>
    </xf>
    <xf numFmtId="49" fontId="3" fillId="10" borderId="3" xfId="0" applyNumberFormat="1" applyFont="1" applyFill="1" applyBorder="1" applyAlignment="1">
      <alignment horizontal="center" vertical="center" wrapText="1"/>
    </xf>
    <xf numFmtId="0" fontId="3" fillId="10" borderId="17" xfId="0" applyFont="1" applyFill="1" applyBorder="1" applyAlignment="1">
      <alignment horizontal="center" vertical="center" wrapText="1"/>
    </xf>
    <xf numFmtId="0" fontId="3" fillId="10" borderId="4" xfId="0" applyFont="1" applyFill="1" applyBorder="1" applyAlignment="1">
      <alignment horizontal="center" vertical="center" wrapText="1"/>
    </xf>
    <xf numFmtId="175" fontId="10" fillId="0" borderId="6" xfId="15" applyNumberFormat="1" applyFont="1" applyFill="1" applyBorder="1" applyAlignment="1">
      <alignment horizontal="center" vertical="center"/>
    </xf>
    <xf numFmtId="0" fontId="14" fillId="12" borderId="6" xfId="0" applyFont="1" applyFill="1" applyBorder="1" applyAlignment="1">
      <alignment horizontal="center" vertical="center"/>
    </xf>
    <xf numFmtId="0" fontId="10" fillId="12" borderId="6" xfId="0" applyFont="1" applyFill="1" applyBorder="1" applyAlignment="1">
      <alignment horizontal="center" vertical="center"/>
    </xf>
    <xf numFmtId="9" fontId="18" fillId="0" borderId="12" xfId="28" applyFont="1" applyBorder="1" applyAlignment="1">
      <alignment vertical="center"/>
    </xf>
    <xf numFmtId="0" fontId="9" fillId="10" borderId="12" xfId="0" applyFont="1" applyFill="1" applyBorder="1" applyAlignment="1">
      <alignment horizontal="center" vertical="center" wrapText="1"/>
    </xf>
    <xf numFmtId="9" fontId="32" fillId="10" borderId="6" xfId="28" applyFont="1" applyFill="1" applyBorder="1" applyAlignment="1">
      <alignment horizontal="center" vertical="center" wrapText="1"/>
    </xf>
    <xf numFmtId="9" fontId="30" fillId="0" borderId="0" xfId="28" applyFont="1" applyAlignment="1">
      <alignment vertical="center"/>
    </xf>
    <xf numFmtId="176" fontId="14" fillId="0" borderId="6" xfId="14" applyNumberFormat="1" applyFont="1" applyBorder="1" applyAlignment="1">
      <alignment vertical="center"/>
    </xf>
    <xf numFmtId="176" fontId="10" fillId="11" borderId="6" xfId="14" applyNumberFormat="1" applyFont="1" applyFill="1" applyBorder="1" applyAlignment="1">
      <alignment horizontal="center" vertical="center"/>
    </xf>
    <xf numFmtId="0" fontId="9" fillId="13" borderId="6" xfId="22" applyFont="1" applyFill="1" applyBorder="1" applyAlignment="1">
      <alignment horizontal="center" vertical="center" wrapText="1"/>
    </xf>
    <xf numFmtId="0" fontId="9" fillId="9" borderId="67" xfId="22" applyFont="1" applyFill="1" applyBorder="1" applyAlignment="1">
      <alignment vertical="center" wrapText="1"/>
    </xf>
    <xf numFmtId="0" fontId="9" fillId="9" borderId="68" xfId="22" applyFont="1" applyFill="1" applyBorder="1" applyAlignment="1">
      <alignment vertical="center" wrapText="1"/>
    </xf>
    <xf numFmtId="0" fontId="9" fillId="0" borderId="5" xfId="22" applyFont="1" applyBorder="1" applyAlignment="1">
      <alignment horizontal="center" vertical="center" wrapText="1"/>
    </xf>
    <xf numFmtId="0" fontId="9" fillId="13" borderId="18" xfId="22" applyFont="1" applyFill="1" applyBorder="1" applyAlignment="1">
      <alignment horizontal="center" vertical="center" wrapText="1"/>
    </xf>
    <xf numFmtId="0" fontId="9" fillId="13" borderId="19" xfId="22" applyFont="1" applyFill="1" applyBorder="1" applyAlignment="1">
      <alignment horizontal="center" vertical="center" wrapText="1"/>
    </xf>
    <xf numFmtId="172" fontId="18" fillId="0" borderId="20" xfId="10" applyNumberFormat="1" applyFont="1" applyBorder="1" applyAlignment="1">
      <alignment vertical="center"/>
    </xf>
    <xf numFmtId="172" fontId="18" fillId="0" borderId="21" xfId="10" applyNumberFormat="1" applyFont="1" applyBorder="1" applyAlignment="1">
      <alignment vertical="center"/>
    </xf>
    <xf numFmtId="0" fontId="8" fillId="0" borderId="23" xfId="22" applyFont="1" applyBorder="1" applyAlignment="1">
      <alignment horizontal="left" vertical="center" wrapText="1"/>
    </xf>
    <xf numFmtId="168" fontId="9" fillId="0" borderId="5" xfId="11" applyFont="1" applyFill="1" applyBorder="1" applyAlignment="1" applyProtection="1">
      <alignment horizontal="center" vertical="center" wrapText="1"/>
    </xf>
    <xf numFmtId="9" fontId="9" fillId="0" borderId="6" xfId="22" applyNumberFormat="1" applyFont="1" applyBorder="1" applyAlignment="1">
      <alignment horizontal="center" vertical="center" wrapText="1"/>
    </xf>
    <xf numFmtId="9" fontId="9" fillId="0" borderId="5" xfId="22" applyNumberFormat="1" applyFont="1" applyBorder="1" applyAlignment="1">
      <alignment horizontal="center" vertical="center" wrapText="1"/>
    </xf>
    <xf numFmtId="0" fontId="9" fillId="13" borderId="24" xfId="22" applyFont="1" applyFill="1" applyBorder="1" applyAlignment="1">
      <alignment horizontal="center" vertical="center" wrapText="1"/>
    </xf>
    <xf numFmtId="0" fontId="9" fillId="13" borderId="25" xfId="22" applyFont="1" applyFill="1" applyBorder="1" applyAlignment="1">
      <alignment horizontal="center" vertical="center" wrapText="1"/>
    </xf>
    <xf numFmtId="0" fontId="9" fillId="13" borderId="26" xfId="22" applyFont="1" applyFill="1" applyBorder="1" applyAlignment="1">
      <alignment horizontal="center" vertical="center" wrapText="1"/>
    </xf>
    <xf numFmtId="172" fontId="18" fillId="0" borderId="23" xfId="10" applyNumberFormat="1" applyFont="1" applyBorder="1" applyAlignment="1">
      <alignment vertical="center"/>
    </xf>
    <xf numFmtId="172" fontId="18" fillId="0" borderId="5" xfId="10" applyNumberFormat="1" applyFont="1" applyBorder="1" applyAlignment="1">
      <alignment vertical="center"/>
    </xf>
    <xf numFmtId="0" fontId="8" fillId="0" borderId="1" xfId="22" applyFont="1" applyBorder="1" applyAlignment="1">
      <alignment horizontal="left" vertical="center" wrapText="1"/>
    </xf>
    <xf numFmtId="3" fontId="9" fillId="0" borderId="0" xfId="22" applyNumberFormat="1" applyFont="1" applyAlignment="1">
      <alignment horizontal="center" vertical="center" wrapText="1"/>
    </xf>
    <xf numFmtId="168" fontId="9" fillId="0" borderId="0" xfId="11" applyFont="1" applyFill="1" applyBorder="1" applyAlignment="1" applyProtection="1">
      <alignment horizontal="center" vertical="center" wrapText="1"/>
    </xf>
    <xf numFmtId="0" fontId="31" fillId="0" borderId="0" xfId="22" applyFont="1" applyAlignment="1">
      <alignment horizontal="center" vertical="center" wrapText="1"/>
    </xf>
    <xf numFmtId="0" fontId="31" fillId="0" borderId="2" xfId="22" applyFont="1" applyBorder="1" applyAlignment="1">
      <alignment horizontal="center" vertical="center" wrapText="1"/>
    </xf>
    <xf numFmtId="0" fontId="15" fillId="0" borderId="22" xfId="0" applyFont="1" applyBorder="1" applyAlignment="1">
      <alignment horizontal="left" vertical="center" wrapText="1"/>
    </xf>
    <xf numFmtId="0" fontId="15" fillId="0" borderId="16" xfId="0" applyFont="1" applyBorder="1" applyAlignment="1">
      <alignment horizontal="left" vertical="center" wrapText="1"/>
    </xf>
    <xf numFmtId="0" fontId="36" fillId="0" borderId="28" xfId="0" applyFont="1" applyBorder="1" applyAlignment="1">
      <alignment horizontal="left" vertical="center" wrapText="1"/>
    </xf>
    <xf numFmtId="0" fontId="0" fillId="0" borderId="6" xfId="0" applyBorder="1"/>
    <xf numFmtId="0" fontId="0" fillId="0" borderId="13" xfId="0" applyBorder="1"/>
    <xf numFmtId="0" fontId="0" fillId="0" borderId="23" xfId="0" applyBorder="1"/>
    <xf numFmtId="0" fontId="0" fillId="0" borderId="5" xfId="0" applyBorder="1"/>
    <xf numFmtId="0" fontId="9" fillId="13" borderId="23" xfId="22" applyFont="1" applyFill="1" applyBorder="1" applyAlignment="1">
      <alignment horizontal="center" vertical="center" wrapText="1"/>
    </xf>
    <xf numFmtId="0" fontId="9" fillId="13" borderId="5" xfId="22" applyFont="1" applyFill="1" applyBorder="1" applyAlignment="1">
      <alignment horizontal="center" vertical="center" wrapText="1"/>
    </xf>
    <xf numFmtId="0" fontId="9" fillId="13" borderId="20" xfId="22" applyFont="1" applyFill="1" applyBorder="1" applyAlignment="1">
      <alignment vertical="center" wrapText="1"/>
    </xf>
    <xf numFmtId="0" fontId="9" fillId="13" borderId="13" xfId="22" applyFont="1" applyFill="1" applyBorder="1" applyAlignment="1">
      <alignment vertical="center" wrapText="1"/>
    </xf>
    <xf numFmtId="0" fontId="9" fillId="13" borderId="23" xfId="22" applyFont="1" applyFill="1" applyBorder="1" applyAlignment="1">
      <alignment vertical="center" wrapText="1"/>
    </xf>
    <xf numFmtId="0" fontId="9" fillId="13" borderId="31" xfId="22" applyFont="1" applyFill="1" applyBorder="1" applyAlignment="1">
      <alignment horizontal="center" vertical="center" wrapText="1"/>
    </xf>
    <xf numFmtId="0" fontId="9" fillId="12" borderId="0" xfId="22" applyFont="1" applyFill="1" applyAlignment="1">
      <alignment vertical="center" wrapText="1"/>
    </xf>
    <xf numFmtId="0" fontId="14" fillId="0" borderId="6" xfId="0" applyFont="1" applyBorder="1" applyAlignment="1">
      <alignment horizontal="center" vertical="center" wrapText="1"/>
    </xf>
    <xf numFmtId="9" fontId="9" fillId="0" borderId="3" xfId="22" applyNumberFormat="1" applyFont="1" applyBorder="1" applyAlignment="1">
      <alignment horizontal="center" vertical="center" wrapText="1"/>
    </xf>
    <xf numFmtId="9" fontId="9" fillId="0" borderId="3" xfId="28" applyFont="1" applyFill="1" applyBorder="1" applyAlignment="1" applyProtection="1">
      <alignment horizontal="center" vertical="center" wrapText="1"/>
    </xf>
    <xf numFmtId="9" fontId="9" fillId="10" borderId="5" xfId="28" applyFont="1" applyFill="1" applyBorder="1" applyAlignment="1" applyProtection="1">
      <alignment vertical="center" wrapText="1"/>
    </xf>
    <xf numFmtId="172" fontId="0" fillId="0" borderId="0" xfId="0" applyNumberFormat="1"/>
    <xf numFmtId="0" fontId="34" fillId="0" borderId="6" xfId="0" applyFont="1" applyBorder="1" applyAlignment="1">
      <alignment horizontal="center" vertical="center" wrapText="1"/>
    </xf>
    <xf numFmtId="3" fontId="9" fillId="0" borderId="1" xfId="22" applyNumberFormat="1" applyFont="1" applyBorder="1" applyAlignment="1">
      <alignment vertical="center" wrapText="1"/>
    </xf>
    <xf numFmtId="172" fontId="0" fillId="0" borderId="13" xfId="10" applyNumberFormat="1" applyFont="1" applyBorder="1" applyAlignment="1">
      <alignment vertical="center"/>
    </xf>
    <xf numFmtId="9" fontId="30" fillId="0" borderId="6" xfId="0" applyNumberFormat="1" applyFont="1" applyBorder="1" applyAlignment="1">
      <alignment horizontal="center" vertical="center" wrapText="1"/>
    </xf>
    <xf numFmtId="9" fontId="30" fillId="0" borderId="6" xfId="28" applyFont="1" applyBorder="1" applyAlignment="1">
      <alignment horizontal="center" vertical="center" wrapText="1"/>
    </xf>
    <xf numFmtId="168" fontId="30" fillId="0" borderId="6" xfId="11" applyFont="1" applyFill="1" applyBorder="1" applyAlignment="1">
      <alignment horizontal="center" vertical="center" wrapText="1"/>
    </xf>
    <xf numFmtId="41" fontId="30" fillId="0" borderId="6" xfId="12" applyFont="1" applyFill="1" applyBorder="1" applyAlignment="1">
      <alignment horizontal="center" vertical="center" wrapText="1"/>
    </xf>
    <xf numFmtId="9" fontId="30" fillId="0" borderId="6" xfId="0" applyNumberFormat="1" applyFont="1" applyBorder="1" applyAlignment="1">
      <alignment horizontal="center" vertical="center"/>
    </xf>
    <xf numFmtId="172" fontId="0" fillId="0" borderId="4" xfId="10" applyNumberFormat="1" applyFont="1" applyBorder="1" applyAlignment="1">
      <alignment vertical="center"/>
    </xf>
    <xf numFmtId="0" fontId="30" fillId="0" borderId="3" xfId="0" applyFont="1" applyBorder="1" applyAlignment="1">
      <alignment horizontal="center" vertical="center" wrapText="1"/>
    </xf>
    <xf numFmtId="0" fontId="30" fillId="9" borderId="3" xfId="0" applyFont="1" applyFill="1" applyBorder="1" applyAlignment="1">
      <alignment horizontal="center" vertical="center" wrapText="1"/>
    </xf>
    <xf numFmtId="9" fontId="8" fillId="0" borderId="3" xfId="22" applyNumberFormat="1" applyFont="1" applyBorder="1" applyAlignment="1">
      <alignment horizontal="center" vertical="center" wrapText="1"/>
    </xf>
    <xf numFmtId="0" fontId="30" fillId="0" borderId="3" xfId="0" applyFont="1" applyBorder="1" applyAlignment="1">
      <alignment vertical="center" wrapText="1"/>
    </xf>
    <xf numFmtId="9" fontId="30" fillId="0" borderId="6" xfId="0" applyNumberFormat="1" applyFont="1" applyBorder="1" applyAlignment="1">
      <alignment vertical="center"/>
    </xf>
    <xf numFmtId="0" fontId="30" fillId="0" borderId="6" xfId="0" applyFont="1" applyBorder="1" applyAlignment="1">
      <alignment horizontal="left" vertical="center" wrapText="1"/>
    </xf>
    <xf numFmtId="168" fontId="30" fillId="0" borderId="6" xfId="11" applyFont="1" applyBorder="1" applyAlignment="1">
      <alignment vertical="center" wrapText="1"/>
    </xf>
    <xf numFmtId="0" fontId="30" fillId="0" borderId="6" xfId="28" applyNumberFormat="1" applyFont="1" applyBorder="1" applyAlignment="1">
      <alignment horizontal="left" vertical="center" wrapText="1"/>
    </xf>
    <xf numFmtId="0" fontId="8" fillId="0" borderId="6" xfId="0" applyFont="1" applyBorder="1" applyAlignment="1">
      <alignment horizontal="left" vertical="center" wrapText="1"/>
    </xf>
    <xf numFmtId="0" fontId="8" fillId="0" borderId="6" xfId="0" applyFont="1" applyBorder="1" applyAlignment="1">
      <alignment horizontal="center" vertical="center" wrapText="1"/>
    </xf>
    <xf numFmtId="172" fontId="0" fillId="0" borderId="13" xfId="10" applyNumberFormat="1" applyFont="1" applyFill="1" applyBorder="1" applyAlignment="1">
      <alignment vertical="center"/>
    </xf>
    <xf numFmtId="172" fontId="18" fillId="0" borderId="4" xfId="10" applyNumberFormat="1" applyFont="1" applyFill="1" applyBorder="1" applyAlignment="1">
      <alignment vertical="center"/>
    </xf>
    <xf numFmtId="172" fontId="18" fillId="0" borderId="15" xfId="10" applyNumberFormat="1" applyFont="1" applyFill="1" applyBorder="1" applyAlignment="1">
      <alignment vertical="center"/>
    </xf>
    <xf numFmtId="172" fontId="18" fillId="0" borderId="13" xfId="10" applyNumberFormat="1" applyFont="1" applyFill="1" applyBorder="1" applyAlignment="1">
      <alignment vertical="center"/>
    </xf>
    <xf numFmtId="172" fontId="18" fillId="0" borderId="6" xfId="10" applyNumberFormat="1" applyFont="1" applyFill="1" applyBorder="1" applyAlignment="1">
      <alignment vertical="center"/>
    </xf>
    <xf numFmtId="9" fontId="18" fillId="0" borderId="12" xfId="28" applyFont="1" applyFill="1" applyBorder="1" applyAlignment="1">
      <alignment vertical="center"/>
    </xf>
    <xf numFmtId="172" fontId="18" fillId="0" borderId="12" xfId="10" applyNumberFormat="1" applyFont="1" applyFill="1" applyBorder="1" applyAlignment="1">
      <alignment vertical="center"/>
    </xf>
    <xf numFmtId="172" fontId="18" fillId="0" borderId="23" xfId="10" applyNumberFormat="1" applyFont="1" applyFill="1" applyBorder="1" applyAlignment="1">
      <alignment vertical="center"/>
    </xf>
    <xf numFmtId="172" fontId="18" fillId="0" borderId="5" xfId="10" applyNumberFormat="1" applyFont="1" applyFill="1" applyBorder="1" applyAlignment="1">
      <alignment vertical="center"/>
    </xf>
    <xf numFmtId="172" fontId="29" fillId="0" borderId="4" xfId="10" applyNumberFormat="1" applyFont="1" applyFill="1" applyBorder="1" applyAlignment="1">
      <alignment vertical="center"/>
    </xf>
    <xf numFmtId="172" fontId="29" fillId="0" borderId="6" xfId="10" applyNumberFormat="1" applyFont="1" applyFill="1" applyBorder="1" applyAlignment="1">
      <alignment vertical="center"/>
    </xf>
    <xf numFmtId="172" fontId="18" fillId="0" borderId="20" xfId="10" applyNumberFormat="1" applyFont="1" applyFill="1" applyBorder="1" applyAlignment="1">
      <alignment vertical="center"/>
    </xf>
    <xf numFmtId="172" fontId="18" fillId="0" borderId="21" xfId="10" applyNumberFormat="1" applyFont="1" applyFill="1" applyBorder="1" applyAlignment="1">
      <alignment vertical="center"/>
    </xf>
    <xf numFmtId="172" fontId="18" fillId="0" borderId="22" xfId="10" applyNumberFormat="1" applyFont="1" applyFill="1" applyBorder="1" applyAlignment="1">
      <alignment vertical="center"/>
    </xf>
    <xf numFmtId="172" fontId="29" fillId="0" borderId="21" xfId="10" applyNumberFormat="1" applyFont="1" applyFill="1" applyBorder="1" applyAlignment="1">
      <alignment vertical="center"/>
    </xf>
    <xf numFmtId="172" fontId="29" fillId="0" borderId="4" xfId="10" applyNumberFormat="1" applyFont="1" applyBorder="1" applyAlignment="1">
      <alignment vertical="center"/>
    </xf>
    <xf numFmtId="172" fontId="29" fillId="0" borderId="6" xfId="10" applyNumberFormat="1" applyFont="1" applyBorder="1" applyAlignment="1">
      <alignment vertical="center"/>
    </xf>
    <xf numFmtId="172" fontId="29" fillId="0" borderId="21" xfId="10" applyNumberFormat="1" applyFont="1" applyBorder="1" applyAlignment="1">
      <alignment vertical="center"/>
    </xf>
    <xf numFmtId="169" fontId="18" fillId="0" borderId="6" xfId="10" applyFont="1" applyFill="1" applyBorder="1" applyAlignment="1">
      <alignment vertical="center"/>
    </xf>
    <xf numFmtId="0" fontId="9" fillId="13" borderId="49" xfId="22" applyFont="1" applyFill="1" applyBorder="1" applyAlignment="1">
      <alignment vertical="center" wrapText="1"/>
    </xf>
    <xf numFmtId="0" fontId="9" fillId="13" borderId="51" xfId="22" applyFont="1" applyFill="1" applyBorder="1" applyAlignment="1">
      <alignment vertical="center" wrapText="1"/>
    </xf>
    <xf numFmtId="0" fontId="9" fillId="13" borderId="53" xfId="22" applyFont="1" applyFill="1" applyBorder="1" applyAlignment="1">
      <alignment vertical="center" wrapText="1"/>
    </xf>
    <xf numFmtId="169" fontId="18" fillId="0" borderId="20" xfId="10" applyFont="1" applyFill="1" applyBorder="1" applyAlignment="1">
      <alignment vertical="center"/>
    </xf>
    <xf numFmtId="169" fontId="18" fillId="0" borderId="21" xfId="10" applyFont="1" applyFill="1" applyBorder="1" applyAlignment="1">
      <alignment vertical="center"/>
    </xf>
    <xf numFmtId="169" fontId="18" fillId="0" borderId="21" xfId="10" applyFont="1" applyBorder="1" applyAlignment="1">
      <alignment vertical="center"/>
    </xf>
    <xf numFmtId="3" fontId="18" fillId="0" borderId="36" xfId="0" applyNumberFormat="1" applyFont="1" applyBorder="1" applyAlignment="1">
      <alignment horizontal="right" vertical="center"/>
    </xf>
    <xf numFmtId="169" fontId="18" fillId="0" borderId="13" xfId="10" applyFont="1" applyFill="1" applyBorder="1" applyAlignment="1">
      <alignment vertical="center"/>
    </xf>
    <xf numFmtId="169" fontId="18" fillId="0" borderId="23" xfId="10" applyFont="1" applyFill="1" applyBorder="1" applyAlignment="1">
      <alignment vertical="center"/>
    </xf>
    <xf numFmtId="169" fontId="18" fillId="0" borderId="5" xfId="10" applyFont="1" applyFill="1" applyBorder="1" applyAlignment="1">
      <alignment vertical="center"/>
    </xf>
    <xf numFmtId="0" fontId="30" fillId="0" borderId="6" xfId="0" applyFont="1" applyBorder="1" applyAlignment="1">
      <alignment horizontal="justify" vertical="center" wrapText="1"/>
    </xf>
    <xf numFmtId="9" fontId="30" fillId="0" borderId="6" xfId="28" applyFont="1" applyFill="1" applyBorder="1" applyAlignment="1">
      <alignment horizontal="center" vertical="center" wrapText="1"/>
    </xf>
    <xf numFmtId="0" fontId="30" fillId="0" borderId="6" xfId="28" applyNumberFormat="1" applyFont="1" applyBorder="1" applyAlignment="1">
      <alignment vertical="center" wrapText="1"/>
    </xf>
    <xf numFmtId="0" fontId="30" fillId="0" borderId="0" xfId="0" applyFont="1" applyAlignment="1">
      <alignment vertical="center" wrapText="1"/>
    </xf>
    <xf numFmtId="0" fontId="30" fillId="9" borderId="3" xfId="0" applyFont="1" applyFill="1" applyBorder="1" applyAlignment="1">
      <alignment vertical="center" wrapText="1"/>
    </xf>
    <xf numFmtId="0" fontId="30" fillId="0" borderId="6" xfId="11" applyNumberFormat="1" applyFont="1" applyFill="1" applyBorder="1" applyAlignment="1">
      <alignment horizontal="center" vertical="center" wrapText="1"/>
    </xf>
    <xf numFmtId="0" fontId="30" fillId="0" borderId="6" xfId="12" applyNumberFormat="1" applyFont="1" applyFill="1" applyBorder="1" applyAlignment="1">
      <alignment horizontal="center" vertical="center" wrapText="1"/>
    </xf>
    <xf numFmtId="0" fontId="41" fillId="0" borderId="6" xfId="0" applyFont="1" applyBorder="1" applyAlignment="1">
      <alignment horizontal="center" vertical="center" wrapText="1"/>
    </xf>
    <xf numFmtId="0" fontId="41" fillId="0" borderId="3" xfId="0" applyFont="1" applyBorder="1" applyAlignment="1">
      <alignment horizontal="center" vertical="center" wrapText="1"/>
    </xf>
    <xf numFmtId="41" fontId="40" fillId="0" borderId="6" xfId="12" applyFont="1" applyFill="1" applyBorder="1" applyAlignment="1">
      <alignment horizontal="center" vertical="center" wrapText="1"/>
    </xf>
    <xf numFmtId="0" fontId="42" fillId="0" borderId="6" xfId="0" applyFont="1" applyBorder="1" applyAlignment="1">
      <alignment horizontal="center" vertical="center" wrapText="1"/>
    </xf>
    <xf numFmtId="0" fontId="30" fillId="0" borderId="6" xfId="28" applyNumberFormat="1" applyFont="1" applyBorder="1" applyAlignment="1">
      <alignment horizontal="center" vertical="center" wrapText="1"/>
    </xf>
    <xf numFmtId="9" fontId="30" fillId="0" borderId="6" xfId="28" applyFont="1" applyBorder="1" applyAlignment="1">
      <alignment horizontal="center" vertical="center"/>
    </xf>
    <xf numFmtId="9" fontId="8" fillId="0" borderId="6" xfId="29" applyFont="1" applyBorder="1" applyAlignment="1" applyProtection="1">
      <alignment horizontal="center" vertical="center" wrapText="1"/>
      <protection locked="0"/>
    </xf>
    <xf numFmtId="0" fontId="30" fillId="0" borderId="70" xfId="0" applyFont="1" applyBorder="1" applyAlignment="1">
      <alignment horizontal="center" vertical="center" wrapText="1"/>
    </xf>
    <xf numFmtId="0" fontId="30" fillId="0" borderId="12" xfId="0" applyFont="1" applyBorder="1" applyAlignment="1">
      <alignment horizontal="center" vertical="center"/>
    </xf>
    <xf numFmtId="0" fontId="30" fillId="0" borderId="8" xfId="0" applyFont="1" applyBorder="1" applyAlignment="1">
      <alignment horizontal="center" vertical="center" wrapText="1"/>
    </xf>
    <xf numFmtId="0" fontId="34" fillId="0" borderId="6" xfId="28" applyNumberFormat="1" applyFont="1" applyBorder="1" applyAlignment="1">
      <alignment vertical="center" wrapText="1"/>
    </xf>
    <xf numFmtId="9" fontId="8" fillId="10" borderId="5" xfId="30" applyFont="1" applyFill="1" applyBorder="1" applyAlignment="1" applyProtection="1">
      <alignment horizontal="center" vertical="center" wrapText="1"/>
    </xf>
    <xf numFmtId="9" fontId="8" fillId="10" borderId="6" xfId="30" applyFont="1" applyFill="1" applyBorder="1" applyAlignment="1" applyProtection="1">
      <alignment horizontal="center" vertical="center" wrapText="1"/>
    </xf>
    <xf numFmtId="173" fontId="9" fillId="10" borderId="6" xfId="28" applyNumberFormat="1" applyFont="1" applyFill="1" applyBorder="1" applyAlignment="1" applyProtection="1">
      <alignment vertical="center" wrapText="1"/>
    </xf>
    <xf numFmtId="172" fontId="29" fillId="0" borderId="5" xfId="10" applyNumberFormat="1" applyFont="1" applyFill="1" applyBorder="1" applyAlignment="1">
      <alignment vertical="center"/>
    </xf>
    <xf numFmtId="172" fontId="29" fillId="0" borderId="5" xfId="10" applyNumberFormat="1" applyFont="1" applyBorder="1" applyAlignment="1">
      <alignment vertical="center"/>
    </xf>
    <xf numFmtId="9" fontId="9" fillId="10" borderId="6" xfId="28" applyFont="1" applyFill="1" applyBorder="1" applyAlignment="1" applyProtection="1">
      <alignment horizontal="center" vertical="center" wrapText="1"/>
    </xf>
    <xf numFmtId="0" fontId="8" fillId="0" borderId="6" xfId="28" applyNumberFormat="1" applyFont="1" applyBorder="1" applyAlignment="1">
      <alignment horizontal="left" vertical="center" wrapText="1"/>
    </xf>
    <xf numFmtId="0" fontId="39" fillId="0" borderId="6" xfId="35" applyNumberFormat="1" applyBorder="1" applyAlignment="1">
      <alignment vertical="center" wrapText="1"/>
    </xf>
    <xf numFmtId="1" fontId="8" fillId="0" borderId="3" xfId="22" applyNumberFormat="1" applyFont="1" applyBorder="1" applyAlignment="1">
      <alignment horizontal="center" vertical="center" wrapText="1"/>
    </xf>
    <xf numFmtId="1" fontId="40" fillId="0" borderId="6" xfId="28" applyNumberFormat="1" applyFont="1" applyFill="1" applyBorder="1" applyAlignment="1">
      <alignment horizontal="center" vertical="center" wrapText="1"/>
    </xf>
    <xf numFmtId="1" fontId="40" fillId="0" borderId="6" xfId="12" applyNumberFormat="1" applyFont="1" applyFill="1" applyBorder="1" applyAlignment="1">
      <alignment horizontal="center" vertical="center" wrapText="1"/>
    </xf>
    <xf numFmtId="9" fontId="40" fillId="0" borderId="6" xfId="28" applyFont="1" applyFill="1" applyBorder="1" applyAlignment="1">
      <alignment horizontal="center" vertical="center" wrapText="1"/>
    </xf>
    <xf numFmtId="0" fontId="34" fillId="0" borderId="4" xfId="0" applyFont="1" applyBorder="1" applyAlignment="1">
      <alignment horizontal="center" vertical="center" wrapText="1"/>
    </xf>
    <xf numFmtId="0" fontId="9" fillId="10" borderId="6" xfId="0" applyFont="1" applyFill="1" applyBorder="1" applyAlignment="1">
      <alignment horizontal="center" vertical="center" wrapText="1"/>
    </xf>
    <xf numFmtId="10" fontId="29" fillId="0" borderId="16" xfId="28" applyNumberFormat="1" applyFont="1" applyFill="1" applyBorder="1" applyAlignment="1">
      <alignment horizontal="center" vertical="center"/>
    </xf>
    <xf numFmtId="172" fontId="29" fillId="0" borderId="16" xfId="10" applyNumberFormat="1" applyFont="1" applyFill="1" applyBorder="1" applyAlignment="1">
      <alignment horizontal="center" vertical="center"/>
    </xf>
    <xf numFmtId="10" fontId="29" fillId="0" borderId="28" xfId="28" applyNumberFormat="1" applyFont="1" applyFill="1" applyBorder="1" applyAlignment="1">
      <alignment horizontal="center" vertical="center"/>
    </xf>
    <xf numFmtId="172" fontId="29" fillId="0" borderId="15" xfId="10" applyNumberFormat="1" applyFont="1" applyBorder="1" applyAlignment="1">
      <alignment horizontal="center" vertical="center"/>
    </xf>
    <xf numFmtId="9" fontId="29" fillId="0" borderId="12" xfId="28" applyFont="1" applyBorder="1" applyAlignment="1">
      <alignment horizontal="center" vertical="center"/>
    </xf>
    <xf numFmtId="172" fontId="29" fillId="0" borderId="12" xfId="10" applyNumberFormat="1" applyFont="1" applyBorder="1" applyAlignment="1">
      <alignment horizontal="center" vertical="center"/>
    </xf>
    <xf numFmtId="9" fontId="29" fillId="0" borderId="27" xfId="28" applyFont="1" applyBorder="1" applyAlignment="1">
      <alignment horizontal="center" vertical="center"/>
    </xf>
    <xf numFmtId="172" fontId="9" fillId="12" borderId="0" xfId="22" applyNumberFormat="1" applyFont="1" applyFill="1" applyAlignment="1">
      <alignment vertical="center" wrapText="1"/>
    </xf>
    <xf numFmtId="0" fontId="29" fillId="0" borderId="0" xfId="0" applyFont="1"/>
    <xf numFmtId="0" fontId="8" fillId="0" borderId="23" xfId="22" applyFont="1" applyBorder="1" applyAlignment="1">
      <alignment horizontal="center" vertical="center" wrapText="1"/>
    </xf>
    <xf numFmtId="0" fontId="9" fillId="13" borderId="3" xfId="22" applyFont="1" applyFill="1" applyBorder="1" applyAlignment="1">
      <alignment horizontal="center" vertical="center" wrapText="1"/>
    </xf>
    <xf numFmtId="0" fontId="9" fillId="0" borderId="21" xfId="22" applyFont="1" applyBorder="1" applyAlignment="1">
      <alignment horizontal="left" vertical="center" wrapText="1"/>
    </xf>
    <xf numFmtId="9" fontId="8" fillId="0" borderId="21" xfId="29" applyFont="1" applyFill="1" applyBorder="1" applyAlignment="1" applyProtection="1">
      <alignment horizontal="center" vertical="center" wrapText="1"/>
      <protection locked="0"/>
    </xf>
    <xf numFmtId="9" fontId="9" fillId="0" borderId="21" xfId="22" applyNumberFormat="1" applyFont="1" applyBorder="1" applyAlignment="1">
      <alignment horizontal="center" vertical="center" wrapText="1"/>
    </xf>
    <xf numFmtId="10" fontId="9" fillId="0" borderId="3" xfId="22" applyNumberFormat="1" applyFont="1" applyBorder="1" applyAlignment="1">
      <alignment horizontal="center" vertical="center" wrapText="1"/>
    </xf>
    <xf numFmtId="10" fontId="8" fillId="10" borderId="5" xfId="30" applyNumberFormat="1" applyFont="1" applyFill="1" applyBorder="1" applyAlignment="1" applyProtection="1">
      <alignment horizontal="center" vertical="center" wrapText="1"/>
    </xf>
    <xf numFmtId="10" fontId="9" fillId="10" borderId="5" xfId="28" applyNumberFormat="1" applyFont="1" applyFill="1" applyBorder="1" applyAlignment="1" applyProtection="1">
      <alignment vertical="center" wrapText="1"/>
    </xf>
    <xf numFmtId="10" fontId="9" fillId="10" borderId="5" xfId="28" applyNumberFormat="1" applyFont="1" applyFill="1" applyBorder="1" applyAlignment="1" applyProtection="1">
      <alignment horizontal="center" vertical="center" wrapText="1"/>
    </xf>
    <xf numFmtId="9" fontId="18" fillId="0" borderId="6" xfId="28" applyFont="1" applyFill="1" applyBorder="1" applyAlignment="1">
      <alignment vertical="center"/>
    </xf>
    <xf numFmtId="9" fontId="18" fillId="0" borderId="5" xfId="28" applyFont="1" applyFill="1" applyBorder="1" applyAlignment="1">
      <alignment vertical="center"/>
    </xf>
    <xf numFmtId="0" fontId="30" fillId="0" borderId="78" xfId="0" applyFont="1" applyBorder="1" applyAlignment="1">
      <alignment horizontal="center" vertical="center" wrapText="1"/>
    </xf>
    <xf numFmtId="0" fontId="49" fillId="0" borderId="6" xfId="28" applyNumberFormat="1" applyFont="1" applyBorder="1" applyAlignment="1">
      <alignment horizontal="left" vertical="center" wrapText="1"/>
    </xf>
    <xf numFmtId="9" fontId="8" fillId="10" borderId="6" xfId="30" applyFont="1" applyFill="1" applyBorder="1" applyAlignment="1">
      <alignment horizontal="center" vertical="center" wrapText="1"/>
    </xf>
    <xf numFmtId="0" fontId="39" fillId="0" borderId="6" xfId="35" applyNumberFormat="1" applyBorder="1" applyAlignment="1">
      <alignment horizontal="left" vertical="center" wrapText="1"/>
    </xf>
    <xf numFmtId="0" fontId="34" fillId="0" borderId="6" xfId="0" applyFont="1" applyBorder="1" applyAlignment="1">
      <alignment horizontal="left" vertical="center" wrapText="1"/>
    </xf>
    <xf numFmtId="0" fontId="8" fillId="0" borderId="6" xfId="0" applyFont="1" applyBorder="1" applyAlignment="1">
      <alignment horizontal="left" vertical="top" wrapText="1"/>
    </xf>
    <xf numFmtId="0" fontId="8" fillId="0" borderId="6" xfId="0" applyFont="1" applyBorder="1" applyAlignment="1">
      <alignment vertical="center" wrapText="1"/>
    </xf>
    <xf numFmtId="9" fontId="9" fillId="0" borderId="12" xfId="22" applyNumberFormat="1" applyFont="1" applyBorder="1" applyAlignment="1">
      <alignment horizontal="center" vertical="center" wrapText="1"/>
    </xf>
    <xf numFmtId="9" fontId="9" fillId="0" borderId="27" xfId="22" applyNumberFormat="1" applyFont="1" applyBorder="1" applyAlignment="1">
      <alignment horizontal="center" vertical="center" wrapText="1"/>
    </xf>
    <xf numFmtId="0" fontId="39" fillId="0" borderId="6" xfId="35" applyFill="1" applyBorder="1" applyAlignment="1">
      <alignment horizontal="center" vertical="center" wrapText="1"/>
    </xf>
    <xf numFmtId="0" fontId="30" fillId="0" borderId="6" xfId="28" applyNumberFormat="1" applyFont="1" applyFill="1" applyBorder="1" applyAlignment="1">
      <alignment horizontal="center" vertical="center" wrapText="1"/>
    </xf>
    <xf numFmtId="0" fontId="34" fillId="0" borderId="4" xfId="0" applyFont="1" applyBorder="1" applyAlignment="1">
      <alignment horizontal="left" vertical="center" wrapText="1"/>
    </xf>
    <xf numFmtId="0" fontId="30" fillId="0" borderId="6" xfId="28" applyNumberFormat="1" applyFont="1" applyFill="1" applyBorder="1" applyAlignment="1">
      <alignment vertical="center" wrapText="1"/>
    </xf>
    <xf numFmtId="1" fontId="30" fillId="0" borderId="6" xfId="28" applyNumberFormat="1" applyFont="1" applyBorder="1" applyAlignment="1">
      <alignment vertical="center"/>
    </xf>
    <xf numFmtId="0" fontId="34" fillId="0" borderId="39" xfId="0" applyFont="1" applyBorder="1" applyAlignment="1">
      <alignment horizontal="center" vertical="center" wrapText="1"/>
    </xf>
    <xf numFmtId="9" fontId="34" fillId="0" borderId="39" xfId="0" applyNumberFormat="1" applyFont="1" applyBorder="1" applyAlignment="1">
      <alignment horizontal="center" vertical="center" wrapText="1"/>
    </xf>
    <xf numFmtId="0" fontId="34" fillId="0" borderId="39" xfId="0" applyFont="1" applyBorder="1" applyAlignment="1">
      <alignment horizontal="center" vertical="center"/>
    </xf>
    <xf numFmtId="9" fontId="8" fillId="0" borderId="39" xfId="0" applyNumberFormat="1" applyFont="1" applyBorder="1" applyAlignment="1">
      <alignment horizontal="center" vertical="center"/>
    </xf>
    <xf numFmtId="0" fontId="8" fillId="0" borderId="39" xfId="0" applyFont="1" applyBorder="1" applyAlignment="1">
      <alignment horizontal="center" vertical="center"/>
    </xf>
    <xf numFmtId="9" fontId="30" fillId="0" borderId="6" xfId="28" applyFont="1" applyFill="1" applyBorder="1" applyAlignment="1">
      <alignment horizontal="center" vertical="center"/>
    </xf>
    <xf numFmtId="0" fontId="34" fillId="0" borderId="11" xfId="0" applyFont="1" applyBorder="1" applyAlignment="1">
      <alignment horizontal="center" vertical="center" wrapText="1"/>
    </xf>
    <xf numFmtId="9" fontId="34" fillId="0" borderId="11" xfId="0" applyNumberFormat="1" applyFont="1" applyBorder="1" applyAlignment="1">
      <alignment horizontal="center" vertical="center" wrapText="1"/>
    </xf>
    <xf numFmtId="9" fontId="8" fillId="0" borderId="11" xfId="0" applyNumberFormat="1" applyFont="1" applyBorder="1" applyAlignment="1">
      <alignment horizontal="center" vertical="center"/>
    </xf>
    <xf numFmtId="0" fontId="8" fillId="0" borderId="11" xfId="0" applyFont="1" applyBorder="1" applyAlignment="1">
      <alignment horizontal="center" vertical="center"/>
    </xf>
    <xf numFmtId="0" fontId="44" fillId="0" borderId="11" xfId="0" applyFont="1" applyBorder="1" applyAlignment="1">
      <alignment horizontal="center" vertical="center" wrapText="1"/>
    </xf>
    <xf numFmtId="0" fontId="34" fillId="0" borderId="11" xfId="0" applyFont="1" applyBorder="1" applyAlignment="1">
      <alignment horizontal="center" vertical="center"/>
    </xf>
    <xf numFmtId="0" fontId="44" fillId="0" borderId="6" xfId="0" applyFont="1" applyBorder="1" applyAlignment="1">
      <alignment horizontal="center" vertical="center" wrapText="1"/>
    </xf>
    <xf numFmtId="0" fontId="44" fillId="0" borderId="39" xfId="0" applyFont="1" applyBorder="1" applyAlignment="1">
      <alignment horizontal="center" vertical="center" wrapText="1"/>
    </xf>
    <xf numFmtId="0" fontId="45" fillId="0" borderId="39" xfId="0" applyFont="1" applyBorder="1" applyAlignment="1">
      <alignment horizontal="center" vertical="center"/>
    </xf>
    <xf numFmtId="0" fontId="46" fillId="0" borderId="39" xfId="0" applyFont="1" applyBorder="1" applyAlignment="1">
      <alignment horizontal="center" vertical="center" wrapText="1"/>
    </xf>
    <xf numFmtId="0" fontId="44" fillId="0" borderId="39" xfId="0" applyFont="1" applyBorder="1" applyAlignment="1">
      <alignment horizontal="center" vertical="center"/>
    </xf>
    <xf numFmtId="0" fontId="44" fillId="0" borderId="6" xfId="0" applyFont="1" applyBorder="1" applyAlignment="1">
      <alignment horizontal="center" vertical="center"/>
    </xf>
    <xf numFmtId="0" fontId="44" fillId="0" borderId="4" xfId="0" applyFont="1" applyBorder="1" applyAlignment="1">
      <alignment horizontal="center" vertical="center" wrapText="1"/>
    </xf>
    <xf numFmtId="0" fontId="44" fillId="0" borderId="4" xfId="0" applyFont="1" applyBorder="1" applyAlignment="1">
      <alignment horizontal="center" vertical="center"/>
    </xf>
    <xf numFmtId="0" fontId="45" fillId="0" borderId="4"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11" xfId="0" applyFont="1" applyBorder="1" applyAlignment="1">
      <alignment horizontal="center" vertical="center"/>
    </xf>
    <xf numFmtId="0" fontId="46" fillId="0" borderId="11" xfId="0" applyFont="1" applyBorder="1" applyAlignment="1">
      <alignment horizontal="center" vertical="center"/>
    </xf>
    <xf numFmtId="0" fontId="47" fillId="0" borderId="11" xfId="0" applyFont="1" applyBorder="1" applyAlignment="1">
      <alignment horizontal="center" vertical="center"/>
    </xf>
    <xf numFmtId="9" fontId="45" fillId="0" borderId="11" xfId="0" applyNumberFormat="1" applyFont="1" applyBorder="1" applyAlignment="1">
      <alignment horizontal="center" vertical="center"/>
    </xf>
    <xf numFmtId="9" fontId="44" fillId="0" borderId="4" xfId="0" applyNumberFormat="1" applyFont="1" applyBorder="1" applyAlignment="1">
      <alignment horizontal="center" vertical="center"/>
    </xf>
    <xf numFmtId="9" fontId="34" fillId="0" borderId="11" xfId="0" applyNumberFormat="1" applyFont="1" applyBorder="1" applyAlignment="1">
      <alignment horizontal="center" vertical="center"/>
    </xf>
    <xf numFmtId="0" fontId="45" fillId="0" borderId="4" xfId="0" applyFont="1" applyBorder="1" applyAlignment="1">
      <alignment horizontal="center" vertical="center"/>
    </xf>
    <xf numFmtId="0" fontId="48" fillId="0" borderId="11" xfId="0" applyFont="1" applyBorder="1" applyAlignment="1">
      <alignment horizontal="center" vertical="center"/>
    </xf>
    <xf numFmtId="0" fontId="44" fillId="0" borderId="11" xfId="0" applyFont="1" applyBorder="1" applyAlignment="1">
      <alignment horizontal="center" vertical="center"/>
    </xf>
    <xf numFmtId="0" fontId="8" fillId="0" borderId="6" xfId="0" applyFont="1" applyBorder="1" applyAlignment="1">
      <alignment horizontal="center" vertical="center"/>
    </xf>
    <xf numFmtId="0" fontId="34" fillId="0" borderId="6" xfId="0" applyFont="1" applyBorder="1" applyAlignment="1">
      <alignment horizontal="center" vertical="center"/>
    </xf>
    <xf numFmtId="9" fontId="34" fillId="0" borderId="6" xfId="0" applyNumberFormat="1" applyFont="1" applyBorder="1" applyAlignment="1">
      <alignment horizontal="center" vertical="center"/>
    </xf>
    <xf numFmtId="0" fontId="8" fillId="0" borderId="11" xfId="0" applyFont="1" applyBorder="1" applyAlignment="1">
      <alignment horizontal="center" vertical="center" wrapText="1"/>
    </xf>
    <xf numFmtId="9" fontId="8" fillId="0" borderId="6" xfId="0" applyNumberFormat="1" applyFont="1" applyBorder="1" applyAlignment="1">
      <alignment horizontal="center" vertical="center"/>
    </xf>
    <xf numFmtId="0" fontId="40" fillId="0" borderId="6" xfId="28" applyNumberFormat="1" applyFont="1" applyFill="1" applyBorder="1" applyAlignment="1">
      <alignment vertical="center" wrapText="1"/>
    </xf>
    <xf numFmtId="0" fontId="40" fillId="0" borderId="6" xfId="28" applyNumberFormat="1" applyFont="1" applyBorder="1" applyAlignment="1">
      <alignment vertical="center" wrapText="1"/>
    </xf>
    <xf numFmtId="9" fontId="8" fillId="0" borderId="21" xfId="0" applyNumberFormat="1" applyFont="1" applyBorder="1" applyAlignment="1">
      <alignment horizontal="center" vertical="center" wrapText="1"/>
    </xf>
    <xf numFmtId="9" fontId="8" fillId="14" borderId="4" xfId="0" applyNumberFormat="1" applyFont="1" applyFill="1" applyBorder="1" applyAlignment="1">
      <alignment horizontal="center" vertical="center" wrapText="1"/>
    </xf>
    <xf numFmtId="9" fontId="8" fillId="0" borderId="4" xfId="0" applyNumberFormat="1" applyFont="1" applyBorder="1" applyAlignment="1">
      <alignment horizontal="center" vertical="center" wrapText="1"/>
    </xf>
    <xf numFmtId="9" fontId="8" fillId="14" borderId="19" xfId="0" applyNumberFormat="1" applyFont="1" applyFill="1" applyBorder="1" applyAlignment="1">
      <alignment horizontal="center" vertical="center" wrapText="1"/>
    </xf>
    <xf numFmtId="0" fontId="34" fillId="0" borderId="11" xfId="0" applyFont="1" applyBorder="1" applyAlignment="1">
      <alignment vertical="center" wrapText="1"/>
    </xf>
    <xf numFmtId="0" fontId="39" fillId="0" borderId="11" xfId="35" applyFill="1" applyBorder="1" applyAlignment="1">
      <alignment horizontal="center" vertical="center" wrapText="1"/>
    </xf>
    <xf numFmtId="0" fontId="39" fillId="0" borderId="39" xfId="35" applyFill="1" applyBorder="1" applyAlignment="1">
      <alignment horizontal="center" vertical="center" wrapText="1"/>
    </xf>
    <xf numFmtId="9" fontId="34" fillId="0" borderId="39" xfId="0" applyNumberFormat="1" applyFont="1" applyBorder="1" applyAlignment="1">
      <alignment vertical="center" wrapText="1"/>
    </xf>
    <xf numFmtId="9" fontId="8" fillId="0" borderId="11" xfId="0" applyNumberFormat="1" applyFont="1" applyBorder="1" applyAlignment="1">
      <alignment vertical="center"/>
    </xf>
    <xf numFmtId="0" fontId="39" fillId="0" borderId="0" xfId="35" applyAlignment="1">
      <alignment horizontal="center" vertical="center" wrapText="1"/>
    </xf>
    <xf numFmtId="9" fontId="30" fillId="0" borderId="12" xfId="28" applyFont="1" applyBorder="1" applyAlignment="1">
      <alignment vertical="center"/>
    </xf>
    <xf numFmtId="0" fontId="30" fillId="0" borderId="39" xfId="28" applyNumberFormat="1" applyFont="1" applyBorder="1" applyAlignment="1">
      <alignment vertical="center" wrapText="1"/>
    </xf>
    <xf numFmtId="0" fontId="34" fillId="0" borderId="4" xfId="28" applyNumberFormat="1" applyFont="1" applyBorder="1" applyAlignment="1">
      <alignment horizontal="left" vertical="center" wrapText="1"/>
    </xf>
    <xf numFmtId="0" fontId="30" fillId="0" borderId="4" xfId="0" applyFont="1" applyBorder="1" applyAlignment="1">
      <alignment horizontal="center" vertical="center" wrapText="1"/>
    </xf>
    <xf numFmtId="0" fontId="39" fillId="0" borderId="70" xfId="35" applyBorder="1" applyAlignment="1">
      <alignment horizontal="center" vertical="center" wrapText="1"/>
    </xf>
    <xf numFmtId="0" fontId="34" fillId="0" borderId="94" xfId="28" applyNumberFormat="1" applyFont="1" applyBorder="1" applyAlignment="1">
      <alignment horizontal="left" vertical="center" wrapText="1"/>
    </xf>
    <xf numFmtId="0" fontId="30" fillId="0" borderId="89" xfId="28" applyNumberFormat="1" applyFont="1" applyBorder="1" applyAlignment="1">
      <alignment horizontal="center" vertical="center" wrapText="1"/>
    </xf>
    <xf numFmtId="0" fontId="39" fillId="0" borderId="6" xfId="36" applyNumberFormat="1" applyBorder="1" applyAlignment="1">
      <alignment vertical="center" wrapText="1"/>
    </xf>
    <xf numFmtId="0" fontId="34" fillId="9" borderId="6" xfId="28" applyNumberFormat="1" applyFont="1" applyFill="1" applyBorder="1" applyAlignment="1">
      <alignment vertical="center" wrapText="1"/>
    </xf>
    <xf numFmtId="0" fontId="30" fillId="9" borderId="6" xfId="28" applyNumberFormat="1" applyFont="1" applyFill="1" applyBorder="1" applyAlignment="1">
      <alignment vertical="center" wrapText="1"/>
    </xf>
    <xf numFmtId="0" fontId="8" fillId="0" borderId="6" xfId="0" applyFont="1" applyBorder="1" applyAlignment="1">
      <alignment vertical="center"/>
    </xf>
    <xf numFmtId="9" fontId="8" fillId="0" borderId="6" xfId="28" applyFont="1" applyBorder="1" applyAlignment="1">
      <alignment horizontal="center" vertical="center" wrapText="1"/>
    </xf>
    <xf numFmtId="0" fontId="39" fillId="0" borderId="6" xfId="36" applyFill="1" applyBorder="1" applyAlignment="1">
      <alignment horizontal="center" vertical="center" wrapText="1"/>
    </xf>
    <xf numFmtId="0" fontId="34" fillId="0" borderId="6" xfId="0" applyFont="1" applyBorder="1" applyAlignment="1">
      <alignment vertical="center" wrapText="1"/>
    </xf>
    <xf numFmtId="14" fontId="30" fillId="0" borderId="13" xfId="0" applyNumberFormat="1" applyFont="1" applyBorder="1" applyAlignment="1">
      <alignment horizontal="center" vertical="center"/>
    </xf>
    <xf numFmtId="9" fontId="39" fillId="0" borderId="89" xfId="35" applyNumberFormat="1" applyBorder="1" applyAlignment="1">
      <alignment horizontal="center" vertical="center" wrapText="1"/>
    </xf>
    <xf numFmtId="9" fontId="39" fillId="0" borderId="70" xfId="35" applyNumberFormat="1" applyBorder="1" applyAlignment="1">
      <alignment horizontal="center" vertical="center" wrapText="1"/>
    </xf>
    <xf numFmtId="0" fontId="9" fillId="13" borderId="29" xfId="22" applyFont="1" applyFill="1" applyBorder="1" applyAlignment="1">
      <alignment horizontal="center" vertical="center" wrapText="1"/>
    </xf>
    <xf numFmtId="0" fontId="9" fillId="13" borderId="7" xfId="22" applyFont="1" applyFill="1" applyBorder="1" applyAlignment="1">
      <alignment horizontal="center" vertical="center" wrapText="1"/>
    </xf>
    <xf numFmtId="0" fontId="9" fillId="13" borderId="59" xfId="22" applyFont="1" applyFill="1" applyBorder="1" applyAlignment="1">
      <alignment horizontal="center" vertical="center" wrapText="1"/>
    </xf>
    <xf numFmtId="9" fontId="8" fillId="0" borderId="29" xfId="22" applyNumberFormat="1" applyFont="1" applyBorder="1" applyAlignment="1">
      <alignment horizontal="left" vertical="center" wrapText="1"/>
    </xf>
    <xf numFmtId="9" fontId="8" fillId="0" borderId="7" xfId="22" applyNumberFormat="1" applyFont="1" applyBorder="1" applyAlignment="1">
      <alignment horizontal="left" vertical="center" wrapText="1"/>
    </xf>
    <xf numFmtId="9" fontId="8" fillId="0" borderId="8" xfId="22" applyNumberFormat="1" applyFont="1" applyBorder="1" applyAlignment="1">
      <alignment horizontal="left" vertical="center" wrapText="1"/>
    </xf>
    <xf numFmtId="9" fontId="8" fillId="0" borderId="15" xfId="22" applyNumberFormat="1" applyFont="1" applyBorder="1" applyAlignment="1">
      <alignment horizontal="left" vertical="center" wrapText="1"/>
    </xf>
    <xf numFmtId="9" fontId="8" fillId="0" borderId="10" xfId="22" applyNumberFormat="1" applyFont="1" applyBorder="1" applyAlignment="1">
      <alignment horizontal="left" vertical="center" wrapText="1"/>
    </xf>
    <xf numFmtId="9" fontId="8" fillId="0" borderId="11" xfId="22" applyNumberFormat="1" applyFont="1" applyBorder="1" applyAlignment="1">
      <alignment horizontal="left" vertical="center" wrapText="1"/>
    </xf>
    <xf numFmtId="9" fontId="8" fillId="0" borderId="30" xfId="22" applyNumberFormat="1" applyFont="1" applyBorder="1" applyAlignment="1">
      <alignment horizontal="left" vertical="center" wrapText="1"/>
    </xf>
    <xf numFmtId="9" fontId="8" fillId="0" borderId="0" xfId="22" applyNumberFormat="1" applyFont="1" applyAlignment="1">
      <alignment horizontal="left" vertical="center" wrapText="1"/>
    </xf>
    <xf numFmtId="9" fontId="8" fillId="0" borderId="9" xfId="22" applyNumberFormat="1" applyFont="1" applyBorder="1" applyAlignment="1">
      <alignment horizontal="left" vertical="center" wrapText="1"/>
    </xf>
    <xf numFmtId="2" fontId="8" fillId="0" borderId="58" xfId="22" applyNumberFormat="1" applyFont="1" applyBorder="1" applyAlignment="1">
      <alignment vertical="center" wrapText="1"/>
    </xf>
    <xf numFmtId="2" fontId="8" fillId="0" borderId="18" xfId="22" applyNumberFormat="1" applyFont="1" applyBorder="1" applyAlignment="1">
      <alignment vertical="center" wrapText="1"/>
    </xf>
    <xf numFmtId="9" fontId="8" fillId="0" borderId="3" xfId="28" applyFont="1" applyFill="1" applyBorder="1" applyAlignment="1" applyProtection="1">
      <alignment horizontal="center" vertical="center" wrapText="1"/>
    </xf>
    <xf numFmtId="9" fontId="8" fillId="0" borderId="19" xfId="28" applyFont="1" applyFill="1" applyBorder="1" applyAlignment="1" applyProtection="1">
      <alignment horizontal="center" vertical="center" wrapText="1"/>
    </xf>
    <xf numFmtId="2" fontId="8" fillId="0" borderId="14" xfId="22" applyNumberFormat="1" applyFont="1" applyBorder="1" applyAlignment="1">
      <alignment vertical="center" wrapText="1"/>
    </xf>
    <xf numFmtId="9" fontId="8" fillId="0" borderId="4" xfId="28" applyFont="1" applyFill="1" applyBorder="1" applyAlignment="1" applyProtection="1">
      <alignment horizontal="center" vertical="center" wrapText="1"/>
    </xf>
    <xf numFmtId="0" fontId="9" fillId="0" borderId="58" xfId="22" applyFont="1" applyBorder="1" applyAlignment="1">
      <alignment horizontal="center" vertical="center" wrapText="1"/>
    </xf>
    <xf numFmtId="0" fontId="9" fillId="0" borderId="18" xfId="22" applyFont="1" applyBorder="1" applyAlignment="1">
      <alignment horizontal="center" vertical="center" wrapText="1"/>
    </xf>
    <xf numFmtId="9" fontId="9" fillId="0" borderId="3" xfId="22" applyNumberFormat="1" applyFont="1" applyBorder="1" applyAlignment="1">
      <alignment horizontal="center" vertical="center" wrapText="1"/>
    </xf>
    <xf numFmtId="0" fontId="9" fillId="0" borderId="19" xfId="22" applyFont="1" applyBorder="1" applyAlignment="1">
      <alignment horizontal="center" vertical="center" wrapText="1"/>
    </xf>
    <xf numFmtId="0" fontId="9" fillId="13" borderId="20" xfId="22" applyFont="1" applyFill="1" applyBorder="1" applyAlignment="1">
      <alignment horizontal="center" vertical="center" wrapText="1"/>
    </xf>
    <xf numFmtId="0" fontId="9" fillId="13" borderId="13" xfId="22" applyFont="1" applyFill="1" applyBorder="1" applyAlignment="1">
      <alignment horizontal="center" vertical="center" wrapText="1"/>
    </xf>
    <xf numFmtId="0" fontId="9" fillId="13" borderId="21" xfId="22" applyFont="1" applyFill="1" applyBorder="1" applyAlignment="1">
      <alignment horizontal="center" vertical="center" wrapText="1"/>
    </xf>
    <xf numFmtId="0" fontId="9" fillId="13" borderId="6" xfId="22" applyFont="1" applyFill="1" applyBorder="1" applyAlignment="1">
      <alignment horizontal="center" vertical="center" wrapText="1"/>
    </xf>
    <xf numFmtId="0" fontId="9" fillId="0" borderId="35" xfId="22" applyFont="1" applyBorder="1" applyAlignment="1">
      <alignment horizontal="center" vertical="center" wrapText="1"/>
    </xf>
    <xf numFmtId="0" fontId="9" fillId="0" borderId="36" xfId="22" applyFont="1" applyBorder="1" applyAlignment="1">
      <alignment horizontal="center" vertical="center" wrapText="1"/>
    </xf>
    <xf numFmtId="0" fontId="9" fillId="0" borderId="37" xfId="22" applyFont="1" applyBorder="1" applyAlignment="1">
      <alignment horizontal="center" vertical="center" wrapText="1"/>
    </xf>
    <xf numFmtId="0" fontId="9" fillId="13" borderId="8" xfId="22" applyFont="1" applyFill="1" applyBorder="1" applyAlignment="1">
      <alignment horizontal="center" vertical="center" wrapText="1"/>
    </xf>
    <xf numFmtId="0" fontId="9" fillId="13" borderId="40" xfId="22" applyFont="1" applyFill="1" applyBorder="1" applyAlignment="1">
      <alignment horizontal="center" vertical="center" wrapText="1"/>
    </xf>
    <xf numFmtId="0" fontId="9" fillId="13" borderId="4" xfId="22" applyFont="1" applyFill="1" applyBorder="1" applyAlignment="1">
      <alignment horizontal="center" vertical="center" wrapText="1"/>
    </xf>
    <xf numFmtId="0" fontId="9" fillId="13" borderId="41" xfId="22" applyFont="1" applyFill="1" applyBorder="1" applyAlignment="1">
      <alignment horizontal="center" vertical="center" wrapText="1"/>
    </xf>
    <xf numFmtId="0" fontId="9" fillId="13" borderId="42" xfId="22" applyFont="1" applyFill="1" applyBorder="1" applyAlignment="1">
      <alignment horizontal="center" vertical="center" wrapText="1"/>
    </xf>
    <xf numFmtId="0" fontId="9" fillId="13" borderId="43" xfId="22" applyFont="1" applyFill="1" applyBorder="1" applyAlignment="1">
      <alignment horizontal="center" vertical="center" wrapText="1"/>
    </xf>
    <xf numFmtId="9" fontId="8" fillId="0" borderId="29" xfId="30" applyFont="1" applyFill="1" applyBorder="1" applyAlignment="1" applyProtection="1">
      <alignment horizontal="left" vertical="center" wrapText="1"/>
    </xf>
    <xf numFmtId="9" fontId="8" fillId="0" borderId="7" xfId="30" applyFont="1" applyFill="1" applyBorder="1" applyAlignment="1" applyProtection="1">
      <alignment horizontal="left" vertical="center" wrapText="1"/>
    </xf>
    <xf numFmtId="9" fontId="8" fillId="0" borderId="8" xfId="30" applyFont="1" applyFill="1" applyBorder="1" applyAlignment="1" applyProtection="1">
      <alignment horizontal="left" vertical="center" wrapText="1"/>
    </xf>
    <xf numFmtId="9" fontId="8" fillId="0" borderId="44" xfId="30" applyFont="1" applyFill="1" applyBorder="1" applyAlignment="1" applyProtection="1">
      <alignment horizontal="left" vertical="center" wrapText="1"/>
    </xf>
    <xf numFmtId="9" fontId="8" fillId="0" borderId="45" xfId="30" applyFont="1" applyFill="1" applyBorder="1" applyAlignment="1" applyProtection="1">
      <alignment horizontal="left" vertical="center" wrapText="1"/>
    </xf>
    <xf numFmtId="9" fontId="8" fillId="0" borderId="46" xfId="30" applyFont="1" applyFill="1" applyBorder="1" applyAlignment="1" applyProtection="1">
      <alignment horizontal="left" vertical="center" wrapText="1"/>
    </xf>
    <xf numFmtId="9" fontId="8" fillId="0" borderId="6" xfId="30" applyFont="1" applyFill="1" applyBorder="1" applyAlignment="1" applyProtection="1">
      <alignment horizontal="center" vertical="center" wrapText="1"/>
    </xf>
    <xf numFmtId="9" fontId="8" fillId="0" borderId="5" xfId="30" applyFont="1" applyFill="1" applyBorder="1" applyAlignment="1" applyProtection="1">
      <alignment horizontal="center" vertical="center" wrapText="1"/>
    </xf>
    <xf numFmtId="9" fontId="8" fillId="0" borderId="6" xfId="30" applyFont="1" applyFill="1" applyBorder="1" applyAlignment="1" applyProtection="1">
      <alignment horizontal="left" vertical="center" wrapText="1"/>
    </xf>
    <xf numFmtId="9" fontId="8" fillId="0" borderId="16" xfId="30" applyFont="1" applyFill="1" applyBorder="1" applyAlignment="1" applyProtection="1">
      <alignment horizontal="left" vertical="center" wrapText="1"/>
    </xf>
    <xf numFmtId="9" fontId="8" fillId="0" borderId="5" xfId="30" applyFont="1" applyFill="1" applyBorder="1" applyAlignment="1" applyProtection="1">
      <alignment horizontal="left" vertical="center" wrapText="1"/>
    </xf>
    <xf numFmtId="9" fontId="8" fillId="0" borderId="28" xfId="30" applyFont="1" applyFill="1" applyBorder="1" applyAlignment="1" applyProtection="1">
      <alignment horizontal="left" vertical="center" wrapText="1"/>
    </xf>
    <xf numFmtId="0" fontId="9" fillId="13" borderId="22" xfId="22" applyFont="1" applyFill="1" applyBorder="1" applyAlignment="1">
      <alignment horizontal="center" vertical="center" wrapText="1"/>
    </xf>
    <xf numFmtId="0" fontId="9" fillId="9" borderId="20" xfId="22" applyFont="1" applyFill="1" applyBorder="1" applyAlignment="1">
      <alignment horizontal="center" vertical="center" wrapText="1"/>
    </xf>
    <xf numFmtId="0" fontId="9" fillId="9" borderId="21" xfId="22" applyFont="1" applyFill="1" applyBorder="1" applyAlignment="1">
      <alignment horizontal="center" vertical="center" wrapText="1"/>
    </xf>
    <xf numFmtId="0" fontId="9" fillId="9" borderId="22" xfId="22" applyFont="1" applyFill="1" applyBorder="1" applyAlignment="1">
      <alignment horizontal="center" vertical="center" wrapText="1"/>
    </xf>
    <xf numFmtId="0" fontId="9" fillId="13" borderId="16" xfId="22" applyFont="1" applyFill="1" applyBorder="1" applyAlignment="1">
      <alignment horizontal="center" vertical="center" wrapText="1"/>
    </xf>
    <xf numFmtId="0" fontId="9" fillId="13" borderId="12" xfId="22" applyFont="1" applyFill="1" applyBorder="1" applyAlignment="1">
      <alignment horizontal="center" vertical="center" wrapText="1"/>
    </xf>
    <xf numFmtId="0" fontId="9" fillId="13" borderId="38" xfId="22" applyFont="1" applyFill="1" applyBorder="1" applyAlignment="1">
      <alignment horizontal="center" vertical="center" wrapText="1"/>
    </xf>
    <xf numFmtId="0" fontId="9" fillId="13" borderId="39" xfId="22" applyFont="1" applyFill="1" applyBorder="1" applyAlignment="1">
      <alignment horizontal="center" vertical="center" wrapText="1"/>
    </xf>
    <xf numFmtId="0" fontId="8" fillId="13" borderId="6" xfId="22" applyFont="1" applyFill="1" applyBorder="1" applyAlignment="1">
      <alignment horizontal="center" vertical="center" wrapText="1"/>
    </xf>
    <xf numFmtId="0" fontId="9" fillId="13" borderId="35" xfId="22" applyFont="1" applyFill="1" applyBorder="1" applyAlignment="1">
      <alignment horizontal="left" vertical="center" wrapText="1"/>
    </xf>
    <xf numFmtId="0" fontId="9" fillId="13" borderId="37" xfId="22" applyFont="1" applyFill="1" applyBorder="1" applyAlignment="1">
      <alignment horizontal="left" vertical="center" wrapText="1"/>
    </xf>
    <xf numFmtId="0" fontId="9" fillId="13" borderId="1" xfId="22" applyFont="1" applyFill="1" applyBorder="1" applyAlignment="1">
      <alignment horizontal="left" vertical="center" wrapText="1"/>
    </xf>
    <xf numFmtId="0" fontId="9" fillId="13" borderId="2" xfId="22" applyFont="1" applyFill="1" applyBorder="1" applyAlignment="1">
      <alignment horizontal="left" vertical="center" wrapText="1"/>
    </xf>
    <xf numFmtId="0" fontId="9" fillId="13" borderId="47" xfId="22" applyFont="1" applyFill="1" applyBorder="1" applyAlignment="1">
      <alignment horizontal="left" vertical="center" wrapText="1"/>
    </xf>
    <xf numFmtId="0" fontId="9" fillId="13" borderId="48" xfId="22" applyFont="1" applyFill="1" applyBorder="1" applyAlignment="1">
      <alignment horizontal="left" vertical="center" wrapText="1"/>
    </xf>
    <xf numFmtId="0" fontId="9" fillId="13" borderId="36" xfId="22" applyFont="1" applyFill="1" applyBorder="1" applyAlignment="1">
      <alignment horizontal="left" vertical="center" wrapText="1"/>
    </xf>
    <xf numFmtId="0" fontId="9" fillId="13" borderId="0" xfId="22" applyFont="1" applyFill="1" applyAlignment="1">
      <alignment horizontal="left" vertical="center" wrapText="1"/>
    </xf>
    <xf numFmtId="0" fontId="9" fillId="13" borderId="45" xfId="22" applyFont="1" applyFill="1" applyBorder="1" applyAlignment="1">
      <alignment horizontal="left" vertical="center" wrapText="1"/>
    </xf>
    <xf numFmtId="0" fontId="9" fillId="13" borderId="32" xfId="22" applyFont="1" applyFill="1" applyBorder="1" applyAlignment="1">
      <alignment horizontal="left" vertical="center" wrapText="1"/>
    </xf>
    <xf numFmtId="0" fontId="9" fillId="13" borderId="34" xfId="22" applyFont="1" applyFill="1" applyBorder="1" applyAlignment="1">
      <alignment horizontal="left" vertical="center" wrapText="1"/>
    </xf>
    <xf numFmtId="0" fontId="0" fillId="0" borderId="20" xfId="0" applyBorder="1" applyAlignment="1">
      <alignment horizontal="center" vertical="center"/>
    </xf>
    <xf numFmtId="0" fontId="0" fillId="0" borderId="22" xfId="0" applyBorder="1" applyAlignment="1">
      <alignment horizontal="center" vertical="center"/>
    </xf>
    <xf numFmtId="0" fontId="9" fillId="0" borderId="1" xfId="22" applyFont="1" applyBorder="1" applyAlignment="1">
      <alignment horizontal="center" vertical="center" wrapText="1"/>
    </xf>
    <xf numFmtId="0" fontId="9" fillId="0" borderId="0" xfId="22" applyFont="1" applyAlignment="1">
      <alignment horizontal="center" vertical="center" wrapText="1"/>
    </xf>
    <xf numFmtId="0" fontId="9" fillId="0" borderId="2" xfId="22" applyFont="1" applyBorder="1" applyAlignment="1">
      <alignment horizontal="center" vertical="center" wrapText="1"/>
    </xf>
    <xf numFmtId="0" fontId="9" fillId="0" borderId="47" xfId="22" applyFont="1" applyBorder="1" applyAlignment="1">
      <alignment horizontal="center" vertical="center" wrapText="1"/>
    </xf>
    <xf numFmtId="0" fontId="9" fillId="0" borderId="45" xfId="22" applyFont="1" applyBorder="1" applyAlignment="1">
      <alignment horizontal="center" vertical="center" wrapText="1"/>
    </xf>
    <xf numFmtId="0" fontId="9" fillId="0" borderId="48" xfId="22" applyFont="1" applyBorder="1" applyAlignment="1">
      <alignment horizontal="center" vertical="center" wrapText="1"/>
    </xf>
    <xf numFmtId="0" fontId="12" fillId="0" borderId="32" xfId="22" applyFont="1" applyBorder="1" applyAlignment="1">
      <alignment horizontal="center" vertical="center" wrapText="1"/>
    </xf>
    <xf numFmtId="0" fontId="12" fillId="0" borderId="33" xfId="22" applyFont="1" applyBorder="1" applyAlignment="1">
      <alignment horizontal="center" vertical="center" wrapText="1"/>
    </xf>
    <xf numFmtId="0" fontId="12" fillId="0" borderId="34" xfId="22" applyFont="1" applyBorder="1" applyAlignment="1">
      <alignment horizontal="center" vertical="center" wrapText="1"/>
    </xf>
    <xf numFmtId="0" fontId="29" fillId="0" borderId="49"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13" xfId="0" applyFont="1" applyBorder="1" applyAlignment="1">
      <alignment horizontal="center" vertical="center"/>
    </xf>
    <xf numFmtId="0" fontId="29" fillId="0" borderId="16" xfId="0" applyFont="1" applyBorder="1" applyAlignment="1">
      <alignment horizontal="center" vertical="center"/>
    </xf>
    <xf numFmtId="0" fontId="29" fillId="0" borderId="53" xfId="0" applyFont="1" applyBorder="1" applyAlignment="1">
      <alignment horizontal="center" vertical="center" wrapText="1"/>
    </xf>
    <xf numFmtId="0" fontId="29" fillId="0" borderId="61" xfId="0" applyFont="1" applyBorder="1" applyAlignment="1">
      <alignment horizontal="center" vertical="center" wrapText="1"/>
    </xf>
    <xf numFmtId="0" fontId="0" fillId="0" borderId="23" xfId="0" applyBorder="1" applyAlignment="1">
      <alignment horizontal="center" vertical="center"/>
    </xf>
    <xf numFmtId="0" fontId="0" fillId="0" borderId="28" xfId="0" applyBorder="1" applyAlignment="1">
      <alignment horizontal="center" vertical="center"/>
    </xf>
    <xf numFmtId="14" fontId="35" fillId="0" borderId="35" xfId="0" applyNumberFormat="1" applyFont="1" applyBorder="1" applyAlignment="1">
      <alignment horizontal="center" vertical="center"/>
    </xf>
    <xf numFmtId="0" fontId="35" fillId="0" borderId="37" xfId="0" applyFont="1" applyBorder="1" applyAlignment="1">
      <alignment horizontal="center" vertical="center"/>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35" fillId="0" borderId="47" xfId="0" applyFont="1" applyBorder="1" applyAlignment="1">
      <alignment horizontal="center" vertical="center"/>
    </xf>
    <xf numFmtId="0" fontId="35" fillId="0" borderId="48" xfId="0" applyFont="1" applyBorder="1" applyAlignment="1">
      <alignment horizontal="center" vertical="center"/>
    </xf>
    <xf numFmtId="0" fontId="9" fillId="13" borderId="32" xfId="22" applyFont="1" applyFill="1" applyBorder="1" applyAlignment="1">
      <alignment horizontal="center" vertical="center" wrapText="1"/>
    </xf>
    <xf numFmtId="0" fontId="9" fillId="13" borderId="34" xfId="22" applyFont="1" applyFill="1" applyBorder="1" applyAlignment="1">
      <alignment horizontal="center" vertical="center" wrapText="1"/>
    </xf>
    <xf numFmtId="0" fontId="37" fillId="0" borderId="55" xfId="0" applyFont="1" applyBorder="1" applyAlignment="1">
      <alignment horizontal="center" vertical="center"/>
    </xf>
    <xf numFmtId="0" fontId="37" fillId="0" borderId="56" xfId="0" applyFont="1" applyBorder="1" applyAlignment="1">
      <alignment horizontal="center" vertical="center"/>
    </xf>
    <xf numFmtId="0" fontId="37" fillId="0" borderId="57" xfId="0" applyFont="1" applyBorder="1" applyAlignment="1">
      <alignment horizontal="center" vertical="center"/>
    </xf>
    <xf numFmtId="0" fontId="29" fillId="0" borderId="51" xfId="0" applyFont="1" applyBorder="1" applyAlignment="1">
      <alignment horizontal="center" vertical="center" wrapText="1"/>
    </xf>
    <xf numFmtId="0" fontId="29" fillId="0" borderId="38" xfId="0" applyFont="1" applyBorder="1" applyAlignment="1">
      <alignment horizontal="center" vertical="center" wrapText="1"/>
    </xf>
    <xf numFmtId="0" fontId="8" fillId="0" borderId="35" xfId="22" applyFont="1" applyBorder="1" applyAlignment="1">
      <alignment horizontal="center" vertical="center" wrapText="1"/>
    </xf>
    <xf numFmtId="0" fontId="8" fillId="0" borderId="1" xfId="22" applyFont="1" applyBorder="1" applyAlignment="1">
      <alignment horizontal="center" vertical="center" wrapText="1"/>
    </xf>
    <xf numFmtId="0" fontId="8" fillId="0" borderId="47" xfId="22" applyFont="1" applyBorder="1" applyAlignment="1">
      <alignment horizontal="center" vertical="center" wrapText="1"/>
    </xf>
    <xf numFmtId="0" fontId="9" fillId="0" borderId="24" xfId="22" applyFont="1" applyBorder="1" applyAlignment="1">
      <alignment horizontal="center" vertical="center"/>
    </xf>
    <xf numFmtId="0" fontId="9" fillId="0" borderId="25" xfId="22" applyFont="1" applyBorder="1" applyAlignment="1">
      <alignment horizontal="center" vertical="center"/>
    </xf>
    <xf numFmtId="0" fontId="9" fillId="0" borderId="26" xfId="22" applyFont="1" applyBorder="1" applyAlignment="1">
      <alignment horizontal="center" vertical="center"/>
    </xf>
    <xf numFmtId="0" fontId="9" fillId="0" borderId="20" xfId="22" applyFont="1" applyBorder="1" applyAlignment="1">
      <alignment horizontal="center" vertical="center" wrapText="1"/>
    </xf>
    <xf numFmtId="0" fontId="9" fillId="0" borderId="21" xfId="22" applyFont="1" applyBorder="1" applyAlignment="1">
      <alignment horizontal="center" vertical="center" wrapText="1"/>
    </xf>
    <xf numFmtId="0" fontId="9" fillId="0" borderId="22" xfId="22" applyFont="1" applyBorder="1" applyAlignment="1">
      <alignment horizontal="center" vertical="center" wrapText="1"/>
    </xf>
    <xf numFmtId="0" fontId="9" fillId="0" borderId="23" xfId="22" applyFont="1" applyBorder="1" applyAlignment="1">
      <alignment horizontal="center" vertical="center" wrapText="1"/>
    </xf>
    <xf numFmtId="0" fontId="9" fillId="0" borderId="5" xfId="22" applyFont="1" applyBorder="1" applyAlignment="1">
      <alignment horizontal="center" vertical="center" wrapText="1"/>
    </xf>
    <xf numFmtId="0" fontId="9" fillId="0" borderId="28" xfId="22" applyFont="1" applyBorder="1" applyAlignment="1">
      <alignment horizontal="center" vertical="center" wrapText="1"/>
    </xf>
    <xf numFmtId="0" fontId="15" fillId="0" borderId="32" xfId="0" applyFont="1" applyBorder="1" applyAlignment="1">
      <alignment horizontal="left" vertical="center" wrapText="1"/>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36" fillId="0" borderId="32" xfId="0" applyFont="1" applyBorder="1" applyAlignment="1">
      <alignment horizontal="left" vertical="center" wrapText="1"/>
    </xf>
    <xf numFmtId="0" fontId="36" fillId="0" borderId="33" xfId="0" applyFont="1" applyBorder="1" applyAlignment="1">
      <alignment horizontal="left" vertical="center" wrapText="1"/>
    </xf>
    <xf numFmtId="0" fontId="36" fillId="0" borderId="34" xfId="0" applyFont="1" applyBorder="1" applyAlignment="1">
      <alignment horizontal="left" vertical="center" wrapText="1"/>
    </xf>
    <xf numFmtId="0" fontId="9" fillId="0" borderId="32" xfId="22" applyFont="1" applyBorder="1" applyAlignment="1">
      <alignment horizontal="center" vertical="center" wrapText="1"/>
    </xf>
    <xf numFmtId="0" fontId="9" fillId="0" borderId="33" xfId="22" applyFont="1" applyBorder="1" applyAlignment="1">
      <alignment horizontal="center" vertical="center" wrapText="1"/>
    </xf>
    <xf numFmtId="0" fontId="9" fillId="0" borderId="34" xfId="22" applyFont="1" applyBorder="1" applyAlignment="1">
      <alignment horizontal="center" vertical="center" wrapText="1"/>
    </xf>
    <xf numFmtId="0" fontId="8" fillId="0" borderId="5" xfId="22" applyFont="1" applyBorder="1" applyAlignment="1">
      <alignment horizontal="center" vertical="center" wrapText="1"/>
    </xf>
    <xf numFmtId="0" fontId="9" fillId="13" borderId="47" xfId="22" applyFont="1" applyFill="1" applyBorder="1" applyAlignment="1">
      <alignment horizontal="center" vertical="center" wrapText="1"/>
    </xf>
    <xf numFmtId="0" fontId="9" fillId="13" borderId="45" xfId="22" applyFont="1" applyFill="1" applyBorder="1" applyAlignment="1">
      <alignment horizontal="center" vertical="center" wrapText="1"/>
    </xf>
    <xf numFmtId="0" fontId="9" fillId="13" borderId="48" xfId="22" applyFont="1" applyFill="1" applyBorder="1" applyAlignment="1">
      <alignment horizontal="center" vertical="center" wrapText="1"/>
    </xf>
    <xf numFmtId="0" fontId="9" fillId="13" borderId="33" xfId="22" applyFont="1" applyFill="1" applyBorder="1" applyAlignment="1">
      <alignment horizontal="center" vertical="center" wrapText="1"/>
    </xf>
    <xf numFmtId="0" fontId="9" fillId="0" borderId="24" xfId="22" applyFont="1" applyBorder="1" applyAlignment="1">
      <alignment horizontal="center" vertical="center" wrapText="1"/>
    </xf>
    <xf numFmtId="0" fontId="9" fillId="0" borderId="25" xfId="22" applyFont="1" applyBorder="1" applyAlignment="1">
      <alignment horizontal="center" vertical="center" wrapText="1"/>
    </xf>
    <xf numFmtId="0" fontId="9" fillId="0" borderId="26" xfId="22" applyFont="1" applyBorder="1" applyAlignment="1">
      <alignment horizontal="center" vertical="center" wrapText="1"/>
    </xf>
    <xf numFmtId="3" fontId="8" fillId="0" borderId="5" xfId="22" applyNumberFormat="1" applyFont="1" applyBorder="1" applyAlignment="1">
      <alignment horizontal="center" vertical="center" wrapText="1"/>
    </xf>
    <xf numFmtId="0" fontId="9" fillId="9" borderId="45" xfId="22" applyFont="1" applyFill="1" applyBorder="1" applyAlignment="1">
      <alignment horizontal="left" vertical="center" wrapText="1"/>
    </xf>
    <xf numFmtId="2" fontId="8" fillId="0" borderId="13" xfId="22" applyNumberFormat="1" applyFont="1" applyBorder="1" applyAlignment="1">
      <alignment vertical="center" wrapText="1"/>
    </xf>
    <xf numFmtId="2" fontId="8" fillId="0" borderId="23" xfId="22" applyNumberFormat="1" applyFont="1" applyBorder="1" applyAlignment="1">
      <alignment vertical="center" wrapText="1"/>
    </xf>
    <xf numFmtId="173" fontId="8" fillId="0" borderId="3" xfId="28" applyNumberFormat="1" applyFont="1" applyFill="1" applyBorder="1" applyAlignment="1" applyProtection="1">
      <alignment horizontal="center" vertical="center" wrapText="1"/>
    </xf>
    <xf numFmtId="173" fontId="8" fillId="0" borderId="19" xfId="28" applyNumberFormat="1" applyFont="1" applyFill="1" applyBorder="1" applyAlignment="1" applyProtection="1">
      <alignment horizontal="center" vertical="center" wrapText="1"/>
    </xf>
    <xf numFmtId="9" fontId="34" fillId="0" borderId="29" xfId="22" applyNumberFormat="1" applyFont="1" applyBorder="1" applyAlignment="1">
      <alignment horizontal="left" vertical="center" wrapText="1"/>
    </xf>
    <xf numFmtId="9" fontId="34" fillId="0" borderId="7" xfId="22" applyNumberFormat="1" applyFont="1" applyBorder="1" applyAlignment="1">
      <alignment horizontal="left" vertical="center" wrapText="1"/>
    </xf>
    <xf numFmtId="9" fontId="34" fillId="0" borderId="44" xfId="22" applyNumberFormat="1" applyFont="1" applyBorder="1" applyAlignment="1">
      <alignment horizontal="left" vertical="center" wrapText="1"/>
    </xf>
    <xf numFmtId="9" fontId="34" fillId="0" borderId="45" xfId="22" applyNumberFormat="1" applyFont="1" applyBorder="1" applyAlignment="1">
      <alignment horizontal="left" vertical="center" wrapText="1"/>
    </xf>
    <xf numFmtId="9" fontId="39" fillId="0" borderId="70" xfId="35" applyNumberFormat="1" applyFill="1" applyBorder="1" applyAlignment="1">
      <alignment horizontal="center" vertical="center" wrapText="1"/>
    </xf>
    <xf numFmtId="9" fontId="31" fillId="0" borderId="70" xfId="22" applyNumberFormat="1" applyFont="1" applyBorder="1" applyAlignment="1">
      <alignment horizontal="center" vertical="center" wrapText="1"/>
    </xf>
    <xf numFmtId="9" fontId="31" fillId="0" borderId="75" xfId="22" applyNumberFormat="1" applyFont="1" applyBorder="1" applyAlignment="1">
      <alignment horizontal="center" vertical="center" wrapText="1"/>
    </xf>
    <xf numFmtId="9" fontId="31" fillId="0" borderId="76" xfId="22" applyNumberFormat="1" applyFont="1" applyBorder="1" applyAlignment="1">
      <alignment horizontal="center" vertical="center" wrapText="1"/>
    </xf>
    <xf numFmtId="9" fontId="31" fillId="0" borderId="77" xfId="22" applyNumberFormat="1" applyFont="1" applyBorder="1" applyAlignment="1">
      <alignment horizontal="center" vertical="center" wrapText="1"/>
    </xf>
    <xf numFmtId="2" fontId="9" fillId="0" borderId="58" xfId="22" applyNumberFormat="1" applyFont="1" applyBorder="1" applyAlignment="1">
      <alignment vertical="center" wrapText="1"/>
    </xf>
    <xf numFmtId="2" fontId="9" fillId="0" borderId="14" xfId="22" applyNumberFormat="1" applyFont="1" applyBorder="1" applyAlignment="1">
      <alignment vertical="center" wrapText="1"/>
    </xf>
    <xf numFmtId="173" fontId="8" fillId="0" borderId="4" xfId="28" applyNumberFormat="1" applyFont="1" applyFill="1" applyBorder="1" applyAlignment="1" applyProtection="1">
      <alignment horizontal="center" vertical="center" wrapText="1"/>
    </xf>
    <xf numFmtId="0" fontId="8" fillId="0" borderId="29" xfId="0" applyFont="1" applyBorder="1" applyAlignment="1">
      <alignment vertical="center" wrapText="1"/>
    </xf>
    <xf numFmtId="0" fontId="8" fillId="0" borderId="7" xfId="0" applyFont="1" applyBorder="1" applyAlignment="1">
      <alignment vertical="center" wrapText="1"/>
    </xf>
    <xf numFmtId="0" fontId="8" fillId="0" borderId="71" xfId="0" applyFont="1" applyBorder="1" applyAlignment="1">
      <alignment vertical="center" wrapText="1"/>
    </xf>
    <xf numFmtId="0" fontId="8" fillId="0" borderId="72" xfId="0" applyFont="1" applyBorder="1" applyAlignment="1">
      <alignment vertical="center" wrapText="1"/>
    </xf>
    <xf numFmtId="0" fontId="8" fillId="0" borderId="73" xfId="0" applyFont="1" applyBorder="1" applyAlignment="1">
      <alignment vertical="center" wrapText="1"/>
    </xf>
    <xf numFmtId="0" fontId="8" fillId="0" borderId="79" xfId="0" applyFont="1" applyBorder="1" applyAlignment="1">
      <alignment vertical="center" wrapText="1"/>
    </xf>
    <xf numFmtId="0" fontId="39" fillId="0" borderId="29" xfId="35" applyFill="1" applyBorder="1" applyAlignment="1">
      <alignment horizontal="center" vertical="center" wrapText="1"/>
    </xf>
    <xf numFmtId="0" fontId="39" fillId="0" borderId="7" xfId="35" applyFill="1" applyBorder="1" applyAlignment="1">
      <alignment horizontal="center" vertical="center" wrapText="1"/>
    </xf>
    <xf numFmtId="0" fontId="39" fillId="0" borderId="84" xfId="35" applyFill="1" applyBorder="1" applyAlignment="1">
      <alignment horizontal="center" vertical="center" wrapText="1"/>
    </xf>
    <xf numFmtId="0" fontId="39" fillId="0" borderId="72" xfId="35" applyFill="1" applyBorder="1" applyAlignment="1">
      <alignment horizontal="center" vertical="center" wrapText="1"/>
    </xf>
    <xf numFmtId="0" fontId="39" fillId="0" borderId="73" xfId="35" applyFill="1" applyBorder="1" applyAlignment="1">
      <alignment horizontal="center" vertical="center" wrapText="1"/>
    </xf>
    <xf numFmtId="0" fontId="39" fillId="0" borderId="90" xfId="35" applyFill="1" applyBorder="1" applyAlignment="1">
      <alignment horizontal="center" vertical="center" wrapText="1"/>
    </xf>
    <xf numFmtId="9" fontId="34" fillId="0" borderId="8" xfId="22" applyNumberFormat="1" applyFont="1" applyBorder="1" applyAlignment="1">
      <alignment horizontal="left" vertical="center" wrapText="1"/>
    </xf>
    <xf numFmtId="9" fontId="34" fillId="0" borderId="15" xfId="22" applyNumberFormat="1" applyFont="1" applyBorder="1" applyAlignment="1">
      <alignment horizontal="left" vertical="center" wrapText="1"/>
    </xf>
    <xf numFmtId="9" fontId="34" fillId="0" borderId="10" xfId="22" applyNumberFormat="1" applyFont="1" applyBorder="1" applyAlignment="1">
      <alignment horizontal="left" vertical="center" wrapText="1"/>
    </xf>
    <xf numFmtId="9" fontId="34" fillId="0" borderId="11" xfId="22" applyNumberFormat="1" applyFont="1" applyBorder="1" applyAlignment="1">
      <alignment horizontal="left" vertical="center" wrapText="1"/>
    </xf>
    <xf numFmtId="9" fontId="39" fillId="0" borderId="29" xfId="35" applyNumberFormat="1" applyFill="1" applyBorder="1" applyAlignment="1">
      <alignment horizontal="center" vertical="center" wrapText="1"/>
    </xf>
    <xf numFmtId="9" fontId="39" fillId="0" borderId="7" xfId="36" applyNumberFormat="1" applyFill="1" applyBorder="1" applyAlignment="1">
      <alignment horizontal="center" vertical="center" wrapText="1"/>
    </xf>
    <xf numFmtId="9" fontId="39" fillId="0" borderId="59" xfId="36" applyNumberFormat="1" applyFill="1" applyBorder="1" applyAlignment="1">
      <alignment horizontal="center" vertical="center" wrapText="1"/>
    </xf>
    <xf numFmtId="9" fontId="39" fillId="0" borderId="15" xfId="36" applyNumberFormat="1" applyFill="1" applyBorder="1" applyAlignment="1">
      <alignment horizontal="center" vertical="center" wrapText="1"/>
    </xf>
    <xf numFmtId="9" fontId="39" fillId="0" borderId="10" xfId="36" applyNumberFormat="1" applyFill="1" applyBorder="1" applyAlignment="1">
      <alignment horizontal="center" vertical="center" wrapText="1"/>
    </xf>
    <xf numFmtId="9" fontId="39" fillId="0" borderId="60" xfId="36" applyNumberFormat="1" applyFill="1" applyBorder="1" applyAlignment="1">
      <alignment horizontal="center" vertical="center" wrapText="1"/>
    </xf>
    <xf numFmtId="0" fontId="39" fillId="0" borderId="30" xfId="35" applyFill="1" applyBorder="1" applyAlignment="1">
      <alignment horizontal="center" vertical="center" wrapText="1"/>
    </xf>
    <xf numFmtId="0" fontId="39" fillId="0" borderId="0" xfId="35" applyFill="1" applyBorder="1" applyAlignment="1">
      <alignment horizontal="center" vertical="center" wrapText="1"/>
    </xf>
    <xf numFmtId="0" fontId="39" fillId="0" borderId="91" xfId="35" applyFill="1" applyBorder="1" applyAlignment="1">
      <alignment horizontal="center" vertical="center" wrapText="1"/>
    </xf>
    <xf numFmtId="0" fontId="8" fillId="0" borderId="2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48" xfId="0" applyFont="1" applyBorder="1" applyAlignment="1">
      <alignment horizontal="center" vertical="center" wrapText="1"/>
    </xf>
    <xf numFmtId="0" fontId="9" fillId="13" borderId="52" xfId="22" applyFont="1" applyFill="1" applyBorder="1" applyAlignment="1">
      <alignment horizontal="center" vertical="center" wrapText="1"/>
    </xf>
    <xf numFmtId="0" fontId="8" fillId="0" borderId="71"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88" xfId="0" applyFont="1" applyBorder="1" applyAlignment="1">
      <alignment horizontal="center" vertical="center" wrapText="1"/>
    </xf>
    <xf numFmtId="0" fontId="8" fillId="0" borderId="46" xfId="0" applyFont="1" applyBorder="1" applyAlignment="1">
      <alignment horizontal="center" vertical="center" wrapText="1"/>
    </xf>
    <xf numFmtId="2" fontId="8" fillId="0" borderId="23" xfId="22" applyNumberFormat="1" applyFont="1" applyBorder="1" applyAlignment="1">
      <alignment horizontal="left" vertical="center" wrapText="1"/>
    </xf>
    <xf numFmtId="2" fontId="8" fillId="0" borderId="18" xfId="22" applyNumberFormat="1" applyFont="1" applyBorder="1" applyAlignment="1">
      <alignment horizontal="left" vertical="center" wrapText="1"/>
    </xf>
    <xf numFmtId="9" fontId="8" fillId="0" borderId="44" xfId="22" applyNumberFormat="1" applyFont="1" applyBorder="1" applyAlignment="1">
      <alignment horizontal="left" vertical="center" wrapText="1"/>
    </xf>
    <xf numFmtId="9" fontId="8" fillId="0" borderId="45" xfId="22" applyNumberFormat="1" applyFont="1" applyBorder="1" applyAlignment="1">
      <alignment horizontal="left" vertical="center" wrapText="1"/>
    </xf>
    <xf numFmtId="9" fontId="8" fillId="0" borderId="46" xfId="22" applyNumberFormat="1" applyFont="1" applyBorder="1" applyAlignment="1">
      <alignment horizontal="left" vertical="center" wrapText="1"/>
    </xf>
    <xf numFmtId="9" fontId="8" fillId="0" borderId="29" xfId="22" applyNumberFormat="1" applyFont="1" applyBorder="1" applyAlignment="1">
      <alignment horizontal="center" vertical="center" wrapText="1"/>
    </xf>
    <xf numFmtId="9" fontId="8" fillId="0" borderId="7" xfId="22" applyNumberFormat="1" applyFont="1" applyBorder="1" applyAlignment="1">
      <alignment horizontal="center" vertical="center" wrapText="1"/>
    </xf>
    <xf numFmtId="9" fontId="8" fillId="0" borderId="59" xfId="22" applyNumberFormat="1" applyFont="1" applyBorder="1" applyAlignment="1">
      <alignment horizontal="center" vertical="center" wrapText="1"/>
    </xf>
    <xf numFmtId="9" fontId="8" fillId="0" borderId="44" xfId="22" applyNumberFormat="1" applyFont="1" applyBorder="1" applyAlignment="1">
      <alignment horizontal="center" vertical="center" wrapText="1"/>
    </xf>
    <xf numFmtId="9" fontId="8" fillId="0" borderId="45" xfId="22" applyNumberFormat="1" applyFont="1" applyBorder="1" applyAlignment="1">
      <alignment horizontal="center" vertical="center" wrapText="1"/>
    </xf>
    <xf numFmtId="9" fontId="8" fillId="0" borderId="48" xfId="22" applyNumberFormat="1" applyFont="1" applyBorder="1" applyAlignment="1">
      <alignment horizontal="center" vertical="center" wrapText="1"/>
    </xf>
    <xf numFmtId="2" fontId="8" fillId="0" borderId="14" xfId="22" applyNumberFormat="1" applyFont="1" applyBorder="1" applyAlignment="1">
      <alignment horizontal="left" vertical="center" wrapText="1"/>
    </xf>
    <xf numFmtId="2" fontId="8" fillId="0" borderId="13" xfId="22" applyNumberFormat="1" applyFont="1" applyBorder="1" applyAlignment="1">
      <alignment horizontal="left" vertical="center" wrapText="1"/>
    </xf>
    <xf numFmtId="9" fontId="39" fillId="0" borderId="29" xfId="36" applyNumberFormat="1" applyBorder="1" applyAlignment="1">
      <alignment horizontal="center" vertical="center" wrapText="1"/>
    </xf>
    <xf numFmtId="9" fontId="39" fillId="0" borderId="7" xfId="36" applyNumberFormat="1" applyBorder="1" applyAlignment="1">
      <alignment horizontal="center" vertical="center" wrapText="1"/>
    </xf>
    <xf numFmtId="9" fontId="39" fillId="0" borderId="59" xfId="36" applyNumberFormat="1" applyBorder="1" applyAlignment="1">
      <alignment horizontal="center" vertical="center" wrapText="1"/>
    </xf>
    <xf numFmtId="9" fontId="39" fillId="0" borderId="15" xfId="36" applyNumberFormat="1" applyBorder="1" applyAlignment="1">
      <alignment horizontal="center" vertical="center" wrapText="1"/>
    </xf>
    <xf numFmtId="9" fontId="39" fillId="0" borderId="10" xfId="36" applyNumberFormat="1" applyBorder="1" applyAlignment="1">
      <alignment horizontal="center" vertical="center" wrapText="1"/>
    </xf>
    <xf numFmtId="9" fontId="39" fillId="0" borderId="60" xfId="36" applyNumberFormat="1" applyBorder="1" applyAlignment="1">
      <alignment horizontal="center" vertical="center" wrapText="1"/>
    </xf>
    <xf numFmtId="2" fontId="8" fillId="0" borderId="58" xfId="22" applyNumberFormat="1" applyFont="1" applyBorder="1" applyAlignment="1">
      <alignment horizontal="left" vertical="center" wrapText="1"/>
    </xf>
    <xf numFmtId="9" fontId="43" fillId="0" borderId="29" xfId="35" applyNumberFormat="1" applyFont="1" applyFill="1" applyBorder="1" applyAlignment="1">
      <alignment horizontal="center" vertical="center" wrapText="1"/>
    </xf>
    <xf numFmtId="9" fontId="43" fillId="0" borderId="7" xfId="35" applyNumberFormat="1" applyFont="1" applyFill="1" applyBorder="1" applyAlignment="1">
      <alignment horizontal="center" vertical="center" wrapText="1"/>
    </xf>
    <xf numFmtId="9" fontId="43" fillId="0" borderId="59" xfId="35" applyNumberFormat="1" applyFont="1" applyFill="1" applyBorder="1" applyAlignment="1">
      <alignment horizontal="center" vertical="center" wrapText="1"/>
    </xf>
    <xf numFmtId="9" fontId="43" fillId="0" borderId="15" xfId="35" applyNumberFormat="1" applyFont="1" applyFill="1" applyBorder="1" applyAlignment="1">
      <alignment horizontal="center" vertical="center" wrapText="1"/>
    </xf>
    <xf numFmtId="9" fontId="43" fillId="0" borderId="10" xfId="35" applyNumberFormat="1" applyFont="1" applyFill="1" applyBorder="1" applyAlignment="1">
      <alignment horizontal="center" vertical="center" wrapText="1"/>
    </xf>
    <xf numFmtId="9" fontId="43" fillId="0" borderId="60" xfId="35" applyNumberFormat="1" applyFont="1" applyFill="1" applyBorder="1" applyAlignment="1">
      <alignment horizontal="center" vertical="center" wrapText="1"/>
    </xf>
    <xf numFmtId="9" fontId="8" fillId="0" borderId="6" xfId="30" applyFont="1" applyFill="1" applyBorder="1" applyAlignment="1" applyProtection="1">
      <alignment horizontal="justify" vertical="center" wrapText="1"/>
    </xf>
    <xf numFmtId="0" fontId="9" fillId="0" borderId="3" xfId="22" applyFont="1" applyBorder="1" applyAlignment="1">
      <alignment horizontal="center" vertical="center" wrapText="1"/>
    </xf>
    <xf numFmtId="0" fontId="9" fillId="0" borderId="4" xfId="22" applyFont="1" applyBorder="1" applyAlignment="1">
      <alignment horizontal="center" vertical="center" wrapText="1"/>
    </xf>
    <xf numFmtId="9" fontId="49" fillId="0" borderId="29" xfId="30" applyFont="1" applyFill="1" applyBorder="1" applyAlignment="1" applyProtection="1">
      <alignment horizontal="justify" vertical="center" wrapText="1"/>
    </xf>
    <xf numFmtId="9" fontId="8" fillId="0" borderId="7" xfId="30" applyFont="1" applyFill="1" applyBorder="1" applyAlignment="1" applyProtection="1">
      <alignment horizontal="justify" vertical="center" wrapText="1"/>
    </xf>
    <xf numFmtId="9" fontId="8" fillId="0" borderId="8" xfId="30" applyFont="1" applyFill="1" applyBorder="1" applyAlignment="1" applyProtection="1">
      <alignment horizontal="justify" vertical="center" wrapText="1"/>
    </xf>
    <xf numFmtId="9" fontId="8" fillId="0" borderId="15" xfId="30" applyFont="1" applyFill="1" applyBorder="1" applyAlignment="1" applyProtection="1">
      <alignment horizontal="justify" vertical="center" wrapText="1"/>
    </xf>
    <xf numFmtId="9" fontId="8" fillId="0" borderId="10" xfId="30" applyFont="1" applyFill="1" applyBorder="1" applyAlignment="1" applyProtection="1">
      <alignment horizontal="justify" vertical="center" wrapText="1"/>
    </xf>
    <xf numFmtId="9" fontId="8" fillId="0" borderId="11" xfId="30" applyFont="1" applyFill="1" applyBorder="1" applyAlignment="1" applyProtection="1">
      <alignment horizontal="justify" vertical="center" wrapText="1"/>
    </xf>
    <xf numFmtId="9" fontId="8" fillId="0" borderId="29" xfId="30" applyFont="1" applyFill="1" applyBorder="1" applyAlignment="1" applyProtection="1">
      <alignment horizontal="justify" vertical="center" wrapText="1"/>
    </xf>
    <xf numFmtId="2" fontId="8" fillId="0" borderId="69" xfId="22" applyNumberFormat="1" applyFont="1" applyBorder="1" applyAlignment="1">
      <alignment horizontal="left" vertical="center" wrapText="1"/>
    </xf>
    <xf numFmtId="0" fontId="0" fillId="0" borderId="18" xfId="0" applyBorder="1" applyAlignment="1">
      <alignment horizontal="left" vertical="center" wrapText="1"/>
    </xf>
    <xf numFmtId="0" fontId="34" fillId="0" borderId="29" xfId="0" applyFont="1" applyBorder="1" applyAlignment="1">
      <alignment vertical="center" wrapText="1"/>
    </xf>
    <xf numFmtId="0" fontId="34" fillId="0" borderId="7" xfId="0" applyFont="1" applyBorder="1" applyAlignment="1">
      <alignment vertical="center" wrapText="1"/>
    </xf>
    <xf numFmtId="0" fontId="34" fillId="0" borderId="80" xfId="0" applyFont="1" applyBorder="1" applyAlignment="1">
      <alignment vertical="center" wrapText="1"/>
    </xf>
    <xf numFmtId="0" fontId="34" fillId="0" borderId="81" xfId="0" applyFont="1" applyBorder="1" applyAlignment="1">
      <alignment vertical="center" wrapText="1"/>
    </xf>
    <xf numFmtId="0" fontId="51" fillId="0" borderId="29"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84" xfId="0" applyFont="1" applyBorder="1" applyAlignment="1">
      <alignment horizontal="center" vertical="center" wrapText="1"/>
    </xf>
    <xf numFmtId="0" fontId="51" fillId="0" borderId="80" xfId="0" applyFont="1" applyBorder="1" applyAlignment="1">
      <alignment horizontal="center" vertical="center" wrapText="1"/>
    </xf>
    <xf numFmtId="0" fontId="51" fillId="0" borderId="81" xfId="0" applyFont="1" applyBorder="1" applyAlignment="1">
      <alignment horizontal="center" vertical="center" wrapText="1"/>
    </xf>
    <xf numFmtId="0" fontId="51" fillId="0" borderId="85" xfId="0" applyFont="1" applyBorder="1" applyAlignment="1">
      <alignment horizontal="center" vertical="center" wrapText="1"/>
    </xf>
    <xf numFmtId="0" fontId="34" fillId="0" borderId="72" xfId="0" applyFont="1" applyBorder="1" applyAlignment="1">
      <alignment vertical="center" wrapText="1"/>
    </xf>
    <xf numFmtId="0" fontId="34" fillId="0" borderId="73" xfId="0" applyFont="1" applyBorder="1" applyAlignment="1">
      <alignment vertical="center" wrapText="1"/>
    </xf>
    <xf numFmtId="0" fontId="51" fillId="0" borderId="15"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93" xfId="0" applyFont="1" applyBorder="1" applyAlignment="1">
      <alignment horizontal="center" vertical="center" wrapText="1"/>
    </xf>
    <xf numFmtId="2" fontId="8" fillId="0" borderId="20" xfId="22" applyNumberFormat="1" applyFont="1" applyBorder="1" applyAlignment="1">
      <alignment horizontal="left" vertical="center" wrapText="1"/>
    </xf>
    <xf numFmtId="9" fontId="8" fillId="0" borderId="40" xfId="28" applyFont="1" applyFill="1" applyBorder="1" applyAlignment="1" applyProtection="1">
      <alignment horizontal="center" vertical="center" wrapText="1"/>
    </xf>
    <xf numFmtId="0" fontId="39" fillId="0" borderId="74" xfId="35" applyFill="1" applyBorder="1" applyAlignment="1">
      <alignment horizontal="center" vertical="center" wrapText="1"/>
    </xf>
    <xf numFmtId="0" fontId="39" fillId="0" borderId="36" xfId="36" applyFill="1" applyBorder="1" applyAlignment="1">
      <alignment horizontal="center" vertical="center" wrapText="1"/>
    </xf>
    <xf numFmtId="0" fontId="39" fillId="0" borderId="92" xfId="36" applyFill="1" applyBorder="1" applyAlignment="1">
      <alignment horizontal="center" vertical="center" wrapText="1"/>
    </xf>
    <xf numFmtId="0" fontId="39" fillId="0" borderId="72" xfId="36" applyFill="1" applyBorder="1" applyAlignment="1">
      <alignment horizontal="center" vertical="center" wrapText="1"/>
    </xf>
    <xf numFmtId="0" fontId="39" fillId="0" borderId="73" xfId="36" applyFill="1" applyBorder="1" applyAlignment="1">
      <alignment horizontal="center" vertical="center" wrapText="1"/>
    </xf>
    <xf numFmtId="0" fontId="39" fillId="0" borderId="90" xfId="36" applyFill="1" applyBorder="1" applyAlignment="1">
      <alignment horizontal="center" vertical="center" wrapText="1"/>
    </xf>
    <xf numFmtId="0" fontId="0" fillId="0" borderId="14" xfId="0" applyBorder="1" applyAlignment="1">
      <alignment horizontal="left" vertical="center" wrapText="1"/>
    </xf>
    <xf numFmtId="0" fontId="39" fillId="0" borderId="30" xfId="36" applyFill="1" applyBorder="1" applyAlignment="1">
      <alignment horizontal="center" vertical="center" wrapText="1"/>
    </xf>
    <xf numFmtId="0" fontId="39" fillId="0" borderId="0" xfId="36" applyFill="1" applyBorder="1" applyAlignment="1">
      <alignment horizontal="center" vertical="center" wrapText="1"/>
    </xf>
    <xf numFmtId="0" fontId="39" fillId="0" borderId="91" xfId="36" applyFill="1" applyBorder="1" applyAlignment="1">
      <alignment horizontal="center" vertical="center" wrapText="1"/>
    </xf>
    <xf numFmtId="0" fontId="34" fillId="0" borderId="84" xfId="0" applyFont="1" applyBorder="1" applyAlignment="1">
      <alignment vertical="center" wrapText="1"/>
    </xf>
    <xf numFmtId="0" fontId="34" fillId="0" borderId="85" xfId="0" applyFont="1" applyBorder="1" applyAlignment="1">
      <alignment vertical="center" wrapText="1"/>
    </xf>
    <xf numFmtId="0" fontId="9" fillId="13" borderId="58" xfId="22" applyFont="1" applyFill="1" applyBorder="1" applyAlignment="1">
      <alignment horizontal="center" vertical="center" wrapText="1"/>
    </xf>
    <xf numFmtId="0" fontId="9" fillId="13" borderId="3" xfId="22" applyFont="1" applyFill="1" applyBorder="1" applyAlignment="1">
      <alignment horizontal="center" vertical="center" wrapText="1"/>
    </xf>
    <xf numFmtId="0" fontId="9" fillId="13" borderId="17" xfId="22" applyFont="1" applyFill="1" applyBorder="1" applyAlignment="1">
      <alignment horizontal="center" vertical="center" wrapText="1"/>
    </xf>
    <xf numFmtId="9" fontId="9" fillId="0" borderId="3" xfId="28" applyFont="1" applyBorder="1" applyAlignment="1">
      <alignment horizontal="center" vertical="center" wrapText="1"/>
    </xf>
    <xf numFmtId="9" fontId="9" fillId="0" borderId="19" xfId="28" applyFont="1" applyBorder="1" applyAlignment="1">
      <alignment horizontal="center" vertical="center" wrapText="1"/>
    </xf>
    <xf numFmtId="0" fontId="34" fillId="0" borderId="71" xfId="0" applyFont="1" applyBorder="1" applyAlignment="1">
      <alignment vertical="center" wrapText="1"/>
    </xf>
    <xf numFmtId="0" fontId="34" fillId="0" borderId="82" xfId="0" applyFont="1" applyBorder="1" applyAlignment="1">
      <alignment vertical="center" wrapText="1"/>
    </xf>
    <xf numFmtId="0" fontId="34" fillId="0" borderId="8" xfId="0" applyFont="1" applyBorder="1" applyAlignment="1">
      <alignment vertical="center" wrapText="1"/>
    </xf>
    <xf numFmtId="0" fontId="34" fillId="0" borderId="83" xfId="0" applyFont="1" applyBorder="1" applyAlignment="1">
      <alignment vertical="center" wrapText="1"/>
    </xf>
    <xf numFmtId="0" fontId="32" fillId="10" borderId="3" xfId="0" applyFont="1" applyFill="1" applyBorder="1" applyAlignment="1">
      <alignment horizontal="center" vertical="center" wrapText="1"/>
    </xf>
    <xf numFmtId="0" fontId="32" fillId="10" borderId="17" xfId="0" applyFont="1" applyFill="1" applyBorder="1" applyAlignment="1">
      <alignment horizontal="center" vertical="center" wrapText="1"/>
    </xf>
    <xf numFmtId="0" fontId="32" fillId="10" borderId="4" xfId="0" applyFont="1" applyFill="1" applyBorder="1" applyAlignment="1">
      <alignment horizontal="center" vertical="center" wrapText="1"/>
    </xf>
    <xf numFmtId="0" fontId="32" fillId="10" borderId="12" xfId="0" applyFont="1" applyFill="1" applyBorder="1" applyAlignment="1">
      <alignment horizontal="center" vertical="center"/>
    </xf>
    <xf numFmtId="0" fontId="32" fillId="10" borderId="38" xfId="0" applyFont="1" applyFill="1" applyBorder="1" applyAlignment="1">
      <alignment horizontal="center" vertical="center"/>
    </xf>
    <xf numFmtId="0" fontId="32" fillId="10" borderId="39"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7" xfId="0" applyFont="1" applyFill="1" applyBorder="1" applyAlignment="1">
      <alignment horizontal="center" vertical="center"/>
    </xf>
    <xf numFmtId="0" fontId="32" fillId="10" borderId="8"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0" xfId="0" applyFont="1" applyFill="1" applyAlignment="1">
      <alignment horizontal="center" vertical="center"/>
    </xf>
    <xf numFmtId="0" fontId="32" fillId="10" borderId="9" xfId="0" applyFont="1" applyFill="1" applyBorder="1" applyAlignment="1">
      <alignment horizontal="center" vertical="center"/>
    </xf>
    <xf numFmtId="0" fontId="32" fillId="10" borderId="15" xfId="0" applyFont="1" applyFill="1" applyBorder="1" applyAlignment="1">
      <alignment horizontal="center" vertical="center"/>
    </xf>
    <xf numFmtId="0" fontId="32" fillId="10" borderId="10" xfId="0" applyFont="1" applyFill="1" applyBorder="1" applyAlignment="1">
      <alignment horizontal="center" vertical="center"/>
    </xf>
    <xf numFmtId="0" fontId="32" fillId="10" borderId="11" xfId="0" applyFont="1" applyFill="1" applyBorder="1" applyAlignment="1">
      <alignment horizontal="center" vertical="center"/>
    </xf>
    <xf numFmtId="0" fontId="9" fillId="0" borderId="43" xfId="0" applyFont="1" applyBorder="1" applyAlignment="1">
      <alignment horizontal="left" vertical="center" wrapText="1"/>
    </xf>
    <xf numFmtId="0" fontId="9" fillId="0" borderId="21" xfId="0" applyFont="1" applyBorder="1" applyAlignment="1">
      <alignment horizontal="left" vertical="center" wrapText="1"/>
    </xf>
    <xf numFmtId="0" fontId="9" fillId="0" borderId="39" xfId="0" applyFont="1" applyBorder="1" applyAlignment="1">
      <alignment horizontal="left" vertical="center" wrapText="1"/>
    </xf>
    <xf numFmtId="0" fontId="9" fillId="0" borderId="6" xfId="0" applyFont="1" applyBorder="1" applyAlignment="1">
      <alignment horizontal="left" vertical="center" wrapText="1"/>
    </xf>
    <xf numFmtId="0" fontId="32" fillId="0" borderId="6" xfId="0" applyFont="1" applyBorder="1" applyAlignment="1">
      <alignment horizontal="left" vertical="center" wrapText="1"/>
    </xf>
    <xf numFmtId="0" fontId="32" fillId="0" borderId="15" xfId="0" applyFont="1" applyBorder="1" applyAlignment="1">
      <alignment horizontal="center" vertical="center"/>
    </xf>
    <xf numFmtId="0" fontId="32" fillId="0" borderId="10" xfId="0" applyFont="1" applyBorder="1" applyAlignment="1">
      <alignment horizontal="center" vertical="center"/>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32" fillId="0" borderId="38" xfId="0" applyFont="1" applyBorder="1" applyAlignment="1">
      <alignment horizontal="center" vertical="center"/>
    </xf>
    <xf numFmtId="0" fontId="32" fillId="0" borderId="39" xfId="0" applyFont="1" applyBorder="1" applyAlignment="1">
      <alignment horizontal="center" vertical="center"/>
    </xf>
    <xf numFmtId="0" fontId="32" fillId="0" borderId="29"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9" fillId="9" borderId="6" xfId="22" applyFont="1" applyFill="1" applyBorder="1" applyAlignment="1">
      <alignment horizontal="left" vertical="center" wrapText="1"/>
    </xf>
    <xf numFmtId="0" fontId="32" fillId="12" borderId="6" xfId="22" applyFont="1" applyFill="1" applyBorder="1" applyAlignment="1">
      <alignment horizontal="center" vertical="center" wrapText="1"/>
    </xf>
    <xf numFmtId="0" fontId="9" fillId="12" borderId="6" xfId="22" applyFont="1" applyFill="1" applyBorder="1" applyAlignment="1">
      <alignment horizontal="center" vertical="center" wrapText="1"/>
    </xf>
    <xf numFmtId="0" fontId="32" fillId="10" borderId="12" xfId="0" applyFont="1" applyFill="1" applyBorder="1" applyAlignment="1">
      <alignment horizontal="center" vertical="center" wrapText="1"/>
    </xf>
    <xf numFmtId="0" fontId="32" fillId="10" borderId="38"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30" fillId="0" borderId="6" xfId="0" applyFont="1" applyBorder="1" applyAlignment="1">
      <alignment horizontal="center" vertical="center"/>
    </xf>
    <xf numFmtId="0" fontId="32" fillId="10" borderId="6" xfId="0" applyFont="1" applyFill="1" applyBorder="1" applyAlignment="1">
      <alignment horizontal="center" vertical="center" wrapText="1"/>
    </xf>
    <xf numFmtId="14" fontId="38" fillId="0" borderId="6" xfId="0" applyNumberFormat="1" applyFont="1" applyBorder="1" applyAlignment="1">
      <alignment horizontal="center" vertical="center"/>
    </xf>
    <xf numFmtId="0" fontId="38" fillId="0" borderId="6" xfId="0" applyFont="1" applyBorder="1" applyAlignment="1">
      <alignment horizontal="center" vertical="center"/>
    </xf>
    <xf numFmtId="0" fontId="32" fillId="0" borderId="6" xfId="0" applyFont="1" applyBorder="1" applyAlignment="1">
      <alignment horizontal="center" vertical="center" wrapText="1"/>
    </xf>
    <xf numFmtId="0" fontId="32" fillId="0" borderId="6" xfId="0" applyFont="1" applyBorder="1" applyAlignment="1">
      <alignment horizontal="center" vertical="center"/>
    </xf>
    <xf numFmtId="0" fontId="30" fillId="0" borderId="12" xfId="0" applyFont="1" applyBorder="1" applyAlignment="1">
      <alignment horizontal="left" vertical="center"/>
    </xf>
    <xf numFmtId="0" fontId="30" fillId="0" borderId="38" xfId="0" applyFont="1" applyBorder="1" applyAlignment="1">
      <alignment horizontal="left" vertical="center"/>
    </xf>
    <xf numFmtId="0" fontId="30" fillId="0" borderId="39" xfId="0" applyFont="1" applyBorder="1" applyAlignment="1">
      <alignment horizontal="left" vertical="center"/>
    </xf>
    <xf numFmtId="0" fontId="32" fillId="0" borderId="29" xfId="0" applyFont="1" applyBorder="1" applyAlignment="1">
      <alignment vertical="center" wrapText="1"/>
    </xf>
    <xf numFmtId="0" fontId="32" fillId="0" borderId="7" xfId="0" applyFont="1" applyBorder="1" applyAlignment="1">
      <alignment vertical="center" wrapText="1"/>
    </xf>
    <xf numFmtId="0" fontId="32" fillId="0" borderId="8" xfId="0" applyFont="1" applyBorder="1" applyAlignment="1">
      <alignment vertical="center" wrapText="1"/>
    </xf>
    <xf numFmtId="0" fontId="9" fillId="0" borderId="6" xfId="0" applyFont="1" applyBorder="1" applyAlignment="1">
      <alignment vertical="center" wrapText="1"/>
    </xf>
    <xf numFmtId="0" fontId="10" fillId="9" borderId="4" xfId="0" applyFont="1" applyFill="1" applyBorder="1" applyAlignment="1">
      <alignment horizontal="center" vertical="center"/>
    </xf>
    <xf numFmtId="0" fontId="10" fillId="9" borderId="6" xfId="0" applyFont="1" applyFill="1" applyBorder="1" applyAlignment="1">
      <alignment horizontal="center" vertical="center"/>
    </xf>
    <xf numFmtId="0" fontId="9" fillId="10" borderId="3"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9" fillId="10" borderId="12" xfId="0" applyFont="1" applyFill="1" applyBorder="1" applyAlignment="1">
      <alignment horizontal="center" vertical="center" wrapText="1"/>
    </xf>
    <xf numFmtId="0" fontId="9" fillId="10" borderId="39" xfId="0" applyFont="1" applyFill="1" applyBorder="1" applyAlignment="1">
      <alignment horizontal="center" vertical="center" wrapText="1"/>
    </xf>
    <xf numFmtId="0" fontId="9" fillId="10" borderId="6" xfId="0" applyFont="1" applyFill="1" applyBorder="1" applyAlignment="1">
      <alignment horizontal="center" vertical="center"/>
    </xf>
    <xf numFmtId="0" fontId="9" fillId="10" borderId="38" xfId="0" applyFont="1" applyFill="1" applyBorder="1" applyAlignment="1">
      <alignment horizontal="center" vertical="center" wrapText="1"/>
    </xf>
    <xf numFmtId="0" fontId="9" fillId="9" borderId="4" xfId="22" applyFont="1" applyFill="1" applyBorder="1" applyAlignment="1">
      <alignment horizontal="left" vertical="center" wrapText="1"/>
    </xf>
    <xf numFmtId="0" fontId="32" fillId="10" borderId="6" xfId="0" applyFont="1" applyFill="1" applyBorder="1" applyAlignment="1">
      <alignment horizontal="center" vertical="center"/>
    </xf>
    <xf numFmtId="0" fontId="9" fillId="12" borderId="4" xfId="22" applyFont="1" applyFill="1" applyBorder="1" applyAlignment="1">
      <alignment horizontal="center" vertical="center" wrapText="1"/>
    </xf>
    <xf numFmtId="0" fontId="32" fillId="10" borderId="9" xfId="0" applyFont="1" applyFill="1" applyBorder="1" applyAlignment="1">
      <alignment horizontal="center" vertical="center" wrapText="1"/>
    </xf>
    <xf numFmtId="0" fontId="32" fillId="10" borderId="11" xfId="0" applyFont="1" applyFill="1" applyBorder="1" applyAlignment="1">
      <alignment horizontal="center" vertical="center" wrapText="1"/>
    </xf>
    <xf numFmtId="0" fontId="9" fillId="0" borderId="6" xfId="22" applyFont="1" applyBorder="1" applyAlignment="1">
      <alignment horizontal="left" vertical="center" wrapText="1"/>
    </xf>
    <xf numFmtId="0" fontId="9" fillId="0" borderId="4" xfId="22" applyFont="1" applyBorder="1" applyAlignment="1">
      <alignment horizontal="left" vertical="center" wrapText="1"/>
    </xf>
    <xf numFmtId="0" fontId="9" fillId="0" borderId="6" xfId="22" applyFont="1" applyBorder="1" applyAlignment="1">
      <alignment horizontal="center" vertical="center" wrapText="1"/>
    </xf>
    <xf numFmtId="0" fontId="0" fillId="0" borderId="27" xfId="0" applyBorder="1" applyAlignment="1">
      <alignment horizontal="center"/>
    </xf>
    <xf numFmtId="0" fontId="0" fillId="0" borderId="61" xfId="0" applyBorder="1" applyAlignment="1">
      <alignment horizontal="center"/>
    </xf>
    <xf numFmtId="0" fontId="0" fillId="0" borderId="54" xfId="0" applyBorder="1" applyAlignment="1">
      <alignment horizontal="center"/>
    </xf>
    <xf numFmtId="0" fontId="9" fillId="13" borderId="49" xfId="22" applyFont="1" applyFill="1" applyBorder="1" applyAlignment="1">
      <alignment horizontal="center" vertical="center" wrapText="1"/>
    </xf>
    <xf numFmtId="0" fontId="9" fillId="13" borderId="50" xfId="22" applyFont="1" applyFill="1" applyBorder="1" applyAlignment="1">
      <alignment horizontal="center" vertical="center" wrapText="1"/>
    </xf>
    <xf numFmtId="0" fontId="0" fillId="0" borderId="12" xfId="0" applyBorder="1" applyAlignment="1">
      <alignment horizontal="center"/>
    </xf>
    <xf numFmtId="0" fontId="0" fillId="0" borderId="38" xfId="0" applyBorder="1" applyAlignment="1">
      <alignment horizontal="center"/>
    </xf>
    <xf numFmtId="0" fontId="0" fillId="0" borderId="52" xfId="0" applyBorder="1" applyAlignment="1">
      <alignment horizontal="center"/>
    </xf>
    <xf numFmtId="0" fontId="8" fillId="0" borderId="20" xfId="22" applyFont="1" applyBorder="1" applyAlignment="1">
      <alignment horizontal="center" vertical="center" wrapText="1"/>
    </xf>
    <xf numFmtId="0" fontId="8" fillId="0" borderId="13" xfId="22" applyFont="1" applyBorder="1" applyAlignment="1">
      <alignment horizontal="center" vertical="center" wrapText="1"/>
    </xf>
    <xf numFmtId="0" fontId="8" fillId="0" borderId="23" xfId="22" applyFont="1" applyBorder="1" applyAlignment="1">
      <alignment horizontal="center" vertical="center" wrapText="1"/>
    </xf>
    <xf numFmtId="0" fontId="9" fillId="0" borderId="21" xfId="22" applyFont="1" applyBorder="1" applyAlignment="1">
      <alignment horizontal="center" vertical="center"/>
    </xf>
    <xf numFmtId="0" fontId="9" fillId="0" borderId="6" xfId="22" applyFont="1" applyBorder="1" applyAlignment="1">
      <alignment horizontal="center" vertical="center"/>
    </xf>
    <xf numFmtId="0" fontId="9" fillId="13" borderId="5" xfId="22" applyFont="1" applyFill="1" applyBorder="1" applyAlignment="1">
      <alignment horizontal="center" vertical="center" wrapText="1"/>
    </xf>
    <xf numFmtId="0" fontId="9" fillId="13" borderId="28" xfId="22" applyFont="1" applyFill="1" applyBorder="1" applyAlignment="1">
      <alignment horizontal="center" vertical="center" wrapText="1"/>
    </xf>
    <xf numFmtId="0" fontId="30" fillId="0" borderId="12"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52" xfId="0" applyFont="1" applyBorder="1" applyAlignment="1">
      <alignment horizontal="center" vertical="center" wrapText="1"/>
    </xf>
    <xf numFmtId="41" fontId="30" fillId="0" borderId="29" xfId="12" applyFont="1" applyFill="1" applyBorder="1" applyAlignment="1">
      <alignment horizontal="left" vertical="center"/>
    </xf>
    <xf numFmtId="41" fontId="30" fillId="0" borderId="30" xfId="12" applyFont="1" applyFill="1" applyBorder="1" applyAlignment="1">
      <alignment horizontal="left" vertical="center"/>
    </xf>
    <xf numFmtId="41" fontId="30" fillId="0" borderId="15" xfId="12" applyFont="1" applyFill="1" applyBorder="1" applyAlignment="1">
      <alignment horizontal="left" vertical="center"/>
    </xf>
    <xf numFmtId="9" fontId="34" fillId="0" borderId="6"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6" xfId="0" applyFont="1" applyFill="1" applyBorder="1" applyAlignment="1">
      <alignment horizontal="left" vertical="center" wrapText="1"/>
    </xf>
    <xf numFmtId="0" fontId="39" fillId="0" borderId="6" xfId="36" applyNumberFormat="1" applyFill="1" applyBorder="1" applyAlignment="1">
      <alignment horizontal="center" vertical="center" wrapText="1"/>
    </xf>
  </cellXfs>
  <cellStyles count="37">
    <cellStyle name="20% - Énfasis6 2" xfId="1" xr:uid="{00000000-0005-0000-0000-000000000000}"/>
    <cellStyle name="BodyStyle" xfId="2" xr:uid="{00000000-0005-0000-0000-000001000000}"/>
    <cellStyle name="Borde de la tabla derecha" xfId="3" xr:uid="{00000000-0005-0000-0000-000002000000}"/>
    <cellStyle name="Borde de la tabla izquierda" xfId="4" xr:uid="{00000000-0005-0000-0000-000003000000}"/>
    <cellStyle name="Encabezado 1 2" xfId="5" xr:uid="{00000000-0005-0000-0000-000004000000}"/>
    <cellStyle name="Encabezado 2" xfId="6" xr:uid="{00000000-0005-0000-0000-000005000000}"/>
    <cellStyle name="Énfasis6 2" xfId="7" xr:uid="{00000000-0005-0000-0000-000006000000}"/>
    <cellStyle name="Fecha" xfId="8" xr:uid="{00000000-0005-0000-0000-000007000000}"/>
    <cellStyle name="HeaderStyle" xfId="9" xr:uid="{00000000-0005-0000-0000-000008000000}"/>
    <cellStyle name="Hipervínculo" xfId="35" builtinId="8"/>
    <cellStyle name="Hyperlink" xfId="36" xr:uid="{00000000-000B-0000-0000-000008000000}"/>
    <cellStyle name="Millares" xfId="10" builtinId="3"/>
    <cellStyle name="Millares [0]" xfId="11" builtinId="6"/>
    <cellStyle name="Millares [0] 2" xfId="12" xr:uid="{00000000-0005-0000-0000-00000B000000}"/>
    <cellStyle name="Millares [0] 2 2" xfId="34" xr:uid="{DB04847E-9238-4B35-9783-E7ADB89B8424}"/>
    <cellStyle name="Millares 2" xfId="13" xr:uid="{00000000-0005-0000-0000-00000C000000}"/>
    <cellStyle name="Moneda" xfId="14" builtinId="4"/>
    <cellStyle name="Moneda [0]" xfId="15" builtinId="7"/>
    <cellStyle name="Moneda 130" xfId="16" xr:uid="{00000000-0005-0000-0000-00000F000000}"/>
    <cellStyle name="Moneda 2" xfId="17" xr:uid="{00000000-0005-0000-0000-000010000000}"/>
    <cellStyle name="Moneda 2 2" xfId="18" xr:uid="{00000000-0005-0000-0000-000011000000}"/>
    <cellStyle name="Moneda 23" xfId="19" xr:uid="{00000000-0005-0000-0000-000012000000}"/>
    <cellStyle name="Moneda 3" xfId="20" xr:uid="{00000000-0005-0000-0000-000013000000}"/>
    <cellStyle name="Neutral 2" xfId="21" xr:uid="{00000000-0005-0000-0000-000014000000}"/>
    <cellStyle name="Normal" xfId="0" builtinId="0"/>
    <cellStyle name="Normal 2" xfId="22" xr:uid="{00000000-0005-0000-0000-000016000000}"/>
    <cellStyle name="Normal 2 2" xfId="23" xr:uid="{00000000-0005-0000-0000-000017000000}"/>
    <cellStyle name="Normal 2 3" xfId="24" xr:uid="{00000000-0005-0000-0000-000018000000}"/>
    <cellStyle name="Normal 3" xfId="25" xr:uid="{00000000-0005-0000-0000-000019000000}"/>
    <cellStyle name="Normal 3 2" xfId="26" xr:uid="{00000000-0005-0000-0000-00001A000000}"/>
    <cellStyle name="Normal 6 2" xfId="27" xr:uid="{00000000-0005-0000-0000-00001B000000}"/>
    <cellStyle name="Porcentaje" xfId="28" builtinId="5"/>
    <cellStyle name="Porcentaje 2" xfId="29" xr:uid="{00000000-0005-0000-0000-00001D000000}"/>
    <cellStyle name="Porcentual 2" xfId="30" xr:uid="{00000000-0005-0000-0000-00001E000000}"/>
    <cellStyle name="Texto de inicio" xfId="31" xr:uid="{00000000-0005-0000-0000-00001F000000}"/>
    <cellStyle name="Texto de la columna A" xfId="32" xr:uid="{00000000-0005-0000-0000-000020000000}"/>
    <cellStyle name="Título 4" xfId="33" xr:uid="{00000000-0005-0000-0000-00002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24.emf"/><Relationship Id="rId3" Type="http://schemas.openxmlformats.org/officeDocument/2006/relationships/customXml" Target="../ink/ink2.xml"/><Relationship Id="rId7" Type="http://schemas.openxmlformats.org/officeDocument/2006/relationships/customXml" Target="../ink/ink4.xml"/><Relationship Id="rId2" Type="http://schemas.openxmlformats.org/officeDocument/2006/relationships/image" Target="../media/image2.emf"/><Relationship Id="rId1" Type="http://schemas.openxmlformats.org/officeDocument/2006/relationships/customXml" Target="../ink/ink1.xml"/><Relationship Id="rId6" Type="http://schemas.openxmlformats.org/officeDocument/2006/relationships/image" Target="../media/image23.emf"/><Relationship Id="rId5" Type="http://schemas.openxmlformats.org/officeDocument/2006/relationships/customXml" Target="../ink/ink3.xml"/><Relationship Id="rId10" Type="http://schemas.openxmlformats.org/officeDocument/2006/relationships/image" Target="../media/image230.emf"/><Relationship Id="rId4" Type="http://schemas.openxmlformats.org/officeDocument/2006/relationships/image" Target="../media/image25.emf"/><Relationship Id="rId9" Type="http://schemas.openxmlformats.org/officeDocument/2006/relationships/customXml" Target="../ink/ink5.xml"/></Relationships>
</file>

<file path=xl/drawings/_rels/drawing6.xml.rels><?xml version="1.0" encoding="UTF-8" standalone="yes"?>
<Relationships xmlns="http://schemas.openxmlformats.org/package/2006/relationships"><Relationship Id="rId3" Type="http://schemas.openxmlformats.org/officeDocument/2006/relationships/customXml" Target="../ink/ink7.xml"/><Relationship Id="rId2" Type="http://schemas.openxmlformats.org/officeDocument/2006/relationships/image" Target="../media/image20.emf"/><Relationship Id="rId1" Type="http://schemas.openxmlformats.org/officeDocument/2006/relationships/customXml" Target="../ink/ink6.xml"/><Relationship Id="rId6" Type="http://schemas.openxmlformats.org/officeDocument/2006/relationships/image" Target="../media/image200.emf"/><Relationship Id="rId5" Type="http://schemas.openxmlformats.org/officeDocument/2006/relationships/customXml" Target="../ink/ink8.xml"/><Relationship Id="rId4" Type="http://schemas.openxmlformats.org/officeDocument/2006/relationships/image" Target="../media/image201.emf"/></Relationships>
</file>

<file path=xl/drawings/_rels/drawing7.xml.rels><?xml version="1.0" encoding="UTF-8" standalone="yes"?>
<Relationships xmlns="http://schemas.openxmlformats.org/package/2006/relationships"><Relationship Id="rId3" Type="http://schemas.openxmlformats.org/officeDocument/2006/relationships/customXml" Target="../ink/ink10.xml"/><Relationship Id="rId2" Type="http://schemas.openxmlformats.org/officeDocument/2006/relationships/image" Target="../media/image21.emf"/><Relationship Id="rId1" Type="http://schemas.openxmlformats.org/officeDocument/2006/relationships/customXml" Target="../ink/ink9.xml"/><Relationship Id="rId4" Type="http://schemas.openxmlformats.org/officeDocument/2006/relationships/image" Target="../media/image210.emf"/></Relationships>
</file>

<file path=xl/drawings/_rels/drawing8.xml.rels><?xml version="1.0" encoding="UTF-8" standalone="yes"?>
<Relationships xmlns="http://schemas.openxmlformats.org/package/2006/relationships"><Relationship Id="rId2" Type="http://schemas.openxmlformats.org/officeDocument/2006/relationships/image" Target="../media/image22.emf"/><Relationship Id="rId1" Type="http://schemas.openxmlformats.org/officeDocument/2006/relationships/customXml" Target="../ink/ink11.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2178" name="Picture 47">
          <a:extLst>
            <a:ext uri="{FF2B5EF4-FFF2-40B4-BE49-F238E27FC236}">
              <a16:creationId xmlns:a16="http://schemas.microsoft.com/office/drawing/2014/main" id="{16BC92F2-7AC6-1845-6836-1F6C9AB34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7FAB9A81-CDC5-41D9-B272-91C78C3AB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EC9B05F-F1E0-4D67-99AA-6DE02D907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8F3615E-E606-408A-92AE-FFC2B34E7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253035</xdr:colOff>
      <xdr:row>12</xdr:row>
      <xdr:rowOff>0</xdr:rowOff>
    </xdr:from>
    <xdr:to>
      <xdr:col>4</xdr:col>
      <xdr:colOff>253395</xdr:colOff>
      <xdr:row>12</xdr:row>
      <xdr:rowOff>1462</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4">
              <a:extLst>
                <a:ext uri="{FF2B5EF4-FFF2-40B4-BE49-F238E27FC236}">
                  <a16:creationId xmlns:a16="http://schemas.microsoft.com/office/drawing/2014/main" id="{19335604-5525-4072-A0E3-6AD4CA7A6D1C}"/>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2"/>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15</xdr:row>
      <xdr:rowOff>0</xdr:rowOff>
    </xdr:from>
    <xdr:to>
      <xdr:col>4</xdr:col>
      <xdr:colOff>253395</xdr:colOff>
      <xdr:row>15</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Entrada de lápiz 4">
              <a:extLst>
                <a:ext uri="{FF2B5EF4-FFF2-40B4-BE49-F238E27FC236}">
                  <a16:creationId xmlns:a16="http://schemas.microsoft.com/office/drawing/2014/main" id="{E56A7F33-EA69-499D-B5AD-973BE3CD81FA}"/>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4"/>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12</xdr:row>
      <xdr:rowOff>0</xdr:rowOff>
    </xdr:from>
    <xdr:to>
      <xdr:col>4</xdr:col>
      <xdr:colOff>253395</xdr:colOff>
      <xdr:row>12</xdr:row>
      <xdr:rowOff>1462</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4" name="Entrada de lápiz 4">
              <a:extLst>
                <a:ext uri="{FF2B5EF4-FFF2-40B4-BE49-F238E27FC236}">
                  <a16:creationId xmlns:a16="http://schemas.microsoft.com/office/drawing/2014/main" id="{3775687D-FFFA-476E-A7E5-84EB9C6958A5}"/>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6"/>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15</xdr:row>
      <xdr:rowOff>0</xdr:rowOff>
    </xdr:from>
    <xdr:to>
      <xdr:col>4</xdr:col>
      <xdr:colOff>253395</xdr:colOff>
      <xdr:row>15</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5" name="Entrada de lápiz 4">
              <a:extLst>
                <a:ext uri="{FF2B5EF4-FFF2-40B4-BE49-F238E27FC236}">
                  <a16:creationId xmlns:a16="http://schemas.microsoft.com/office/drawing/2014/main" id="{F0BB2D53-860C-4B13-A767-EEFCE76A0209}"/>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8"/>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12</xdr:row>
      <xdr:rowOff>0</xdr:rowOff>
    </xdr:from>
    <xdr:to>
      <xdr:col>4</xdr:col>
      <xdr:colOff>253395</xdr:colOff>
      <xdr:row>12</xdr:row>
      <xdr:rowOff>1462</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6" name="Entrada de lápiz 4">
              <a:extLst>
                <a:ext uri="{FF2B5EF4-FFF2-40B4-BE49-F238E27FC236}">
                  <a16:creationId xmlns:a16="http://schemas.microsoft.com/office/drawing/2014/main" id="{CD038A98-6286-4894-8021-629FD71855D8}"/>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10"/>
            <a:stretch>
              <a:fillRect/>
            </a:stretch>
          </xdr:blipFill>
          <xdr:spPr>
            <a:xfrm>
              <a:off x="5038920" y="10341545"/>
              <a:ext cx="18000" cy="18000"/>
            </a:xfrm>
            <a:prstGeom prst="rect">
              <a:avLst/>
            </a:prstGeom>
          </xdr:spPr>
        </xdr:pic>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253035</xdr:colOff>
      <xdr:row>16</xdr:row>
      <xdr:rowOff>0</xdr:rowOff>
    </xdr:from>
    <xdr:to>
      <xdr:col>4</xdr:col>
      <xdr:colOff>253395</xdr:colOff>
      <xdr:row>16</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4">
              <a:extLst>
                <a:ext uri="{FF2B5EF4-FFF2-40B4-BE49-F238E27FC236}">
                  <a16:creationId xmlns:a16="http://schemas.microsoft.com/office/drawing/2014/main" id="{7CC7D373-8D1F-4CD8-8678-3FCDC7CBFD14}"/>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2"/>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16</xdr:row>
      <xdr:rowOff>0</xdr:rowOff>
    </xdr:from>
    <xdr:to>
      <xdr:col>4</xdr:col>
      <xdr:colOff>253395</xdr:colOff>
      <xdr:row>16</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Entrada de lápiz 4">
              <a:extLst>
                <a:ext uri="{FF2B5EF4-FFF2-40B4-BE49-F238E27FC236}">
                  <a16:creationId xmlns:a16="http://schemas.microsoft.com/office/drawing/2014/main" id="{6859A64D-3A6C-4630-B1E4-4A252B4D962F}"/>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4"/>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16</xdr:row>
      <xdr:rowOff>0</xdr:rowOff>
    </xdr:from>
    <xdr:to>
      <xdr:col>4</xdr:col>
      <xdr:colOff>253395</xdr:colOff>
      <xdr:row>16</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4" name="Entrada de lápiz 4">
              <a:extLst>
                <a:ext uri="{FF2B5EF4-FFF2-40B4-BE49-F238E27FC236}">
                  <a16:creationId xmlns:a16="http://schemas.microsoft.com/office/drawing/2014/main" id="{E0B9FFE0-8556-49FA-BFFC-8502228F634D}"/>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6"/>
            <a:stretch>
              <a:fillRect/>
            </a:stretch>
          </xdr:blipFill>
          <xdr:spPr>
            <a:xfrm>
              <a:off x="5038920" y="10341545"/>
              <a:ext cx="18000" cy="18000"/>
            </a:xfrm>
            <a:prstGeom prst="rect">
              <a:avLst/>
            </a:prstGeom>
          </xdr:spPr>
        </xdr:pic>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253035</xdr:colOff>
      <xdr:row>16</xdr:row>
      <xdr:rowOff>0</xdr:rowOff>
    </xdr:from>
    <xdr:to>
      <xdr:col>4</xdr:col>
      <xdr:colOff>253395</xdr:colOff>
      <xdr:row>16</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4">
              <a:extLst>
                <a:ext uri="{FF2B5EF4-FFF2-40B4-BE49-F238E27FC236}">
                  <a16:creationId xmlns:a16="http://schemas.microsoft.com/office/drawing/2014/main" id="{5CF8D565-BE6B-41E2-812D-CAC093B5519D}"/>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2"/>
            <a:stretch>
              <a:fillRect/>
            </a:stretch>
          </xdr:blipFill>
          <xdr:spPr>
            <a:xfrm>
              <a:off x="5038920" y="10341545"/>
              <a:ext cx="18000" cy="18000"/>
            </a:xfrm>
            <a:prstGeom prst="rect">
              <a:avLst/>
            </a:prstGeom>
          </xdr:spPr>
        </xdr:pic>
      </mc:Fallback>
    </mc:AlternateContent>
    <xdr:clientData/>
  </xdr:twoCellAnchor>
  <xdr:twoCellAnchor editAs="oneCell">
    <xdr:from>
      <xdr:col>4</xdr:col>
      <xdr:colOff>253035</xdr:colOff>
      <xdr:row>16</xdr:row>
      <xdr:rowOff>0</xdr:rowOff>
    </xdr:from>
    <xdr:to>
      <xdr:col>4</xdr:col>
      <xdr:colOff>253395</xdr:colOff>
      <xdr:row>16</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Entrada de lápiz 4">
              <a:extLst>
                <a:ext uri="{FF2B5EF4-FFF2-40B4-BE49-F238E27FC236}">
                  <a16:creationId xmlns:a16="http://schemas.microsoft.com/office/drawing/2014/main" id="{732A08A7-B1E5-47D5-BDBE-1819A3ADCD84}"/>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4"/>
            <a:stretch>
              <a:fillRect/>
            </a:stretch>
          </xdr:blipFill>
          <xdr:spPr>
            <a:xfrm>
              <a:off x="5038920" y="10341545"/>
              <a:ext cx="18000" cy="18000"/>
            </a:xfrm>
            <a:prstGeom prst="rect">
              <a:avLst/>
            </a:prstGeom>
          </xdr:spPr>
        </xdr:pic>
      </mc:Fallback>
    </mc:AlternateContent>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253035</xdr:colOff>
      <xdr:row>12</xdr:row>
      <xdr:rowOff>0</xdr:rowOff>
    </xdr:from>
    <xdr:to>
      <xdr:col>4</xdr:col>
      <xdr:colOff>253395</xdr:colOff>
      <xdr:row>12</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4">
              <a:extLst>
                <a:ext uri="{FF2B5EF4-FFF2-40B4-BE49-F238E27FC236}">
                  <a16:creationId xmlns:a16="http://schemas.microsoft.com/office/drawing/2014/main" id="{F12666B6-CAF3-45EC-8954-23A2B92205D3}"/>
                </a:ext>
              </a:extLst>
            </xdr14:cNvPr>
            <xdr14:cNvContentPartPr/>
          </xdr14:nvContentPartPr>
          <xdr14:nvPr macro=""/>
          <xdr14:xfrm>
            <a:off x="5047920" y="10350545"/>
            <a:ext cx="360" cy="360"/>
          </xdr14:xfrm>
        </xdr:contentPart>
      </mc:Choice>
      <mc:Fallback xmlns="">
        <xdr:pic>
          <xdr:nvPicPr>
            <xdr:cNvPr id="2" name="Entrada de lápiz 4">
              <a:extLst>
                <a:ext uri="{FF2B5EF4-FFF2-40B4-BE49-F238E27FC236}">
                  <a16:creationId xmlns:a16="http://schemas.microsoft.com/office/drawing/2014/main" id="{19335604-5525-4072-A0E3-6AD4CA7A6D1C}"/>
                </a:ext>
              </a:extLst>
            </xdr:cNvPr>
            <xdr:cNvPicPr/>
          </xdr:nvPicPr>
          <xdr:blipFill>
            <a:blip xmlns:r="http://schemas.openxmlformats.org/officeDocument/2006/relationships" r:embed="rId2"/>
            <a:stretch>
              <a:fillRect/>
            </a:stretch>
          </xdr:blipFill>
          <xdr:spPr>
            <a:xfrm>
              <a:off x="5038920" y="10341545"/>
              <a:ext cx="18000" cy="18000"/>
            </a:xfrm>
            <a:prstGeom prst="rect">
              <a:avLst/>
            </a:prstGeom>
          </xdr:spPr>
        </xdr:pic>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180975</xdr:colOff>
      <xdr:row>0</xdr:row>
      <xdr:rowOff>76200</xdr:rowOff>
    </xdr:from>
    <xdr:to>
      <xdr:col>0</xdr:col>
      <xdr:colOff>1171575</xdr:colOff>
      <xdr:row>3</xdr:row>
      <xdr:rowOff>9525</xdr:rowOff>
    </xdr:to>
    <xdr:pic>
      <xdr:nvPicPr>
        <xdr:cNvPr id="82975" name="Picture 47">
          <a:extLst>
            <a:ext uri="{FF2B5EF4-FFF2-40B4-BE49-F238E27FC236}">
              <a16:creationId xmlns:a16="http://schemas.microsoft.com/office/drawing/2014/main" id="{62735B58-1724-3686-B4E6-7472C0689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76200"/>
          <a:ext cx="9906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1-30T21:28:57.717"/>
    </inkml:context>
    <inkml:brush xml:id="br0">
      <inkml:brushProperty name="width" value="0.05" units="cm"/>
      <inkml:brushProperty name="height" value="0.05" units="cm"/>
    </inkml:brush>
  </inkml:definitions>
  <inkml:trace contextRef="#ctx0" brushRef="#br0">0 1 24575</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8:37.152"/>
    </inkml:context>
    <inkml:brush xml:id="br0">
      <inkml:brushProperty name="width" value="0.05" units="cm"/>
      <inkml:brushProperty name="height" value="0.05" units="cm"/>
    </inkml:brush>
  </inkml:definitions>
  <inkml:trace contextRef="#ctx0" brushRef="#br0">0 1 24575</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05T00:16:54.518"/>
    </inkml:context>
    <inkml:brush xml:id="br0">
      <inkml:brushProperty name="width" value="0.05" units="cm"/>
      <inkml:brushProperty name="height" value="0.05" units="cm"/>
    </inkml:brush>
  </inkml:definitions>
  <inkml:trace contextRef="#ctx0" brushRef="#br0">0 1 24575</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5:17.338"/>
    </inkml:context>
    <inkml:brush xml:id="br0">
      <inkml:brushProperty name="width" value="0.05" units="cm"/>
      <inkml:brushProperty name="height" value="0.05" units="cm"/>
    </inkml:brush>
  </inkml:definitions>
  <inkml:trace contextRef="#ctx0" brushRef="#br0">0 1 24575</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5:17.339"/>
    </inkml:context>
    <inkml:brush xml:id="br0">
      <inkml:brushProperty name="width" value="0.05" units="cm"/>
      <inkml:brushProperty name="height" value="0.05" units="cm"/>
    </inkml:brush>
  </inkml:definitions>
  <inkml:trace contextRef="#ctx0" brushRef="#br0">0 1 24575</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5:17.340"/>
    </inkml:context>
    <inkml:brush xml:id="br0">
      <inkml:brushProperty name="width" value="0.05" units="cm"/>
      <inkml:brushProperty name="height" value="0.05" units="cm"/>
    </inkml:brush>
  </inkml:definitions>
  <inkml:trace contextRef="#ctx0" brushRef="#br0">0 1 24575</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5:17.341"/>
    </inkml:context>
    <inkml:brush xml:id="br0">
      <inkml:brushProperty name="width" value="0.05" units="cm"/>
      <inkml:brushProperty name="height" value="0.05" units="cm"/>
    </inkml:brush>
  </inkml:definitions>
  <inkml:trace contextRef="#ctx0" brushRef="#br0">0 1 24575</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05T00:20:47.873"/>
    </inkml:context>
    <inkml:brush xml:id="br0">
      <inkml:brushProperty name="width" value="0.05" units="cm"/>
      <inkml:brushProperty name="height" value="0.05" units="cm"/>
    </inkml:brush>
  </inkml:definitions>
  <inkml:trace contextRef="#ctx0" brushRef="#br0">0 1 24575</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8:02.006"/>
    </inkml:context>
    <inkml:brush xml:id="br0">
      <inkml:brushProperty name="width" value="0.05" units="cm"/>
      <inkml:brushProperty name="height" value="0.05" units="cm"/>
    </inkml:brush>
  </inkml:definitions>
  <inkml:trace contextRef="#ctx0" brushRef="#br0">0 1 24575</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19T20:48:02.007"/>
    </inkml:context>
    <inkml:brush xml:id="br0">
      <inkml:brushProperty name="width" value="0.05" units="cm"/>
      <inkml:brushProperty name="height" value="0.05" units="cm"/>
    </inkml:brush>
  </inkml:definitions>
  <inkml:trace contextRef="#ctx0" brushRef="#br0">0 1 24575</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3-05T00:19:10.103"/>
    </inkml:context>
    <inkml:brush xml:id="br0">
      <inkml:brushProperty name="width" value="0.05" units="cm"/>
      <inkml:brushProperty name="height" value="0.05" units="cm"/>
    </inkml:brush>
  </inkml:definitions>
  <inkml:trace contextRef="#ctx0" brushRef="#br0">0 1 24575</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ecretariadistritald-my.sharepoint.com/personal/mesadeayuda_sdmujer_gov_co/_layouts/15/onedrive.aspx?ga=1&amp;id=%2Fpersonal%2Fmesadeayuda%5Fsdmujer%5Fgov%5Fco%2FDocuments%2FEvidencias%20reporte%20plan%20de%20acci%C3%B3n%20proyecto%207662%2FEvidencias%20Plan%20de%20Acci%C3%B3n%20GT%20%2D%202024%2FAbril%2F3%2E%20Garantizar%20el%20soporte%20y%20actualizaci%C3%B3n%20de%20sistemas%20de%20informaci%C3%B3n%20y%20servicios%20de%20informaci%C3%B3n" TargetMode="External"/><Relationship Id="rId7" Type="http://schemas.openxmlformats.org/officeDocument/2006/relationships/comments" Target="../comments1.xml"/><Relationship Id="rId2" Type="http://schemas.openxmlformats.org/officeDocument/2006/relationships/hyperlink" Target="https://secretariadistritald-my.sharepoint.com/personal/mesadeayuda_sdmujer_gov_co/_layouts/15/onedrive.aspx?ga=1&amp;id=%2Fpersonal%2Fmesadeayuda%5Fsdmujer%5Fgov%5Fco%2FDocuments%2FEvidencias%20reporte%20plan%20de%20acci%C3%B3n%20proyecto%207662%2FEvidencias%20Plan%20de%20Acci%C3%B3n%20GT%20%2D%202024%2FAbril%2F2%2E%20Garantizar%20el%20Funcionamiento%2C%20soporte%20y%20mantenimiento%20de%20los%20servicios%20e%20Infraestructura%20tecnol%C3%B3gica%20de%20la%20Secretar%C3%ADa" TargetMode="External"/><Relationship Id="rId1" Type="http://schemas.openxmlformats.org/officeDocument/2006/relationships/hyperlink" Target="https://secretariadistritald-my.sharepoint.com/personal/mesadeayuda_sdmujer_gov_co/_layouts/15/onedrive.aspx?ga=1&amp;id=%2Fpersonal%2Fmesadeayuda%5Fsdmujer%5Fgov%5Fco%2FDocuments%2FEvidencias%20reporte%20plan%20de%20acci%C3%B3n%20proyecto%207662%2FEvidencias%20Plan%20de%20Acci%C3%B3n%20GT%20%2D%202024%2FAbril%2F1%2E%20Avanzar%20en%20la%20Dimensi%C3%B3n%20Gesti%C3%B3n%20con%20Valores%20para%20el%20Resultado%20en%20la%20Pol%C3%ADtica%20de%20Gobierno%20Digital%20y%20Seguridad%20Digital"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secretariadistritald-my.sharepoint.com/:b:/g/personal/controldisciplinariointerno_sdmujer_gov_co/ETsZoeO98ZBJgobnJhVuzNQBFc3_jarZ2q8uJNj_5PsUtw?e=2Xnb0o" TargetMode="External"/><Relationship Id="rId1" Type="http://schemas.openxmlformats.org/officeDocument/2006/relationships/hyperlink" Target="https://secretariadistritald-my.sharepoint.com/:b:/g/personal/controldisciplinariointerno_sdmujer_gov_co/ESwxuK9hSShMi0oUYHyVg0EBnP9oYudtOhzuYKo2wbKYMA?e=xBnX5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3" Type="http://schemas.openxmlformats.org/officeDocument/2006/relationships/hyperlink" Target="https://secretariadistritald-my.sharepoint.com/:f:/g/personal/zdoncel_sdmujer_gov_co/Eru5ABEBOatClYRMGKE9NLABQ429_iLEAyQ9PmTYeRCfBQ?e=1j53kE" TargetMode="External"/><Relationship Id="rId2" Type="http://schemas.openxmlformats.org/officeDocument/2006/relationships/hyperlink" Target="https://secretariadistritald-my.sharepoint.com/:f:/g/personal/zdoncel_sdmujer_gov_co/EsFacriQcUFDv3t24PkRQkkBDstprO3dF--Pt9WmKa36WA?e=g1TWIy" TargetMode="External"/><Relationship Id="rId1" Type="http://schemas.openxmlformats.org/officeDocument/2006/relationships/hyperlink" Target="https://secretariadistritald-my.sharepoint.com/:f:/g/personal/zdoncel_sdmujer_gov_co/Ev9tIMyhKPlCmP5nEwhl4bkB0L3qMDPjN_c05rfGnUujzA?e=CSoqqI" TargetMode="External"/><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file:///C:\:f:\g\personal\zdoncel_sdmujer_gov_co\EvgYwyiXakFPtXfPjc4QmkYBrgViGxpOn8iANEivYtZI9Q%3fe=UelaE0" TargetMode="External"/><Relationship Id="rId7" Type="http://schemas.openxmlformats.org/officeDocument/2006/relationships/comments" Target="../comments10.xml"/><Relationship Id="rId2" Type="http://schemas.openxmlformats.org/officeDocument/2006/relationships/hyperlink" Target="file:///C:\:f:\g\personal\zdoncel_sdmujer_gov_co\Eurg3_wV8pxMn85u2NCrIZoBqnTEDuy6yriiWBlLXmM8KA%3fe=lQPzlE" TargetMode="External"/><Relationship Id="rId1" Type="http://schemas.openxmlformats.org/officeDocument/2006/relationships/hyperlink" Target="file:///C:\:f:\g\personal\zdoncel_sdmujer_gov_co\ErMF2I5e7vhLupA_QdKF7-IBrXNV14wBVBZbAP2WqcJj-w%3fe=NZBTeh" TargetMode="External"/><Relationship Id="rId6" Type="http://schemas.openxmlformats.org/officeDocument/2006/relationships/vmlDrawing" Target="../drawings/vmlDrawing10.vml"/><Relationship Id="rId5" Type="http://schemas.openxmlformats.org/officeDocument/2006/relationships/printerSettings" Target="../printerSettings/printerSettings11.bin"/><Relationship Id="rId4" Type="http://schemas.openxmlformats.org/officeDocument/2006/relationships/hyperlink" Target="file:///C:\Users\AppData\Local\Microsoft\:f:\g\personal\zdoncel_sdmujer_gov_co\EhEIfJAwYx9EtnILBOc0I4YBIQfWc2vzfuW6QgwbWGBGBw%3fe=FqQtJS"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file:///C:\Users\AppData\Local\Microsoft\:f:\g\personal\zdoncel_sdmujer_gov_co\EnJtvL_Zd61Jmj1Q3lDFvLsBvwpU2yr6wPDxr5cRCLiAXg%3fe=ulZVG5" TargetMode="External"/><Relationship Id="rId7" Type="http://schemas.openxmlformats.org/officeDocument/2006/relationships/comments" Target="../comments11.xml"/><Relationship Id="rId2" Type="http://schemas.openxmlformats.org/officeDocument/2006/relationships/hyperlink" Target="https://secretariadistritald-my.sharepoint.com/:f:/g/personal/zdoncel_sdmujer_gov_co/Eguk73WZihtIh1e_B4jZxjYB19O3HYolAj1BHLmIDsbFZA?e=r3D4o6" TargetMode="External"/><Relationship Id="rId1" Type="http://schemas.openxmlformats.org/officeDocument/2006/relationships/hyperlink" Target="file:///C:\Users\AppData\Local\Microsoft\:f:\g\personal\zdoncel_sdmujer_gov_co\Elmg4YPm0q9IkDADgtdxhn0BXcNLhPjgKI50lvfJ1jNS3A%3fe=whzyBf" TargetMode="External"/><Relationship Id="rId6" Type="http://schemas.openxmlformats.org/officeDocument/2006/relationships/vmlDrawing" Target="../drawings/vmlDrawing11.vml"/><Relationship Id="rId5" Type="http://schemas.openxmlformats.org/officeDocument/2006/relationships/printerSettings" Target="../printerSettings/printerSettings12.bin"/><Relationship Id="rId4" Type="http://schemas.openxmlformats.org/officeDocument/2006/relationships/hyperlink" Target="file:///C:\Users\AppData\Local\Microsoft\:f:\g\personal\zdoncel_sdmujer_gov_co\Et9m4GVqCHFEj6TVfywCTLoBZACPvc9GMIVQXnEMrBs0mg%3fe=KvcVx1" TargetMode="Externa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secretariadistritald-my.sharepoint.com/:f:/g/personal/svidal_sdmujer_gov_co/Elndh2DNC8tMnRpjv-I_uRAB15VLbm266W2ixGdVfxCq1w?e=z4RCxi" TargetMode="External"/><Relationship Id="rId7" Type="http://schemas.openxmlformats.org/officeDocument/2006/relationships/printerSettings" Target="../printerSettings/printerSettings2.bin"/><Relationship Id="rId2" Type="http://schemas.openxmlformats.org/officeDocument/2006/relationships/hyperlink" Target="https://secretariadistritald-my.sharepoint.com/:f:/g/personal/svidal_sdmujer_gov_co/EhxEx9WtQkFHm5iq00ldqWwBE2Zo5WLSZqmWP1E_2yeKWw?e=aO9QW8" TargetMode="External"/><Relationship Id="rId1" Type="http://schemas.openxmlformats.org/officeDocument/2006/relationships/hyperlink" Target="https://secretariadistritald-my.sharepoint.com/:f:/g/personal/kmorantes_sdmujer_gov_co/Em_WlKEd1dVCq7drxcONtAIB0ebc46nW3Apn5NmCmBl_RQ?e=fIy4JU" TargetMode="External"/><Relationship Id="rId6" Type="http://schemas.openxmlformats.org/officeDocument/2006/relationships/hyperlink" Target="https://secretariadistritald-my.sharepoint.com/personal/zdoncel_sdmujer_gov_co/_layouts/15/onedrive.aspx?view=0&amp;id=%2Fpersonal%2Fzdoncel%5Fsdmujer%5Fgov%5Fco%2FDocuments%2FDIRECCI%C3%93N%20ADMINISTRATIVA%20Y%20FINANCIERA%2F7%2E%20Plan%20de%20acci%C3%B3n%2FSeguimiento%2F4%2E%20Abril%202024%2F2%2E%20Evidencias%20%2D%20Abril%202024%2F1%2E%20Gesti%C3%B3n%20Administrativa%2FIndicadores%20GA%2FIndicador%202" TargetMode="External"/><Relationship Id="rId5" Type="http://schemas.openxmlformats.org/officeDocument/2006/relationships/hyperlink" Target="https://secretariadistritald-my.sharepoint.com/:f:/g/personal/svidal_sdmujer_gov_co/EjoKkcKiZDJKhQZLV32fEvgBuHDSZqBzqNevcNklNup6JA?e=XPgKsz" TargetMode="External"/><Relationship Id="rId10" Type="http://schemas.openxmlformats.org/officeDocument/2006/relationships/comments" Target="../comments2.xml"/><Relationship Id="rId4" Type="http://schemas.openxmlformats.org/officeDocument/2006/relationships/hyperlink" Target="https://secretariadistritald-my.sharepoint.com/:f:/g/personal/svidal_sdmujer_gov_co/EsblU3aiUZ5Ht2YIzyrsM-gBx3QySexXkjSDQ-ASNzkavA?e=yHi5Vv"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s://secretariadistritald-my.sharepoint.com/:f:/g/personal/mesadeayuda_sdmujer_gov_co/EhIGG2kJX5NCk1bUCbFv_MIB_fDoX9f8zivoRfIq-kG44w?e=Z7Dj6o" TargetMode="External"/><Relationship Id="rId7" Type="http://schemas.openxmlformats.org/officeDocument/2006/relationships/comments" Target="../comments3.xml"/><Relationship Id="rId2" Type="http://schemas.openxmlformats.org/officeDocument/2006/relationships/hyperlink" Target="https://secretariadistritald-my.sharepoint.com/:f:/g/personal/mesadeayuda_sdmujer_gov_co/EhIGG2kJX5NCk1bUCbFv_MIB_fDoX9f8zivoRfIq-kG44w?e=Z7Dj6o" TargetMode="External"/><Relationship Id="rId1" Type="http://schemas.openxmlformats.org/officeDocument/2006/relationships/hyperlink" Target="https://www.sdmujer.gov.co/ley-de-transparencia-y-acceso-a-la-informacion-publica/control/reportes-de-control-interno"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s://secretariadistritald-my.sharepoint.com/:f:/g/personal/zdoncel_sdmujer_gov_co/EmJJ1WzWNsJCiP9plG7OmzYBAIWqeoRu7ngV1PoYV5ErSQ?e=keDGok" TargetMode="External"/><Relationship Id="rId7" Type="http://schemas.openxmlformats.org/officeDocument/2006/relationships/vmlDrawing" Target="../drawings/vmlDrawing4.vml"/><Relationship Id="rId2" Type="http://schemas.openxmlformats.org/officeDocument/2006/relationships/hyperlink" Target="file:///C:\:f:\g\personal\zdoncel_sdmujer_gov_co\EteEeCc7GN1MpuOfCOZMIkQBoHaYFKn8WzWpdoDiq7Z10A%3fe=zosK7a" TargetMode="External"/><Relationship Id="rId1" Type="http://schemas.openxmlformats.org/officeDocument/2006/relationships/hyperlink" Target="file:///C:\:f:\g\personal\zdoncel_sdmujer_gov_co\EmJJ1WzWNsJCiP9plG7OmzYBAIWqeoRu7ngV1PoYV5ErSQ%3fe=keDGok"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secretariadistritald-my.sharepoint.com/personal/zdoncel_sdmujer_gov_co/_layouts/15/onedrive.aspx?id=%2Fpersonal%2Fzdoncel%5Fsdmujer%5Fgov%5Fco%2FDocuments%2FDIRECCI%C3%93N%20ADMINISTRATIVA%20Y%20FINANCIERA%2F7%2E%20Plan%20de%20acci%C3%B3n%2FSeguimiento%2F4%2E%20Abril%202024%2F2%2E%20Evidencias%20%2D%20Abril%202024%2F3%2E%20Gesti%C3%B3n%20Documental%2FMeta%204%2FActividad%201%2F1%5FTransferencia&amp;ga=1"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ecretariadistritald-my.sharepoint.com/:f:/g/personal/mesadeayuda_sdmujer_gov_co/ErJJ16c6jXpHl0sOHaO0FawBi28gpD4yz1Yrj6mVJ_W21w?e=f67O3H" TargetMode="External"/><Relationship Id="rId13" Type="http://schemas.openxmlformats.org/officeDocument/2006/relationships/drawing" Target="../drawings/drawing5.xml"/><Relationship Id="rId3" Type="http://schemas.openxmlformats.org/officeDocument/2006/relationships/hyperlink" Target="https://secretariadistritald-my.sharepoint.com/personal/lcubillos_sdmujer_gov_co/AppData/Local/Microsoft/:f:/g/personal/mesadeayuda_sdmujer_gov_co/Ej0YS69k-jNKqQru8z0LKnsBJg5eR21V8EU5Sl4RPUTAqg?e=Wbdnay" TargetMode="External"/><Relationship Id="rId7" Type="http://schemas.openxmlformats.org/officeDocument/2006/relationships/hyperlink" Target="https://secretariadistritald-my.sharepoint.com/:f:/g/personal/mesadeayuda_sdmujer_gov_co/Eg_f6QdhVGZBkZ8jXgsdG3cBtZywQ7N_IwwodaHPl-w2Ig?e=SuV50z" TargetMode="External"/><Relationship Id="rId12" Type="http://schemas.openxmlformats.org/officeDocument/2006/relationships/printerSettings" Target="../printerSettings/printerSettings5.bin"/><Relationship Id="rId2" Type="http://schemas.openxmlformats.org/officeDocument/2006/relationships/hyperlink" Target="https://secretariadistritald-my.sharepoint.com/personal/lcubillos_sdmujer_gov_co/AppData/Local/Microsoft/:f:/g/personal/mesadeayuda_sdmujer_gov_co/Ej0YS69k-jNKqQru8z0LKnsBJg5eR21V8EU5Sl4RPUTAqg?e=Wbdnay" TargetMode="External"/><Relationship Id="rId1" Type="http://schemas.openxmlformats.org/officeDocument/2006/relationships/hyperlink" Target="https://www.sdmujer.gov.co/ley-de-transparencia-y-acceso-a-la-informacion-publica/planeacion/metas-objetivos-e-indicadores-de-gestion-y-o-desempeno/plan-de-accion" TargetMode="External"/><Relationship Id="rId6" Type="http://schemas.openxmlformats.org/officeDocument/2006/relationships/hyperlink" Target="https://secretariadistritald-my.sharepoint.com/:f:/g/personal/mesadeayuda_sdmujer_gov_co/Eq5eeQhMSiBKvAB8nRfaBfcBghRVJpFEr3MiwKuN6baB7w?e=ag1WCm" TargetMode="External"/><Relationship Id="rId11" Type="http://schemas.openxmlformats.org/officeDocument/2006/relationships/hyperlink" Target="https://secretariadistritald-my.sharepoint.com/:f:/g/personal/mesadeayuda_sdmujer_gov_co/EmCVHsIWHaVApoDeg3iVMs4Bg2nvO_Ci56tWgYAEp3r_IA?e=AujKgI" TargetMode="External"/><Relationship Id="rId5" Type="http://schemas.openxmlformats.org/officeDocument/2006/relationships/hyperlink" Target="https://secretariadistritald-my.sharepoint.com/:f:/g/personal/mesadeayuda_sdmujer_gov_co/EqokxOasuTdBuAlTDLEsvmwBxwHEb-n6b8L5BnWyR6hfYw?e=9jckyD" TargetMode="External"/><Relationship Id="rId15" Type="http://schemas.openxmlformats.org/officeDocument/2006/relationships/comments" Target="../comments5.xml"/><Relationship Id="rId10" Type="http://schemas.openxmlformats.org/officeDocument/2006/relationships/hyperlink" Target="https://secretariadistritald-my.sharepoint.com/:f:/g/personal/mesadeayuda_sdmujer_gov_co/Elm7MZI1mx9MoBISxamzJvIBICUuUq4t5ElA__mvhwKhbQ?e=yRW7gq" TargetMode="External"/><Relationship Id="rId4" Type="http://schemas.openxmlformats.org/officeDocument/2006/relationships/hyperlink" Target="https://www.sdmujer.gov.co/sites/default/files/2024-03/documentos/Seguimiento%20Plan%20Estrat%C3%A9gico%20Institucional%20corte%2031%20de%20diciembre%20de%202023.pdf" TargetMode="External"/><Relationship Id="rId9" Type="http://schemas.openxmlformats.org/officeDocument/2006/relationships/hyperlink" Target="https://secretariadistritald-my.sharepoint.com/:f:/g/personal/mesadeayuda_sdmujer_gov_co/Es5YmqOyMIJGpGhAHkzTWBwB7LR4PQ-c8P05RKJGBkPdNw?e=DYZKuT" TargetMode="External"/><Relationship Id="rId1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hyperlink" Target="https://secretariadistritald-my.sharepoint.com/:f:/g/personal/kmorantes_sdmujer_gov_co/EsGQ6qSvEQtNsff2FnzB0agB6hNU0PUNpU224J9prtl2Cg?e=E29kNA" TargetMode="External"/><Relationship Id="rId7" Type="http://schemas.openxmlformats.org/officeDocument/2006/relationships/printerSettings" Target="../printerSettings/printerSettings6.bin"/><Relationship Id="rId2" Type="http://schemas.openxmlformats.org/officeDocument/2006/relationships/hyperlink" Target="https://secretariadistritald-my.sharepoint.com/:f:/g/personal/kmorantes_sdmujer_gov_co/Eotd4HxFjuVHjVLTjmNRKWoBpL6Q_qH_g3pvPru4i6F1AQ?e=NBihvU" TargetMode="External"/><Relationship Id="rId1" Type="http://schemas.openxmlformats.org/officeDocument/2006/relationships/hyperlink" Target="https://secretariadistritald-my.sharepoint.com/:f:/g/personal/kmorantes_sdmujer_gov_co/EsQ3oWyHNqhGm6nGS65lifUBWPownYbi2SFeFsSankUs3w?e=6wSXOH" TargetMode="External"/><Relationship Id="rId6" Type="http://schemas.openxmlformats.org/officeDocument/2006/relationships/hyperlink" Target="https://secretariadistritald-my.sharepoint.com/:f:/g/personal/kmorantes_sdmujer_gov_co/EqmuOj1rd5hIhkfAnCLsnmUB2BUCeWLlMNA3bHpuSAjvXg?e=A9WCnY" TargetMode="External"/><Relationship Id="rId5" Type="http://schemas.openxmlformats.org/officeDocument/2006/relationships/hyperlink" Target="https://secretariadistritald-my.sharepoint.com/:f:/g/personal/kmorantes_sdmujer_gov_co/Er97Pu9ZDDVDqoDydlJnwYIBwuCxw7SqwgkAK-Cw3ie6vw?e=1vBW7e" TargetMode="External"/><Relationship Id="rId4" Type="http://schemas.openxmlformats.org/officeDocument/2006/relationships/hyperlink" Target="https://secretariadistritald-my.sharepoint.com/:f:/g/personal/kmorantes_sdmujer_gov_co/EnRJj2HEU01JvDhW8duZqn0BNpS-YB-ZdvKFmTtpEBysmQ" TargetMode="External"/><Relationship Id="rId9"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8.bin"/><Relationship Id="rId1" Type="http://schemas.openxmlformats.org/officeDocument/2006/relationships/hyperlink" Target="https://secretariadistritald-my.sharepoint.com/:f:/g/personal/oficinacontrolinterno_sdmujer_gov_co/EmQ_oIR5pPlDis9CGZbQP8oBAaenhxMUw0x-SHAAa-utpQ?e=7Pt71U" TargetMode="External"/><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O47"/>
  <sheetViews>
    <sheetView showGridLines="0" view="pageBreakPreview" topLeftCell="G37" zoomScale="40" zoomScaleNormal="60" zoomScaleSheetLayoutView="40" workbookViewId="0">
      <selection activeCell="Y45" sqref="A1:AE46"/>
    </sheetView>
  </sheetViews>
  <sheetFormatPr baseColWidth="10" defaultColWidth="10.88671875" defaultRowHeight="14.4" x14ac:dyDescent="0.3"/>
  <cols>
    <col min="1" max="1" width="38.44140625" style="2" customWidth="1"/>
    <col min="2" max="2" width="25.5546875" style="2" customWidth="1"/>
    <col min="3" max="14" width="20.6640625" style="2" customWidth="1"/>
    <col min="15" max="15" width="20.5546875" style="2" customWidth="1"/>
    <col min="16" max="16" width="32.44140625" style="2" customWidth="1"/>
    <col min="17" max="27" width="18.109375" style="2" customWidth="1"/>
    <col min="28" max="28" width="22.6640625" style="2" customWidth="1"/>
    <col min="29" max="29" width="26.109375" style="2" customWidth="1"/>
    <col min="30" max="30" width="19.44140625" style="2" customWidth="1"/>
    <col min="31" max="31" width="20.5546875" style="2" customWidth="1"/>
    <col min="32" max="32" width="22.88671875" style="2" customWidth="1"/>
    <col min="33" max="33" width="18.44140625" style="2" bestFit="1" customWidth="1"/>
    <col min="34" max="34" width="8.44140625" style="2" customWidth="1"/>
    <col min="35" max="35" width="18.44140625" style="2" bestFit="1" customWidth="1"/>
    <col min="36" max="36" width="5.6640625" style="2" customWidth="1"/>
    <col min="37" max="37" width="18.44140625" style="2" bestFit="1" customWidth="1"/>
    <col min="38" max="38" width="4.6640625" style="2" customWidth="1"/>
    <col min="39" max="39" width="23" style="2" bestFit="1" customWidth="1"/>
    <col min="40" max="40" width="10.88671875" style="2"/>
    <col min="41" max="41" width="18.44140625" style="2" bestFit="1" customWidth="1"/>
    <col min="42" max="42" width="16.109375" style="2" customWidth="1"/>
    <col min="43" max="16384" width="10.88671875" style="2"/>
  </cols>
  <sheetData>
    <row r="1" spans="1:31" ht="32.25" customHeight="1" thickBot="1" x14ac:dyDescent="0.35">
      <c r="A1" s="417"/>
      <c r="B1" s="420" t="s">
        <v>0</v>
      </c>
      <c r="C1" s="421"/>
      <c r="D1" s="421"/>
      <c r="E1" s="421"/>
      <c r="F1" s="421"/>
      <c r="G1" s="421"/>
      <c r="H1" s="421"/>
      <c r="I1" s="421"/>
      <c r="J1" s="421"/>
      <c r="K1" s="421"/>
      <c r="L1" s="421"/>
      <c r="M1" s="421"/>
      <c r="N1" s="421"/>
      <c r="O1" s="421"/>
      <c r="P1" s="421"/>
      <c r="Q1" s="421"/>
      <c r="R1" s="421"/>
      <c r="S1" s="421"/>
      <c r="T1" s="421"/>
      <c r="U1" s="421"/>
      <c r="V1" s="421"/>
      <c r="W1" s="421"/>
      <c r="X1" s="421"/>
      <c r="Y1" s="421"/>
      <c r="Z1" s="421"/>
      <c r="AA1" s="422"/>
      <c r="AB1" s="429" t="s">
        <v>1</v>
      </c>
      <c r="AC1" s="430"/>
      <c r="AD1" s="430"/>
      <c r="AE1" s="431"/>
    </row>
    <row r="2" spans="1:31" ht="30.75" customHeight="1" thickBot="1" x14ac:dyDescent="0.35">
      <c r="A2" s="418"/>
      <c r="B2" s="420" t="s">
        <v>2</v>
      </c>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429" t="s">
        <v>3</v>
      </c>
      <c r="AC2" s="430"/>
      <c r="AD2" s="430"/>
      <c r="AE2" s="431"/>
    </row>
    <row r="3" spans="1:31" ht="24" customHeight="1" thickBot="1" x14ac:dyDescent="0.35">
      <c r="A3" s="418"/>
      <c r="B3" s="423" t="s">
        <v>4</v>
      </c>
      <c r="C3" s="424"/>
      <c r="D3" s="424"/>
      <c r="E3" s="424"/>
      <c r="F3" s="424"/>
      <c r="G3" s="424"/>
      <c r="H3" s="424"/>
      <c r="I3" s="424"/>
      <c r="J3" s="424"/>
      <c r="K3" s="424"/>
      <c r="L3" s="424"/>
      <c r="M3" s="424"/>
      <c r="N3" s="424"/>
      <c r="O3" s="424"/>
      <c r="P3" s="424"/>
      <c r="Q3" s="424"/>
      <c r="R3" s="424"/>
      <c r="S3" s="424"/>
      <c r="T3" s="424"/>
      <c r="U3" s="424"/>
      <c r="V3" s="424"/>
      <c r="W3" s="424"/>
      <c r="X3" s="424"/>
      <c r="Y3" s="424"/>
      <c r="Z3" s="424"/>
      <c r="AA3" s="425"/>
      <c r="AB3" s="429" t="s">
        <v>5</v>
      </c>
      <c r="AC3" s="430"/>
      <c r="AD3" s="430"/>
      <c r="AE3" s="431"/>
    </row>
    <row r="4" spans="1:31" ht="21.75" customHeight="1" thickBot="1" x14ac:dyDescent="0.35">
      <c r="A4" s="419"/>
      <c r="B4" s="426"/>
      <c r="C4" s="427"/>
      <c r="D4" s="427"/>
      <c r="E4" s="427"/>
      <c r="F4" s="427"/>
      <c r="G4" s="427"/>
      <c r="H4" s="427"/>
      <c r="I4" s="427"/>
      <c r="J4" s="427"/>
      <c r="K4" s="427"/>
      <c r="L4" s="427"/>
      <c r="M4" s="427"/>
      <c r="N4" s="427"/>
      <c r="O4" s="427"/>
      <c r="P4" s="427"/>
      <c r="Q4" s="427"/>
      <c r="R4" s="427"/>
      <c r="S4" s="427"/>
      <c r="T4" s="427"/>
      <c r="U4" s="427"/>
      <c r="V4" s="427"/>
      <c r="W4" s="427"/>
      <c r="X4" s="427"/>
      <c r="Y4" s="427"/>
      <c r="Z4" s="427"/>
      <c r="AA4" s="428"/>
      <c r="AB4" s="432" t="s">
        <v>6</v>
      </c>
      <c r="AC4" s="433"/>
      <c r="AD4" s="433"/>
      <c r="AE4" s="434"/>
    </row>
    <row r="5" spans="1:31" ht="9" customHeight="1" thickBot="1" x14ac:dyDescent="0.35">
      <c r="A5" s="3"/>
      <c r="B5" s="99"/>
      <c r="C5" s="100"/>
      <c r="D5" s="4"/>
      <c r="E5" s="4"/>
      <c r="F5" s="4"/>
      <c r="G5" s="4"/>
      <c r="H5" s="4"/>
      <c r="I5" s="4"/>
      <c r="J5" s="4"/>
      <c r="K5" s="4"/>
      <c r="L5" s="4"/>
      <c r="M5" s="4"/>
      <c r="N5" s="4"/>
      <c r="O5" s="4"/>
      <c r="P5" s="4"/>
      <c r="Q5" s="4"/>
      <c r="R5" s="4"/>
      <c r="S5" s="4"/>
      <c r="T5" s="4"/>
      <c r="U5" s="4"/>
      <c r="V5" s="4"/>
      <c r="W5" s="4"/>
      <c r="X5" s="4"/>
      <c r="Y5" s="4"/>
      <c r="Z5" s="5"/>
      <c r="AA5" s="4"/>
      <c r="AB5" s="4"/>
      <c r="AD5" s="7"/>
      <c r="AE5" s="8"/>
    </row>
    <row r="6" spans="1:31" ht="9" customHeight="1" thickBot="1" x14ac:dyDescent="0.35">
      <c r="A6" s="6"/>
      <c r="B6" s="4"/>
      <c r="C6" s="4"/>
      <c r="D6" s="4"/>
      <c r="E6" s="4"/>
      <c r="F6" s="4"/>
      <c r="G6" s="4"/>
      <c r="H6" s="4"/>
      <c r="I6" s="4"/>
      <c r="J6" s="4"/>
      <c r="K6" s="4"/>
      <c r="L6" s="4"/>
      <c r="M6" s="4"/>
      <c r="N6" s="4"/>
      <c r="O6" s="4"/>
      <c r="P6" s="4"/>
      <c r="Q6" s="4"/>
      <c r="R6" s="4"/>
      <c r="S6" s="4"/>
      <c r="T6" s="4"/>
      <c r="U6" s="4"/>
      <c r="V6" s="4"/>
      <c r="W6" s="4"/>
      <c r="X6" s="4"/>
      <c r="Y6" s="4"/>
      <c r="Z6" s="5"/>
      <c r="AA6" s="4"/>
      <c r="AB6" s="4"/>
      <c r="AD6" s="7"/>
      <c r="AE6" s="8"/>
    </row>
    <row r="7" spans="1:31" x14ac:dyDescent="0.3">
      <c r="A7" s="374" t="s">
        <v>7</v>
      </c>
      <c r="B7" s="375"/>
      <c r="C7" s="412" t="s">
        <v>8</v>
      </c>
      <c r="D7" s="374" t="s">
        <v>9</v>
      </c>
      <c r="E7" s="380"/>
      <c r="F7" s="380"/>
      <c r="G7" s="380"/>
      <c r="H7" s="375"/>
      <c r="I7" s="404">
        <v>45418</v>
      </c>
      <c r="J7" s="405"/>
      <c r="K7" s="374" t="s">
        <v>10</v>
      </c>
      <c r="L7" s="375"/>
      <c r="M7" s="396" t="s">
        <v>11</v>
      </c>
      <c r="N7" s="397"/>
      <c r="O7" s="385"/>
      <c r="P7" s="386"/>
      <c r="Q7" s="4"/>
      <c r="R7" s="4"/>
      <c r="S7" s="4"/>
      <c r="T7" s="4"/>
      <c r="U7" s="4"/>
      <c r="V7" s="4"/>
      <c r="W7" s="4"/>
      <c r="X7" s="4"/>
      <c r="Y7" s="4"/>
      <c r="Z7" s="5"/>
      <c r="AA7" s="4"/>
      <c r="AB7" s="4"/>
      <c r="AD7" s="7"/>
      <c r="AE7" s="8"/>
    </row>
    <row r="8" spans="1:31" x14ac:dyDescent="0.3">
      <c r="A8" s="376"/>
      <c r="B8" s="377"/>
      <c r="C8" s="413"/>
      <c r="D8" s="376"/>
      <c r="E8" s="381"/>
      <c r="F8" s="381"/>
      <c r="G8" s="381"/>
      <c r="H8" s="377"/>
      <c r="I8" s="406"/>
      <c r="J8" s="407"/>
      <c r="K8" s="376"/>
      <c r="L8" s="377"/>
      <c r="M8" s="415" t="s">
        <v>12</v>
      </c>
      <c r="N8" s="416"/>
      <c r="O8" s="398"/>
      <c r="P8" s="399"/>
      <c r="Q8" s="4"/>
      <c r="R8" s="4"/>
      <c r="S8" s="4"/>
      <c r="T8" s="4"/>
      <c r="U8" s="4"/>
      <c r="V8" s="4"/>
      <c r="W8" s="4"/>
      <c r="X8" s="4"/>
      <c r="Y8" s="4"/>
      <c r="Z8" s="5"/>
      <c r="AA8" s="4"/>
      <c r="AB8" s="4"/>
      <c r="AD8" s="7"/>
      <c r="AE8" s="8"/>
    </row>
    <row r="9" spans="1:31" ht="15" thickBot="1" x14ac:dyDescent="0.35">
      <c r="A9" s="378"/>
      <c r="B9" s="379"/>
      <c r="C9" s="414"/>
      <c r="D9" s="378"/>
      <c r="E9" s="382"/>
      <c r="F9" s="382"/>
      <c r="G9" s="382"/>
      <c r="H9" s="379"/>
      <c r="I9" s="408"/>
      <c r="J9" s="409"/>
      <c r="K9" s="378"/>
      <c r="L9" s="379"/>
      <c r="M9" s="400" t="s">
        <v>13</v>
      </c>
      <c r="N9" s="401"/>
      <c r="O9" s="402" t="s">
        <v>14</v>
      </c>
      <c r="P9" s="403"/>
      <c r="Q9" s="4"/>
      <c r="R9" s="4"/>
      <c r="S9" s="4"/>
      <c r="T9" s="4"/>
      <c r="U9" s="4"/>
      <c r="V9" s="4"/>
      <c r="W9" s="4"/>
      <c r="X9" s="4"/>
      <c r="Y9" s="4"/>
      <c r="Z9" s="5"/>
      <c r="AA9" s="4"/>
      <c r="AB9" s="4"/>
      <c r="AD9" s="7"/>
      <c r="AE9" s="8"/>
    </row>
    <row r="10" spans="1:31" ht="15" customHeight="1" thickBot="1" x14ac:dyDescent="0.35">
      <c r="A10" s="75"/>
      <c r="B10" s="76"/>
      <c r="C10" s="76"/>
      <c r="D10" s="9"/>
      <c r="E10" s="9"/>
      <c r="F10" s="9"/>
      <c r="G10" s="9"/>
      <c r="H10" s="9"/>
      <c r="I10" s="72"/>
      <c r="J10" s="72"/>
      <c r="K10" s="9"/>
      <c r="L10" s="9"/>
      <c r="M10" s="73"/>
      <c r="N10" s="73"/>
      <c r="O10" s="74"/>
      <c r="P10" s="74"/>
      <c r="Q10" s="76"/>
      <c r="R10" s="76"/>
      <c r="S10" s="76"/>
      <c r="T10" s="76"/>
      <c r="U10" s="76"/>
      <c r="V10" s="76"/>
      <c r="W10" s="76"/>
      <c r="X10" s="76"/>
      <c r="Y10" s="76"/>
      <c r="Z10" s="77"/>
      <c r="AA10" s="76"/>
      <c r="AB10" s="76"/>
      <c r="AD10" s="78"/>
      <c r="AE10" s="79"/>
    </row>
    <row r="11" spans="1:31" ht="15" customHeight="1" x14ac:dyDescent="0.3">
      <c r="A11" s="374" t="s">
        <v>15</v>
      </c>
      <c r="B11" s="375"/>
      <c r="C11" s="344" t="s">
        <v>16</v>
      </c>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6"/>
    </row>
    <row r="12" spans="1:31" ht="15" customHeight="1" x14ac:dyDescent="0.3">
      <c r="A12" s="376"/>
      <c r="B12" s="377"/>
      <c r="C12" s="387"/>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9"/>
    </row>
    <row r="13" spans="1:31" ht="15" customHeight="1" thickBot="1" x14ac:dyDescent="0.35">
      <c r="A13" s="378"/>
      <c r="B13" s="379"/>
      <c r="C13" s="390"/>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2"/>
    </row>
    <row r="14" spans="1:31" ht="9" customHeight="1" thickBot="1" x14ac:dyDescent="0.35">
      <c r="A14" s="11"/>
      <c r="B14" s="12"/>
      <c r="C14" s="13"/>
      <c r="D14" s="13"/>
      <c r="E14" s="13"/>
      <c r="F14" s="13"/>
      <c r="G14" s="13"/>
      <c r="H14" s="13"/>
      <c r="I14" s="13"/>
      <c r="J14" s="13"/>
      <c r="K14" s="13"/>
      <c r="L14" s="13"/>
      <c r="M14" s="14"/>
      <c r="N14" s="14"/>
      <c r="O14" s="14"/>
      <c r="P14" s="14"/>
      <c r="Q14" s="14"/>
      <c r="R14" s="15"/>
      <c r="S14" s="15"/>
      <c r="T14" s="15"/>
      <c r="U14" s="15"/>
      <c r="V14" s="15"/>
      <c r="W14" s="15"/>
      <c r="X14" s="15"/>
      <c r="Y14" s="9"/>
      <c r="Z14" s="9"/>
      <c r="AA14" s="9"/>
      <c r="AB14" s="9"/>
      <c r="AD14" s="9"/>
      <c r="AE14" s="10"/>
    </row>
    <row r="15" spans="1:31" ht="39" customHeight="1" thickBot="1" x14ac:dyDescent="0.35">
      <c r="A15" s="383" t="s">
        <v>17</v>
      </c>
      <c r="B15" s="384"/>
      <c r="C15" s="393" t="s">
        <v>18</v>
      </c>
      <c r="D15" s="394"/>
      <c r="E15" s="394"/>
      <c r="F15" s="394"/>
      <c r="G15" s="394"/>
      <c r="H15" s="394"/>
      <c r="I15" s="394"/>
      <c r="J15" s="394"/>
      <c r="K15" s="395"/>
      <c r="L15" s="410" t="s">
        <v>19</v>
      </c>
      <c r="M15" s="442"/>
      <c r="N15" s="442"/>
      <c r="O15" s="442"/>
      <c r="P15" s="442"/>
      <c r="Q15" s="411"/>
      <c r="R15" s="443" t="s">
        <v>20</v>
      </c>
      <c r="S15" s="444"/>
      <c r="T15" s="444"/>
      <c r="U15" s="444"/>
      <c r="V15" s="444"/>
      <c r="W15" s="444"/>
      <c r="X15" s="445"/>
      <c r="Y15" s="410" t="s">
        <v>21</v>
      </c>
      <c r="Z15" s="411"/>
      <c r="AA15" s="435" t="s">
        <v>22</v>
      </c>
      <c r="AB15" s="436"/>
      <c r="AC15" s="436"/>
      <c r="AD15" s="436"/>
      <c r="AE15" s="437"/>
    </row>
    <row r="16" spans="1:31" ht="9" customHeight="1" thickBot="1" x14ac:dyDescent="0.35">
      <c r="A16" s="6"/>
      <c r="B16" s="4"/>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D16" s="7"/>
      <c r="AE16" s="8"/>
    </row>
    <row r="17" spans="1:32" s="16" customFormat="1" ht="37.5" customHeight="1" thickBot="1" x14ac:dyDescent="0.35">
      <c r="A17" s="383" t="s">
        <v>23</v>
      </c>
      <c r="B17" s="384"/>
      <c r="C17" s="435" t="s">
        <v>24</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436"/>
      <c r="AE17" s="437"/>
    </row>
    <row r="18" spans="1:32" ht="16.5" customHeight="1" thickBot="1" x14ac:dyDescent="0.35">
      <c r="A18" s="17"/>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D18" s="18"/>
      <c r="AE18" s="19"/>
    </row>
    <row r="19" spans="1:32" ht="32.1" customHeight="1" thickBot="1" x14ac:dyDescent="0.35">
      <c r="A19" s="410" t="s">
        <v>25</v>
      </c>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11"/>
      <c r="AF19" s="20"/>
    </row>
    <row r="20" spans="1:32" ht="32.1" customHeight="1" thickBot="1" x14ac:dyDescent="0.35">
      <c r="A20" s="102" t="s">
        <v>26</v>
      </c>
      <c r="B20" s="439" t="s">
        <v>27</v>
      </c>
      <c r="C20" s="440"/>
      <c r="D20" s="440"/>
      <c r="E20" s="440"/>
      <c r="F20" s="440"/>
      <c r="G20" s="440"/>
      <c r="H20" s="440"/>
      <c r="I20" s="440"/>
      <c r="J20" s="440"/>
      <c r="K20" s="440"/>
      <c r="L20" s="440"/>
      <c r="M20" s="440"/>
      <c r="N20" s="440"/>
      <c r="O20" s="441"/>
      <c r="P20" s="410" t="s">
        <v>28</v>
      </c>
      <c r="Q20" s="442"/>
      <c r="R20" s="442"/>
      <c r="S20" s="442"/>
      <c r="T20" s="442"/>
      <c r="U20" s="442"/>
      <c r="V20" s="442"/>
      <c r="W20" s="442"/>
      <c r="X20" s="442"/>
      <c r="Y20" s="442"/>
      <c r="Z20" s="442"/>
      <c r="AA20" s="442"/>
      <c r="AB20" s="442"/>
      <c r="AC20" s="442"/>
      <c r="AD20" s="442"/>
      <c r="AE20" s="411"/>
      <c r="AF20" s="20"/>
    </row>
    <row r="21" spans="1:32" ht="32.1" customHeight="1" thickBot="1" x14ac:dyDescent="0.35">
      <c r="A21" s="140">
        <v>198697956</v>
      </c>
      <c r="B21" s="110" t="s">
        <v>29</v>
      </c>
      <c r="C21" s="111" t="s">
        <v>30</v>
      </c>
      <c r="D21" s="111" t="s">
        <v>31</v>
      </c>
      <c r="E21" s="111" t="s">
        <v>8</v>
      </c>
      <c r="F21" s="111" t="s">
        <v>32</v>
      </c>
      <c r="G21" s="111" t="s">
        <v>33</v>
      </c>
      <c r="H21" s="111" t="s">
        <v>34</v>
      </c>
      <c r="I21" s="111" t="s">
        <v>35</v>
      </c>
      <c r="J21" s="111" t="s">
        <v>36</v>
      </c>
      <c r="K21" s="111" t="s">
        <v>37</v>
      </c>
      <c r="L21" s="111" t="s">
        <v>38</v>
      </c>
      <c r="M21" s="111" t="s">
        <v>39</v>
      </c>
      <c r="N21" s="111" t="s">
        <v>40</v>
      </c>
      <c r="O21" s="112" t="s">
        <v>41</v>
      </c>
      <c r="P21" s="226">
        <f>+AC22</f>
        <v>2296430000</v>
      </c>
      <c r="Q21" s="102" t="s">
        <v>29</v>
      </c>
      <c r="R21" s="103" t="s">
        <v>30</v>
      </c>
      <c r="S21" s="103" t="s">
        <v>31</v>
      </c>
      <c r="T21" s="103" t="s">
        <v>8</v>
      </c>
      <c r="U21" s="103" t="s">
        <v>32</v>
      </c>
      <c r="V21" s="103" t="s">
        <v>33</v>
      </c>
      <c r="W21" s="103" t="s">
        <v>34</v>
      </c>
      <c r="X21" s="103" t="s">
        <v>35</v>
      </c>
      <c r="Y21" s="103" t="s">
        <v>36</v>
      </c>
      <c r="Z21" s="103" t="s">
        <v>37</v>
      </c>
      <c r="AA21" s="103" t="s">
        <v>38</v>
      </c>
      <c r="AB21" s="103" t="s">
        <v>39</v>
      </c>
      <c r="AC21" s="103" t="s">
        <v>40</v>
      </c>
      <c r="AD21" s="132" t="s">
        <v>42</v>
      </c>
      <c r="AE21" s="132" t="s">
        <v>43</v>
      </c>
      <c r="AF21" s="1"/>
    </row>
    <row r="22" spans="1:32" ht="32.1" customHeight="1" x14ac:dyDescent="0.3">
      <c r="A22" s="129" t="s">
        <v>44</v>
      </c>
      <c r="B22" s="158">
        <v>69782358</v>
      </c>
      <c r="C22" s="159">
        <v>82894496</v>
      </c>
      <c r="D22" s="159">
        <v>23564257</v>
      </c>
      <c r="E22" s="159">
        <v>13089124</v>
      </c>
      <c r="F22" s="159"/>
      <c r="G22" s="159">
        <v>9367721</v>
      </c>
      <c r="H22" s="159"/>
      <c r="I22" s="159"/>
      <c r="J22" s="159"/>
      <c r="K22" s="159"/>
      <c r="L22" s="159"/>
      <c r="M22" s="159"/>
      <c r="N22" s="167">
        <f>SUM(B22:M22)</f>
        <v>198697956</v>
      </c>
      <c r="O22" s="160"/>
      <c r="P22" s="129" t="s">
        <v>45</v>
      </c>
      <c r="Q22" s="169">
        <v>21954639</v>
      </c>
      <c r="R22" s="162">
        <v>132770028</v>
      </c>
      <c r="S22" s="162"/>
      <c r="T22" s="162">
        <v>35584000</v>
      </c>
      <c r="U22" s="162">
        <v>1464956608</v>
      </c>
      <c r="V22" s="162">
        <v>32239247</v>
      </c>
      <c r="W22" s="162">
        <v>608925478</v>
      </c>
      <c r="X22" s="162"/>
      <c r="Y22" s="162"/>
      <c r="Z22" s="170"/>
      <c r="AA22" s="170"/>
      <c r="AB22" s="170"/>
      <c r="AC22" s="172">
        <f>SUM(Q22:AB22)</f>
        <v>2296430000</v>
      </c>
      <c r="AE22" s="171"/>
      <c r="AF22" s="1"/>
    </row>
    <row r="23" spans="1:32" ht="32.1" customHeight="1" x14ac:dyDescent="0.3">
      <c r="A23" s="130" t="s">
        <v>46</v>
      </c>
      <c r="B23" s="161">
        <v>0</v>
      </c>
      <c r="C23" s="162">
        <v>0</v>
      </c>
      <c r="D23" s="162">
        <v>0</v>
      </c>
      <c r="E23" s="162">
        <v>0</v>
      </c>
      <c r="F23" s="162"/>
      <c r="G23" s="162"/>
      <c r="H23" s="162"/>
      <c r="I23" s="162"/>
      <c r="J23" s="162"/>
      <c r="K23" s="162"/>
      <c r="L23" s="162"/>
      <c r="M23" s="162"/>
      <c r="N23" s="162">
        <f>SUM(B23:M23)</f>
        <v>0</v>
      </c>
      <c r="O23" s="163" t="str">
        <f>IFERROR(N23/(SUMIF(B23:M23,"&gt;0",B22:M22))," ")</f>
        <v xml:space="preserve"> </v>
      </c>
      <c r="P23" s="130" t="s">
        <v>47</v>
      </c>
      <c r="Q23" s="161">
        <v>21954639</v>
      </c>
      <c r="R23" s="162">
        <v>132770028</v>
      </c>
      <c r="S23" s="162">
        <v>37997789</v>
      </c>
      <c r="T23" s="162">
        <v>1093918337</v>
      </c>
      <c r="U23" s="162"/>
      <c r="V23" s="162"/>
      <c r="W23" s="162"/>
      <c r="X23" s="162"/>
      <c r="Y23" s="162"/>
      <c r="Z23" s="162"/>
      <c r="AA23" s="162"/>
      <c r="AB23" s="162"/>
      <c r="AC23" s="162">
        <f>SUM(Q23:AB23)</f>
        <v>1286640793</v>
      </c>
      <c r="AD23" s="237">
        <f>AC23/SUM(Q22:T22)</f>
        <v>6.7608102840634157</v>
      </c>
      <c r="AE23" s="219">
        <f>AC23/AC22</f>
        <v>0.5602786904020588</v>
      </c>
      <c r="AF23" s="1"/>
    </row>
    <row r="24" spans="1:32" ht="32.1" customHeight="1" x14ac:dyDescent="0.3">
      <c r="A24" s="130" t="s">
        <v>48</v>
      </c>
      <c r="B24" s="161">
        <f>A21-B23</f>
        <v>198697956</v>
      </c>
      <c r="C24" s="162">
        <f>B24-C23</f>
        <v>198697956</v>
      </c>
      <c r="D24" s="162">
        <f>C24-D23</f>
        <v>198697956</v>
      </c>
      <c r="E24" s="162">
        <f>D24-E23</f>
        <v>198697956</v>
      </c>
      <c r="F24" s="162"/>
      <c r="G24" s="162"/>
      <c r="H24" s="162"/>
      <c r="I24" s="162"/>
      <c r="J24" s="162"/>
      <c r="K24" s="162"/>
      <c r="L24" s="162"/>
      <c r="M24" s="162"/>
      <c r="N24" s="168">
        <f>MIN(B24:M24)</f>
        <v>198697956</v>
      </c>
      <c r="O24" s="164"/>
      <c r="P24" s="130" t="s">
        <v>44</v>
      </c>
      <c r="Q24" s="161">
        <v>0</v>
      </c>
      <c r="R24" s="162">
        <v>30687036</v>
      </c>
      <c r="S24" s="162">
        <v>61374072</v>
      </c>
      <c r="T24" s="162">
        <v>87230472</v>
      </c>
      <c r="U24" s="162">
        <v>87230472</v>
      </c>
      <c r="V24" s="162">
        <v>1277373472</v>
      </c>
      <c r="W24" s="162">
        <v>100890472</v>
      </c>
      <c r="X24" s="162">
        <v>87230472</v>
      </c>
      <c r="Y24" s="162">
        <v>120497472</v>
      </c>
      <c r="Z24" s="162">
        <v>97944472</v>
      </c>
      <c r="AA24" s="162">
        <v>89230472</v>
      </c>
      <c r="AB24" s="162">
        <v>256741116</v>
      </c>
      <c r="AC24" s="168">
        <f>SUM(Q24:AB24)</f>
        <v>2296430000</v>
      </c>
      <c r="AD24" s="237"/>
      <c r="AE24" s="220"/>
      <c r="AF24" s="1"/>
    </row>
    <row r="25" spans="1:32" ht="32.1" customHeight="1" thickBot="1" x14ac:dyDescent="0.35">
      <c r="A25" s="131" t="s">
        <v>49</v>
      </c>
      <c r="B25" s="165">
        <v>46218100</v>
      </c>
      <c r="C25" s="166">
        <v>102535396</v>
      </c>
      <c r="D25" s="166">
        <v>2671000</v>
      </c>
      <c r="E25" s="166">
        <v>28433607</v>
      </c>
      <c r="F25" s="166"/>
      <c r="G25" s="166"/>
      <c r="H25" s="166"/>
      <c r="I25" s="166"/>
      <c r="J25" s="166"/>
      <c r="K25" s="166"/>
      <c r="L25" s="166"/>
      <c r="M25" s="166"/>
      <c r="N25" s="208">
        <f>SUM(B25:M25)</f>
        <v>179858103</v>
      </c>
      <c r="O25" s="225">
        <f>+N25/N24</f>
        <v>0.90518345845490222</v>
      </c>
      <c r="P25" s="131" t="s">
        <v>49</v>
      </c>
      <c r="Q25" s="165">
        <v>0</v>
      </c>
      <c r="R25" s="166">
        <v>243940</v>
      </c>
      <c r="S25" s="166">
        <v>42803267</v>
      </c>
      <c r="T25" s="166">
        <v>51574889</v>
      </c>
      <c r="U25" s="166"/>
      <c r="V25" s="166"/>
      <c r="W25" s="166"/>
      <c r="X25" s="166"/>
      <c r="Y25" s="166"/>
      <c r="Z25" s="166"/>
      <c r="AA25" s="166"/>
      <c r="AB25" s="166"/>
      <c r="AC25" s="166">
        <f>SUM(Q25:AB25)</f>
        <v>94622096</v>
      </c>
      <c r="AD25" s="238">
        <f>AC25/SUM(Q24:T24)</f>
        <v>0.52775538036978642</v>
      </c>
      <c r="AE25" s="221">
        <f>AC25/AC24</f>
        <v>4.120399750917729E-2</v>
      </c>
      <c r="AF25" s="1"/>
    </row>
    <row r="26" spans="1:32" customFormat="1" ht="16.5" customHeight="1" thickBot="1" x14ac:dyDescent="0.35"/>
    <row r="27" spans="1:32" ht="33.9" customHeight="1" x14ac:dyDescent="0.3">
      <c r="A27" s="366" t="s">
        <v>50</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8"/>
    </row>
    <row r="28" spans="1:32" ht="15" customHeight="1" x14ac:dyDescent="0.3">
      <c r="A28" s="341" t="s">
        <v>51</v>
      </c>
      <c r="B28" s="343" t="s">
        <v>52</v>
      </c>
      <c r="C28" s="343"/>
      <c r="D28" s="343" t="s">
        <v>53</v>
      </c>
      <c r="E28" s="343"/>
      <c r="F28" s="343"/>
      <c r="G28" s="343"/>
      <c r="H28" s="343"/>
      <c r="I28" s="343"/>
      <c r="J28" s="343"/>
      <c r="K28" s="343"/>
      <c r="L28" s="343"/>
      <c r="M28" s="343"/>
      <c r="N28" s="343"/>
      <c r="O28" s="343"/>
      <c r="P28" s="343" t="s">
        <v>40</v>
      </c>
      <c r="Q28" s="343" t="s">
        <v>54</v>
      </c>
      <c r="R28" s="343"/>
      <c r="S28" s="343"/>
      <c r="T28" s="343"/>
      <c r="U28" s="343"/>
      <c r="V28" s="343"/>
      <c r="W28" s="343"/>
      <c r="X28" s="343"/>
      <c r="Y28" s="343" t="s">
        <v>55</v>
      </c>
      <c r="Z28" s="343"/>
      <c r="AA28" s="343"/>
      <c r="AB28" s="343"/>
      <c r="AC28" s="343"/>
      <c r="AD28" s="343"/>
      <c r="AE28" s="369"/>
    </row>
    <row r="29" spans="1:32" ht="27" customHeight="1" x14ac:dyDescent="0.3">
      <c r="A29" s="341"/>
      <c r="B29" s="343"/>
      <c r="C29" s="343"/>
      <c r="D29" s="98" t="s">
        <v>29</v>
      </c>
      <c r="E29" s="98" t="s">
        <v>30</v>
      </c>
      <c r="F29" s="98" t="s">
        <v>31</v>
      </c>
      <c r="G29" s="98" t="s">
        <v>8</v>
      </c>
      <c r="H29" s="98" t="s">
        <v>32</v>
      </c>
      <c r="I29" s="98" t="s">
        <v>33</v>
      </c>
      <c r="J29" s="98" t="s">
        <v>34</v>
      </c>
      <c r="K29" s="98" t="s">
        <v>35</v>
      </c>
      <c r="L29" s="98" t="s">
        <v>36</v>
      </c>
      <c r="M29" s="98" t="s">
        <v>37</v>
      </c>
      <c r="N29" s="98" t="s">
        <v>38</v>
      </c>
      <c r="O29" s="98" t="s">
        <v>39</v>
      </c>
      <c r="P29" s="343"/>
      <c r="Q29" s="343"/>
      <c r="R29" s="343"/>
      <c r="S29" s="343"/>
      <c r="T29" s="343"/>
      <c r="U29" s="343"/>
      <c r="V29" s="343"/>
      <c r="W29" s="343"/>
      <c r="X29" s="343"/>
      <c r="Y29" s="343"/>
      <c r="Z29" s="343"/>
      <c r="AA29" s="343"/>
      <c r="AB29" s="343"/>
      <c r="AC29" s="343"/>
      <c r="AD29" s="343"/>
      <c r="AE29" s="369"/>
    </row>
    <row r="30" spans="1:32" ht="42" customHeight="1" thickBot="1" x14ac:dyDescent="0.35">
      <c r="A30" s="106" t="s">
        <v>56</v>
      </c>
      <c r="B30" s="446" t="s">
        <v>56</v>
      </c>
      <c r="C30" s="446"/>
      <c r="D30" s="101"/>
      <c r="E30" s="101"/>
      <c r="F30" s="101"/>
      <c r="G30" s="101"/>
      <c r="H30" s="101"/>
      <c r="I30" s="101"/>
      <c r="J30" s="101"/>
      <c r="K30" s="101"/>
      <c r="L30" s="101"/>
      <c r="M30" s="101"/>
      <c r="N30" s="101"/>
      <c r="O30" s="101"/>
      <c r="P30" s="107">
        <f>SUM(D30:O30)</f>
        <v>0</v>
      </c>
      <c r="Q30" s="438" t="s">
        <v>56</v>
      </c>
      <c r="R30" s="438"/>
      <c r="S30" s="438"/>
      <c r="T30" s="438"/>
      <c r="U30" s="438"/>
      <c r="V30" s="438"/>
      <c r="W30" s="438"/>
      <c r="X30" s="438"/>
      <c r="Y30" s="438" t="s">
        <v>57</v>
      </c>
      <c r="Z30" s="438"/>
      <c r="AA30" s="438"/>
      <c r="AB30" s="438"/>
      <c r="AC30" s="438"/>
      <c r="AD30" s="438"/>
      <c r="AE30" s="438"/>
    </row>
    <row r="31" spans="1:32" ht="12" customHeight="1" thickBot="1" x14ac:dyDescent="0.35">
      <c r="A31" s="115"/>
      <c r="B31" s="116"/>
      <c r="C31" s="116"/>
      <c r="D31" s="9"/>
      <c r="E31" s="9"/>
      <c r="F31" s="9"/>
      <c r="G31" s="9"/>
      <c r="H31" s="9"/>
      <c r="I31" s="9"/>
      <c r="J31" s="9"/>
      <c r="K31" s="9"/>
      <c r="L31" s="9"/>
      <c r="M31" s="9"/>
      <c r="N31" s="9"/>
      <c r="O31" s="9"/>
      <c r="P31" s="117"/>
      <c r="Q31" s="118"/>
      <c r="R31" s="118"/>
      <c r="S31" s="118"/>
      <c r="T31" s="118"/>
      <c r="U31" s="118"/>
      <c r="V31" s="118"/>
      <c r="W31" s="118"/>
      <c r="X31" s="118"/>
      <c r="Y31" s="118"/>
      <c r="Z31" s="118"/>
      <c r="AA31" s="118"/>
      <c r="AB31" s="118"/>
      <c r="AC31" s="118"/>
      <c r="AD31" s="118"/>
      <c r="AE31" s="119"/>
    </row>
    <row r="32" spans="1:32" ht="45" customHeight="1" x14ac:dyDescent="0.3">
      <c r="A32" s="344" t="s">
        <v>58</v>
      </c>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6"/>
    </row>
    <row r="33" spans="1:41" ht="23.1" customHeight="1" x14ac:dyDescent="0.3">
      <c r="A33" s="341" t="s">
        <v>59</v>
      </c>
      <c r="B33" s="343" t="s">
        <v>60</v>
      </c>
      <c r="C33" s="343" t="s">
        <v>52</v>
      </c>
      <c r="D33" s="343" t="s">
        <v>61</v>
      </c>
      <c r="E33" s="343"/>
      <c r="F33" s="343"/>
      <c r="G33" s="343"/>
      <c r="H33" s="343"/>
      <c r="I33" s="343"/>
      <c r="J33" s="343"/>
      <c r="K33" s="343"/>
      <c r="L33" s="343"/>
      <c r="M33" s="343"/>
      <c r="N33" s="343"/>
      <c r="O33" s="343"/>
      <c r="P33" s="343"/>
      <c r="Q33" s="343" t="s">
        <v>62</v>
      </c>
      <c r="R33" s="343"/>
      <c r="S33" s="343"/>
      <c r="T33" s="343"/>
      <c r="U33" s="343"/>
      <c r="V33" s="343"/>
      <c r="W33" s="343"/>
      <c r="X33" s="343"/>
      <c r="Y33" s="343"/>
      <c r="Z33" s="343"/>
      <c r="AA33" s="343"/>
      <c r="AB33" s="343"/>
      <c r="AC33" s="343"/>
      <c r="AD33" s="343"/>
      <c r="AE33" s="369"/>
      <c r="AG33" s="21"/>
      <c r="AH33" s="21"/>
      <c r="AI33" s="21"/>
      <c r="AJ33" s="21"/>
      <c r="AK33" s="21"/>
      <c r="AL33" s="21"/>
      <c r="AM33" s="21"/>
      <c r="AN33" s="21"/>
      <c r="AO33" s="21"/>
    </row>
    <row r="34" spans="1:41" ht="27" customHeight="1" x14ac:dyDescent="0.3">
      <c r="A34" s="341"/>
      <c r="B34" s="343"/>
      <c r="C34" s="373"/>
      <c r="D34" s="98" t="s">
        <v>29</v>
      </c>
      <c r="E34" s="98" t="s">
        <v>30</v>
      </c>
      <c r="F34" s="98" t="s">
        <v>31</v>
      </c>
      <c r="G34" s="98" t="s">
        <v>8</v>
      </c>
      <c r="H34" s="98" t="s">
        <v>32</v>
      </c>
      <c r="I34" s="98" t="s">
        <v>33</v>
      </c>
      <c r="J34" s="98" t="s">
        <v>34</v>
      </c>
      <c r="K34" s="98" t="s">
        <v>35</v>
      </c>
      <c r="L34" s="98" t="s">
        <v>36</v>
      </c>
      <c r="M34" s="98" t="s">
        <v>37</v>
      </c>
      <c r="N34" s="98" t="s">
        <v>38</v>
      </c>
      <c r="O34" s="98" t="s">
        <v>39</v>
      </c>
      <c r="P34" s="98" t="s">
        <v>40</v>
      </c>
      <c r="Q34" s="370" t="s">
        <v>63</v>
      </c>
      <c r="R34" s="371"/>
      <c r="S34" s="371"/>
      <c r="T34" s="372"/>
      <c r="U34" s="343" t="s">
        <v>64</v>
      </c>
      <c r="V34" s="343"/>
      <c r="W34" s="343"/>
      <c r="X34" s="343"/>
      <c r="Y34" s="343" t="s">
        <v>65</v>
      </c>
      <c r="Z34" s="343"/>
      <c r="AA34" s="343"/>
      <c r="AB34" s="343"/>
      <c r="AC34" s="343" t="s">
        <v>66</v>
      </c>
      <c r="AD34" s="343"/>
      <c r="AE34" s="369"/>
      <c r="AG34" s="21"/>
      <c r="AH34" s="21"/>
      <c r="AI34" s="21"/>
      <c r="AJ34" s="21"/>
      <c r="AK34" s="21"/>
      <c r="AL34" s="21"/>
      <c r="AM34" s="21"/>
      <c r="AN34" s="21"/>
      <c r="AO34" s="21"/>
    </row>
    <row r="35" spans="1:41" ht="155.25" customHeight="1" x14ac:dyDescent="0.3">
      <c r="A35" s="336" t="s">
        <v>24</v>
      </c>
      <c r="B35" s="338">
        <f>SUM(B41:B46)</f>
        <v>0.21000000000000002</v>
      </c>
      <c r="C35" s="22" t="s">
        <v>67</v>
      </c>
      <c r="D35" s="135">
        <v>0</v>
      </c>
      <c r="E35" s="135">
        <v>0.05</v>
      </c>
      <c r="F35" s="135">
        <v>0.05</v>
      </c>
      <c r="G35" s="135">
        <v>0.05</v>
      </c>
      <c r="H35" s="135">
        <v>0.06</v>
      </c>
      <c r="I35" s="135">
        <v>0</v>
      </c>
      <c r="J35" s="135">
        <v>0</v>
      </c>
      <c r="K35" s="135">
        <v>0</v>
      </c>
      <c r="L35" s="135">
        <v>0</v>
      </c>
      <c r="M35" s="135">
        <v>0</v>
      </c>
      <c r="N35" s="135">
        <v>0</v>
      </c>
      <c r="O35" s="135">
        <v>0</v>
      </c>
      <c r="P35" s="136">
        <f>SUM(D35:O35)</f>
        <v>0.21000000000000002</v>
      </c>
      <c r="Q35" s="353" t="s">
        <v>68</v>
      </c>
      <c r="R35" s="354"/>
      <c r="S35" s="354"/>
      <c r="T35" s="355"/>
      <c r="U35" s="353" t="s">
        <v>69</v>
      </c>
      <c r="V35" s="354"/>
      <c r="W35" s="354"/>
      <c r="X35" s="355"/>
      <c r="Y35" s="359" t="s">
        <v>70</v>
      </c>
      <c r="Z35" s="359"/>
      <c r="AA35" s="359"/>
      <c r="AB35" s="359"/>
      <c r="AC35" s="361" t="s">
        <v>71</v>
      </c>
      <c r="AD35" s="361"/>
      <c r="AE35" s="362"/>
      <c r="AG35" s="21"/>
      <c r="AH35" s="21"/>
      <c r="AI35" s="21"/>
      <c r="AJ35" s="21"/>
      <c r="AK35" s="21"/>
      <c r="AL35" s="21"/>
      <c r="AM35" s="21"/>
      <c r="AN35" s="21"/>
      <c r="AO35" s="21"/>
    </row>
    <row r="36" spans="1:41" ht="155.25" customHeight="1" thickBot="1" x14ac:dyDescent="0.35">
      <c r="A36" s="337"/>
      <c r="B36" s="339"/>
      <c r="C36" s="23" t="s">
        <v>72</v>
      </c>
      <c r="D36" s="71">
        <v>0</v>
      </c>
      <c r="E36" s="71">
        <v>0.05</v>
      </c>
      <c r="F36" s="71">
        <v>0.05</v>
      </c>
      <c r="G36" s="71">
        <v>0.05</v>
      </c>
      <c r="H36" s="137"/>
      <c r="I36" s="137"/>
      <c r="J36" s="137"/>
      <c r="K36" s="137"/>
      <c r="L36" s="137"/>
      <c r="M36" s="137"/>
      <c r="N36" s="137"/>
      <c r="O36" s="137"/>
      <c r="P36" s="71">
        <f>SUM(D36:O36)</f>
        <v>0.15000000000000002</v>
      </c>
      <c r="Q36" s="356"/>
      <c r="R36" s="357"/>
      <c r="S36" s="357"/>
      <c r="T36" s="358"/>
      <c r="U36" s="356"/>
      <c r="V36" s="357"/>
      <c r="W36" s="357"/>
      <c r="X36" s="358"/>
      <c r="Y36" s="360"/>
      <c r="Z36" s="360"/>
      <c r="AA36" s="360"/>
      <c r="AB36" s="360"/>
      <c r="AC36" s="363"/>
      <c r="AD36" s="363"/>
      <c r="AE36" s="364"/>
      <c r="AG36" s="21"/>
      <c r="AH36" s="21"/>
      <c r="AI36" s="21"/>
      <c r="AJ36" s="21"/>
      <c r="AK36" s="21"/>
      <c r="AL36" s="21"/>
      <c r="AM36" s="21"/>
      <c r="AN36" s="21"/>
      <c r="AO36" s="21"/>
    </row>
    <row r="37" spans="1:41" customFormat="1" ht="17.25" customHeight="1" thickBot="1" x14ac:dyDescent="0.35"/>
    <row r="38" spans="1:41" ht="45" customHeight="1" thickBot="1" x14ac:dyDescent="0.35">
      <c r="A38" s="344" t="s">
        <v>73</v>
      </c>
      <c r="B38" s="345"/>
      <c r="C38" s="345"/>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6"/>
      <c r="AG38" s="21"/>
      <c r="AH38" s="21"/>
      <c r="AI38" s="21"/>
      <c r="AJ38" s="21"/>
      <c r="AK38" s="21"/>
      <c r="AL38" s="21"/>
      <c r="AM38" s="21"/>
      <c r="AN38" s="21"/>
      <c r="AO38" s="21"/>
    </row>
    <row r="39" spans="1:41" ht="26.1" customHeight="1" x14ac:dyDescent="0.3">
      <c r="A39" s="340" t="s">
        <v>74</v>
      </c>
      <c r="B39" s="342" t="s">
        <v>75</v>
      </c>
      <c r="C39" s="348" t="s">
        <v>76</v>
      </c>
      <c r="D39" s="350" t="s">
        <v>77</v>
      </c>
      <c r="E39" s="351"/>
      <c r="F39" s="351"/>
      <c r="G39" s="351"/>
      <c r="H39" s="351"/>
      <c r="I39" s="351"/>
      <c r="J39" s="351"/>
      <c r="K39" s="351"/>
      <c r="L39" s="351"/>
      <c r="M39" s="351"/>
      <c r="N39" s="351"/>
      <c r="O39" s="351"/>
      <c r="P39" s="352"/>
      <c r="Q39" s="342" t="s">
        <v>78</v>
      </c>
      <c r="R39" s="342"/>
      <c r="S39" s="342"/>
      <c r="T39" s="342"/>
      <c r="U39" s="342"/>
      <c r="V39" s="342"/>
      <c r="W39" s="342"/>
      <c r="X39" s="342"/>
      <c r="Y39" s="342"/>
      <c r="Z39" s="342"/>
      <c r="AA39" s="342"/>
      <c r="AB39" s="342"/>
      <c r="AC39" s="342"/>
      <c r="AD39" s="342"/>
      <c r="AE39" s="365"/>
      <c r="AG39" s="21"/>
      <c r="AH39" s="21"/>
      <c r="AI39" s="21"/>
      <c r="AJ39" s="21"/>
      <c r="AK39" s="21"/>
      <c r="AL39" s="21"/>
      <c r="AM39" s="21"/>
      <c r="AN39" s="21"/>
      <c r="AO39" s="21"/>
    </row>
    <row r="40" spans="1:41" ht="26.1" customHeight="1" x14ac:dyDescent="0.3">
      <c r="A40" s="341"/>
      <c r="B40" s="343"/>
      <c r="C40" s="349"/>
      <c r="D40" s="98" t="s">
        <v>79</v>
      </c>
      <c r="E40" s="98" t="s">
        <v>80</v>
      </c>
      <c r="F40" s="98" t="s">
        <v>81</v>
      </c>
      <c r="G40" s="98" t="s">
        <v>82</v>
      </c>
      <c r="H40" s="98" t="s">
        <v>83</v>
      </c>
      <c r="I40" s="98" t="s">
        <v>84</v>
      </c>
      <c r="J40" s="98" t="s">
        <v>85</v>
      </c>
      <c r="K40" s="98" t="s">
        <v>86</v>
      </c>
      <c r="L40" s="98" t="s">
        <v>87</v>
      </c>
      <c r="M40" s="98" t="s">
        <v>88</v>
      </c>
      <c r="N40" s="98" t="s">
        <v>89</v>
      </c>
      <c r="O40" s="98" t="s">
        <v>90</v>
      </c>
      <c r="P40" s="98" t="s">
        <v>91</v>
      </c>
      <c r="Q40" s="318" t="s">
        <v>92</v>
      </c>
      <c r="R40" s="319"/>
      <c r="S40" s="319"/>
      <c r="T40" s="319"/>
      <c r="U40" s="319"/>
      <c r="V40" s="319"/>
      <c r="W40" s="319"/>
      <c r="X40" s="347"/>
      <c r="Y40" s="318" t="s">
        <v>93</v>
      </c>
      <c r="Z40" s="319"/>
      <c r="AA40" s="319"/>
      <c r="AB40" s="319"/>
      <c r="AC40" s="319"/>
      <c r="AD40" s="319"/>
      <c r="AE40" s="320"/>
      <c r="AG40" s="25"/>
      <c r="AH40" s="25"/>
      <c r="AI40" s="25"/>
      <c r="AJ40" s="25"/>
      <c r="AK40" s="25"/>
      <c r="AL40" s="25"/>
      <c r="AM40" s="25"/>
      <c r="AN40" s="25"/>
      <c r="AO40" s="25"/>
    </row>
    <row r="41" spans="1:41" ht="136.5" customHeight="1" x14ac:dyDescent="0.3">
      <c r="A41" s="330" t="s">
        <v>94</v>
      </c>
      <c r="B41" s="332">
        <v>0.04</v>
      </c>
      <c r="C41" s="28" t="s">
        <v>67</v>
      </c>
      <c r="D41" s="29">
        <v>0</v>
      </c>
      <c r="E41" s="29">
        <v>0.25</v>
      </c>
      <c r="F41" s="29">
        <v>0.25</v>
      </c>
      <c r="G41" s="29">
        <v>0.25</v>
      </c>
      <c r="H41" s="29">
        <v>0.25</v>
      </c>
      <c r="I41" s="29"/>
      <c r="J41" s="29"/>
      <c r="K41" s="29"/>
      <c r="L41" s="29"/>
      <c r="M41" s="29"/>
      <c r="N41" s="29"/>
      <c r="O41" s="29"/>
      <c r="P41" s="246">
        <f t="shared" ref="P41:P46" si="0">SUM(D41:O41)</f>
        <v>1</v>
      </c>
      <c r="Q41" s="321" t="s">
        <v>95</v>
      </c>
      <c r="R41" s="322"/>
      <c r="S41" s="322"/>
      <c r="T41" s="322"/>
      <c r="U41" s="322"/>
      <c r="V41" s="322"/>
      <c r="W41" s="322"/>
      <c r="X41" s="323"/>
      <c r="Y41" s="316" t="s">
        <v>96</v>
      </c>
      <c r="Z41" s="317"/>
      <c r="AA41" s="317"/>
      <c r="AB41" s="317"/>
      <c r="AC41" s="317"/>
      <c r="AD41" s="317"/>
      <c r="AE41" s="317"/>
    </row>
    <row r="42" spans="1:41" ht="136.5" customHeight="1" x14ac:dyDescent="0.3">
      <c r="A42" s="334"/>
      <c r="B42" s="335"/>
      <c r="C42" s="26" t="s">
        <v>72</v>
      </c>
      <c r="D42" s="27">
        <v>0</v>
      </c>
      <c r="E42" s="27">
        <v>0.25</v>
      </c>
      <c r="F42" s="27">
        <v>0.25</v>
      </c>
      <c r="G42" s="27">
        <v>0.25</v>
      </c>
      <c r="H42" s="27"/>
      <c r="I42" s="27"/>
      <c r="J42" s="27"/>
      <c r="K42" s="27"/>
      <c r="L42" s="27"/>
      <c r="M42" s="27"/>
      <c r="N42" s="27"/>
      <c r="O42" s="27"/>
      <c r="P42" s="246">
        <f t="shared" si="0"/>
        <v>0.75</v>
      </c>
      <c r="Q42" s="324" t="s">
        <v>97</v>
      </c>
      <c r="R42" s="325"/>
      <c r="S42" s="325"/>
      <c r="T42" s="325"/>
      <c r="U42" s="325"/>
      <c r="V42" s="325"/>
      <c r="W42" s="325"/>
      <c r="X42" s="326"/>
      <c r="Y42" s="316"/>
      <c r="Z42" s="317"/>
      <c r="AA42" s="317"/>
      <c r="AB42" s="317"/>
      <c r="AC42" s="317"/>
      <c r="AD42" s="317"/>
      <c r="AE42" s="317"/>
    </row>
    <row r="43" spans="1:41" ht="123.75" customHeight="1" x14ac:dyDescent="0.3">
      <c r="A43" s="330" t="s">
        <v>98</v>
      </c>
      <c r="B43" s="332">
        <v>0.12</v>
      </c>
      <c r="C43" s="28" t="s">
        <v>67</v>
      </c>
      <c r="D43" s="29">
        <v>0</v>
      </c>
      <c r="E43" s="29">
        <v>0.25</v>
      </c>
      <c r="F43" s="29">
        <v>0.25</v>
      </c>
      <c r="G43" s="29">
        <v>0.25</v>
      </c>
      <c r="H43" s="29">
        <v>0.25</v>
      </c>
      <c r="I43" s="29"/>
      <c r="J43" s="29"/>
      <c r="K43" s="29"/>
      <c r="L43" s="29"/>
      <c r="M43" s="29"/>
      <c r="N43" s="29"/>
      <c r="O43" s="29"/>
      <c r="P43" s="246">
        <f t="shared" si="0"/>
        <v>1</v>
      </c>
      <c r="Q43" s="327" t="s">
        <v>99</v>
      </c>
      <c r="R43" s="328"/>
      <c r="S43" s="328"/>
      <c r="T43" s="328"/>
      <c r="U43" s="328"/>
      <c r="V43" s="328"/>
      <c r="W43" s="328"/>
      <c r="X43" s="329"/>
      <c r="Y43" s="316" t="s">
        <v>100</v>
      </c>
      <c r="Z43" s="317"/>
      <c r="AA43" s="317"/>
      <c r="AB43" s="317"/>
      <c r="AC43" s="317"/>
      <c r="AD43" s="317"/>
      <c r="AE43" s="317"/>
    </row>
    <row r="44" spans="1:41" ht="123.75" customHeight="1" x14ac:dyDescent="0.3">
      <c r="A44" s="334"/>
      <c r="B44" s="335"/>
      <c r="C44" s="26" t="s">
        <v>72</v>
      </c>
      <c r="D44" s="27">
        <v>0</v>
      </c>
      <c r="E44" s="27">
        <v>0.25</v>
      </c>
      <c r="F44" s="27">
        <v>0.25</v>
      </c>
      <c r="G44" s="27">
        <v>0.25</v>
      </c>
      <c r="H44" s="27"/>
      <c r="I44" s="27"/>
      <c r="J44" s="27"/>
      <c r="K44" s="27"/>
      <c r="L44" s="27"/>
      <c r="M44" s="27"/>
      <c r="N44" s="27"/>
      <c r="O44" s="27"/>
      <c r="P44" s="246">
        <f t="shared" si="0"/>
        <v>0.75</v>
      </c>
      <c r="Q44" s="324" t="s">
        <v>101</v>
      </c>
      <c r="R44" s="325"/>
      <c r="S44" s="325"/>
      <c r="T44" s="325"/>
      <c r="U44" s="325"/>
      <c r="V44" s="325"/>
      <c r="W44" s="325"/>
      <c r="X44" s="326"/>
      <c r="Y44" s="316"/>
      <c r="Z44" s="317"/>
      <c r="AA44" s="317"/>
      <c r="AB44" s="317"/>
      <c r="AC44" s="317"/>
      <c r="AD44" s="317"/>
      <c r="AE44" s="317"/>
    </row>
    <row r="45" spans="1:41" ht="123" customHeight="1" x14ac:dyDescent="0.3">
      <c r="A45" s="330" t="s">
        <v>102</v>
      </c>
      <c r="B45" s="332">
        <v>0.05</v>
      </c>
      <c r="C45" s="28" t="s">
        <v>67</v>
      </c>
      <c r="D45" s="29">
        <v>0</v>
      </c>
      <c r="E45" s="29">
        <v>0.25</v>
      </c>
      <c r="F45" s="29">
        <v>0.25</v>
      </c>
      <c r="G45" s="29">
        <v>0.25</v>
      </c>
      <c r="H45" s="29">
        <v>0.25</v>
      </c>
      <c r="I45" s="29"/>
      <c r="J45" s="29"/>
      <c r="K45" s="29"/>
      <c r="L45" s="29"/>
      <c r="M45" s="29"/>
      <c r="N45" s="29"/>
      <c r="O45" s="29"/>
      <c r="P45" s="246">
        <f t="shared" si="0"/>
        <v>1</v>
      </c>
      <c r="Q45" s="327" t="s">
        <v>103</v>
      </c>
      <c r="R45" s="328"/>
      <c r="S45" s="328"/>
      <c r="T45" s="328"/>
      <c r="U45" s="328"/>
      <c r="V45" s="328"/>
      <c r="W45" s="328"/>
      <c r="X45" s="329"/>
      <c r="Y45" s="316" t="s">
        <v>104</v>
      </c>
      <c r="Z45" s="317"/>
      <c r="AA45" s="317"/>
      <c r="AB45" s="317"/>
      <c r="AC45" s="317"/>
      <c r="AD45" s="317"/>
      <c r="AE45" s="317"/>
    </row>
    <row r="46" spans="1:41" ht="123" customHeight="1" thickBot="1" x14ac:dyDescent="0.35">
      <c r="A46" s="331"/>
      <c r="B46" s="333"/>
      <c r="C46" s="23" t="s">
        <v>72</v>
      </c>
      <c r="D46" s="30">
        <v>0</v>
      </c>
      <c r="E46" s="30">
        <v>0.25</v>
      </c>
      <c r="F46" s="30">
        <v>0.25</v>
      </c>
      <c r="G46" s="30">
        <v>0.25</v>
      </c>
      <c r="H46" s="30"/>
      <c r="I46" s="30"/>
      <c r="J46" s="30"/>
      <c r="K46" s="30"/>
      <c r="L46" s="30"/>
      <c r="M46" s="30"/>
      <c r="N46" s="30"/>
      <c r="O46" s="30"/>
      <c r="P46" s="247">
        <f t="shared" si="0"/>
        <v>0.75</v>
      </c>
      <c r="Q46" s="324" t="s">
        <v>105</v>
      </c>
      <c r="R46" s="325"/>
      <c r="S46" s="325"/>
      <c r="T46" s="325"/>
      <c r="U46" s="325"/>
      <c r="V46" s="325"/>
      <c r="W46" s="325"/>
      <c r="X46" s="326"/>
      <c r="Y46" s="316"/>
      <c r="Z46" s="317"/>
      <c r="AA46" s="317"/>
      <c r="AB46" s="317"/>
      <c r="AC46" s="317"/>
      <c r="AD46" s="317"/>
      <c r="AE46" s="317"/>
    </row>
    <row r="47" spans="1:41" ht="15" customHeight="1" x14ac:dyDescent="0.3"/>
  </sheetData>
  <mergeCells count="82">
    <mergeCell ref="C17:AE17"/>
    <mergeCell ref="Y28:AE29"/>
    <mergeCell ref="Y30:AE30"/>
    <mergeCell ref="B20:O20"/>
    <mergeCell ref="L15:Q15"/>
    <mergeCell ref="AA15:AE15"/>
    <mergeCell ref="R15:X15"/>
    <mergeCell ref="Q28:X29"/>
    <mergeCell ref="Q30:X30"/>
    <mergeCell ref="B30:C30"/>
    <mergeCell ref="A19:AE19"/>
    <mergeCell ref="P20:AE20"/>
    <mergeCell ref="C16:AB16"/>
    <mergeCell ref="B28:C29"/>
    <mergeCell ref="A28:A29"/>
    <mergeCell ref="A17:B17"/>
    <mergeCell ref="A1:A4"/>
    <mergeCell ref="B1:AA1"/>
    <mergeCell ref="B2:AA2"/>
    <mergeCell ref="B3:AA4"/>
    <mergeCell ref="AB1:AE1"/>
    <mergeCell ref="AB2:AE2"/>
    <mergeCell ref="AB3:AE3"/>
    <mergeCell ref="AB4:AE4"/>
    <mergeCell ref="A11:B13"/>
    <mergeCell ref="D7:H9"/>
    <mergeCell ref="A15:B15"/>
    <mergeCell ref="O7:P7"/>
    <mergeCell ref="C11:AE13"/>
    <mergeCell ref="C15:K15"/>
    <mergeCell ref="M7:N7"/>
    <mergeCell ref="O8:P8"/>
    <mergeCell ref="M9:N9"/>
    <mergeCell ref="O9:P9"/>
    <mergeCell ref="I7:J9"/>
    <mergeCell ref="K7:L9"/>
    <mergeCell ref="Y15:Z15"/>
    <mergeCell ref="A7:B9"/>
    <mergeCell ref="C7:C9"/>
    <mergeCell ref="M8:N8"/>
    <mergeCell ref="D28:O28"/>
    <mergeCell ref="P28:P29"/>
    <mergeCell ref="A27:AE27"/>
    <mergeCell ref="U34:X34"/>
    <mergeCell ref="Y34:AB34"/>
    <mergeCell ref="A32:AE32"/>
    <mergeCell ref="Q33:AE33"/>
    <mergeCell ref="Q34:T34"/>
    <mergeCell ref="A33:A34"/>
    <mergeCell ref="B33:B34"/>
    <mergeCell ref="C33:C34"/>
    <mergeCell ref="D33:P33"/>
    <mergeCell ref="AC34:AE34"/>
    <mergeCell ref="A35:A36"/>
    <mergeCell ref="B35:B36"/>
    <mergeCell ref="A39:A40"/>
    <mergeCell ref="B39:B40"/>
    <mergeCell ref="A38:AE38"/>
    <mergeCell ref="Q40:X40"/>
    <mergeCell ref="C39:C40"/>
    <mergeCell ref="D39:P39"/>
    <mergeCell ref="Q35:T36"/>
    <mergeCell ref="U35:X36"/>
    <mergeCell ref="Y35:AB36"/>
    <mergeCell ref="AC35:AE36"/>
    <mergeCell ref="Q39:AE39"/>
    <mergeCell ref="A45:A46"/>
    <mergeCell ref="B45:B46"/>
    <mergeCell ref="A41:A42"/>
    <mergeCell ref="B41:B42"/>
    <mergeCell ref="A43:A44"/>
    <mergeCell ref="B43:B44"/>
    <mergeCell ref="Y45:AE46"/>
    <mergeCell ref="Y40:AE40"/>
    <mergeCell ref="Y41:AE42"/>
    <mergeCell ref="Y43:AE44"/>
    <mergeCell ref="Q41:X41"/>
    <mergeCell ref="Q42:X42"/>
    <mergeCell ref="Q43:X43"/>
    <mergeCell ref="Q44:X44"/>
    <mergeCell ref="Q45:X45"/>
    <mergeCell ref="Q46:X46"/>
  </mergeCells>
  <dataValidations count="3">
    <dataValidation type="textLength" operator="lessThanOrEqual" allowBlank="1" showInputMessage="1" showErrorMessage="1" errorTitle="Máximo 2.000 caracteres" error="Máximo 2.000 caracteres" sqref="Q41 Q43 Q46 AC35 Q35 Y35" xr:uid="{00000000-0002-0000-0000-000000000000}">
      <formula1>2000</formula1>
    </dataValidation>
    <dataValidation type="textLength" operator="lessThanOrEqual" allowBlank="1" showInputMessage="1" showErrorMessage="1" errorTitle="Máximo 2.000 caracteres" error="Máximo 2.000 caracteres" promptTitle="2.000 caracteres" sqref="Q30:Q31" xr:uid="{00000000-0002-0000-0000-000001000000}">
      <formula1>2000</formula1>
    </dataValidation>
    <dataValidation type="list" allowBlank="1" showInputMessage="1" showErrorMessage="1" sqref="C7:C9" xr:uid="{00000000-0002-0000-0000-000002000000}">
      <formula1>$B$21:$M$21</formula1>
    </dataValidation>
  </dataValidations>
  <hyperlinks>
    <hyperlink ref="Y41" r:id="rId1" display="https://secretariadistritald-my.sharepoint.com/personal/mesadeayuda_sdmujer_gov_co/_layouts/15/onedrive.aspx?ga=1&amp;id=%2Fpersonal%2Fmesadeayuda%5Fsdmujer%5Fgov%5Fco%2FDocuments%2FEvidencias%20reporte%20plan%20de%20acci%C3%B3n%20proyecto%207662%2FEvidencias%20Plan%20de%20Acci%C3%B3n%20GT%20%2D%202024%2FAbril%2F1%2E%20Avanzar%20en%20la%20Dimensi%C3%B3n%20Gesti%C3%B3n%20con%20Valores%20para%20el%20Resultado%20en%20la%20Pol%C3%ADtica%20de%20Gobierno%20Digital%20y%20Seguridad%20Digital" xr:uid="{8127747C-716A-466C-BBC9-99EBFF187294}"/>
    <hyperlink ref="Y43" r:id="rId2" display="https://secretariadistritald-my.sharepoint.com/personal/mesadeayuda_sdmujer_gov_co/_layouts/15/onedrive.aspx?ga=1&amp;id=%2Fpersonal%2Fmesadeayuda%5Fsdmujer%5Fgov%5Fco%2FDocuments%2FEvidencias%20reporte%20plan%20de%20acci%C3%B3n%20proyecto%207662%2FEvidencias%20Plan%20de%20Acci%C3%B3n%20GT%20%2D%202024%2FAbril%2F2%2E%20Garantizar%20el%20Funcionamiento%2C%20soporte%20y%20mantenimiento%20de%20los%20servicios%20e%20Infraestructura%20tecnol%C3%B3gica%20de%20la%20Secretar%C3%ADa" xr:uid="{9D3EA529-207A-42FA-A912-C4B13561C9B3}"/>
    <hyperlink ref="Y45" r:id="rId3" display="https://secretariadistritald-my.sharepoint.com/personal/mesadeayuda_sdmujer_gov_co/_layouts/15/onedrive.aspx?ga=1&amp;id=%2Fpersonal%2Fmesadeayuda%5Fsdmujer%5Fgov%5Fco%2FDocuments%2FEvidencias%20reporte%20plan%20de%20acci%C3%B3n%20proyecto%207662%2FEvidencias%20Plan%20de%20Acci%C3%B3n%20GT%20%2D%202024%2FAbril%2F3%2E%20Garantizar%20el%20soporte%20y%20actualizaci%C3%B3n%20de%20sistemas%20de%20informaci%C3%B3n%20y%20servicios%20de%20informaci%C3%B3n" xr:uid="{1A61F2FD-1695-4B0C-B1BE-D3CF232865CA}"/>
  </hyperlinks>
  <pageMargins left="0.25" right="0.25" top="0.75" bottom="0.75" header="0.3" footer="0.3"/>
  <pageSetup paperSize="5" scale="26" fitToHeight="0" orientation="landscape" r:id="rId4"/>
  <headerFooter>
    <oddFooter>&amp;C_x000D_&amp;1#&amp;"Calibri"&amp;10&amp;K000000 Información Pública Clasificada</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0DC13-42E5-43AE-92A7-BB371D7DD66E}">
  <dimension ref="A1:XFD18"/>
  <sheetViews>
    <sheetView view="pageBreakPreview" zoomScale="60" zoomScaleNormal="70" workbookViewId="0">
      <selection activeCell="AS18" sqref="A1:AY18"/>
    </sheetView>
  </sheetViews>
  <sheetFormatPr baseColWidth="10" defaultColWidth="10.88671875" defaultRowHeight="13.8" x14ac:dyDescent="0.3"/>
  <cols>
    <col min="1" max="1" width="15" style="31" customWidth="1"/>
    <col min="2" max="2" width="8.33203125" style="31" customWidth="1"/>
    <col min="3" max="3" width="17.44140625" style="31" customWidth="1"/>
    <col min="4" max="4" width="26.109375" style="31" customWidth="1"/>
    <col min="5" max="5" width="15.88671875" style="31" customWidth="1"/>
    <col min="6" max="8" width="29.33203125" style="31" customWidth="1"/>
    <col min="9" max="9" width="26.33203125" style="31" customWidth="1"/>
    <col min="10" max="10" width="27.88671875" style="31" customWidth="1"/>
    <col min="11" max="11" width="15.33203125" style="31" customWidth="1"/>
    <col min="12" max="13" width="21.109375" style="31" customWidth="1"/>
    <col min="14" max="18" width="8.6640625" style="31" customWidth="1"/>
    <col min="19" max="19" width="22.33203125" style="31" customWidth="1"/>
    <col min="20" max="20" width="27.88671875" style="31" customWidth="1"/>
    <col min="21" max="22" width="7.44140625" style="31" customWidth="1"/>
    <col min="23" max="23" width="10.5546875" style="31" customWidth="1"/>
    <col min="24"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29.33203125" style="31" customWidth="1"/>
    <col min="48" max="48" width="22.44140625" style="31" customWidth="1"/>
    <col min="49" max="49" width="28.4414062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103.5"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79"/>
      <c r="AV12" s="579"/>
      <c r="AW12" s="579"/>
      <c r="AX12" s="580"/>
      <c r="AY12" s="580"/>
    </row>
    <row r="13" spans="1:51 16384:16384" ht="299.25" customHeight="1" x14ac:dyDescent="0.3">
      <c r="A13" s="39"/>
      <c r="B13" s="39"/>
      <c r="C13" s="39"/>
      <c r="D13" s="40" t="s">
        <v>449</v>
      </c>
      <c r="E13" s="39"/>
      <c r="F13" s="197" t="s">
        <v>450</v>
      </c>
      <c r="G13" s="197" t="s">
        <v>451</v>
      </c>
      <c r="H13" s="40" t="s">
        <v>452</v>
      </c>
      <c r="I13" s="40" t="s">
        <v>322</v>
      </c>
      <c r="J13" s="40" t="s">
        <v>196</v>
      </c>
      <c r="K13" s="40" t="s">
        <v>197</v>
      </c>
      <c r="L13" s="40" t="s">
        <v>453</v>
      </c>
      <c r="M13" s="40" t="s">
        <v>454</v>
      </c>
      <c r="N13" s="41"/>
      <c r="O13" s="41"/>
      <c r="P13" s="41"/>
      <c r="Q13" s="41">
        <v>50</v>
      </c>
      <c r="R13" s="41">
        <v>8</v>
      </c>
      <c r="S13" s="41" t="s">
        <v>289</v>
      </c>
      <c r="T13" s="40" t="s">
        <v>455</v>
      </c>
      <c r="U13" s="42"/>
      <c r="V13" s="42"/>
      <c r="W13" s="42"/>
      <c r="X13" s="42"/>
      <c r="Y13" s="42">
        <v>8</v>
      </c>
      <c r="Z13" s="42"/>
      <c r="AA13" s="42"/>
      <c r="AB13" s="42"/>
      <c r="AC13" s="42"/>
      <c r="AD13" s="42"/>
      <c r="AE13" s="42"/>
      <c r="AF13" s="42"/>
      <c r="AG13" s="42"/>
      <c r="AH13" s="42">
        <v>1</v>
      </c>
      <c r="AI13" s="42"/>
      <c r="AJ13" s="42">
        <v>11</v>
      </c>
      <c r="AK13" s="42"/>
      <c r="AL13" s="42"/>
      <c r="AM13" s="42"/>
      <c r="AN13" s="42"/>
      <c r="AO13" s="42"/>
      <c r="AP13" s="42"/>
      <c r="AQ13" s="42"/>
      <c r="AR13" s="42"/>
      <c r="AS13" s="42">
        <f>IF(I13="suma",SUM(AG13:AR13),IF(I13="creciente",MAX(AG13:AR13),IF(I13="DECRECIENTE",Q13-MIN(AG13:AR13),IF(I13="CONSTANTE",AVERAGE(AG13:AR13)," "))))</f>
        <v>12</v>
      </c>
      <c r="AT13" s="301">
        <f>IF(I13="suma",AS13/R13,IF(I13="creciente",AS13/(MAX(U13:AF13)),IF(I13="DECRECIENTE",AS13/(Q13-(MIN(U13:AF13))),IF(I13="CONSTANTE",AS13/AVERAGE(U13:AF13)," "))))</f>
        <v>1.5</v>
      </c>
      <c r="AU13" s="306" t="s">
        <v>456</v>
      </c>
      <c r="AV13" s="305" t="s">
        <v>457</v>
      </c>
      <c r="AW13" s="307" t="s">
        <v>458</v>
      </c>
      <c r="AX13" s="302" t="s">
        <v>204</v>
      </c>
      <c r="AY13" s="189" t="s">
        <v>196</v>
      </c>
      <c r="XFD13" s="31" t="s">
        <v>322</v>
      </c>
    </row>
    <row r="14" spans="1:51 16384:16384" ht="180" customHeight="1" x14ac:dyDescent="0.3">
      <c r="A14" s="39"/>
      <c r="B14" s="39"/>
      <c r="C14" s="39"/>
      <c r="D14" s="40" t="s">
        <v>449</v>
      </c>
      <c r="E14" s="39"/>
      <c r="F14" s="197" t="s">
        <v>459</v>
      </c>
      <c r="G14" s="197" t="s">
        <v>460</v>
      </c>
      <c r="H14" s="40" t="s">
        <v>461</v>
      </c>
      <c r="I14" s="40" t="s">
        <v>322</v>
      </c>
      <c r="J14" s="39" t="s">
        <v>196</v>
      </c>
      <c r="K14" s="39" t="s">
        <v>197</v>
      </c>
      <c r="L14" s="40" t="s">
        <v>462</v>
      </c>
      <c r="M14" s="40" t="s">
        <v>454</v>
      </c>
      <c r="N14" s="42"/>
      <c r="O14" s="42"/>
      <c r="P14" s="42"/>
      <c r="Q14" s="42">
        <v>20</v>
      </c>
      <c r="R14" s="42">
        <v>4</v>
      </c>
      <c r="S14" s="41" t="s">
        <v>289</v>
      </c>
      <c r="T14" s="40" t="s">
        <v>463</v>
      </c>
      <c r="U14" s="42"/>
      <c r="V14" s="42"/>
      <c r="W14" s="42"/>
      <c r="X14" s="42">
        <v>2</v>
      </c>
      <c r="Y14" s="42">
        <v>2</v>
      </c>
      <c r="Z14" s="42"/>
      <c r="AA14" s="42"/>
      <c r="AB14" s="42"/>
      <c r="AC14" s="42"/>
      <c r="AD14" s="42"/>
      <c r="AE14" s="42"/>
      <c r="AF14" s="42"/>
      <c r="AG14" s="42"/>
      <c r="AH14" s="42"/>
      <c r="AI14" s="42"/>
      <c r="AJ14" s="42">
        <v>2</v>
      </c>
      <c r="AK14" s="42"/>
      <c r="AL14" s="42"/>
      <c r="AM14" s="42"/>
      <c r="AN14" s="42"/>
      <c r="AO14" s="42"/>
      <c r="AP14" s="42"/>
      <c r="AQ14" s="42"/>
      <c r="AR14" s="42"/>
      <c r="AS14" s="42">
        <f t="shared" ref="AS14" si="0">IF(I14="suma",SUM(AG14:AR14),IF(I14="creciente",MAX(AG14:AR14),IF(I14="DECRECIENTE",Q14-MIN(AG14:AR14),IF(I14="CONSTANTE",AVERAGE(AG14:AR14)," "))))</f>
        <v>2</v>
      </c>
      <c r="AT14" s="43">
        <f t="shared" ref="AT14" si="1">IF(I14="suma",AS14/R14,IF(I14="creciente",AS14/(MAX(U14:AF14)),IF(I14="DECRECIENTE",AS14/(Q14-(MIN(U14:AF14))),IF(I14="CONSTANTE",AS14/AVERAGE(U14:AF14)," "))))</f>
        <v>0.5</v>
      </c>
      <c r="AU14" s="303" t="s">
        <v>464</v>
      </c>
      <c r="AV14" s="300" t="s">
        <v>465</v>
      </c>
      <c r="AW14" s="304" t="s">
        <v>466</v>
      </c>
      <c r="AX14" s="189" t="s">
        <v>204</v>
      </c>
      <c r="AY14" s="189" t="s">
        <v>196</v>
      </c>
      <c r="XFD14" s="31" t="s">
        <v>331</v>
      </c>
    </row>
    <row r="15" spans="1:51 16384:16384" x14ac:dyDescent="0.3">
      <c r="A15" s="619" t="s">
        <v>364</v>
      </c>
      <c r="B15" s="620"/>
      <c r="C15" s="620"/>
      <c r="D15" s="620"/>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0"/>
      <c r="AJ15" s="620"/>
      <c r="AK15" s="620"/>
      <c r="AL15" s="620"/>
      <c r="AM15" s="620"/>
      <c r="AN15" s="620"/>
      <c r="AO15" s="620"/>
      <c r="AP15" s="620"/>
      <c r="AQ15" s="620"/>
      <c r="AR15" s="620"/>
      <c r="AS15" s="620"/>
      <c r="AT15" s="620"/>
      <c r="AU15" s="620"/>
      <c r="AV15" s="620"/>
      <c r="AW15" s="620"/>
      <c r="AX15" s="620"/>
      <c r="AY15" s="621"/>
    </row>
    <row r="16" spans="1:51 16384:16384" x14ac:dyDescent="0.3">
      <c r="A16" s="608" t="s">
        <v>300</v>
      </c>
      <c r="B16" s="607" t="s">
        <v>301</v>
      </c>
      <c r="C16" s="607"/>
      <c r="D16" s="607"/>
      <c r="E16" s="607"/>
      <c r="F16" s="607"/>
      <c r="G16" s="609" t="s">
        <v>302</v>
      </c>
      <c r="H16" s="609"/>
      <c r="I16" s="609"/>
      <c r="J16" s="609"/>
      <c r="K16" s="609"/>
      <c r="L16" s="609"/>
      <c r="M16" s="609"/>
      <c r="N16" s="609"/>
      <c r="O16" s="607" t="s">
        <v>301</v>
      </c>
      <c r="P16" s="607"/>
      <c r="Q16" s="607"/>
      <c r="R16" s="607"/>
      <c r="S16" s="607"/>
      <c r="T16" s="607"/>
      <c r="U16" s="607" t="s">
        <v>301</v>
      </c>
      <c r="V16" s="607"/>
      <c r="W16" s="607"/>
      <c r="X16" s="607"/>
      <c r="Y16" s="607"/>
      <c r="Z16" s="607"/>
      <c r="AA16" s="607"/>
      <c r="AB16" s="607"/>
      <c r="AC16" s="607" t="s">
        <v>301</v>
      </c>
      <c r="AD16" s="607"/>
      <c r="AE16" s="607"/>
      <c r="AF16" s="607"/>
      <c r="AG16" s="607"/>
      <c r="AH16" s="607"/>
      <c r="AI16" s="607"/>
      <c r="AJ16" s="607"/>
      <c r="AK16" s="607"/>
      <c r="AL16" s="607"/>
      <c r="AM16" s="607"/>
      <c r="AN16" s="607"/>
      <c r="AO16" s="609" t="s">
        <v>303</v>
      </c>
      <c r="AP16" s="609"/>
      <c r="AQ16" s="609"/>
      <c r="AR16" s="609"/>
      <c r="AS16" s="607" t="s">
        <v>304</v>
      </c>
      <c r="AT16" s="607"/>
      <c r="AU16" s="607"/>
      <c r="AV16" s="607"/>
      <c r="AW16" s="607"/>
      <c r="AX16" s="607"/>
      <c r="AY16" s="607"/>
    </row>
    <row r="17" spans="1:51" ht="13.95" customHeight="1" x14ac:dyDescent="0.3">
      <c r="A17" s="608"/>
      <c r="B17" s="607" t="s">
        <v>467</v>
      </c>
      <c r="C17" s="607"/>
      <c r="D17" s="607"/>
      <c r="E17" s="607"/>
      <c r="F17" s="607"/>
      <c r="G17" s="609"/>
      <c r="H17" s="609"/>
      <c r="I17" s="609"/>
      <c r="J17" s="609"/>
      <c r="K17" s="609"/>
      <c r="L17" s="609"/>
      <c r="M17" s="609"/>
      <c r="N17" s="609"/>
      <c r="O17" s="607" t="s">
        <v>306</v>
      </c>
      <c r="P17" s="607"/>
      <c r="Q17" s="607"/>
      <c r="R17" s="607"/>
      <c r="S17" s="607"/>
      <c r="T17" s="607"/>
      <c r="U17" s="607" t="s">
        <v>306</v>
      </c>
      <c r="V17" s="607"/>
      <c r="W17" s="607"/>
      <c r="X17" s="607"/>
      <c r="Y17" s="607"/>
      <c r="Z17" s="607"/>
      <c r="AA17" s="607"/>
      <c r="AB17" s="607"/>
      <c r="AC17" s="607" t="s">
        <v>306</v>
      </c>
      <c r="AD17" s="607"/>
      <c r="AE17" s="607"/>
      <c r="AF17" s="607"/>
      <c r="AG17" s="607"/>
      <c r="AH17" s="607"/>
      <c r="AI17" s="607"/>
      <c r="AJ17" s="607"/>
      <c r="AK17" s="607"/>
      <c r="AL17" s="607"/>
      <c r="AM17" s="607"/>
      <c r="AN17" s="607"/>
      <c r="AO17" s="609"/>
      <c r="AP17" s="609"/>
      <c r="AQ17" s="609"/>
      <c r="AR17" s="609"/>
      <c r="AS17" s="607" t="s">
        <v>307</v>
      </c>
      <c r="AT17" s="607"/>
      <c r="AU17" s="607"/>
      <c r="AV17" s="607"/>
      <c r="AW17" s="607"/>
      <c r="AX17" s="607"/>
      <c r="AY17" s="607"/>
    </row>
    <row r="18" spans="1:51" ht="15" customHeight="1" x14ac:dyDescent="0.3">
      <c r="A18" s="608"/>
      <c r="B18" s="607" t="s">
        <v>468</v>
      </c>
      <c r="C18" s="607"/>
      <c r="D18" s="607"/>
      <c r="E18" s="607"/>
      <c r="F18" s="607"/>
      <c r="G18" s="609"/>
      <c r="H18" s="609"/>
      <c r="I18" s="609"/>
      <c r="J18" s="609"/>
      <c r="K18" s="609"/>
      <c r="L18" s="609"/>
      <c r="M18" s="609"/>
      <c r="N18" s="609"/>
      <c r="O18" s="607" t="s">
        <v>309</v>
      </c>
      <c r="P18" s="607"/>
      <c r="Q18" s="607"/>
      <c r="R18" s="607"/>
      <c r="S18" s="607"/>
      <c r="T18" s="607"/>
      <c r="U18" s="607" t="s">
        <v>309</v>
      </c>
      <c r="V18" s="607"/>
      <c r="W18" s="607"/>
      <c r="X18" s="607"/>
      <c r="Y18" s="607"/>
      <c r="Z18" s="607"/>
      <c r="AA18" s="607"/>
      <c r="AB18" s="607"/>
      <c r="AC18" s="607" t="s">
        <v>309</v>
      </c>
      <c r="AD18" s="607"/>
      <c r="AE18" s="607"/>
      <c r="AF18" s="607"/>
      <c r="AG18" s="607"/>
      <c r="AH18" s="607"/>
      <c r="AI18" s="607"/>
      <c r="AJ18" s="607"/>
      <c r="AK18" s="607"/>
      <c r="AL18" s="607"/>
      <c r="AM18" s="607"/>
      <c r="AN18" s="607"/>
      <c r="AO18" s="609"/>
      <c r="AP18" s="609"/>
      <c r="AQ18" s="609"/>
      <c r="AR18" s="609"/>
      <c r="AS18" s="607" t="s">
        <v>310</v>
      </c>
      <c r="AT18" s="607"/>
      <c r="AU18" s="607"/>
      <c r="AV18" s="607"/>
      <c r="AW18" s="607"/>
      <c r="AX18" s="607"/>
      <c r="AY18" s="607"/>
    </row>
  </sheetData>
  <mergeCells count="62">
    <mergeCell ref="G6:H6"/>
    <mergeCell ref="G7:H7"/>
    <mergeCell ref="G8:H8"/>
    <mergeCell ref="A5:AF5"/>
    <mergeCell ref="AG5:AT10"/>
    <mergeCell ref="AU5:AU12"/>
    <mergeCell ref="G11:G12"/>
    <mergeCell ref="A10:D10"/>
    <mergeCell ref="E10:AF10"/>
    <mergeCell ref="J11:J12"/>
    <mergeCell ref="K11:K12"/>
    <mergeCell ref="S11:S12"/>
    <mergeCell ref="T11:T12"/>
    <mergeCell ref="U11:AF11"/>
    <mergeCell ref="D6:D8"/>
    <mergeCell ref="E6:F6"/>
    <mergeCell ref="I6:T8"/>
    <mergeCell ref="E7:F7"/>
    <mergeCell ref="E8:F8"/>
    <mergeCell ref="A9:D9"/>
    <mergeCell ref="E9:AF9"/>
    <mergeCell ref="A1:AW1"/>
    <mergeCell ref="AX1:AY1"/>
    <mergeCell ref="A2:AW2"/>
    <mergeCell ref="AX2:AY2"/>
    <mergeCell ref="A3:AW4"/>
    <mergeCell ref="AX3:AY3"/>
    <mergeCell ref="AX4:AY4"/>
    <mergeCell ref="AO16:AR18"/>
    <mergeCell ref="AS16:AY16"/>
    <mergeCell ref="AS18:AY18"/>
    <mergeCell ref="AS17:AY17"/>
    <mergeCell ref="AY5:AY12"/>
    <mergeCell ref="AV5:AV12"/>
    <mergeCell ref="AW5:AW12"/>
    <mergeCell ref="AX5:AX12"/>
    <mergeCell ref="AG11:AR11"/>
    <mergeCell ref="A15:AY15"/>
    <mergeCell ref="A16:A18"/>
    <mergeCell ref="B16:F16"/>
    <mergeCell ref="A6:A8"/>
    <mergeCell ref="B6:C8"/>
    <mergeCell ref="AS11:AT11"/>
    <mergeCell ref="M11:M12"/>
    <mergeCell ref="N11:R11"/>
    <mergeCell ref="A11:E11"/>
    <mergeCell ref="F11:F12"/>
    <mergeCell ref="L11:L12"/>
    <mergeCell ref="H11:H12"/>
    <mergeCell ref="I11:I12"/>
    <mergeCell ref="G16:N18"/>
    <mergeCell ref="O16:T16"/>
    <mergeCell ref="U16:AB16"/>
    <mergeCell ref="AC16:AN16"/>
    <mergeCell ref="B18:F18"/>
    <mergeCell ref="O18:T18"/>
    <mergeCell ref="U18:AB18"/>
    <mergeCell ref="AC18:AN18"/>
    <mergeCell ref="B17:F17"/>
    <mergeCell ref="O17:T17"/>
    <mergeCell ref="U17:AB17"/>
    <mergeCell ref="AC17:AN17"/>
  </mergeCells>
  <dataValidations count="1">
    <dataValidation type="list" allowBlank="1" showInputMessage="1" showErrorMessage="1" sqref="I13:I14" xr:uid="{030197C5-B391-4CC8-B0DB-18DC7BD20590}">
      <formula1>$XFD$13:$XFD$14</formula1>
    </dataValidation>
  </dataValidations>
  <hyperlinks>
    <hyperlink ref="AV14" r:id="rId1" xr:uid="{F857C71F-239C-40A5-BEC7-A4929E10C08A}"/>
    <hyperlink ref="AV13" r:id="rId2" xr:uid="{4E61A4BD-6C61-41A1-AD31-F1C2EDFCBDD7}"/>
  </hyperlinks>
  <pageMargins left="0.7" right="0.7" top="0.75" bottom="0.75" header="0.3" footer="0.3"/>
  <pageSetup scale="16" orientation="landscape" r:id="rId3"/>
  <headerFooter>
    <oddFooter>&amp;C_x000D_&amp;1#&amp;"Calibri"&amp;10&amp;K000000 Información Pública Clasificada</oddFooter>
  </headerFooter>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20983-5240-4A85-BE15-7F5997E018B5}">
  <sheetPr>
    <tabColor theme="4" tint="0.39997558519241921"/>
  </sheetPr>
  <dimension ref="A1:XFD19"/>
  <sheetViews>
    <sheetView topLeftCell="W12" zoomScale="50" zoomScaleNormal="50" workbookViewId="0">
      <selection activeCell="AJ15" sqref="AJ15:AY16"/>
    </sheetView>
  </sheetViews>
  <sheetFormatPr baseColWidth="10" defaultColWidth="10.88671875" defaultRowHeight="13.8" x14ac:dyDescent="0.3"/>
  <cols>
    <col min="1" max="1" width="15" style="31" customWidth="1"/>
    <col min="2" max="2" width="8.33203125" style="31" customWidth="1"/>
    <col min="3" max="3" width="15.6640625" style="31" customWidth="1"/>
    <col min="4" max="4" width="18.33203125" style="31" customWidth="1"/>
    <col min="5" max="5" width="15.88671875" style="31" customWidth="1"/>
    <col min="6" max="6" width="29.33203125" style="31" customWidth="1"/>
    <col min="7" max="7" width="37" style="31" customWidth="1"/>
    <col min="8" max="8" width="29.33203125" style="31" customWidth="1"/>
    <col min="9" max="9" width="20.5546875" style="31" customWidth="1"/>
    <col min="10" max="10" width="32.109375" style="31" customWidth="1"/>
    <col min="11" max="11" width="15.33203125" style="31" customWidth="1"/>
    <col min="12" max="12" width="33.109375" style="31" customWidth="1"/>
    <col min="13" max="13" width="30.5546875" style="31" customWidth="1"/>
    <col min="14" max="18" width="8.6640625" style="31" customWidth="1"/>
    <col min="19" max="19" width="22.33203125" style="31" customWidth="1"/>
    <col min="20" max="20" width="22.44140625" style="31" customWidth="1"/>
    <col min="21" max="32" width="7.44140625" style="31" customWidth="1"/>
    <col min="33" max="43" width="8.109375" style="31" customWidth="1"/>
    <col min="44" max="44" width="5.88671875" style="31" customWidth="1"/>
    <col min="45" max="45" width="17.109375" style="31" customWidth="1"/>
    <col min="46" max="46" width="15.88671875" style="95" customWidth="1"/>
    <col min="47" max="47" width="56.88671875" style="31" customWidth="1"/>
    <col min="48" max="48" width="33.88671875" style="31" customWidth="1"/>
    <col min="49" max="49" width="49"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614" t="s">
        <v>163</v>
      </c>
      <c r="AV5" s="614" t="s">
        <v>164</v>
      </c>
      <c r="AW5" s="614" t="s">
        <v>165</v>
      </c>
      <c r="AX5" s="614" t="s">
        <v>166</v>
      </c>
      <c r="AY5" s="614"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614"/>
      <c r="AV6" s="614"/>
      <c r="AW6" s="614"/>
      <c r="AX6" s="614"/>
      <c r="AY6" s="614"/>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614"/>
      <c r="AV7" s="614"/>
      <c r="AW7" s="614"/>
      <c r="AX7" s="614"/>
      <c r="AY7" s="614"/>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614"/>
      <c r="AV8" s="614"/>
      <c r="AW8" s="614"/>
      <c r="AX8" s="614"/>
      <c r="AY8" s="614"/>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614"/>
      <c r="AV9" s="614"/>
      <c r="AW9" s="614"/>
      <c r="AX9" s="614"/>
      <c r="AY9" s="614"/>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87"/>
      <c r="AH10" s="588"/>
      <c r="AI10" s="588"/>
      <c r="AJ10" s="588"/>
      <c r="AK10" s="588"/>
      <c r="AL10" s="588"/>
      <c r="AM10" s="588"/>
      <c r="AN10" s="588"/>
      <c r="AO10" s="588"/>
      <c r="AP10" s="588"/>
      <c r="AQ10" s="588"/>
      <c r="AR10" s="588"/>
      <c r="AS10" s="588"/>
      <c r="AT10" s="589"/>
      <c r="AU10" s="614"/>
      <c r="AV10" s="614"/>
      <c r="AW10" s="614"/>
      <c r="AX10" s="614"/>
      <c r="AY10" s="614"/>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614" t="s">
        <v>182</v>
      </c>
      <c r="U11" s="635" t="s">
        <v>183</v>
      </c>
      <c r="V11" s="635"/>
      <c r="W11" s="635"/>
      <c r="X11" s="635"/>
      <c r="Y11" s="635"/>
      <c r="Z11" s="635"/>
      <c r="AA11" s="635"/>
      <c r="AB11" s="635"/>
      <c r="AC11" s="635"/>
      <c r="AD11" s="635"/>
      <c r="AE11" s="635"/>
      <c r="AF11" s="635"/>
      <c r="AG11" s="635" t="s">
        <v>184</v>
      </c>
      <c r="AH11" s="635"/>
      <c r="AI11" s="635"/>
      <c r="AJ11" s="635"/>
      <c r="AK11" s="635"/>
      <c r="AL11" s="635"/>
      <c r="AM11" s="635"/>
      <c r="AN11" s="635"/>
      <c r="AO11" s="635"/>
      <c r="AP11" s="635"/>
      <c r="AQ11" s="635"/>
      <c r="AR11" s="635"/>
      <c r="AS11" s="614" t="s">
        <v>40</v>
      </c>
      <c r="AT11" s="614"/>
      <c r="AU11" s="614"/>
      <c r="AV11" s="614"/>
      <c r="AW11" s="614"/>
      <c r="AX11" s="614"/>
      <c r="AY11" s="614"/>
    </row>
    <row r="12" spans="1:51 16384:16384" ht="99"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614"/>
      <c r="U12" s="218" t="s">
        <v>29</v>
      </c>
      <c r="V12" s="218" t="s">
        <v>30</v>
      </c>
      <c r="W12" s="218" t="s">
        <v>31</v>
      </c>
      <c r="X12" s="218" t="s">
        <v>8</v>
      </c>
      <c r="Y12" s="218" t="s">
        <v>32</v>
      </c>
      <c r="Z12" s="218" t="s">
        <v>33</v>
      </c>
      <c r="AA12" s="218" t="s">
        <v>34</v>
      </c>
      <c r="AB12" s="218" t="s">
        <v>35</v>
      </c>
      <c r="AC12" s="218" t="s">
        <v>36</v>
      </c>
      <c r="AD12" s="218" t="s">
        <v>37</v>
      </c>
      <c r="AE12" s="218" t="s">
        <v>38</v>
      </c>
      <c r="AF12" s="218" t="s">
        <v>39</v>
      </c>
      <c r="AG12" s="218" t="s">
        <v>29</v>
      </c>
      <c r="AH12" s="218" t="s">
        <v>30</v>
      </c>
      <c r="AI12" s="218" t="s">
        <v>31</v>
      </c>
      <c r="AJ12" s="218" t="s">
        <v>8</v>
      </c>
      <c r="AK12" s="218" t="s">
        <v>32</v>
      </c>
      <c r="AL12" s="218" t="s">
        <v>33</v>
      </c>
      <c r="AM12" s="218" t="s">
        <v>34</v>
      </c>
      <c r="AN12" s="218" t="s">
        <v>35</v>
      </c>
      <c r="AO12" s="218" t="s">
        <v>36</v>
      </c>
      <c r="AP12" s="218" t="s">
        <v>37</v>
      </c>
      <c r="AQ12" s="218" t="s">
        <v>38</v>
      </c>
      <c r="AR12" s="218" t="s">
        <v>39</v>
      </c>
      <c r="AS12" s="38" t="s">
        <v>190</v>
      </c>
      <c r="AT12" s="94" t="s">
        <v>191</v>
      </c>
      <c r="AU12" s="614"/>
      <c r="AV12" s="614"/>
      <c r="AW12" s="614"/>
      <c r="AX12" s="614"/>
      <c r="AY12" s="614"/>
    </row>
    <row r="13" spans="1:51 16384:16384" ht="136.80000000000001" customHeight="1" x14ac:dyDescent="0.3">
      <c r="A13" s="39"/>
      <c r="B13" s="39"/>
      <c r="C13" s="39">
        <v>7</v>
      </c>
      <c r="D13" s="139" t="s">
        <v>469</v>
      </c>
      <c r="E13" s="255" t="s">
        <v>470</v>
      </c>
      <c r="F13" s="253" t="s">
        <v>471</v>
      </c>
      <c r="G13" s="253" t="s">
        <v>472</v>
      </c>
      <c r="H13" s="253" t="s">
        <v>473</v>
      </c>
      <c r="I13" s="255" t="s">
        <v>195</v>
      </c>
      <c r="J13" s="253" t="s">
        <v>196</v>
      </c>
      <c r="K13" s="253" t="s">
        <v>197</v>
      </c>
      <c r="L13" s="253" t="s">
        <v>473</v>
      </c>
      <c r="M13" s="253" t="s">
        <v>474</v>
      </c>
      <c r="N13" s="253" t="s">
        <v>470</v>
      </c>
      <c r="O13" s="253" t="s">
        <v>470</v>
      </c>
      <c r="P13" s="253" t="s">
        <v>470</v>
      </c>
      <c r="Q13" s="253" t="s">
        <v>470</v>
      </c>
      <c r="R13" s="257">
        <v>4</v>
      </c>
      <c r="S13" s="253" t="s">
        <v>475</v>
      </c>
      <c r="T13" s="139" t="s">
        <v>476</v>
      </c>
      <c r="U13" s="284" t="s">
        <v>470</v>
      </c>
      <c r="V13" s="284">
        <v>2</v>
      </c>
      <c r="W13" s="284">
        <v>1</v>
      </c>
      <c r="X13" s="284">
        <v>1</v>
      </c>
      <c r="Y13" s="284" t="s">
        <v>470</v>
      </c>
      <c r="Z13" s="284" t="s">
        <v>470</v>
      </c>
      <c r="AA13" s="284" t="s">
        <v>470</v>
      </c>
      <c r="AB13" s="284" t="s">
        <v>470</v>
      </c>
      <c r="AC13" s="284" t="s">
        <v>470</v>
      </c>
      <c r="AD13" s="284" t="s">
        <v>470</v>
      </c>
      <c r="AE13" s="284" t="s">
        <v>470</v>
      </c>
      <c r="AF13" s="285" t="s">
        <v>470</v>
      </c>
      <c r="AG13" s="285" t="s">
        <v>470</v>
      </c>
      <c r="AH13" s="285">
        <v>2</v>
      </c>
      <c r="AI13" s="285">
        <v>1</v>
      </c>
      <c r="AJ13" s="285">
        <v>0</v>
      </c>
      <c r="AK13" s="285" t="s">
        <v>470</v>
      </c>
      <c r="AL13" s="285" t="s">
        <v>470</v>
      </c>
      <c r="AM13" s="285" t="s">
        <v>470</v>
      </c>
      <c r="AN13" s="285" t="s">
        <v>470</v>
      </c>
      <c r="AO13" s="285" t="s">
        <v>470</v>
      </c>
      <c r="AP13" s="285" t="s">
        <v>470</v>
      </c>
      <c r="AQ13" s="285" t="s">
        <v>470</v>
      </c>
      <c r="AR13" s="286" t="s">
        <v>470</v>
      </c>
      <c r="AS13" s="285">
        <v>3</v>
      </c>
      <c r="AT13" s="258">
        <f>IF(I13="suma",AS13/R13,IF(I13="creciente",AS13/(MAX(U13:AF13)),IF(I13="DECRECIENTE",AS13/(Q13-(MIN(U13:AF13))),IF(I13="CONSTANTE",AS13/AVERAGE(U13:AF13)," "))))</f>
        <v>0.75</v>
      </c>
      <c r="AU13" s="314" t="s">
        <v>907</v>
      </c>
      <c r="AV13" s="313" t="s">
        <v>56</v>
      </c>
      <c r="AW13" s="243" t="s">
        <v>477</v>
      </c>
      <c r="AX13" s="198" t="s">
        <v>908</v>
      </c>
      <c r="AY13" s="198" t="s">
        <v>909</v>
      </c>
      <c r="XFD13" s="31" t="s">
        <v>322</v>
      </c>
    </row>
    <row r="14" spans="1:51 16384:16384" ht="216" customHeight="1" x14ac:dyDescent="0.3">
      <c r="A14" s="39"/>
      <c r="B14" s="39"/>
      <c r="C14" s="39">
        <v>7</v>
      </c>
      <c r="D14" s="217" t="s">
        <v>469</v>
      </c>
      <c r="E14" s="264" t="s">
        <v>470</v>
      </c>
      <c r="F14" s="287" t="s">
        <v>478</v>
      </c>
      <c r="G14" s="287" t="s">
        <v>479</v>
      </c>
      <c r="H14" s="287" t="s">
        <v>480</v>
      </c>
      <c r="I14" s="262" t="s">
        <v>210</v>
      </c>
      <c r="J14" s="253" t="s">
        <v>234</v>
      </c>
      <c r="K14" s="287" t="s">
        <v>373</v>
      </c>
      <c r="L14" s="287" t="s">
        <v>480</v>
      </c>
      <c r="M14" s="259" t="s">
        <v>474</v>
      </c>
      <c r="N14" s="264" t="s">
        <v>470</v>
      </c>
      <c r="O14" s="264" t="s">
        <v>470</v>
      </c>
      <c r="P14" s="264" t="s">
        <v>470</v>
      </c>
      <c r="Q14" s="264" t="s">
        <v>470</v>
      </c>
      <c r="R14" s="261">
        <v>1</v>
      </c>
      <c r="S14" s="262" t="s">
        <v>213</v>
      </c>
      <c r="T14" s="157" t="s">
        <v>481</v>
      </c>
      <c r="U14" s="284" t="s">
        <v>470</v>
      </c>
      <c r="V14" s="288">
        <v>1</v>
      </c>
      <c r="W14" s="288">
        <v>1</v>
      </c>
      <c r="X14" s="288">
        <v>1</v>
      </c>
      <c r="Y14" s="288">
        <v>1</v>
      </c>
      <c r="Z14" s="284" t="s">
        <v>470</v>
      </c>
      <c r="AA14" s="284" t="s">
        <v>470</v>
      </c>
      <c r="AB14" s="284" t="s">
        <v>470</v>
      </c>
      <c r="AC14" s="284" t="s">
        <v>470</v>
      </c>
      <c r="AD14" s="284" t="s">
        <v>470</v>
      </c>
      <c r="AE14" s="284" t="s">
        <v>470</v>
      </c>
      <c r="AF14" s="285" t="s">
        <v>470</v>
      </c>
      <c r="AG14" s="285" t="s">
        <v>470</v>
      </c>
      <c r="AH14" s="288">
        <v>1</v>
      </c>
      <c r="AI14" s="288">
        <v>1</v>
      </c>
      <c r="AJ14" s="288">
        <v>1</v>
      </c>
      <c r="AK14" s="285" t="s">
        <v>470</v>
      </c>
      <c r="AL14" s="285" t="s">
        <v>470</v>
      </c>
      <c r="AM14" s="285" t="s">
        <v>470</v>
      </c>
      <c r="AN14" s="285" t="s">
        <v>470</v>
      </c>
      <c r="AO14" s="285" t="s">
        <v>470</v>
      </c>
      <c r="AP14" s="285" t="s">
        <v>470</v>
      </c>
      <c r="AQ14" s="285" t="s">
        <v>470</v>
      </c>
      <c r="AR14" s="286" t="s">
        <v>470</v>
      </c>
      <c r="AS14" s="286">
        <v>1</v>
      </c>
      <c r="AT14" s="258">
        <f t="shared" ref="AT14:AT16" si="0">IF(I14="suma",AS14/R14,IF(I14="creciente",AS14/(MAX(U14:AF14)),IF(I14="DECRECIENTE",AS14/(Q14-(MIN(U14:AF14))),IF(I14="CONSTANTE",AS14/AVERAGE(U14:AF14)," "))))</f>
        <v>1</v>
      </c>
      <c r="AU14" s="314" t="s">
        <v>913</v>
      </c>
      <c r="AV14" s="313" t="s">
        <v>482</v>
      </c>
      <c r="AW14" s="243" t="s">
        <v>910</v>
      </c>
      <c r="AX14" s="198" t="s">
        <v>204</v>
      </c>
      <c r="AY14" s="198" t="s">
        <v>196</v>
      </c>
      <c r="XFD14" s="31" t="s">
        <v>340</v>
      </c>
    </row>
    <row r="15" spans="1:51 16384:16384" ht="118.8" customHeight="1" x14ac:dyDescent="0.3">
      <c r="A15" s="39"/>
      <c r="B15" s="39"/>
      <c r="C15" s="39">
        <v>7</v>
      </c>
      <c r="D15" s="217" t="s">
        <v>469</v>
      </c>
      <c r="E15" s="264" t="s">
        <v>470</v>
      </c>
      <c r="F15" s="287" t="s">
        <v>483</v>
      </c>
      <c r="G15" s="287" t="s">
        <v>484</v>
      </c>
      <c r="H15" s="287" t="s">
        <v>485</v>
      </c>
      <c r="I15" s="262" t="s">
        <v>210</v>
      </c>
      <c r="J15" s="253" t="s">
        <v>234</v>
      </c>
      <c r="K15" s="287" t="s">
        <v>373</v>
      </c>
      <c r="L15" s="287" t="s">
        <v>485</v>
      </c>
      <c r="M15" s="259" t="s">
        <v>474</v>
      </c>
      <c r="N15" s="264" t="s">
        <v>470</v>
      </c>
      <c r="O15" s="264" t="s">
        <v>470</v>
      </c>
      <c r="P15" s="264" t="s">
        <v>470</v>
      </c>
      <c r="Q15" s="264" t="s">
        <v>470</v>
      </c>
      <c r="R15" s="261">
        <v>0.9</v>
      </c>
      <c r="S15" s="262" t="s">
        <v>200</v>
      </c>
      <c r="T15" s="157" t="s">
        <v>486</v>
      </c>
      <c r="U15" s="284" t="s">
        <v>470</v>
      </c>
      <c r="V15" s="284" t="s">
        <v>470</v>
      </c>
      <c r="W15" s="284" t="s">
        <v>470</v>
      </c>
      <c r="X15" s="288">
        <v>0.9</v>
      </c>
      <c r="Y15" s="284" t="s">
        <v>470</v>
      </c>
      <c r="Z15" s="284" t="s">
        <v>470</v>
      </c>
      <c r="AA15" s="284" t="s">
        <v>470</v>
      </c>
      <c r="AB15" s="284" t="s">
        <v>470</v>
      </c>
      <c r="AC15" s="284" t="s">
        <v>470</v>
      </c>
      <c r="AD15" s="284" t="s">
        <v>470</v>
      </c>
      <c r="AE15" s="284" t="s">
        <v>470</v>
      </c>
      <c r="AF15" s="284" t="s">
        <v>470</v>
      </c>
      <c r="AG15" s="285" t="s">
        <v>470</v>
      </c>
      <c r="AH15" s="285" t="s">
        <v>470</v>
      </c>
      <c r="AI15" s="285" t="s">
        <v>470</v>
      </c>
      <c r="AJ15" s="663">
        <v>0.74</v>
      </c>
      <c r="AK15" s="664" t="s">
        <v>470</v>
      </c>
      <c r="AL15" s="664" t="s">
        <v>470</v>
      </c>
      <c r="AM15" s="664" t="s">
        <v>470</v>
      </c>
      <c r="AN15" s="664" t="s">
        <v>470</v>
      </c>
      <c r="AO15" s="664" t="s">
        <v>470</v>
      </c>
      <c r="AP15" s="664" t="s">
        <v>470</v>
      </c>
      <c r="AQ15" s="664" t="s">
        <v>470</v>
      </c>
      <c r="AR15" s="664" t="s">
        <v>470</v>
      </c>
      <c r="AS15" s="663">
        <v>0.74</v>
      </c>
      <c r="AT15" s="258">
        <v>0.82222222222222219</v>
      </c>
      <c r="AU15" s="665" t="s">
        <v>911</v>
      </c>
      <c r="AV15" s="666" t="s">
        <v>915</v>
      </c>
      <c r="AW15" s="665" t="s">
        <v>911</v>
      </c>
      <c r="AX15" s="249" t="s">
        <v>916</v>
      </c>
      <c r="AY15" s="249" t="s">
        <v>917</v>
      </c>
      <c r="XFD15" s="31" t="s">
        <v>315</v>
      </c>
    </row>
    <row r="16" spans="1:51 16384:16384" ht="118.8" customHeight="1" x14ac:dyDescent="0.3">
      <c r="A16" s="39"/>
      <c r="B16" s="39"/>
      <c r="C16" s="39">
        <v>7</v>
      </c>
      <c r="D16" s="217" t="s">
        <v>469</v>
      </c>
      <c r="E16" s="264" t="s">
        <v>470</v>
      </c>
      <c r="F16" s="287" t="s">
        <v>487</v>
      </c>
      <c r="G16" s="287" t="s">
        <v>488</v>
      </c>
      <c r="H16" s="287" t="s">
        <v>489</v>
      </c>
      <c r="I16" s="262" t="s">
        <v>195</v>
      </c>
      <c r="J16" s="253" t="s">
        <v>196</v>
      </c>
      <c r="K16" s="287" t="s">
        <v>197</v>
      </c>
      <c r="L16" s="287" t="s">
        <v>489</v>
      </c>
      <c r="M16" s="259" t="s">
        <v>474</v>
      </c>
      <c r="N16" s="264" t="s">
        <v>470</v>
      </c>
      <c r="O16" s="264" t="s">
        <v>470</v>
      </c>
      <c r="P16" s="264" t="s">
        <v>470</v>
      </c>
      <c r="Q16" s="264" t="s">
        <v>470</v>
      </c>
      <c r="R16" s="262">
        <v>1</v>
      </c>
      <c r="S16" s="262" t="s">
        <v>200</v>
      </c>
      <c r="T16" s="157" t="s">
        <v>490</v>
      </c>
      <c r="U16" s="284" t="s">
        <v>470</v>
      </c>
      <c r="V16" s="284" t="s">
        <v>470</v>
      </c>
      <c r="W16" s="284" t="s">
        <v>470</v>
      </c>
      <c r="X16" s="284">
        <v>1</v>
      </c>
      <c r="Y16" s="284" t="s">
        <v>470</v>
      </c>
      <c r="Z16" s="284" t="s">
        <v>470</v>
      </c>
      <c r="AA16" s="284" t="s">
        <v>470</v>
      </c>
      <c r="AB16" s="284" t="s">
        <v>470</v>
      </c>
      <c r="AC16" s="284" t="s">
        <v>470</v>
      </c>
      <c r="AD16" s="284" t="s">
        <v>470</v>
      </c>
      <c r="AE16" s="284" t="s">
        <v>470</v>
      </c>
      <c r="AF16" s="284" t="s">
        <v>470</v>
      </c>
      <c r="AG16" s="285" t="s">
        <v>470</v>
      </c>
      <c r="AH16" s="285" t="s">
        <v>470</v>
      </c>
      <c r="AI16" s="285" t="s">
        <v>470</v>
      </c>
      <c r="AJ16" s="664">
        <v>1</v>
      </c>
      <c r="AK16" s="664" t="s">
        <v>470</v>
      </c>
      <c r="AL16" s="664" t="s">
        <v>470</v>
      </c>
      <c r="AM16" s="664" t="s">
        <v>470</v>
      </c>
      <c r="AN16" s="664" t="s">
        <v>470</v>
      </c>
      <c r="AO16" s="664" t="s">
        <v>470</v>
      </c>
      <c r="AP16" s="664" t="s">
        <v>470</v>
      </c>
      <c r="AQ16" s="664" t="s">
        <v>470</v>
      </c>
      <c r="AR16" s="664" t="s">
        <v>470</v>
      </c>
      <c r="AS16" s="664">
        <v>1</v>
      </c>
      <c r="AT16" s="258">
        <v>1</v>
      </c>
      <c r="AU16" s="249" t="s">
        <v>912</v>
      </c>
      <c r="AV16" s="666" t="s">
        <v>918</v>
      </c>
      <c r="AW16" s="249" t="s">
        <v>912</v>
      </c>
      <c r="AX16" s="249" t="s">
        <v>204</v>
      </c>
      <c r="AY16" s="249" t="s">
        <v>196</v>
      </c>
    </row>
    <row r="17" spans="1:51" x14ac:dyDescent="0.3">
      <c r="A17" s="608" t="s">
        <v>300</v>
      </c>
      <c r="B17" s="607" t="s">
        <v>301</v>
      </c>
      <c r="C17" s="607"/>
      <c r="D17" s="607"/>
      <c r="E17" s="607"/>
      <c r="F17" s="607"/>
      <c r="G17" s="609" t="s">
        <v>491</v>
      </c>
      <c r="H17" s="609"/>
      <c r="I17" s="609"/>
      <c r="J17" s="609"/>
      <c r="K17" s="609"/>
      <c r="L17" s="609"/>
      <c r="M17" s="609"/>
      <c r="N17" s="609"/>
      <c r="O17" s="607" t="s">
        <v>301</v>
      </c>
      <c r="P17" s="607"/>
      <c r="Q17" s="607"/>
      <c r="R17" s="607"/>
      <c r="S17" s="607"/>
      <c r="T17" s="634"/>
      <c r="U17" s="634" t="s">
        <v>301</v>
      </c>
      <c r="V17" s="634"/>
      <c r="W17" s="634"/>
      <c r="X17" s="634"/>
      <c r="Y17" s="634"/>
      <c r="Z17" s="634"/>
      <c r="AA17" s="634"/>
      <c r="AB17" s="634"/>
      <c r="AC17" s="634" t="s">
        <v>301</v>
      </c>
      <c r="AD17" s="634"/>
      <c r="AE17" s="634"/>
      <c r="AF17" s="634"/>
      <c r="AG17" s="634"/>
      <c r="AH17" s="634"/>
      <c r="AI17" s="634"/>
      <c r="AJ17" s="634"/>
      <c r="AK17" s="634"/>
      <c r="AL17" s="634"/>
      <c r="AM17" s="634"/>
      <c r="AN17" s="634"/>
      <c r="AO17" s="636" t="s">
        <v>303</v>
      </c>
      <c r="AP17" s="636"/>
      <c r="AQ17" s="636"/>
      <c r="AR17" s="636"/>
      <c r="AS17" s="634" t="s">
        <v>304</v>
      </c>
      <c r="AT17" s="634"/>
      <c r="AU17" s="607"/>
      <c r="AV17" s="607"/>
      <c r="AW17" s="607"/>
      <c r="AX17" s="607"/>
      <c r="AY17" s="607"/>
    </row>
    <row r="18" spans="1:51" x14ac:dyDescent="0.3">
      <c r="A18" s="608"/>
      <c r="B18" s="607" t="s">
        <v>492</v>
      </c>
      <c r="C18" s="607"/>
      <c r="D18" s="607"/>
      <c r="E18" s="607"/>
      <c r="F18" s="607"/>
      <c r="G18" s="609"/>
      <c r="H18" s="609"/>
      <c r="I18" s="609"/>
      <c r="J18" s="609"/>
      <c r="K18" s="609"/>
      <c r="L18" s="609"/>
      <c r="M18" s="609"/>
      <c r="N18" s="609"/>
      <c r="O18" s="607" t="s">
        <v>493</v>
      </c>
      <c r="P18" s="607"/>
      <c r="Q18" s="607"/>
      <c r="R18" s="607"/>
      <c r="S18" s="607"/>
      <c r="T18" s="607"/>
      <c r="U18" s="607" t="s">
        <v>306</v>
      </c>
      <c r="V18" s="607"/>
      <c r="W18" s="607"/>
      <c r="X18" s="607"/>
      <c r="Y18" s="607"/>
      <c r="Z18" s="607"/>
      <c r="AA18" s="607"/>
      <c r="AB18" s="607"/>
      <c r="AC18" s="607" t="s">
        <v>306</v>
      </c>
      <c r="AD18" s="607"/>
      <c r="AE18" s="607"/>
      <c r="AF18" s="607"/>
      <c r="AG18" s="607"/>
      <c r="AH18" s="607"/>
      <c r="AI18" s="607"/>
      <c r="AJ18" s="607"/>
      <c r="AK18" s="607"/>
      <c r="AL18" s="607"/>
      <c r="AM18" s="607"/>
      <c r="AN18" s="607"/>
      <c r="AO18" s="609"/>
      <c r="AP18" s="609"/>
      <c r="AQ18" s="609"/>
      <c r="AR18" s="609"/>
      <c r="AS18" s="607" t="s">
        <v>307</v>
      </c>
      <c r="AT18" s="607"/>
      <c r="AU18" s="607"/>
      <c r="AV18" s="607"/>
      <c r="AW18" s="607"/>
      <c r="AX18" s="607"/>
      <c r="AY18" s="607"/>
    </row>
    <row r="19" spans="1:51" ht="15.9" customHeight="1" x14ac:dyDescent="0.3">
      <c r="A19" s="608"/>
      <c r="B19" s="607" t="s">
        <v>494</v>
      </c>
      <c r="C19" s="607"/>
      <c r="D19" s="607"/>
      <c r="E19" s="607"/>
      <c r="F19" s="607"/>
      <c r="G19" s="609"/>
      <c r="H19" s="609"/>
      <c r="I19" s="609"/>
      <c r="J19" s="609"/>
      <c r="K19" s="609"/>
      <c r="L19" s="609"/>
      <c r="M19" s="609"/>
      <c r="N19" s="609"/>
      <c r="O19" s="607" t="s">
        <v>495</v>
      </c>
      <c r="P19" s="607"/>
      <c r="Q19" s="607"/>
      <c r="R19" s="607"/>
      <c r="S19" s="607"/>
      <c r="T19" s="607"/>
      <c r="U19" s="607" t="s">
        <v>309</v>
      </c>
      <c r="V19" s="607"/>
      <c r="W19" s="607"/>
      <c r="X19" s="607"/>
      <c r="Y19" s="607"/>
      <c r="Z19" s="607"/>
      <c r="AA19" s="607"/>
      <c r="AB19" s="607"/>
      <c r="AC19" s="607" t="s">
        <v>309</v>
      </c>
      <c r="AD19" s="607"/>
      <c r="AE19" s="607"/>
      <c r="AF19" s="607"/>
      <c r="AG19" s="607"/>
      <c r="AH19" s="607"/>
      <c r="AI19" s="607"/>
      <c r="AJ19" s="607"/>
      <c r="AK19" s="607"/>
      <c r="AL19" s="607"/>
      <c r="AM19" s="607"/>
      <c r="AN19" s="607"/>
      <c r="AO19" s="609"/>
      <c r="AP19" s="609"/>
      <c r="AQ19" s="609"/>
      <c r="AR19" s="609"/>
      <c r="AS19" s="607" t="s">
        <v>310</v>
      </c>
      <c r="AT19" s="607"/>
      <c r="AU19" s="607"/>
      <c r="AV19" s="607"/>
      <c r="AW19" s="607"/>
      <c r="AX19" s="607"/>
      <c r="AY19" s="607"/>
    </row>
  </sheetData>
  <mergeCells count="61">
    <mergeCell ref="AX1:AY1"/>
    <mergeCell ref="A2:AW2"/>
    <mergeCell ref="AX2:AY2"/>
    <mergeCell ref="A3:AW4"/>
    <mergeCell ref="AX3:AY3"/>
    <mergeCell ref="AX4:AY4"/>
    <mergeCell ref="A10:D10"/>
    <mergeCell ref="E10:AF10"/>
    <mergeCell ref="A11:E11"/>
    <mergeCell ref="F11:F12"/>
    <mergeCell ref="A1:AW1"/>
    <mergeCell ref="AS11:AT11"/>
    <mergeCell ref="A6:A8"/>
    <mergeCell ref="B6:C8"/>
    <mergeCell ref="D6:D8"/>
    <mergeCell ref="E6:F6"/>
    <mergeCell ref="I6:T8"/>
    <mergeCell ref="E7:F7"/>
    <mergeCell ref="E8:F8"/>
    <mergeCell ref="AG11:AR11"/>
    <mergeCell ref="G11:G12"/>
    <mergeCell ref="H11:H12"/>
    <mergeCell ref="A17:A19"/>
    <mergeCell ref="B17:F17"/>
    <mergeCell ref="G17:N19"/>
    <mergeCell ref="O17:T17"/>
    <mergeCell ref="U17:AB17"/>
    <mergeCell ref="AC18:AN18"/>
    <mergeCell ref="AS18:AY18"/>
    <mergeCell ref="B19:F19"/>
    <mergeCell ref="O19:T19"/>
    <mergeCell ref="U19:AB19"/>
    <mergeCell ref="AC19:AN19"/>
    <mergeCell ref="B18:F18"/>
    <mergeCell ref="AS19:AY19"/>
    <mergeCell ref="O18:T18"/>
    <mergeCell ref="U18:AB18"/>
    <mergeCell ref="AO17:AR19"/>
    <mergeCell ref="AS17:AY17"/>
    <mergeCell ref="AY5:AY12"/>
    <mergeCell ref="A9:D9"/>
    <mergeCell ref="E9:AF9"/>
    <mergeCell ref="A5:AF5"/>
    <mergeCell ref="AG5:AT10"/>
    <mergeCell ref="AU5:AU12"/>
    <mergeCell ref="AV5:AV12"/>
    <mergeCell ref="AW5:AW12"/>
    <mergeCell ref="AX5:AX12"/>
    <mergeCell ref="M11:M12"/>
    <mergeCell ref="N11:R11"/>
    <mergeCell ref="S11:S12"/>
    <mergeCell ref="T11:T12"/>
    <mergeCell ref="G6:H6"/>
    <mergeCell ref="G7:H7"/>
    <mergeCell ref="G8:H8"/>
    <mergeCell ref="I11:I12"/>
    <mergeCell ref="J11:J12"/>
    <mergeCell ref="K11:K12"/>
    <mergeCell ref="L11:L12"/>
    <mergeCell ref="AC17:AN17"/>
    <mergeCell ref="U11:AF11"/>
  </mergeCells>
  <hyperlinks>
    <hyperlink ref="AV14" r:id="rId1" xr:uid="{2D25A2B8-D5C6-4909-B1D6-96FBEB0EB910}"/>
    <hyperlink ref="AV16" r:id="rId2" xr:uid="{B03DA99A-5F63-4BAB-92B9-56488C640890}"/>
    <hyperlink ref="AV15" r:id="rId3" xr:uid="{D3A0960B-60B4-43CD-9A20-321B4591BD1F}"/>
  </hyperlinks>
  <pageMargins left="0.23622047244094491" right="0.23622047244094491" top="0.74803149606299213" bottom="0.74803149606299213" header="0.31496062992125984" footer="0.31496062992125984"/>
  <pageSetup paperSize="5" scale="21" orientation="landscape" r:id="rId4"/>
  <headerFooter>
    <oddFooter>&amp;C_x000D_&amp;1#&amp;"Calibri"&amp;10&amp;K000000 Información Pública Clasificada</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71F37-64EF-4BF2-9577-A34DCF55527D}">
  <sheetPr>
    <tabColor theme="2"/>
    <pageSetUpPr fitToPage="1"/>
  </sheetPr>
  <dimension ref="A1:AY22"/>
  <sheetViews>
    <sheetView tabSelected="1" view="pageBreakPreview" topLeftCell="AD13" zoomScale="60" zoomScaleNormal="50" workbookViewId="0">
      <selection activeCell="AJ16" sqref="AJ16"/>
    </sheetView>
  </sheetViews>
  <sheetFormatPr baseColWidth="10" defaultColWidth="10.88671875" defaultRowHeight="13.8" x14ac:dyDescent="0.3"/>
  <cols>
    <col min="1" max="1" width="15" style="31" customWidth="1"/>
    <col min="2" max="2" width="8.33203125" style="31" customWidth="1"/>
    <col min="3" max="3" width="15.44140625" style="31" customWidth="1"/>
    <col min="4" max="4" width="14.6640625" style="31" customWidth="1"/>
    <col min="5" max="5" width="15.88671875" style="31" customWidth="1"/>
    <col min="6" max="6" width="29.33203125" style="31" customWidth="1"/>
    <col min="7" max="7" width="39" style="31" customWidth="1"/>
    <col min="8" max="8" width="29.33203125" style="31" customWidth="1"/>
    <col min="9" max="9" width="23.109375" style="31" customWidth="1"/>
    <col min="10" max="10" width="37.88671875" style="31" customWidth="1"/>
    <col min="11" max="11" width="23.109375" style="31" customWidth="1"/>
    <col min="12" max="12" width="33.109375" style="31" customWidth="1"/>
    <col min="13" max="13" width="30.5546875" style="31" customWidth="1"/>
    <col min="14" max="18" width="8.6640625" style="31" customWidth="1"/>
    <col min="19" max="19" width="22.33203125" style="31" customWidth="1"/>
    <col min="20" max="20" width="27.109375" style="31" customWidth="1"/>
    <col min="21" max="22" width="7.44140625" style="31" customWidth="1"/>
    <col min="23" max="23" width="8.44140625" style="31" customWidth="1"/>
    <col min="24" max="32" width="7.44140625" style="31" customWidth="1"/>
    <col min="33" max="43" width="8.109375" style="31" customWidth="1"/>
    <col min="44" max="44" width="5.88671875" style="31" customWidth="1"/>
    <col min="45" max="45" width="17.109375" style="31" customWidth="1"/>
    <col min="46" max="46" width="15.88671875" style="95" customWidth="1"/>
    <col min="47" max="49" width="32.109375" style="31" customWidth="1"/>
    <col min="50" max="50" width="30.44140625" style="31" customWidth="1"/>
    <col min="51" max="51" width="41.44140625" style="31" customWidth="1"/>
    <col min="52" max="16382" width="10.88671875" style="31"/>
    <col min="16383" max="16383" width="9" style="31" customWidth="1"/>
    <col min="16384" max="16384" width="10.88671875" style="31"/>
  </cols>
  <sheetData>
    <row r="1" spans="1:51"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87"/>
      <c r="AH10" s="588"/>
      <c r="AI10" s="588"/>
      <c r="AJ10" s="588"/>
      <c r="AK10" s="588"/>
      <c r="AL10" s="588"/>
      <c r="AM10" s="588"/>
      <c r="AN10" s="588"/>
      <c r="AO10" s="588"/>
      <c r="AP10" s="588"/>
      <c r="AQ10" s="588"/>
      <c r="AR10" s="588"/>
      <c r="AS10" s="588"/>
      <c r="AT10" s="589"/>
      <c r="AU10" s="579"/>
      <c r="AV10" s="579"/>
      <c r="AW10" s="579"/>
      <c r="AX10" s="579"/>
      <c r="AY10" s="579"/>
    </row>
    <row r="11" spans="1:51"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614" t="s">
        <v>182</v>
      </c>
      <c r="U11" s="635" t="s">
        <v>183</v>
      </c>
      <c r="V11" s="635"/>
      <c r="W11" s="635"/>
      <c r="X11" s="635"/>
      <c r="Y11" s="635"/>
      <c r="Z11" s="635"/>
      <c r="AA11" s="635"/>
      <c r="AB11" s="635"/>
      <c r="AC11" s="635"/>
      <c r="AD11" s="635"/>
      <c r="AE11" s="635"/>
      <c r="AF11" s="635"/>
      <c r="AG11" s="635" t="s">
        <v>184</v>
      </c>
      <c r="AH11" s="635"/>
      <c r="AI11" s="635"/>
      <c r="AJ11" s="635"/>
      <c r="AK11" s="635"/>
      <c r="AL11" s="635"/>
      <c r="AM11" s="635"/>
      <c r="AN11" s="635"/>
      <c r="AO11" s="635"/>
      <c r="AP11" s="635"/>
      <c r="AQ11" s="635"/>
      <c r="AR11" s="635"/>
      <c r="AS11" s="614" t="s">
        <v>40</v>
      </c>
      <c r="AT11" s="614"/>
      <c r="AU11" s="637"/>
      <c r="AV11" s="579"/>
      <c r="AW11" s="579"/>
      <c r="AX11" s="579"/>
      <c r="AY11" s="579"/>
    </row>
    <row r="12" spans="1:51" ht="52.5"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614"/>
      <c r="U12" s="218" t="s">
        <v>29</v>
      </c>
      <c r="V12" s="218" t="s">
        <v>30</v>
      </c>
      <c r="W12" s="218" t="s">
        <v>31</v>
      </c>
      <c r="X12" s="218" t="s">
        <v>8</v>
      </c>
      <c r="Y12" s="218" t="s">
        <v>32</v>
      </c>
      <c r="Z12" s="218" t="s">
        <v>33</v>
      </c>
      <c r="AA12" s="218" t="s">
        <v>34</v>
      </c>
      <c r="AB12" s="218" t="s">
        <v>35</v>
      </c>
      <c r="AC12" s="218" t="s">
        <v>36</v>
      </c>
      <c r="AD12" s="218" t="s">
        <v>37</v>
      </c>
      <c r="AE12" s="218" t="s">
        <v>38</v>
      </c>
      <c r="AF12" s="218" t="s">
        <v>39</v>
      </c>
      <c r="AG12" s="218" t="s">
        <v>29</v>
      </c>
      <c r="AH12" s="218" t="s">
        <v>30</v>
      </c>
      <c r="AI12" s="218" t="s">
        <v>31</v>
      </c>
      <c r="AJ12" s="218" t="s">
        <v>8</v>
      </c>
      <c r="AK12" s="218" t="s">
        <v>32</v>
      </c>
      <c r="AL12" s="218" t="s">
        <v>33</v>
      </c>
      <c r="AM12" s="218" t="s">
        <v>34</v>
      </c>
      <c r="AN12" s="218" t="s">
        <v>35</v>
      </c>
      <c r="AO12" s="218" t="s">
        <v>36</v>
      </c>
      <c r="AP12" s="218" t="s">
        <v>37</v>
      </c>
      <c r="AQ12" s="218" t="s">
        <v>38</v>
      </c>
      <c r="AR12" s="218" t="s">
        <v>39</v>
      </c>
      <c r="AS12" s="38" t="s">
        <v>190</v>
      </c>
      <c r="AT12" s="94" t="s">
        <v>191</v>
      </c>
      <c r="AU12" s="638"/>
      <c r="AV12" s="580"/>
      <c r="AW12" s="580"/>
      <c r="AX12" s="580"/>
      <c r="AY12" s="580"/>
    </row>
    <row r="13" spans="1:51" ht="124.2" x14ac:dyDescent="0.3">
      <c r="A13" s="39"/>
      <c r="B13" s="39"/>
      <c r="C13" s="39">
        <v>13</v>
      </c>
      <c r="D13" s="265" t="s">
        <v>496</v>
      </c>
      <c r="E13" s="40" t="s">
        <v>371</v>
      </c>
      <c r="F13" s="265" t="s">
        <v>497</v>
      </c>
      <c r="G13" s="265" t="s">
        <v>498</v>
      </c>
      <c r="H13" s="266" t="s">
        <v>499</v>
      </c>
      <c r="I13" s="265" t="s">
        <v>195</v>
      </c>
      <c r="J13" s="39" t="s">
        <v>196</v>
      </c>
      <c r="K13" s="266" t="s">
        <v>500</v>
      </c>
      <c r="L13" s="266" t="s">
        <v>501</v>
      </c>
      <c r="M13" s="253" t="s">
        <v>496</v>
      </c>
      <c r="N13" s="265" t="s">
        <v>470</v>
      </c>
      <c r="O13" s="266" t="s">
        <v>470</v>
      </c>
      <c r="P13" s="266" t="s">
        <v>470</v>
      </c>
      <c r="Q13" s="267" t="s">
        <v>470</v>
      </c>
      <c r="R13" s="267">
        <v>10</v>
      </c>
      <c r="S13" s="268" t="s">
        <v>502</v>
      </c>
      <c r="T13" s="263" t="s">
        <v>503</v>
      </c>
      <c r="U13" s="267" t="s">
        <v>470</v>
      </c>
      <c r="V13" s="267" t="s">
        <v>470</v>
      </c>
      <c r="W13" s="267">
        <v>4</v>
      </c>
      <c r="X13" s="267">
        <v>3</v>
      </c>
      <c r="Y13" s="267">
        <v>3</v>
      </c>
      <c r="Z13" s="267" t="s">
        <v>470</v>
      </c>
      <c r="AA13" s="267" t="s">
        <v>470</v>
      </c>
      <c r="AB13" s="267" t="s">
        <v>470</v>
      </c>
      <c r="AC13" s="267" t="s">
        <v>470</v>
      </c>
      <c r="AD13" s="267" t="s">
        <v>470</v>
      </c>
      <c r="AE13" s="267" t="s">
        <v>470</v>
      </c>
      <c r="AF13" s="267" t="s">
        <v>470</v>
      </c>
      <c r="AG13" s="269" t="s">
        <v>470</v>
      </c>
      <c r="AH13" s="269" t="s">
        <v>470</v>
      </c>
      <c r="AI13" s="270">
        <v>3</v>
      </c>
      <c r="AJ13" s="269">
        <v>3</v>
      </c>
      <c r="AK13" s="269" t="s">
        <v>470</v>
      </c>
      <c r="AL13" s="269" t="s">
        <v>470</v>
      </c>
      <c r="AM13" s="269" t="s">
        <v>470</v>
      </c>
      <c r="AN13" s="269" t="s">
        <v>470</v>
      </c>
      <c r="AO13" s="269" t="s">
        <v>470</v>
      </c>
      <c r="AP13" s="269" t="s">
        <v>470</v>
      </c>
      <c r="AQ13" s="269" t="s">
        <v>470</v>
      </c>
      <c r="AR13" s="269" t="s">
        <v>470</v>
      </c>
      <c r="AS13" s="42">
        <f t="shared" ref="AS13:AS19" si="0">IF(I13="suma",SUM(AG13:AR13),IF(I13="creciente",MAX(AG13:AR13),IF(I13="DECRECIENTE",R13-MIN(AG13:AR13),IF(I13="CONSTANTE",AVERAGE(AG13:AR13)," "))))</f>
        <v>6</v>
      </c>
      <c r="AT13" s="255" t="e">
        <v>#DIV/0!</v>
      </c>
      <c r="AU13" s="139" t="s">
        <v>504</v>
      </c>
      <c r="AV13" s="296" t="s">
        <v>505</v>
      </c>
      <c r="AW13" s="253" t="s">
        <v>506</v>
      </c>
      <c r="AX13" s="253" t="s">
        <v>56</v>
      </c>
      <c r="AY13" s="253" t="s">
        <v>56</v>
      </c>
    </row>
    <row r="14" spans="1:51" ht="90" customHeight="1" x14ac:dyDescent="0.3">
      <c r="A14" s="39"/>
      <c r="B14" s="39"/>
      <c r="C14" s="39">
        <v>14</v>
      </c>
      <c r="D14" s="271" t="s">
        <v>496</v>
      </c>
      <c r="E14" s="40" t="s">
        <v>371</v>
      </c>
      <c r="F14" s="271" t="s">
        <v>507</v>
      </c>
      <c r="G14" s="271" t="s">
        <v>508</v>
      </c>
      <c r="H14" s="263" t="s">
        <v>509</v>
      </c>
      <c r="I14" s="272" t="s">
        <v>195</v>
      </c>
      <c r="J14" s="39" t="s">
        <v>196</v>
      </c>
      <c r="K14" s="263" t="s">
        <v>510</v>
      </c>
      <c r="L14" s="263" t="s">
        <v>511</v>
      </c>
      <c r="M14" s="253" t="s">
        <v>496</v>
      </c>
      <c r="N14" s="273" t="s">
        <v>470</v>
      </c>
      <c r="O14" s="274" t="s">
        <v>470</v>
      </c>
      <c r="P14" s="274" t="s">
        <v>470</v>
      </c>
      <c r="Q14" s="275" t="s">
        <v>470</v>
      </c>
      <c r="R14" s="275">
        <v>27.5</v>
      </c>
      <c r="S14" s="276" t="s">
        <v>512</v>
      </c>
      <c r="T14" s="263" t="s">
        <v>513</v>
      </c>
      <c r="U14" s="275" t="s">
        <v>470</v>
      </c>
      <c r="V14" s="275" t="s">
        <v>470</v>
      </c>
      <c r="W14" s="275">
        <v>5</v>
      </c>
      <c r="X14" s="275">
        <v>11</v>
      </c>
      <c r="Y14" s="275">
        <v>11.5</v>
      </c>
      <c r="Z14" s="275" t="s">
        <v>470</v>
      </c>
      <c r="AA14" s="275" t="s">
        <v>470</v>
      </c>
      <c r="AB14" s="275" t="s">
        <v>470</v>
      </c>
      <c r="AC14" s="275" t="s">
        <v>470</v>
      </c>
      <c r="AD14" s="275" t="s">
        <v>470</v>
      </c>
      <c r="AE14" s="275" t="s">
        <v>470</v>
      </c>
      <c r="AF14" s="275" t="s">
        <v>470</v>
      </c>
      <c r="AG14" s="277" t="s">
        <v>470</v>
      </c>
      <c r="AH14" s="277" t="s">
        <v>470</v>
      </c>
      <c r="AI14" s="272">
        <v>5</v>
      </c>
      <c r="AJ14" s="283">
        <v>15.75</v>
      </c>
      <c r="AK14" s="277" t="s">
        <v>470</v>
      </c>
      <c r="AL14" s="277" t="s">
        <v>470</v>
      </c>
      <c r="AM14" s="277" t="s">
        <v>470</v>
      </c>
      <c r="AN14" s="277" t="s">
        <v>470</v>
      </c>
      <c r="AO14" s="277" t="s">
        <v>470</v>
      </c>
      <c r="AP14" s="277" t="s">
        <v>470</v>
      </c>
      <c r="AQ14" s="277" t="s">
        <v>470</v>
      </c>
      <c r="AR14" s="277" t="s">
        <v>470</v>
      </c>
      <c r="AS14" s="42">
        <f t="shared" si="0"/>
        <v>20.75</v>
      </c>
      <c r="AT14" s="264" t="e">
        <v>#DIV/0!</v>
      </c>
      <c r="AU14" s="217" t="s">
        <v>514</v>
      </c>
      <c r="AV14" s="296" t="s">
        <v>515</v>
      </c>
      <c r="AW14" s="259" t="s">
        <v>516</v>
      </c>
      <c r="AX14" s="259" t="s">
        <v>56</v>
      </c>
      <c r="AY14" s="259" t="s">
        <v>56</v>
      </c>
    </row>
    <row r="15" spans="1:51" ht="140.25" customHeight="1" x14ac:dyDescent="0.3">
      <c r="A15" s="39"/>
      <c r="B15" s="39"/>
      <c r="C15" s="39">
        <v>15</v>
      </c>
      <c r="D15" s="271" t="s">
        <v>496</v>
      </c>
      <c r="E15" s="40" t="s">
        <v>371</v>
      </c>
      <c r="F15" s="271" t="s">
        <v>517</v>
      </c>
      <c r="G15" s="271" t="s">
        <v>518</v>
      </c>
      <c r="H15" s="263" t="s">
        <v>519</v>
      </c>
      <c r="I15" s="272" t="s">
        <v>195</v>
      </c>
      <c r="J15" s="39" t="s">
        <v>196</v>
      </c>
      <c r="K15" s="263" t="s">
        <v>520</v>
      </c>
      <c r="L15" s="263" t="s">
        <v>521</v>
      </c>
      <c r="M15" s="253" t="s">
        <v>496</v>
      </c>
      <c r="N15" s="273" t="s">
        <v>470</v>
      </c>
      <c r="O15" s="274" t="s">
        <v>470</v>
      </c>
      <c r="P15" s="274" t="s">
        <v>470</v>
      </c>
      <c r="Q15" s="275" t="s">
        <v>470</v>
      </c>
      <c r="R15" s="275">
        <v>52.3</v>
      </c>
      <c r="S15" s="276" t="s">
        <v>512</v>
      </c>
      <c r="T15" s="263" t="s">
        <v>522</v>
      </c>
      <c r="U15" s="275" t="s">
        <v>470</v>
      </c>
      <c r="V15" s="275" t="s">
        <v>470</v>
      </c>
      <c r="W15" s="275">
        <v>17.399999999999999</v>
      </c>
      <c r="X15" s="275">
        <v>17.399999999999999</v>
      </c>
      <c r="Y15" s="275">
        <v>17.399999999999999</v>
      </c>
      <c r="Z15" s="275" t="s">
        <v>470</v>
      </c>
      <c r="AA15" s="275" t="s">
        <v>470</v>
      </c>
      <c r="AB15" s="275" t="s">
        <v>470</v>
      </c>
      <c r="AC15" s="275" t="s">
        <v>470</v>
      </c>
      <c r="AD15" s="275" t="s">
        <v>470</v>
      </c>
      <c r="AE15" s="275" t="s">
        <v>470</v>
      </c>
      <c r="AF15" s="275" t="s">
        <v>470</v>
      </c>
      <c r="AG15" s="277" t="s">
        <v>470</v>
      </c>
      <c r="AH15" s="277" t="s">
        <v>470</v>
      </c>
      <c r="AI15" s="272">
        <v>15</v>
      </c>
      <c r="AJ15" s="283">
        <v>36.5</v>
      </c>
      <c r="AK15" s="277" t="s">
        <v>470</v>
      </c>
      <c r="AL15" s="277" t="s">
        <v>470</v>
      </c>
      <c r="AM15" s="277" t="s">
        <v>470</v>
      </c>
      <c r="AN15" s="277" t="s">
        <v>470</v>
      </c>
      <c r="AO15" s="277" t="s">
        <v>470</v>
      </c>
      <c r="AP15" s="277" t="s">
        <v>470</v>
      </c>
      <c r="AQ15" s="277" t="s">
        <v>470</v>
      </c>
      <c r="AR15" s="277" t="s">
        <v>470</v>
      </c>
      <c r="AS15" s="42">
        <f t="shared" si="0"/>
        <v>51.5</v>
      </c>
      <c r="AT15" s="264" t="e">
        <v>#DIV/0!</v>
      </c>
      <c r="AU15" s="217" t="s">
        <v>523</v>
      </c>
      <c r="AV15" s="296" t="s">
        <v>524</v>
      </c>
      <c r="AW15" s="259" t="s">
        <v>525</v>
      </c>
      <c r="AX15" s="259" t="s">
        <v>56</v>
      </c>
      <c r="AY15" s="259" t="s">
        <v>56</v>
      </c>
    </row>
    <row r="16" spans="1:51" ht="176.25" customHeight="1" x14ac:dyDescent="0.3">
      <c r="A16" s="39"/>
      <c r="B16" s="39"/>
      <c r="C16" s="39">
        <v>16</v>
      </c>
      <c r="D16" s="271" t="s">
        <v>496</v>
      </c>
      <c r="E16" s="40" t="s">
        <v>371</v>
      </c>
      <c r="F16" s="271" t="s">
        <v>526</v>
      </c>
      <c r="G16" s="271" t="s">
        <v>527</v>
      </c>
      <c r="H16" s="263" t="s">
        <v>528</v>
      </c>
      <c r="I16" s="272" t="s">
        <v>210</v>
      </c>
      <c r="J16" s="39" t="s">
        <v>234</v>
      </c>
      <c r="K16" s="263" t="s">
        <v>211</v>
      </c>
      <c r="L16" s="263" t="s">
        <v>529</v>
      </c>
      <c r="M16" s="253" t="s">
        <v>496</v>
      </c>
      <c r="N16" s="273" t="s">
        <v>470</v>
      </c>
      <c r="O16" s="274" t="s">
        <v>470</v>
      </c>
      <c r="P16" s="274" t="s">
        <v>470</v>
      </c>
      <c r="Q16" s="275" t="s">
        <v>470</v>
      </c>
      <c r="R16" s="278">
        <v>1</v>
      </c>
      <c r="S16" s="276" t="s">
        <v>213</v>
      </c>
      <c r="T16" s="263" t="s">
        <v>530</v>
      </c>
      <c r="U16" s="275" t="s">
        <v>470</v>
      </c>
      <c r="V16" s="278">
        <v>1</v>
      </c>
      <c r="W16" s="278">
        <v>1</v>
      </c>
      <c r="X16" s="278">
        <v>1</v>
      </c>
      <c r="Y16" s="278">
        <v>1</v>
      </c>
      <c r="Z16" s="275" t="s">
        <v>470</v>
      </c>
      <c r="AA16" s="275" t="s">
        <v>470</v>
      </c>
      <c r="AB16" s="275" t="s">
        <v>470</v>
      </c>
      <c r="AC16" s="275" t="s">
        <v>470</v>
      </c>
      <c r="AD16" s="275" t="s">
        <v>470</v>
      </c>
      <c r="AE16" s="275" t="s">
        <v>470</v>
      </c>
      <c r="AF16" s="275" t="s">
        <v>470</v>
      </c>
      <c r="AG16" s="277" t="s">
        <v>470</v>
      </c>
      <c r="AH16" s="278">
        <v>1</v>
      </c>
      <c r="AI16" s="279">
        <v>1</v>
      </c>
      <c r="AJ16" s="279">
        <v>1</v>
      </c>
      <c r="AK16" s="277" t="s">
        <v>470</v>
      </c>
      <c r="AL16" s="277" t="s">
        <v>470</v>
      </c>
      <c r="AM16" s="277" t="s">
        <v>470</v>
      </c>
      <c r="AN16" s="277" t="s">
        <v>470</v>
      </c>
      <c r="AO16" s="277" t="s">
        <v>470</v>
      </c>
      <c r="AP16" s="277" t="s">
        <v>470</v>
      </c>
      <c r="AQ16" s="277" t="s">
        <v>470</v>
      </c>
      <c r="AR16" s="277" t="s">
        <v>470</v>
      </c>
      <c r="AS16" s="152">
        <f t="shared" si="0"/>
        <v>1</v>
      </c>
      <c r="AT16" s="280">
        <v>1</v>
      </c>
      <c r="AU16" s="217" t="s">
        <v>531</v>
      </c>
      <c r="AV16" s="259" t="s">
        <v>56</v>
      </c>
      <c r="AW16" s="259" t="s">
        <v>56</v>
      </c>
      <c r="AX16" s="259" t="s">
        <v>56</v>
      </c>
      <c r="AY16" s="259" t="s">
        <v>56</v>
      </c>
    </row>
    <row r="17" spans="1:51" ht="186.75" customHeight="1" x14ac:dyDescent="0.3">
      <c r="A17" s="39"/>
      <c r="B17" s="39"/>
      <c r="C17" s="39">
        <v>17</v>
      </c>
      <c r="D17" s="271" t="s">
        <v>496</v>
      </c>
      <c r="E17" s="40" t="s">
        <v>371</v>
      </c>
      <c r="F17" s="271" t="s">
        <v>532</v>
      </c>
      <c r="G17" s="271" t="s">
        <v>533</v>
      </c>
      <c r="H17" s="263" t="s">
        <v>534</v>
      </c>
      <c r="I17" s="272" t="s">
        <v>195</v>
      </c>
      <c r="J17" s="39" t="s">
        <v>196</v>
      </c>
      <c r="K17" s="263" t="s">
        <v>535</v>
      </c>
      <c r="L17" s="263" t="s">
        <v>536</v>
      </c>
      <c r="M17" s="253" t="s">
        <v>496</v>
      </c>
      <c r="N17" s="281" t="s">
        <v>470</v>
      </c>
      <c r="O17" s="275" t="s">
        <v>470</v>
      </c>
      <c r="P17" s="275" t="s">
        <v>470</v>
      </c>
      <c r="Q17" s="275" t="s">
        <v>470</v>
      </c>
      <c r="R17" s="275">
        <v>2</v>
      </c>
      <c r="S17" s="282" t="s">
        <v>537</v>
      </c>
      <c r="T17" s="274" t="s">
        <v>538</v>
      </c>
      <c r="U17" s="275" t="s">
        <v>470</v>
      </c>
      <c r="V17" s="275" t="s">
        <v>470</v>
      </c>
      <c r="W17" s="275" t="s">
        <v>470</v>
      </c>
      <c r="X17" s="275" t="s">
        <v>470</v>
      </c>
      <c r="Y17" s="275">
        <v>2</v>
      </c>
      <c r="Z17" s="275" t="s">
        <v>470</v>
      </c>
      <c r="AA17" s="275" t="s">
        <v>470</v>
      </c>
      <c r="AB17" s="275" t="s">
        <v>470</v>
      </c>
      <c r="AC17" s="275" t="s">
        <v>470</v>
      </c>
      <c r="AD17" s="275" t="s">
        <v>470</v>
      </c>
      <c r="AE17" s="275" t="s">
        <v>470</v>
      </c>
      <c r="AF17" s="275" t="s">
        <v>470</v>
      </c>
      <c r="AG17" s="275" t="s">
        <v>470</v>
      </c>
      <c r="AH17" s="275" t="s">
        <v>470</v>
      </c>
      <c r="AI17" s="281" t="s">
        <v>470</v>
      </c>
      <c r="AJ17" s="275" t="s">
        <v>470</v>
      </c>
      <c r="AK17" s="275" t="s">
        <v>470</v>
      </c>
      <c r="AL17" s="275" t="s">
        <v>470</v>
      </c>
      <c r="AM17" s="275" t="s">
        <v>470</v>
      </c>
      <c r="AN17" s="275" t="s">
        <v>470</v>
      </c>
      <c r="AO17" s="275" t="s">
        <v>470</v>
      </c>
      <c r="AP17" s="275" t="s">
        <v>470</v>
      </c>
      <c r="AQ17" s="275" t="s">
        <v>470</v>
      </c>
      <c r="AR17" s="275" t="s">
        <v>470</v>
      </c>
      <c r="AS17" s="42">
        <f t="shared" si="0"/>
        <v>0</v>
      </c>
      <c r="AT17" s="264" t="e">
        <v>#DIV/0!</v>
      </c>
      <c r="AU17" s="217" t="s">
        <v>539</v>
      </c>
      <c r="AV17" s="259" t="s">
        <v>56</v>
      </c>
      <c r="AW17" s="259" t="s">
        <v>56</v>
      </c>
      <c r="AX17" s="259" t="s">
        <v>56</v>
      </c>
      <c r="AY17" s="259" t="s">
        <v>56</v>
      </c>
    </row>
    <row r="18" spans="1:51" ht="150.75" customHeight="1" x14ac:dyDescent="0.3">
      <c r="A18" s="39"/>
      <c r="B18" s="39"/>
      <c r="C18" s="39">
        <v>18</v>
      </c>
      <c r="D18" s="271" t="s">
        <v>496</v>
      </c>
      <c r="E18" s="40" t="s">
        <v>371</v>
      </c>
      <c r="F18" s="271" t="s">
        <v>540</v>
      </c>
      <c r="G18" s="271" t="s">
        <v>541</v>
      </c>
      <c r="H18" s="263" t="s">
        <v>542</v>
      </c>
      <c r="I18" s="272" t="s">
        <v>195</v>
      </c>
      <c r="J18" s="39" t="s">
        <v>196</v>
      </c>
      <c r="K18" s="263" t="s">
        <v>543</v>
      </c>
      <c r="L18" s="263" t="s">
        <v>544</v>
      </c>
      <c r="M18" s="253" t="s">
        <v>496</v>
      </c>
      <c r="N18" s="281" t="s">
        <v>470</v>
      </c>
      <c r="O18" s="275" t="s">
        <v>470</v>
      </c>
      <c r="P18" s="275" t="s">
        <v>470</v>
      </c>
      <c r="Q18" s="275" t="s">
        <v>470</v>
      </c>
      <c r="R18" s="275">
        <v>10</v>
      </c>
      <c r="S18" s="282" t="s">
        <v>213</v>
      </c>
      <c r="T18" s="274" t="s">
        <v>545</v>
      </c>
      <c r="U18" s="275" t="s">
        <v>470</v>
      </c>
      <c r="V18" s="275" t="s">
        <v>470</v>
      </c>
      <c r="W18" s="275">
        <v>4</v>
      </c>
      <c r="X18" s="275">
        <v>3</v>
      </c>
      <c r="Y18" s="275">
        <v>3</v>
      </c>
      <c r="Z18" s="275" t="s">
        <v>470</v>
      </c>
      <c r="AA18" s="275" t="s">
        <v>470</v>
      </c>
      <c r="AB18" s="275" t="s">
        <v>470</v>
      </c>
      <c r="AC18" s="275" t="s">
        <v>470</v>
      </c>
      <c r="AD18" s="275" t="s">
        <v>470</v>
      </c>
      <c r="AE18" s="275" t="s">
        <v>470</v>
      </c>
      <c r="AF18" s="275" t="s">
        <v>470</v>
      </c>
      <c r="AG18" s="275" t="s">
        <v>470</v>
      </c>
      <c r="AH18" s="275" t="s">
        <v>470</v>
      </c>
      <c r="AI18" s="281">
        <v>3</v>
      </c>
      <c r="AJ18" s="275">
        <v>4</v>
      </c>
      <c r="AK18" s="275" t="s">
        <v>470</v>
      </c>
      <c r="AL18" s="275" t="s">
        <v>470</v>
      </c>
      <c r="AM18" s="275" t="s">
        <v>470</v>
      </c>
      <c r="AN18" s="275" t="s">
        <v>470</v>
      </c>
      <c r="AO18" s="275" t="s">
        <v>470</v>
      </c>
      <c r="AP18" s="275" t="s">
        <v>470</v>
      </c>
      <c r="AQ18" s="275" t="s">
        <v>470</v>
      </c>
      <c r="AR18" s="275" t="s">
        <v>470</v>
      </c>
      <c r="AS18" s="42">
        <f t="shared" si="0"/>
        <v>7</v>
      </c>
      <c r="AT18" s="264" t="e">
        <v>#DIV/0!</v>
      </c>
      <c r="AU18" s="217" t="s">
        <v>546</v>
      </c>
      <c r="AV18" s="296" t="s">
        <v>547</v>
      </c>
      <c r="AW18" s="259" t="s">
        <v>548</v>
      </c>
      <c r="AX18" s="259" t="s">
        <v>56</v>
      </c>
      <c r="AY18" s="259" t="s">
        <v>56</v>
      </c>
    </row>
    <row r="19" spans="1:51" ht="90" customHeight="1" x14ac:dyDescent="0.3">
      <c r="A19" s="39"/>
      <c r="B19" s="39"/>
      <c r="C19" s="39">
        <v>19</v>
      </c>
      <c r="D19" s="271" t="s">
        <v>496</v>
      </c>
      <c r="E19" s="40" t="s">
        <v>371</v>
      </c>
      <c r="F19" s="271" t="s">
        <v>549</v>
      </c>
      <c r="G19" s="271" t="s">
        <v>550</v>
      </c>
      <c r="H19" s="263" t="s">
        <v>551</v>
      </c>
      <c r="I19" s="272" t="s">
        <v>195</v>
      </c>
      <c r="J19" s="39" t="s">
        <v>196</v>
      </c>
      <c r="K19" s="263" t="s">
        <v>552</v>
      </c>
      <c r="L19" s="263" t="s">
        <v>553</v>
      </c>
      <c r="M19" s="253" t="s">
        <v>496</v>
      </c>
      <c r="N19" s="281" t="s">
        <v>470</v>
      </c>
      <c r="O19" s="275" t="s">
        <v>470</v>
      </c>
      <c r="P19" s="275" t="s">
        <v>470</v>
      </c>
      <c r="Q19" s="275" t="s">
        <v>470</v>
      </c>
      <c r="R19" s="283">
        <v>1</v>
      </c>
      <c r="S19" s="276" t="s">
        <v>537</v>
      </c>
      <c r="T19" s="263" t="s">
        <v>554</v>
      </c>
      <c r="U19" s="283" t="s">
        <v>470</v>
      </c>
      <c r="V19" s="283" t="s">
        <v>470</v>
      </c>
      <c r="W19" s="283" t="s">
        <v>470</v>
      </c>
      <c r="X19" s="283" t="s">
        <v>470</v>
      </c>
      <c r="Y19" s="283">
        <v>1</v>
      </c>
      <c r="Z19" s="283" t="s">
        <v>470</v>
      </c>
      <c r="AA19" s="283" t="s">
        <v>470</v>
      </c>
      <c r="AB19" s="283" t="s">
        <v>470</v>
      </c>
      <c r="AC19" s="283" t="s">
        <v>470</v>
      </c>
      <c r="AD19" s="283" t="s">
        <v>470</v>
      </c>
      <c r="AE19" s="283" t="s">
        <v>470</v>
      </c>
      <c r="AF19" s="283" t="s">
        <v>470</v>
      </c>
      <c r="AG19" s="275" t="s">
        <v>470</v>
      </c>
      <c r="AH19" s="275" t="s">
        <v>470</v>
      </c>
      <c r="AI19" s="281" t="s">
        <v>470</v>
      </c>
      <c r="AJ19" s="275" t="s">
        <v>470</v>
      </c>
      <c r="AK19" s="275" t="s">
        <v>470</v>
      </c>
      <c r="AL19" s="275" t="s">
        <v>470</v>
      </c>
      <c r="AM19" s="275" t="s">
        <v>470</v>
      </c>
      <c r="AN19" s="275" t="s">
        <v>470</v>
      </c>
      <c r="AO19" s="275" t="s">
        <v>470</v>
      </c>
      <c r="AP19" s="275" t="s">
        <v>470</v>
      </c>
      <c r="AQ19" s="275" t="s">
        <v>470</v>
      </c>
      <c r="AR19" s="275" t="s">
        <v>470</v>
      </c>
      <c r="AS19" s="42">
        <f t="shared" si="0"/>
        <v>0</v>
      </c>
      <c r="AT19" s="264" t="e">
        <v>#DIV/0!</v>
      </c>
      <c r="AU19" s="217" t="s">
        <v>539</v>
      </c>
      <c r="AV19" s="259" t="s">
        <v>56</v>
      </c>
      <c r="AW19" s="259" t="s">
        <v>56</v>
      </c>
      <c r="AX19" s="259" t="s">
        <v>56</v>
      </c>
      <c r="AY19" s="259" t="s">
        <v>56</v>
      </c>
    </row>
    <row r="20" spans="1:51" ht="13.95" customHeight="1" x14ac:dyDescent="0.3">
      <c r="A20" s="608" t="s">
        <v>300</v>
      </c>
      <c r="B20" s="639" t="s">
        <v>301</v>
      </c>
      <c r="C20" s="639"/>
      <c r="D20" s="639"/>
      <c r="E20" s="639"/>
      <c r="F20" s="639"/>
      <c r="G20" s="609" t="s">
        <v>491</v>
      </c>
      <c r="H20" s="609"/>
      <c r="I20" s="609"/>
      <c r="J20" s="609"/>
      <c r="K20" s="609"/>
      <c r="L20" s="609"/>
      <c r="M20" s="609"/>
      <c r="N20" s="609"/>
      <c r="O20" s="639" t="s">
        <v>301</v>
      </c>
      <c r="P20" s="639"/>
      <c r="Q20" s="639"/>
      <c r="R20" s="639"/>
      <c r="S20" s="639"/>
      <c r="T20" s="640"/>
      <c r="U20" s="640" t="s">
        <v>301</v>
      </c>
      <c r="V20" s="640"/>
      <c r="W20" s="640"/>
      <c r="X20" s="640"/>
      <c r="Y20" s="640"/>
      <c r="Z20" s="640"/>
      <c r="AA20" s="640"/>
      <c r="AB20" s="640"/>
      <c r="AC20" s="640" t="s">
        <v>301</v>
      </c>
      <c r="AD20" s="640"/>
      <c r="AE20" s="640"/>
      <c r="AF20" s="640"/>
      <c r="AG20" s="640"/>
      <c r="AH20" s="640"/>
      <c r="AI20" s="640"/>
      <c r="AJ20" s="640"/>
      <c r="AK20" s="640"/>
      <c r="AL20" s="640"/>
      <c r="AM20" s="640"/>
      <c r="AN20" s="640"/>
      <c r="AO20" s="636" t="s">
        <v>303</v>
      </c>
      <c r="AP20" s="636"/>
      <c r="AQ20" s="636"/>
      <c r="AR20" s="636"/>
      <c r="AS20" s="640" t="s">
        <v>304</v>
      </c>
      <c r="AT20" s="640"/>
      <c r="AU20" s="639"/>
      <c r="AV20" s="639"/>
      <c r="AW20" s="639"/>
      <c r="AX20" s="639"/>
      <c r="AY20" s="639"/>
    </row>
    <row r="21" spans="1:51" ht="13.95" customHeight="1" x14ac:dyDescent="0.3">
      <c r="A21" s="608"/>
      <c r="B21" s="607" t="s">
        <v>492</v>
      </c>
      <c r="C21" s="607"/>
      <c r="D21" s="607"/>
      <c r="E21" s="607"/>
      <c r="F21" s="607"/>
      <c r="G21" s="609"/>
      <c r="H21" s="609"/>
      <c r="I21" s="609"/>
      <c r="J21" s="609"/>
      <c r="K21" s="609"/>
      <c r="L21" s="609"/>
      <c r="M21" s="609"/>
      <c r="N21" s="609"/>
      <c r="O21" s="607" t="s">
        <v>493</v>
      </c>
      <c r="P21" s="607"/>
      <c r="Q21" s="607"/>
      <c r="R21" s="607"/>
      <c r="S21" s="607"/>
      <c r="T21" s="607"/>
      <c r="U21" s="607" t="s">
        <v>306</v>
      </c>
      <c r="V21" s="607"/>
      <c r="W21" s="607"/>
      <c r="X21" s="607"/>
      <c r="Y21" s="607"/>
      <c r="Z21" s="607"/>
      <c r="AA21" s="607"/>
      <c r="AB21" s="607"/>
      <c r="AC21" s="607" t="s">
        <v>306</v>
      </c>
      <c r="AD21" s="607"/>
      <c r="AE21" s="607"/>
      <c r="AF21" s="607"/>
      <c r="AG21" s="607"/>
      <c r="AH21" s="607"/>
      <c r="AI21" s="607"/>
      <c r="AJ21" s="607"/>
      <c r="AK21" s="607"/>
      <c r="AL21" s="607"/>
      <c r="AM21" s="607"/>
      <c r="AN21" s="607"/>
      <c r="AO21" s="609"/>
      <c r="AP21" s="609"/>
      <c r="AQ21" s="609"/>
      <c r="AR21" s="609"/>
      <c r="AS21" s="607" t="s">
        <v>307</v>
      </c>
      <c r="AT21" s="607"/>
      <c r="AU21" s="607"/>
      <c r="AV21" s="607"/>
      <c r="AW21" s="607"/>
      <c r="AX21" s="607"/>
      <c r="AY21" s="607"/>
    </row>
    <row r="22" spans="1:51" ht="15.9" customHeight="1" x14ac:dyDescent="0.3">
      <c r="A22" s="608"/>
      <c r="B22" s="607" t="s">
        <v>494</v>
      </c>
      <c r="C22" s="607"/>
      <c r="D22" s="607"/>
      <c r="E22" s="607"/>
      <c r="F22" s="607"/>
      <c r="G22" s="609"/>
      <c r="H22" s="609"/>
      <c r="I22" s="609"/>
      <c r="J22" s="609"/>
      <c r="K22" s="609"/>
      <c r="L22" s="609"/>
      <c r="M22" s="609"/>
      <c r="N22" s="609"/>
      <c r="O22" s="607" t="s">
        <v>495</v>
      </c>
      <c r="P22" s="607"/>
      <c r="Q22" s="607"/>
      <c r="R22" s="607"/>
      <c r="S22" s="607"/>
      <c r="T22" s="607"/>
      <c r="U22" s="607" t="s">
        <v>309</v>
      </c>
      <c r="V22" s="607"/>
      <c r="W22" s="607"/>
      <c r="X22" s="607"/>
      <c r="Y22" s="607"/>
      <c r="Z22" s="607"/>
      <c r="AA22" s="607"/>
      <c r="AB22" s="607"/>
      <c r="AC22" s="607" t="s">
        <v>309</v>
      </c>
      <c r="AD22" s="607"/>
      <c r="AE22" s="607"/>
      <c r="AF22" s="607"/>
      <c r="AG22" s="607"/>
      <c r="AH22" s="607"/>
      <c r="AI22" s="607"/>
      <c r="AJ22" s="607"/>
      <c r="AK22" s="607"/>
      <c r="AL22" s="607"/>
      <c r="AM22" s="607"/>
      <c r="AN22" s="607"/>
      <c r="AO22" s="609"/>
      <c r="AP22" s="609"/>
      <c r="AQ22" s="609"/>
      <c r="AR22" s="609"/>
      <c r="AS22" s="607" t="s">
        <v>310</v>
      </c>
      <c r="AT22" s="607"/>
      <c r="AU22" s="607"/>
      <c r="AV22" s="607"/>
      <c r="AW22" s="607"/>
      <c r="AX22" s="607"/>
      <c r="AY22" s="607"/>
    </row>
  </sheetData>
  <mergeCells count="61">
    <mergeCell ref="AC20:AN20"/>
    <mergeCell ref="AO20:AR22"/>
    <mergeCell ref="AS20:AY20"/>
    <mergeCell ref="B21:F21"/>
    <mergeCell ref="O21:T21"/>
    <mergeCell ref="U21:AB21"/>
    <mergeCell ref="AC21:AN21"/>
    <mergeCell ref="AS21:AY21"/>
    <mergeCell ref="B22:F22"/>
    <mergeCell ref="O22:T22"/>
    <mergeCell ref="U22:AB22"/>
    <mergeCell ref="AC22:AN22"/>
    <mergeCell ref="AS22:AY22"/>
    <mergeCell ref="A20:A22"/>
    <mergeCell ref="B20:F20"/>
    <mergeCell ref="G20:N22"/>
    <mergeCell ref="O20:T20"/>
    <mergeCell ref="U20:AB20"/>
    <mergeCell ref="AU5:AU12"/>
    <mergeCell ref="A11:E11"/>
    <mergeCell ref="F11:F12"/>
    <mergeCell ref="G11:G12"/>
    <mergeCell ref="H11:H12"/>
    <mergeCell ref="N11:R11"/>
    <mergeCell ref="S11:S12"/>
    <mergeCell ref="U11:AF11"/>
    <mergeCell ref="AG11:AR11"/>
    <mergeCell ref="AS11:AT11"/>
    <mergeCell ref="T11:T12"/>
    <mergeCell ref="A6:A8"/>
    <mergeCell ref="D6:D8"/>
    <mergeCell ref="E6:F6"/>
    <mergeCell ref="E7:F7"/>
    <mergeCell ref="E10:AF10"/>
    <mergeCell ref="AV5:AV12"/>
    <mergeCell ref="AW5:AW12"/>
    <mergeCell ref="AX5:AX12"/>
    <mergeCell ref="AY5:AY12"/>
    <mergeCell ref="A1:AW1"/>
    <mergeCell ref="AX1:AY1"/>
    <mergeCell ref="A2:AW2"/>
    <mergeCell ref="AX2:AY2"/>
    <mergeCell ref="A3:AW4"/>
    <mergeCell ref="AX3:AY3"/>
    <mergeCell ref="AX4:AY4"/>
    <mergeCell ref="I11:I12"/>
    <mergeCell ref="J11:J12"/>
    <mergeCell ref="K11:K12"/>
    <mergeCell ref="L11:L12"/>
    <mergeCell ref="M11:M12"/>
    <mergeCell ref="E8:F8"/>
    <mergeCell ref="A5:AF5"/>
    <mergeCell ref="AG5:AT10"/>
    <mergeCell ref="G6:H6"/>
    <mergeCell ref="I6:T8"/>
    <mergeCell ref="G7:H7"/>
    <mergeCell ref="G8:H8"/>
    <mergeCell ref="A9:D9"/>
    <mergeCell ref="E9:AF9"/>
    <mergeCell ref="A10:D10"/>
    <mergeCell ref="B6:C8"/>
  </mergeCells>
  <hyperlinks>
    <hyperlink ref="AV13" r:id="rId1" xr:uid="{824A2310-8053-4773-902E-1E5FCBE25196}"/>
    <hyperlink ref="AV14" r:id="rId2" xr:uid="{B53469ED-A1F2-4EC9-B859-D89E781F200E}"/>
    <hyperlink ref="AV15" r:id="rId3" xr:uid="{3675AA20-D969-418E-8085-32DE997E2D6A}"/>
    <hyperlink ref="AV18" r:id="rId4" xr:uid="{A1D6545C-0CA2-44E5-97B6-F624520F67D4}"/>
  </hyperlinks>
  <pageMargins left="0.70866141732283472" right="0.70866141732283472" top="0.74803149606299213" bottom="0.74803149606299213" header="0.31496062992125984" footer="0.31496062992125984"/>
  <pageSetup paperSize="5" scale="20" orientation="landscape" r:id="rId5"/>
  <headerFooter>
    <oddFooter>&amp;C_x000D_&amp;1#&amp;"Calibri"&amp;10&amp;K000000 Información Pública Clasificada</oddFooter>
  </headerFooter>
  <legacyDrawing r:id="rId6"/>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916A5-3418-43AA-8C66-8F622691D888}">
  <sheetPr>
    <tabColor theme="3" tint="0.79998168889431442"/>
    <pageSetUpPr fitToPage="1"/>
  </sheetPr>
  <dimension ref="A1:XFD19"/>
  <sheetViews>
    <sheetView view="pageBreakPreview" zoomScale="50" zoomScaleNormal="65" zoomScaleSheetLayoutView="50" workbookViewId="0">
      <selection activeCell="F14" sqref="F14"/>
    </sheetView>
  </sheetViews>
  <sheetFormatPr baseColWidth="10" defaultColWidth="10.88671875" defaultRowHeight="13.8" x14ac:dyDescent="0.3"/>
  <cols>
    <col min="1" max="1" width="15" style="31" customWidth="1"/>
    <col min="2" max="2" width="8.33203125" style="31" customWidth="1"/>
    <col min="3" max="3" width="15.33203125" style="31" customWidth="1"/>
    <col min="4" max="4" width="14.6640625" style="31" customWidth="1"/>
    <col min="5" max="5" width="15.88671875" style="31" customWidth="1"/>
    <col min="6" max="8" width="29.33203125" style="31" customWidth="1"/>
    <col min="9" max="9" width="20.5546875" style="31" customWidth="1"/>
    <col min="10" max="10" width="34.88671875" style="31" customWidth="1"/>
    <col min="11" max="11" width="21.5546875" style="31" customWidth="1"/>
    <col min="12" max="12" width="31" style="31" customWidth="1"/>
    <col min="13" max="13" width="32.109375" style="31" customWidth="1"/>
    <col min="14" max="18" width="8.6640625" style="31" customWidth="1"/>
    <col min="19" max="19" width="22.33203125" style="31" customWidth="1"/>
    <col min="20" max="20" width="22.44140625" style="31" customWidth="1"/>
    <col min="21" max="26" width="7.44140625" style="31" customWidth="1"/>
    <col min="27" max="31" width="7.44140625" style="31" hidden="1" customWidth="1"/>
    <col min="32" max="32" width="7.6640625" style="31" hidden="1" customWidth="1"/>
    <col min="33" max="43" width="8.109375" style="31" customWidth="1"/>
    <col min="44" max="44" width="5.88671875" style="31" customWidth="1"/>
    <col min="45" max="45" width="17.109375" style="31" customWidth="1"/>
    <col min="46" max="46" width="15.88671875" style="95" customWidth="1"/>
    <col min="47" max="47" width="115.109375" style="31" customWidth="1"/>
    <col min="48" max="48" width="36.6640625" style="31" customWidth="1"/>
    <col min="49" max="49" width="112.109375" style="31" customWidth="1"/>
    <col min="50" max="51" width="30.332031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75"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s="190" customFormat="1" ht="262.2" x14ac:dyDescent="0.3">
      <c r="A13" s="40"/>
      <c r="B13" s="40"/>
      <c r="C13" s="40">
        <v>7</v>
      </c>
      <c r="D13" s="139" t="s">
        <v>555</v>
      </c>
      <c r="E13" s="253" t="s">
        <v>470</v>
      </c>
      <c r="F13" s="253" t="s">
        <v>556</v>
      </c>
      <c r="G13" s="253" t="s">
        <v>557</v>
      </c>
      <c r="H13" s="253" t="s">
        <v>558</v>
      </c>
      <c r="I13" s="253" t="s">
        <v>315</v>
      </c>
      <c r="J13" s="40" t="s">
        <v>196</v>
      </c>
      <c r="K13" s="253" t="s">
        <v>211</v>
      </c>
      <c r="L13" s="187" t="s">
        <v>559</v>
      </c>
      <c r="M13" s="253" t="s">
        <v>560</v>
      </c>
      <c r="N13" s="253" t="s">
        <v>470</v>
      </c>
      <c r="O13" s="253" t="s">
        <v>470</v>
      </c>
      <c r="P13" s="253" t="s">
        <v>470</v>
      </c>
      <c r="Q13" s="253" t="s">
        <v>470</v>
      </c>
      <c r="R13" s="254">
        <v>1</v>
      </c>
      <c r="S13" s="255" t="s">
        <v>213</v>
      </c>
      <c r="T13" s="253" t="s">
        <v>561</v>
      </c>
      <c r="U13" s="256">
        <v>1</v>
      </c>
      <c r="V13" s="256">
        <v>1</v>
      </c>
      <c r="W13" s="256">
        <v>1</v>
      </c>
      <c r="X13" s="256">
        <v>1</v>
      </c>
      <c r="Y13" s="256">
        <v>1</v>
      </c>
      <c r="Z13" s="257" t="s">
        <v>470</v>
      </c>
      <c r="AA13" s="257" t="s">
        <v>470</v>
      </c>
      <c r="AB13" s="257" t="s">
        <v>470</v>
      </c>
      <c r="AC13" s="257" t="s">
        <v>470</v>
      </c>
      <c r="AD13" s="257" t="s">
        <v>470</v>
      </c>
      <c r="AE13" s="257" t="s">
        <v>470</v>
      </c>
      <c r="AF13" s="257" t="s">
        <v>470</v>
      </c>
      <c r="AG13" s="254">
        <v>1</v>
      </c>
      <c r="AH13" s="254">
        <v>1</v>
      </c>
      <c r="AI13" s="254">
        <v>1</v>
      </c>
      <c r="AJ13" s="298">
        <v>1</v>
      </c>
      <c r="AK13" s="253" t="s">
        <v>470</v>
      </c>
      <c r="AL13" s="253" t="s">
        <v>470</v>
      </c>
      <c r="AM13" s="253" t="s">
        <v>470</v>
      </c>
      <c r="AN13" s="253" t="s">
        <v>470</v>
      </c>
      <c r="AO13" s="253" t="s">
        <v>470</v>
      </c>
      <c r="AP13" s="253" t="s">
        <v>470</v>
      </c>
      <c r="AQ13" s="253" t="s">
        <v>470</v>
      </c>
      <c r="AR13" s="253" t="s">
        <v>470</v>
      </c>
      <c r="AS13" s="258">
        <v>1</v>
      </c>
      <c r="AT13" s="258">
        <f>IF(I13="suma",AS13/R13,IF(I13="creciente",AS13/(MAX(U13:AF13)),IF(I13="DECRECIENTE",AS13/(Q13-(MIN(U13:AF13))),IF(I13="CONSTANTE",AS13/AVERAGE(U13:AF13)," "))))</f>
        <v>1</v>
      </c>
      <c r="AU13" s="253" t="s">
        <v>562</v>
      </c>
      <c r="AV13" s="297" t="s">
        <v>563</v>
      </c>
      <c r="AW13" s="253" t="s">
        <v>564</v>
      </c>
      <c r="AX13" s="253" t="s">
        <v>204</v>
      </c>
      <c r="AY13" s="253" t="s">
        <v>196</v>
      </c>
      <c r="XFD13" s="190" t="s">
        <v>322</v>
      </c>
    </row>
    <row r="14" spans="1:51 16384:16384" s="190" customFormat="1" ht="227.4" customHeight="1" x14ac:dyDescent="0.3">
      <c r="A14" s="40"/>
      <c r="B14" s="40"/>
      <c r="C14" s="40">
        <v>7</v>
      </c>
      <c r="D14" s="217" t="s">
        <v>555</v>
      </c>
      <c r="E14" s="259" t="s">
        <v>470</v>
      </c>
      <c r="F14" s="259" t="s">
        <v>565</v>
      </c>
      <c r="G14" s="259" t="s">
        <v>566</v>
      </c>
      <c r="H14" s="259" t="s">
        <v>567</v>
      </c>
      <c r="I14" s="259" t="s">
        <v>315</v>
      </c>
      <c r="J14" s="40" t="s">
        <v>196</v>
      </c>
      <c r="K14" s="259" t="s">
        <v>211</v>
      </c>
      <c r="L14" s="187" t="s">
        <v>568</v>
      </c>
      <c r="M14" s="259" t="s">
        <v>560</v>
      </c>
      <c r="N14" s="259" t="s">
        <v>470</v>
      </c>
      <c r="O14" s="259" t="s">
        <v>470</v>
      </c>
      <c r="P14" s="259" t="s">
        <v>470</v>
      </c>
      <c r="Q14" s="259" t="s">
        <v>470</v>
      </c>
      <c r="R14" s="260">
        <v>1</v>
      </c>
      <c r="S14" s="259" t="s">
        <v>569</v>
      </c>
      <c r="T14" s="259" t="s">
        <v>570</v>
      </c>
      <c r="U14" s="261">
        <v>1</v>
      </c>
      <c r="V14" s="262" t="s">
        <v>470</v>
      </c>
      <c r="W14" s="262" t="s">
        <v>470</v>
      </c>
      <c r="X14" s="261">
        <v>1</v>
      </c>
      <c r="Y14" s="262" t="s">
        <v>470</v>
      </c>
      <c r="Z14" s="262" t="s">
        <v>470</v>
      </c>
      <c r="AA14" s="262" t="s">
        <v>470</v>
      </c>
      <c r="AB14" s="262" t="s">
        <v>470</v>
      </c>
      <c r="AC14" s="262" t="s">
        <v>470</v>
      </c>
      <c r="AD14" s="262" t="s">
        <v>470</v>
      </c>
      <c r="AE14" s="262" t="s">
        <v>470</v>
      </c>
      <c r="AF14" s="262" t="s">
        <v>470</v>
      </c>
      <c r="AG14" s="260">
        <v>1</v>
      </c>
      <c r="AH14" s="259" t="s">
        <v>470</v>
      </c>
      <c r="AI14" s="260">
        <v>1</v>
      </c>
      <c r="AJ14" s="295" t="s">
        <v>470</v>
      </c>
      <c r="AK14" s="259" t="s">
        <v>470</v>
      </c>
      <c r="AL14" s="259" t="s">
        <v>470</v>
      </c>
      <c r="AM14" s="259" t="s">
        <v>470</v>
      </c>
      <c r="AN14" s="259" t="s">
        <v>470</v>
      </c>
      <c r="AO14" s="259" t="s">
        <v>470</v>
      </c>
      <c r="AP14" s="259" t="s">
        <v>470</v>
      </c>
      <c r="AQ14" s="259" t="s">
        <v>470</v>
      </c>
      <c r="AR14" s="259" t="s">
        <v>470</v>
      </c>
      <c r="AS14" s="258">
        <v>1</v>
      </c>
      <c r="AT14" s="258">
        <f t="shared" ref="AT14:AT16" si="0">IF(I14="suma",AS14/R14,IF(I14="creciente",AS14/(MAX(U14:AF14)),IF(I14="DECRECIENTE",AS14/(Q14-(MIN(U14:AF14))),IF(I14="CONSTANTE",AS14/AVERAGE(U14:AF14)," "))))</f>
        <v>1</v>
      </c>
      <c r="AU14" s="259" t="s">
        <v>571</v>
      </c>
      <c r="AV14" s="296" t="s">
        <v>572</v>
      </c>
      <c r="AW14" s="259" t="s">
        <v>573</v>
      </c>
      <c r="AX14" s="259" t="s">
        <v>204</v>
      </c>
      <c r="AY14" s="259" t="s">
        <v>196</v>
      </c>
      <c r="XFD14" s="190" t="s">
        <v>331</v>
      </c>
    </row>
    <row r="15" spans="1:51 16384:16384" s="190" customFormat="1" ht="168" customHeight="1" x14ac:dyDescent="0.3">
      <c r="A15" s="40"/>
      <c r="B15" s="40"/>
      <c r="C15" s="40">
        <v>7</v>
      </c>
      <c r="D15" s="217" t="s">
        <v>555</v>
      </c>
      <c r="E15" s="259" t="s">
        <v>470</v>
      </c>
      <c r="F15" s="259" t="s">
        <v>574</v>
      </c>
      <c r="G15" s="259" t="s">
        <v>575</v>
      </c>
      <c r="H15" s="259" t="s">
        <v>576</v>
      </c>
      <c r="I15" s="259" t="s">
        <v>210</v>
      </c>
      <c r="J15" s="40" t="s">
        <v>234</v>
      </c>
      <c r="K15" s="259" t="s">
        <v>211</v>
      </c>
      <c r="L15" s="263" t="s">
        <v>577</v>
      </c>
      <c r="M15" s="259" t="s">
        <v>578</v>
      </c>
      <c r="N15" s="259" t="s">
        <v>470</v>
      </c>
      <c r="O15" s="259" t="s">
        <v>470</v>
      </c>
      <c r="P15" s="259" t="s">
        <v>470</v>
      </c>
      <c r="Q15" s="259" t="s">
        <v>470</v>
      </c>
      <c r="R15" s="260">
        <v>1</v>
      </c>
      <c r="S15" s="264" t="s">
        <v>213</v>
      </c>
      <c r="T15" s="259" t="s">
        <v>579</v>
      </c>
      <c r="U15" s="256">
        <v>1</v>
      </c>
      <c r="V15" s="256">
        <v>1</v>
      </c>
      <c r="W15" s="256">
        <v>1</v>
      </c>
      <c r="X15" s="256">
        <v>1</v>
      </c>
      <c r="Y15" s="256">
        <v>1</v>
      </c>
      <c r="Z15" s="262" t="s">
        <v>470</v>
      </c>
      <c r="AA15" s="262" t="s">
        <v>470</v>
      </c>
      <c r="AB15" s="262" t="s">
        <v>470</v>
      </c>
      <c r="AC15" s="262" t="s">
        <v>470</v>
      </c>
      <c r="AD15" s="262" t="s">
        <v>470</v>
      </c>
      <c r="AE15" s="262" t="s">
        <v>470</v>
      </c>
      <c r="AF15" s="262" t="s">
        <v>470</v>
      </c>
      <c r="AG15" s="261">
        <v>1</v>
      </c>
      <c r="AH15" s="261">
        <v>1</v>
      </c>
      <c r="AI15" s="261">
        <v>1</v>
      </c>
      <c r="AJ15" s="299">
        <v>1</v>
      </c>
      <c r="AK15" s="259" t="s">
        <v>470</v>
      </c>
      <c r="AL15" s="259" t="s">
        <v>470</v>
      </c>
      <c r="AM15" s="259" t="s">
        <v>470</v>
      </c>
      <c r="AN15" s="259" t="s">
        <v>470</v>
      </c>
      <c r="AO15" s="259" t="s">
        <v>470</v>
      </c>
      <c r="AP15" s="259" t="s">
        <v>470</v>
      </c>
      <c r="AQ15" s="259" t="s">
        <v>470</v>
      </c>
      <c r="AR15" s="259" t="s">
        <v>470</v>
      </c>
      <c r="AS15" s="258">
        <v>1</v>
      </c>
      <c r="AT15" s="258">
        <f t="shared" si="0"/>
        <v>1</v>
      </c>
      <c r="AU15" s="259" t="s">
        <v>580</v>
      </c>
      <c r="AV15" s="296" t="s">
        <v>581</v>
      </c>
      <c r="AW15" s="259" t="s">
        <v>582</v>
      </c>
      <c r="AX15" s="259" t="s">
        <v>204</v>
      </c>
      <c r="AY15" s="259" t="s">
        <v>196</v>
      </c>
      <c r="XFD15" s="190" t="s">
        <v>340</v>
      </c>
    </row>
    <row r="16" spans="1:51 16384:16384" s="190" customFormat="1" ht="93" customHeight="1" x14ac:dyDescent="0.3">
      <c r="A16" s="40"/>
      <c r="B16" s="40"/>
      <c r="C16" s="40">
        <v>7</v>
      </c>
      <c r="D16" s="217" t="s">
        <v>555</v>
      </c>
      <c r="E16" s="259" t="s">
        <v>470</v>
      </c>
      <c r="F16" s="259" t="s">
        <v>583</v>
      </c>
      <c r="G16" s="259" t="s">
        <v>584</v>
      </c>
      <c r="H16" s="259" t="s">
        <v>585</v>
      </c>
      <c r="I16" s="259" t="s">
        <v>195</v>
      </c>
      <c r="J16" s="40" t="s">
        <v>196</v>
      </c>
      <c r="K16" s="259" t="s">
        <v>586</v>
      </c>
      <c r="L16" s="259" t="s">
        <v>587</v>
      </c>
      <c r="M16" s="259" t="s">
        <v>578</v>
      </c>
      <c r="N16" s="259" t="s">
        <v>470</v>
      </c>
      <c r="O16" s="259" t="s">
        <v>470</v>
      </c>
      <c r="P16" s="259" t="s">
        <v>470</v>
      </c>
      <c r="Q16" s="259" t="s">
        <v>470</v>
      </c>
      <c r="R16" s="259">
        <v>10</v>
      </c>
      <c r="S16" s="264" t="s">
        <v>213</v>
      </c>
      <c r="T16" s="259" t="s">
        <v>588</v>
      </c>
      <c r="U16" s="262">
        <v>2</v>
      </c>
      <c r="V16" s="262">
        <v>2</v>
      </c>
      <c r="W16" s="262">
        <v>2</v>
      </c>
      <c r="X16" s="262">
        <v>2</v>
      </c>
      <c r="Y16" s="262">
        <v>2</v>
      </c>
      <c r="Z16" s="262" t="s">
        <v>470</v>
      </c>
      <c r="AA16" s="262" t="s">
        <v>470</v>
      </c>
      <c r="AB16" s="262" t="s">
        <v>470</v>
      </c>
      <c r="AC16" s="262" t="s">
        <v>470</v>
      </c>
      <c r="AD16" s="262" t="s">
        <v>470</v>
      </c>
      <c r="AE16" s="262" t="s">
        <v>470</v>
      </c>
      <c r="AF16" s="262" t="s">
        <v>470</v>
      </c>
      <c r="AG16" s="262">
        <v>2</v>
      </c>
      <c r="AH16" s="262">
        <v>2</v>
      </c>
      <c r="AI16" s="262">
        <v>2</v>
      </c>
      <c r="AJ16" s="295">
        <v>2</v>
      </c>
      <c r="AK16" s="259" t="s">
        <v>470</v>
      </c>
      <c r="AL16" s="259" t="s">
        <v>470</v>
      </c>
      <c r="AM16" s="259" t="s">
        <v>470</v>
      </c>
      <c r="AN16" s="259" t="s">
        <v>470</v>
      </c>
      <c r="AO16" s="259" t="s">
        <v>470</v>
      </c>
      <c r="AP16" s="259" t="s">
        <v>470</v>
      </c>
      <c r="AQ16" s="259" t="s">
        <v>470</v>
      </c>
      <c r="AR16" s="259" t="s">
        <v>470</v>
      </c>
      <c r="AS16" s="259">
        <v>4</v>
      </c>
      <c r="AT16" s="258">
        <f t="shared" si="0"/>
        <v>0.4</v>
      </c>
      <c r="AU16" s="259" t="s">
        <v>589</v>
      </c>
      <c r="AV16" s="296" t="s">
        <v>590</v>
      </c>
      <c r="AW16" s="259" t="s">
        <v>591</v>
      </c>
      <c r="AX16" s="259" t="s">
        <v>204</v>
      </c>
      <c r="AY16" s="259" t="s">
        <v>196</v>
      </c>
      <c r="XFD16" s="190" t="s">
        <v>315</v>
      </c>
    </row>
    <row r="17" spans="1:51" ht="13.95" customHeight="1" x14ac:dyDescent="0.3">
      <c r="A17" s="608" t="s">
        <v>300</v>
      </c>
      <c r="B17" s="607" t="s">
        <v>301</v>
      </c>
      <c r="C17" s="607"/>
      <c r="D17" s="607"/>
      <c r="E17" s="607"/>
      <c r="F17" s="607"/>
      <c r="G17" s="609" t="s">
        <v>491</v>
      </c>
      <c r="H17" s="609"/>
      <c r="I17" s="609"/>
      <c r="J17" s="609"/>
      <c r="K17" s="609"/>
      <c r="L17" s="609"/>
      <c r="M17" s="609"/>
      <c r="N17" s="609"/>
      <c r="O17" s="607" t="s">
        <v>301</v>
      </c>
      <c r="P17" s="607"/>
      <c r="Q17" s="607"/>
      <c r="R17" s="607"/>
      <c r="S17" s="607"/>
      <c r="T17" s="634"/>
      <c r="U17" s="634" t="s">
        <v>301</v>
      </c>
      <c r="V17" s="634"/>
      <c r="W17" s="634"/>
      <c r="X17" s="634"/>
      <c r="Y17" s="634"/>
      <c r="Z17" s="634"/>
      <c r="AA17" s="634"/>
      <c r="AB17" s="634"/>
      <c r="AC17" s="634" t="s">
        <v>301</v>
      </c>
      <c r="AD17" s="634"/>
      <c r="AE17" s="634"/>
      <c r="AF17" s="634"/>
      <c r="AG17" s="634"/>
      <c r="AH17" s="634"/>
      <c r="AI17" s="634"/>
      <c r="AJ17" s="634"/>
      <c r="AK17" s="634"/>
      <c r="AL17" s="634"/>
      <c r="AM17" s="634"/>
      <c r="AN17" s="634"/>
      <c r="AO17" s="636" t="s">
        <v>303</v>
      </c>
      <c r="AP17" s="636"/>
      <c r="AQ17" s="636"/>
      <c r="AR17" s="636"/>
      <c r="AS17" s="634" t="s">
        <v>304</v>
      </c>
      <c r="AT17" s="634"/>
      <c r="AU17" s="607"/>
      <c r="AV17" s="607"/>
      <c r="AW17" s="607"/>
      <c r="AX17" s="607"/>
      <c r="AY17" s="607"/>
    </row>
    <row r="18" spans="1:51" ht="13.95" customHeight="1" x14ac:dyDescent="0.3">
      <c r="A18" s="608"/>
      <c r="B18" s="607" t="s">
        <v>492</v>
      </c>
      <c r="C18" s="607"/>
      <c r="D18" s="607"/>
      <c r="E18" s="607"/>
      <c r="F18" s="607"/>
      <c r="G18" s="609"/>
      <c r="H18" s="609"/>
      <c r="I18" s="609"/>
      <c r="J18" s="609"/>
      <c r="K18" s="609"/>
      <c r="L18" s="609"/>
      <c r="M18" s="609"/>
      <c r="N18" s="609"/>
      <c r="O18" s="607" t="s">
        <v>493</v>
      </c>
      <c r="P18" s="607"/>
      <c r="Q18" s="607"/>
      <c r="R18" s="607"/>
      <c r="S18" s="607"/>
      <c r="T18" s="607"/>
      <c r="U18" s="607" t="s">
        <v>306</v>
      </c>
      <c r="V18" s="607"/>
      <c r="W18" s="607"/>
      <c r="X18" s="607"/>
      <c r="Y18" s="607"/>
      <c r="Z18" s="607"/>
      <c r="AA18" s="607"/>
      <c r="AB18" s="607"/>
      <c r="AC18" s="607" t="s">
        <v>306</v>
      </c>
      <c r="AD18" s="607"/>
      <c r="AE18" s="607"/>
      <c r="AF18" s="607"/>
      <c r="AG18" s="607"/>
      <c r="AH18" s="607"/>
      <c r="AI18" s="607"/>
      <c r="AJ18" s="607"/>
      <c r="AK18" s="607"/>
      <c r="AL18" s="607"/>
      <c r="AM18" s="607"/>
      <c r="AN18" s="607"/>
      <c r="AO18" s="609"/>
      <c r="AP18" s="609"/>
      <c r="AQ18" s="609"/>
      <c r="AR18" s="609"/>
      <c r="AS18" s="607" t="s">
        <v>307</v>
      </c>
      <c r="AT18" s="607"/>
      <c r="AU18" s="607"/>
      <c r="AV18" s="607"/>
      <c r="AW18" s="607"/>
      <c r="AX18" s="607"/>
      <c r="AY18" s="607"/>
    </row>
    <row r="19" spans="1:51" ht="15.9" customHeight="1" x14ac:dyDescent="0.3">
      <c r="A19" s="608"/>
      <c r="B19" s="607" t="s">
        <v>494</v>
      </c>
      <c r="C19" s="607"/>
      <c r="D19" s="607"/>
      <c r="E19" s="607"/>
      <c r="F19" s="607"/>
      <c r="G19" s="609"/>
      <c r="H19" s="609"/>
      <c r="I19" s="609"/>
      <c r="J19" s="609"/>
      <c r="K19" s="609"/>
      <c r="L19" s="609"/>
      <c r="M19" s="609"/>
      <c r="N19" s="609"/>
      <c r="O19" s="607" t="s">
        <v>495</v>
      </c>
      <c r="P19" s="607"/>
      <c r="Q19" s="607"/>
      <c r="R19" s="607"/>
      <c r="S19" s="607"/>
      <c r="T19" s="607"/>
      <c r="U19" s="607" t="s">
        <v>309</v>
      </c>
      <c r="V19" s="607"/>
      <c r="W19" s="607"/>
      <c r="X19" s="607"/>
      <c r="Y19" s="607"/>
      <c r="Z19" s="607"/>
      <c r="AA19" s="607"/>
      <c r="AB19" s="607"/>
      <c r="AC19" s="607" t="s">
        <v>309</v>
      </c>
      <c r="AD19" s="607"/>
      <c r="AE19" s="607"/>
      <c r="AF19" s="607"/>
      <c r="AG19" s="607"/>
      <c r="AH19" s="607"/>
      <c r="AI19" s="607"/>
      <c r="AJ19" s="607"/>
      <c r="AK19" s="607"/>
      <c r="AL19" s="607"/>
      <c r="AM19" s="607"/>
      <c r="AN19" s="607"/>
      <c r="AO19" s="609"/>
      <c r="AP19" s="609"/>
      <c r="AQ19" s="609"/>
      <c r="AR19" s="609"/>
      <c r="AS19" s="607" t="s">
        <v>310</v>
      </c>
      <c r="AT19" s="607"/>
      <c r="AU19" s="607"/>
      <c r="AV19" s="607"/>
      <c r="AW19" s="607"/>
      <c r="AX19" s="607"/>
      <c r="AY19" s="607"/>
    </row>
  </sheetData>
  <mergeCells count="61">
    <mergeCell ref="AX1:AY1"/>
    <mergeCell ref="A2:AW2"/>
    <mergeCell ref="AX2:AY2"/>
    <mergeCell ref="A3:AW4"/>
    <mergeCell ref="AX3:AY3"/>
    <mergeCell ref="AX4:AY4"/>
    <mergeCell ref="A10:D10"/>
    <mergeCell ref="E10:AF10"/>
    <mergeCell ref="A11:E11"/>
    <mergeCell ref="F11:F12"/>
    <mergeCell ref="A1:AW1"/>
    <mergeCell ref="AS11:AT11"/>
    <mergeCell ref="A6:A8"/>
    <mergeCell ref="B6:C8"/>
    <mergeCell ref="D6:D8"/>
    <mergeCell ref="E6:F6"/>
    <mergeCell ref="I6:T8"/>
    <mergeCell ref="E7:F7"/>
    <mergeCell ref="E8:F8"/>
    <mergeCell ref="AG11:AR11"/>
    <mergeCell ref="G11:G12"/>
    <mergeCell ref="H11:H12"/>
    <mergeCell ref="A17:A19"/>
    <mergeCell ref="B17:F17"/>
    <mergeCell ref="G17:N19"/>
    <mergeCell ref="O17:T17"/>
    <mergeCell ref="U17:AB17"/>
    <mergeCell ref="AC18:AN18"/>
    <mergeCell ref="AS18:AY18"/>
    <mergeCell ref="B19:F19"/>
    <mergeCell ref="O19:T19"/>
    <mergeCell ref="U19:AB19"/>
    <mergeCell ref="AC19:AN19"/>
    <mergeCell ref="B18:F18"/>
    <mergeCell ref="AS19:AY19"/>
    <mergeCell ref="O18:T18"/>
    <mergeCell ref="U18:AB18"/>
    <mergeCell ref="AO17:AR19"/>
    <mergeCell ref="AS17:AY17"/>
    <mergeCell ref="AY5:AY12"/>
    <mergeCell ref="A9:D9"/>
    <mergeCell ref="E9:AF9"/>
    <mergeCell ref="A5:AF5"/>
    <mergeCell ref="AG5:AT10"/>
    <mergeCell ref="AU5:AU12"/>
    <mergeCell ref="AV5:AV12"/>
    <mergeCell ref="AW5:AW12"/>
    <mergeCell ref="AX5:AX12"/>
    <mergeCell ref="M11:M12"/>
    <mergeCell ref="N11:R11"/>
    <mergeCell ref="S11:S12"/>
    <mergeCell ref="T11:T12"/>
    <mergeCell ref="G6:H6"/>
    <mergeCell ref="G7:H7"/>
    <mergeCell ref="G8:H8"/>
    <mergeCell ref="I11:I12"/>
    <mergeCell ref="J11:J12"/>
    <mergeCell ref="K11:K12"/>
    <mergeCell ref="L11:L12"/>
    <mergeCell ref="AC17:AN17"/>
    <mergeCell ref="U11:AF11"/>
  </mergeCells>
  <hyperlinks>
    <hyperlink ref="AV13" r:id="rId1" xr:uid="{47B63981-E048-4978-A475-5A652B055624}"/>
    <hyperlink ref="AV14" r:id="rId2" xr:uid="{60D9C209-B2E8-4A50-8C80-58A5C3BC6687}"/>
    <hyperlink ref="AV15" r:id="rId3" xr:uid="{EE5DC015-1131-4C9D-87E3-9CB58C53AB02}"/>
    <hyperlink ref="AV16" r:id="rId4" xr:uid="{92A7EABE-F8EC-4001-B338-2FF69E26DA03}"/>
  </hyperlinks>
  <pageMargins left="0.25" right="0.25" top="0.75" bottom="0.75" header="0.3" footer="0.3"/>
  <pageSetup paperSize="5" scale="19" orientation="landscape" r:id="rId5"/>
  <headerFooter>
    <oddFooter>&amp;C_x000D_&amp;1#&amp;"Calibri"&amp;10&amp;K000000 Información Pública Clasificada</oddFooter>
  </headerFooter>
  <legacyDrawing r:id="rId6"/>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F0B02-E68E-4585-91FE-1A736F187290}">
  <sheetPr>
    <tabColor theme="2"/>
  </sheetPr>
  <dimension ref="A1:XFD19"/>
  <sheetViews>
    <sheetView topLeftCell="AD1" zoomScale="50" zoomScaleNormal="50" workbookViewId="0">
      <selection activeCell="AS19" sqref="A1:AY19"/>
    </sheetView>
  </sheetViews>
  <sheetFormatPr baseColWidth="10" defaultColWidth="10.88671875" defaultRowHeight="13.8" x14ac:dyDescent="0.3"/>
  <cols>
    <col min="1" max="1" width="15" style="31" customWidth="1"/>
    <col min="2" max="2" width="8.33203125" style="31" customWidth="1"/>
    <col min="3" max="3" width="11.44140625" style="31" customWidth="1"/>
    <col min="4" max="4" width="29.33203125" style="31" bestFit="1" customWidth="1"/>
    <col min="5" max="5" width="23" style="46" customWidth="1"/>
    <col min="6" max="6" width="31.109375" style="46" customWidth="1"/>
    <col min="7" max="7" width="31.109375" style="31" customWidth="1"/>
    <col min="8" max="8" width="34.33203125" style="31" customWidth="1"/>
    <col min="9" max="9" width="20.5546875" style="31" customWidth="1"/>
    <col min="10" max="10" width="18.88671875" style="31" customWidth="1"/>
    <col min="11" max="11" width="15.33203125" style="31" customWidth="1"/>
    <col min="12" max="12" width="43.109375" style="31" customWidth="1"/>
    <col min="13" max="13" width="21.109375" style="31" customWidth="1"/>
    <col min="14" max="17" width="8.6640625" style="31" customWidth="1"/>
    <col min="18" max="18" width="8.6640625" style="46" customWidth="1"/>
    <col min="19" max="19" width="22.33203125" style="31" customWidth="1"/>
    <col min="20" max="20" width="29.33203125" style="31" customWidth="1"/>
    <col min="21" max="22" width="7.44140625" style="31" customWidth="1"/>
    <col min="23" max="23" width="8.44140625" style="31" customWidth="1"/>
    <col min="24"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71.44140625" style="31" customWidth="1"/>
    <col min="48" max="48" width="53.88671875" style="31" customWidth="1"/>
    <col min="49" max="49" width="74.554687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27.6"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ht="181.95" customHeight="1" x14ac:dyDescent="0.3">
      <c r="A13" s="39"/>
      <c r="B13" s="39"/>
      <c r="C13" s="39">
        <v>6</v>
      </c>
      <c r="D13" s="40" t="s">
        <v>592</v>
      </c>
      <c r="E13" s="40" t="s">
        <v>378</v>
      </c>
      <c r="F13" s="40" t="s">
        <v>593</v>
      </c>
      <c r="G13" s="40" t="s">
        <v>594</v>
      </c>
      <c r="H13" s="40" t="s">
        <v>595</v>
      </c>
      <c r="I13" s="40" t="s">
        <v>210</v>
      </c>
      <c r="J13" s="40" t="s">
        <v>196</v>
      </c>
      <c r="K13" s="40" t="s">
        <v>373</v>
      </c>
      <c r="L13" s="40" t="s">
        <v>595</v>
      </c>
      <c r="M13" s="40" t="s">
        <v>596</v>
      </c>
      <c r="N13" s="144"/>
      <c r="O13" s="144"/>
      <c r="P13" s="144"/>
      <c r="Q13" s="144"/>
      <c r="R13" s="188">
        <v>0.9</v>
      </c>
      <c r="S13" s="144" t="s">
        <v>200</v>
      </c>
      <c r="T13" s="192" t="s">
        <v>597</v>
      </c>
      <c r="U13" s="146">
        <v>0.9</v>
      </c>
      <c r="V13" s="146">
        <v>0.9</v>
      </c>
      <c r="W13" s="146">
        <v>0.9</v>
      </c>
      <c r="X13" s="146">
        <v>0.9</v>
      </c>
      <c r="Y13" s="146">
        <v>0.9</v>
      </c>
      <c r="Z13" s="146"/>
      <c r="AA13" s="146"/>
      <c r="AB13" s="146"/>
      <c r="AC13" s="146"/>
      <c r="AD13" s="146"/>
      <c r="AE13" s="146"/>
      <c r="AF13" s="146"/>
      <c r="AG13" s="146"/>
      <c r="AH13" s="146"/>
      <c r="AI13" s="146">
        <v>0.9</v>
      </c>
      <c r="AJ13" s="146"/>
      <c r="AK13" s="42"/>
      <c r="AL13" s="42"/>
      <c r="AM13" s="42"/>
      <c r="AN13" s="42"/>
      <c r="AO13" s="42"/>
      <c r="AP13" s="42"/>
      <c r="AQ13" s="42"/>
      <c r="AR13" s="42"/>
      <c r="AS13" s="199">
        <f t="shared" ref="AS13:AS15" si="0">IF(I13="suma",SUM(AG13:AR13),IF(I13="creciente",MAX(AG13:AR13),IF(I13="DECRECIENTE",R13-MIN(AG13:AR13),IF(I13="CONSTANTE",AVERAGE(AG13:AR13)," "))))</f>
        <v>0.9</v>
      </c>
      <c r="AT13" s="199">
        <f t="shared" ref="AT13" si="1">IF(I13="suma",AS13/R13,IF(I13="creciente",AS13/(MAX(U13:AF13)),IF(I13="DECRECIENTE",AS13/(Q13-(MIN(U13:AF13))),IF(I13="CONSTANTE",AS13/AVERAGE(U13:AF13)," "))))</f>
        <v>1</v>
      </c>
      <c r="AU13" s="189" t="s">
        <v>598</v>
      </c>
      <c r="AV13" s="198" t="s">
        <v>599</v>
      </c>
      <c r="AW13" s="189" t="s">
        <v>600</v>
      </c>
      <c r="AX13" s="249" t="s">
        <v>204</v>
      </c>
      <c r="AY13" s="249" t="s">
        <v>196</v>
      </c>
      <c r="XFD13" s="31" t="s">
        <v>195</v>
      </c>
    </row>
    <row r="14" spans="1:51 16384:16384" ht="187.2" customHeight="1" x14ac:dyDescent="0.3">
      <c r="A14" s="39"/>
      <c r="B14" s="39"/>
      <c r="C14" s="39">
        <v>6</v>
      </c>
      <c r="D14" s="40" t="s">
        <v>592</v>
      </c>
      <c r="E14" s="40" t="s">
        <v>377</v>
      </c>
      <c r="F14" s="40" t="s">
        <v>601</v>
      </c>
      <c r="G14" s="139" t="s">
        <v>602</v>
      </c>
      <c r="H14" s="139" t="s">
        <v>603</v>
      </c>
      <c r="I14" s="40" t="s">
        <v>210</v>
      </c>
      <c r="J14" s="40" t="s">
        <v>196</v>
      </c>
      <c r="K14" s="40" t="s">
        <v>373</v>
      </c>
      <c r="L14" s="40" t="s">
        <v>603</v>
      </c>
      <c r="M14" s="40" t="s">
        <v>596</v>
      </c>
      <c r="N14" s="144"/>
      <c r="O14" s="144"/>
      <c r="P14" s="144"/>
      <c r="Q14" s="144"/>
      <c r="R14" s="188">
        <v>0.9</v>
      </c>
      <c r="S14" s="144" t="s">
        <v>200</v>
      </c>
      <c r="T14" s="192" t="s">
        <v>597</v>
      </c>
      <c r="U14" s="146">
        <v>0.9</v>
      </c>
      <c r="V14" s="146">
        <v>0.9</v>
      </c>
      <c r="W14" s="146">
        <v>0.9</v>
      </c>
      <c r="X14" s="146">
        <v>0.9</v>
      </c>
      <c r="Y14" s="146">
        <v>0.9</v>
      </c>
      <c r="Z14" s="146"/>
      <c r="AA14" s="146"/>
      <c r="AB14" s="146"/>
      <c r="AC14" s="146"/>
      <c r="AD14" s="146"/>
      <c r="AE14" s="146"/>
      <c r="AF14" s="146"/>
      <c r="AG14" s="146"/>
      <c r="AH14" s="146"/>
      <c r="AI14" s="146">
        <v>0.9</v>
      </c>
      <c r="AJ14" s="146"/>
      <c r="AK14" s="42"/>
      <c r="AL14" s="42"/>
      <c r="AM14" s="42"/>
      <c r="AN14" s="42"/>
      <c r="AO14" s="42"/>
      <c r="AP14" s="42"/>
      <c r="AQ14" s="42"/>
      <c r="AR14" s="42"/>
      <c r="AS14" s="199">
        <f t="shared" si="0"/>
        <v>0.9</v>
      </c>
      <c r="AT14" s="199">
        <f t="shared" ref="AT14:AT16" si="2">IF(I14="suma",AS14/R14,IF(I14="creciente",AS14/(MAX(U14:AF14)),IF(I14="DECRECIENTE",AS14/(Q14-(MIN(U14:AF14))),IF(I14="CONSTANTE",AS14/AVERAGE(U14:AF14)," "))))</f>
        <v>1</v>
      </c>
      <c r="AU14" s="189" t="s">
        <v>598</v>
      </c>
      <c r="AV14" s="198" t="s">
        <v>604</v>
      </c>
      <c r="AW14" s="290" t="s">
        <v>605</v>
      </c>
      <c r="AX14" s="249" t="s">
        <v>204</v>
      </c>
      <c r="AY14" s="249" t="s">
        <v>196</v>
      </c>
      <c r="XFD14" s="31" t="s">
        <v>210</v>
      </c>
    </row>
    <row r="15" spans="1:51 16384:16384" ht="258" customHeight="1" x14ac:dyDescent="0.3">
      <c r="A15" s="39"/>
      <c r="B15" s="39"/>
      <c r="C15" s="39">
        <v>6</v>
      </c>
      <c r="D15" s="40" t="s">
        <v>592</v>
      </c>
      <c r="E15" s="40" t="s">
        <v>379</v>
      </c>
      <c r="F15" s="40" t="s">
        <v>606</v>
      </c>
      <c r="G15" s="40" t="s">
        <v>607</v>
      </c>
      <c r="H15" s="40" t="s">
        <v>608</v>
      </c>
      <c r="I15" s="40" t="s">
        <v>210</v>
      </c>
      <c r="J15" s="40" t="s">
        <v>196</v>
      </c>
      <c r="K15" s="40" t="s">
        <v>373</v>
      </c>
      <c r="L15" s="40" t="s">
        <v>608</v>
      </c>
      <c r="M15" s="40" t="s">
        <v>596</v>
      </c>
      <c r="N15" s="144"/>
      <c r="O15" s="144"/>
      <c r="P15" s="144"/>
      <c r="Q15" s="144"/>
      <c r="R15" s="188">
        <v>0.9</v>
      </c>
      <c r="S15" s="144" t="s">
        <v>200</v>
      </c>
      <c r="T15" s="192" t="s">
        <v>597</v>
      </c>
      <c r="U15" s="146">
        <v>0.9</v>
      </c>
      <c r="V15" s="146">
        <v>0.9</v>
      </c>
      <c r="W15" s="146">
        <v>0.9</v>
      </c>
      <c r="X15" s="146">
        <v>0.9</v>
      </c>
      <c r="Y15" s="146">
        <v>0.9</v>
      </c>
      <c r="Z15" s="146"/>
      <c r="AA15" s="146"/>
      <c r="AB15" s="146"/>
      <c r="AC15" s="146"/>
      <c r="AD15" s="146"/>
      <c r="AE15" s="146"/>
      <c r="AF15" s="146"/>
      <c r="AG15" s="146"/>
      <c r="AH15" s="146"/>
      <c r="AI15" s="146">
        <v>0.9</v>
      </c>
      <c r="AJ15" s="146"/>
      <c r="AK15" s="42"/>
      <c r="AL15" s="42"/>
      <c r="AM15" s="42"/>
      <c r="AN15" s="42"/>
      <c r="AO15" s="42"/>
      <c r="AP15" s="42"/>
      <c r="AQ15" s="42"/>
      <c r="AR15" s="42"/>
      <c r="AS15" s="199">
        <f t="shared" si="0"/>
        <v>0.9</v>
      </c>
      <c r="AT15" s="199">
        <f t="shared" si="2"/>
        <v>1</v>
      </c>
      <c r="AU15" s="251" t="s">
        <v>598</v>
      </c>
      <c r="AV15" s="198" t="s">
        <v>609</v>
      </c>
      <c r="AW15" s="289" t="s">
        <v>610</v>
      </c>
      <c r="AX15" s="249" t="s">
        <v>204</v>
      </c>
      <c r="AY15" s="249" t="s">
        <v>196</v>
      </c>
    </row>
    <row r="16" spans="1:51 16384:16384" ht="268.5" customHeight="1" x14ac:dyDescent="0.3">
      <c r="A16" s="39"/>
      <c r="B16" s="39"/>
      <c r="C16" s="39">
        <v>6</v>
      </c>
      <c r="D16" s="40" t="s">
        <v>592</v>
      </c>
      <c r="E16" s="40" t="s">
        <v>206</v>
      </c>
      <c r="F16" s="40" t="s">
        <v>611</v>
      </c>
      <c r="G16" s="40" t="s">
        <v>612</v>
      </c>
      <c r="H16" s="40" t="s">
        <v>613</v>
      </c>
      <c r="I16" s="40" t="s">
        <v>210</v>
      </c>
      <c r="J16" s="40" t="s">
        <v>196</v>
      </c>
      <c r="K16" s="40" t="s">
        <v>373</v>
      </c>
      <c r="L16" s="40" t="s">
        <v>613</v>
      </c>
      <c r="M16" s="40" t="s">
        <v>596</v>
      </c>
      <c r="N16" s="144"/>
      <c r="O16" s="144"/>
      <c r="P16" s="144"/>
      <c r="Q16" s="144"/>
      <c r="R16" s="188">
        <v>1</v>
      </c>
      <c r="S16" s="144" t="s">
        <v>289</v>
      </c>
      <c r="T16" s="193" t="s">
        <v>614</v>
      </c>
      <c r="U16" s="146">
        <v>1</v>
      </c>
      <c r="V16" s="146">
        <v>1</v>
      </c>
      <c r="W16" s="146">
        <v>1</v>
      </c>
      <c r="X16" s="146">
        <v>1</v>
      </c>
      <c r="Y16" s="146">
        <v>1</v>
      </c>
      <c r="Z16" s="146"/>
      <c r="AA16" s="146"/>
      <c r="AB16" s="146"/>
      <c r="AC16" s="146"/>
      <c r="AD16" s="146"/>
      <c r="AE16" s="146"/>
      <c r="AF16" s="146"/>
      <c r="AG16" s="146"/>
      <c r="AH16" s="146"/>
      <c r="AI16" s="146"/>
      <c r="AJ16" s="146">
        <v>1</v>
      </c>
      <c r="AK16" s="42"/>
      <c r="AL16" s="42"/>
      <c r="AM16" s="42"/>
      <c r="AN16" s="42"/>
      <c r="AO16" s="42"/>
      <c r="AP16" s="42"/>
      <c r="AQ16" s="42"/>
      <c r="AR16" s="42"/>
      <c r="AS16" s="146">
        <v>1</v>
      </c>
      <c r="AT16" s="199">
        <f t="shared" si="2"/>
        <v>1</v>
      </c>
      <c r="AU16" s="250" t="s">
        <v>615</v>
      </c>
      <c r="AV16" s="217" t="s">
        <v>56</v>
      </c>
      <c r="AW16" s="250" t="s">
        <v>616</v>
      </c>
      <c r="AX16" s="217" t="s">
        <v>204</v>
      </c>
      <c r="AY16" s="217" t="s">
        <v>196</v>
      </c>
    </row>
    <row r="17" spans="1:51" x14ac:dyDescent="0.3">
      <c r="A17" s="608" t="s">
        <v>300</v>
      </c>
      <c r="B17" s="607" t="s">
        <v>301</v>
      </c>
      <c r="C17" s="607"/>
      <c r="D17" s="607"/>
      <c r="E17" s="607"/>
      <c r="F17" s="607"/>
      <c r="G17" s="641" t="s">
        <v>491</v>
      </c>
      <c r="H17" s="641"/>
      <c r="I17" s="641"/>
      <c r="J17" s="641"/>
      <c r="K17" s="641"/>
      <c r="L17" s="641"/>
      <c r="M17" s="641"/>
      <c r="N17" s="641"/>
      <c r="O17" s="639" t="s">
        <v>301</v>
      </c>
      <c r="P17" s="639"/>
      <c r="Q17" s="639"/>
      <c r="R17" s="639"/>
      <c r="S17" s="639"/>
      <c r="T17" s="639"/>
      <c r="U17" s="639" t="s">
        <v>301</v>
      </c>
      <c r="V17" s="639"/>
      <c r="W17" s="639"/>
      <c r="X17" s="639"/>
      <c r="Y17" s="639"/>
      <c r="Z17" s="639"/>
      <c r="AA17" s="639"/>
      <c r="AB17" s="639"/>
      <c r="AC17" s="639" t="s">
        <v>301</v>
      </c>
      <c r="AD17" s="639"/>
      <c r="AE17" s="639"/>
      <c r="AF17" s="639"/>
      <c r="AG17" s="639"/>
      <c r="AH17" s="639"/>
      <c r="AI17" s="639"/>
      <c r="AJ17" s="639"/>
      <c r="AK17" s="639"/>
      <c r="AL17" s="639"/>
      <c r="AM17" s="639"/>
      <c r="AN17" s="639"/>
      <c r="AO17" s="609" t="s">
        <v>303</v>
      </c>
      <c r="AP17" s="609"/>
      <c r="AQ17" s="609"/>
      <c r="AR17" s="609"/>
      <c r="AS17" s="607" t="s">
        <v>304</v>
      </c>
      <c r="AT17" s="607"/>
      <c r="AU17" s="607"/>
      <c r="AV17" s="607"/>
      <c r="AW17" s="607"/>
      <c r="AX17" s="607"/>
      <c r="AY17" s="607"/>
    </row>
    <row r="18" spans="1:51" x14ac:dyDescent="0.3">
      <c r="A18" s="608"/>
      <c r="B18" s="607" t="s">
        <v>617</v>
      </c>
      <c r="C18" s="607"/>
      <c r="D18" s="607"/>
      <c r="E18" s="607"/>
      <c r="F18" s="607"/>
      <c r="G18" s="641"/>
      <c r="H18" s="641"/>
      <c r="I18" s="641"/>
      <c r="J18" s="641"/>
      <c r="K18" s="641"/>
      <c r="L18" s="641"/>
      <c r="M18" s="641"/>
      <c r="N18" s="641"/>
      <c r="O18" s="639" t="s">
        <v>618</v>
      </c>
      <c r="P18" s="639"/>
      <c r="Q18" s="639"/>
      <c r="R18" s="639"/>
      <c r="S18" s="639"/>
      <c r="T18" s="639"/>
      <c r="U18" s="639" t="s">
        <v>306</v>
      </c>
      <c r="V18" s="639"/>
      <c r="W18" s="639"/>
      <c r="X18" s="639"/>
      <c r="Y18" s="639"/>
      <c r="Z18" s="639"/>
      <c r="AA18" s="639"/>
      <c r="AB18" s="639"/>
      <c r="AC18" s="639" t="s">
        <v>306</v>
      </c>
      <c r="AD18" s="639"/>
      <c r="AE18" s="639"/>
      <c r="AF18" s="639"/>
      <c r="AG18" s="639"/>
      <c r="AH18" s="639"/>
      <c r="AI18" s="639"/>
      <c r="AJ18" s="639"/>
      <c r="AK18" s="639"/>
      <c r="AL18" s="639"/>
      <c r="AM18" s="639"/>
      <c r="AN18" s="639"/>
      <c r="AO18" s="609"/>
      <c r="AP18" s="609"/>
      <c r="AQ18" s="609"/>
      <c r="AR18" s="609"/>
      <c r="AS18" s="607" t="s">
        <v>307</v>
      </c>
      <c r="AT18" s="607"/>
      <c r="AU18" s="607"/>
      <c r="AV18" s="607"/>
      <c r="AW18" s="607"/>
      <c r="AX18" s="607"/>
      <c r="AY18" s="607"/>
    </row>
    <row r="19" spans="1:51" ht="15" customHeight="1" x14ac:dyDescent="0.3">
      <c r="A19" s="608"/>
      <c r="B19" s="607" t="s">
        <v>619</v>
      </c>
      <c r="C19" s="607"/>
      <c r="D19" s="607"/>
      <c r="E19" s="607"/>
      <c r="F19" s="607"/>
      <c r="G19" s="641"/>
      <c r="H19" s="641"/>
      <c r="I19" s="641"/>
      <c r="J19" s="641"/>
      <c r="K19" s="641"/>
      <c r="L19" s="641"/>
      <c r="M19" s="641"/>
      <c r="N19" s="641"/>
      <c r="O19" s="639" t="s">
        <v>620</v>
      </c>
      <c r="P19" s="639"/>
      <c r="Q19" s="639"/>
      <c r="R19" s="639"/>
      <c r="S19" s="639"/>
      <c r="T19" s="639"/>
      <c r="U19" s="639" t="s">
        <v>309</v>
      </c>
      <c r="V19" s="639"/>
      <c r="W19" s="639"/>
      <c r="X19" s="639"/>
      <c r="Y19" s="639"/>
      <c r="Z19" s="639"/>
      <c r="AA19" s="639"/>
      <c r="AB19" s="639"/>
      <c r="AC19" s="639" t="s">
        <v>309</v>
      </c>
      <c r="AD19" s="639"/>
      <c r="AE19" s="639"/>
      <c r="AF19" s="639"/>
      <c r="AG19" s="639"/>
      <c r="AH19" s="639"/>
      <c r="AI19" s="639"/>
      <c r="AJ19" s="639"/>
      <c r="AK19" s="639"/>
      <c r="AL19" s="639"/>
      <c r="AM19" s="639"/>
      <c r="AN19" s="639"/>
      <c r="AO19" s="609"/>
      <c r="AP19" s="609"/>
      <c r="AQ19" s="609"/>
      <c r="AR19" s="609"/>
      <c r="AS19" s="607" t="s">
        <v>310</v>
      </c>
      <c r="AT19" s="607"/>
      <c r="AU19" s="607"/>
      <c r="AV19" s="607"/>
      <c r="AW19" s="607"/>
      <c r="AX19" s="607"/>
      <c r="AY19" s="607"/>
    </row>
  </sheetData>
  <mergeCells count="61">
    <mergeCell ref="AX1:AY1"/>
    <mergeCell ref="A2:AW2"/>
    <mergeCell ref="AX2:AY2"/>
    <mergeCell ref="A3:AW4"/>
    <mergeCell ref="AX3:AY3"/>
    <mergeCell ref="AX4:AY4"/>
    <mergeCell ref="A10:D10"/>
    <mergeCell ref="E10:AF10"/>
    <mergeCell ref="A11:E11"/>
    <mergeCell ref="F11:F12"/>
    <mergeCell ref="A1:AW1"/>
    <mergeCell ref="AS11:AT11"/>
    <mergeCell ref="A6:A8"/>
    <mergeCell ref="B6:C8"/>
    <mergeCell ref="D6:D8"/>
    <mergeCell ref="E6:F6"/>
    <mergeCell ref="I6:T8"/>
    <mergeCell ref="E7:F7"/>
    <mergeCell ref="E8:F8"/>
    <mergeCell ref="AG11:AR11"/>
    <mergeCell ref="G11:G12"/>
    <mergeCell ref="H11:H12"/>
    <mergeCell ref="A17:A19"/>
    <mergeCell ref="B17:F17"/>
    <mergeCell ref="G17:N19"/>
    <mergeCell ref="O17:T17"/>
    <mergeCell ref="U17:AB17"/>
    <mergeCell ref="AC18:AN18"/>
    <mergeCell ref="AS18:AY18"/>
    <mergeCell ref="B19:F19"/>
    <mergeCell ref="O19:T19"/>
    <mergeCell ref="U19:AB19"/>
    <mergeCell ref="AC19:AN19"/>
    <mergeCell ref="B18:F18"/>
    <mergeCell ref="AS19:AY19"/>
    <mergeCell ref="O18:T18"/>
    <mergeCell ref="U18:AB18"/>
    <mergeCell ref="AO17:AR19"/>
    <mergeCell ref="AS17:AY17"/>
    <mergeCell ref="AY5:AY12"/>
    <mergeCell ref="A9:D9"/>
    <mergeCell ref="E9:AF9"/>
    <mergeCell ref="A5:AF5"/>
    <mergeCell ref="AG5:AT10"/>
    <mergeCell ref="AU5:AU12"/>
    <mergeCell ref="AV5:AV12"/>
    <mergeCell ref="AW5:AW12"/>
    <mergeCell ref="AX5:AX12"/>
    <mergeCell ref="M11:M12"/>
    <mergeCell ref="N11:R11"/>
    <mergeCell ref="S11:S12"/>
    <mergeCell ref="T11:T12"/>
    <mergeCell ref="G6:H6"/>
    <mergeCell ref="G7:H7"/>
    <mergeCell ref="G8:H8"/>
    <mergeCell ref="I11:I12"/>
    <mergeCell ref="J11:J12"/>
    <mergeCell ref="K11:K12"/>
    <mergeCell ref="L11:L12"/>
    <mergeCell ref="AC17:AN17"/>
    <mergeCell ref="U11:AF11"/>
  </mergeCells>
  <dataValidations count="1">
    <dataValidation type="list" allowBlank="1" showInputMessage="1" showErrorMessage="1" sqref="I13:I16" xr:uid="{3E113148-5AC8-4732-9D28-75B7763150F5}">
      <formula1>$XFD$13:$XFD$16</formula1>
    </dataValidation>
  </dataValidations>
  <pageMargins left="0.23622047244094491" right="0.23622047244094491" top="0.74803149606299213" bottom="0.74803149606299213" header="0.31496062992125984" footer="0.31496062992125984"/>
  <pageSetup paperSize="5" scale="20" orientation="landscape" r:id="rId1"/>
  <headerFooter>
    <oddFooter>&amp;C_x000D_&amp;1#&amp;"Calibri"&amp;10&amp;K000000 Información Pública Clasificada</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00E5C-9C3B-419E-BE39-7C6617F7975C}">
  <sheetPr>
    <tabColor theme="3" tint="0.59999389629810485"/>
  </sheetPr>
  <dimension ref="A1:XFD23"/>
  <sheetViews>
    <sheetView zoomScale="60" zoomScaleNormal="60" workbookViewId="0">
      <selection activeCell="AS23" sqref="A1:AY23"/>
    </sheetView>
  </sheetViews>
  <sheetFormatPr baseColWidth="10" defaultColWidth="10.88671875" defaultRowHeight="13.8" x14ac:dyDescent="0.3"/>
  <cols>
    <col min="1" max="1" width="15" style="31" customWidth="1"/>
    <col min="2" max="2" width="8.33203125" style="31" customWidth="1"/>
    <col min="3" max="3" width="17.44140625" style="31" customWidth="1"/>
    <col min="4" max="4" width="29.33203125" style="31" bestFit="1" customWidth="1"/>
    <col min="5" max="5" width="23" style="46" customWidth="1"/>
    <col min="6" max="6" width="27.33203125" style="46" customWidth="1"/>
    <col min="7" max="7" width="31.109375" style="31" customWidth="1"/>
    <col min="8" max="8" width="34.33203125" style="31" customWidth="1"/>
    <col min="9" max="9" width="20.5546875" style="31" customWidth="1"/>
    <col min="10" max="10" width="32.33203125" style="31" customWidth="1"/>
    <col min="11" max="11" width="15.33203125" style="31" customWidth="1"/>
    <col min="12" max="12" width="43.109375" style="31" customWidth="1"/>
    <col min="13" max="13" width="21.109375" style="31" customWidth="1"/>
    <col min="14" max="17" width="8.6640625" style="31" customWidth="1"/>
    <col min="18" max="18" width="8.6640625" style="46" customWidth="1"/>
    <col min="19" max="19" width="22.33203125" style="31" customWidth="1"/>
    <col min="20" max="20" width="22.44140625" style="31" customWidth="1"/>
    <col min="21" max="22" width="7.44140625" style="31" customWidth="1"/>
    <col min="23" max="23" width="10" style="31" customWidth="1"/>
    <col min="24"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33.6640625" style="31" customWidth="1"/>
    <col min="48" max="48" width="20.33203125" style="31" customWidth="1"/>
    <col min="49" max="49" width="34.554687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66"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ht="121.5" customHeight="1" x14ac:dyDescent="0.3">
      <c r="A13" s="39"/>
      <c r="B13" s="39"/>
      <c r="C13" s="39">
        <v>5</v>
      </c>
      <c r="D13" s="40" t="s">
        <v>621</v>
      </c>
      <c r="E13" s="39"/>
      <c r="F13" s="40" t="s">
        <v>622</v>
      </c>
      <c r="G13" s="40" t="s">
        <v>623</v>
      </c>
      <c r="H13" s="40" t="s">
        <v>624</v>
      </c>
      <c r="I13" s="40" t="s">
        <v>210</v>
      </c>
      <c r="J13" s="40" t="s">
        <v>234</v>
      </c>
      <c r="K13" s="40" t="s">
        <v>373</v>
      </c>
      <c r="L13" s="40" t="s">
        <v>625</v>
      </c>
      <c r="M13" s="40" t="s">
        <v>621</v>
      </c>
      <c r="N13" s="41"/>
      <c r="O13" s="41"/>
      <c r="P13" s="41"/>
      <c r="Q13" s="41"/>
      <c r="R13" s="143">
        <v>1</v>
      </c>
      <c r="S13" s="41" t="s">
        <v>289</v>
      </c>
      <c r="T13" s="144" t="s">
        <v>626</v>
      </c>
      <c r="U13" s="39"/>
      <c r="V13" s="39"/>
      <c r="W13" s="39"/>
      <c r="X13" s="146">
        <v>1</v>
      </c>
      <c r="Y13" s="42"/>
      <c r="Z13" s="39"/>
      <c r="AA13" s="39"/>
      <c r="AB13" s="39"/>
      <c r="AC13" s="39"/>
      <c r="AD13" s="42"/>
      <c r="AE13" s="42"/>
      <c r="AF13" s="42"/>
      <c r="AG13" s="42"/>
      <c r="AH13" s="42"/>
      <c r="AI13" s="42"/>
      <c r="AJ13" s="152">
        <v>1</v>
      </c>
      <c r="AK13" s="42"/>
      <c r="AL13" s="42"/>
      <c r="AM13" s="42"/>
      <c r="AN13" s="42"/>
      <c r="AO13" s="42"/>
      <c r="AP13" s="42"/>
      <c r="AQ13" s="42"/>
      <c r="AR13" s="42"/>
      <c r="AS13" s="42">
        <f>IF(I13="suma",SUM(AG13:AR13),IF(I13="creciente",MAX(AG13:AR13),IF(I13="DECRECIENTE",R13-MIN(AG13:AR13),IF(I13="CONSTANTE",AVERAGE(AG13:AR13)," "))))</f>
        <v>1</v>
      </c>
      <c r="AT13" s="43">
        <f>IF(I13="suma",AS13/R13,IF(I13="creciente",AS13/(MAX(U13:AF13)),IF(I13="DECRECIENTE",AS13/(Q13-(MIN(U13:AF13))),IF(I13="CONSTANTE",AS13/AVERAGE(U13:AF13)," "))))</f>
        <v>1</v>
      </c>
      <c r="AU13" s="40" t="s">
        <v>627</v>
      </c>
      <c r="AV13" s="40" t="s">
        <v>628</v>
      </c>
      <c r="AW13" s="40" t="s">
        <v>629</v>
      </c>
      <c r="AX13" s="189" t="s">
        <v>204</v>
      </c>
      <c r="AY13" s="189" t="s">
        <v>196</v>
      </c>
      <c r="XFD13" s="31" t="s">
        <v>195</v>
      </c>
    </row>
    <row r="14" spans="1:51 16384:16384" ht="82.8" x14ac:dyDescent="0.3">
      <c r="A14" s="39"/>
      <c r="B14" s="39"/>
      <c r="C14" s="39">
        <v>5</v>
      </c>
      <c r="D14" s="40" t="s">
        <v>621</v>
      </c>
      <c r="E14" s="39"/>
      <c r="F14" s="40" t="s">
        <v>622</v>
      </c>
      <c r="G14" s="139" t="s">
        <v>630</v>
      </c>
      <c r="H14" s="139" t="s">
        <v>631</v>
      </c>
      <c r="I14" s="40" t="s">
        <v>210</v>
      </c>
      <c r="J14" s="40" t="s">
        <v>234</v>
      </c>
      <c r="K14" s="40" t="s">
        <v>373</v>
      </c>
      <c r="L14" s="40" t="s">
        <v>632</v>
      </c>
      <c r="M14" s="40" t="s">
        <v>621</v>
      </c>
      <c r="N14" s="41"/>
      <c r="O14" s="41"/>
      <c r="P14" s="41"/>
      <c r="Q14" s="41"/>
      <c r="R14" s="143">
        <v>1</v>
      </c>
      <c r="S14" s="41" t="s">
        <v>289</v>
      </c>
      <c r="T14" s="144" t="s">
        <v>633</v>
      </c>
      <c r="U14" s="146"/>
      <c r="V14" s="146"/>
      <c r="W14" s="146"/>
      <c r="X14" s="146">
        <v>1</v>
      </c>
      <c r="Y14" s="42"/>
      <c r="Z14" s="39"/>
      <c r="AA14" s="39"/>
      <c r="AB14" s="39"/>
      <c r="AC14" s="39"/>
      <c r="AD14" s="42"/>
      <c r="AE14" s="42"/>
      <c r="AF14" s="42"/>
      <c r="AG14" s="42"/>
      <c r="AH14" s="42"/>
      <c r="AI14" s="42"/>
      <c r="AJ14" s="152">
        <v>1</v>
      </c>
      <c r="AK14" s="42"/>
      <c r="AL14" s="42"/>
      <c r="AM14" s="42"/>
      <c r="AN14" s="42"/>
      <c r="AO14" s="42"/>
      <c r="AP14" s="42"/>
      <c r="AQ14" s="42"/>
      <c r="AR14" s="42"/>
      <c r="AS14" s="42">
        <f>IF(I14="suma",SUM(AG14:AR14),IF(I14="creciente",MAX(AG14:AR14),IF(I14="DECRECIENTE",R14-MIN(AG14:AR14),IF(I14="CONSTANTE",AVERAGE(AG14:AR14)," "))))</f>
        <v>1</v>
      </c>
      <c r="AT14" s="43">
        <f t="shared" ref="AT14:AT20" si="0">IF(I14="suma",AS14/R14,IF(I14="creciente",AS14/(MAX(U14:AF14)),IF(I14="DECRECIENTE",AS14/(Q14-(MIN(U14:AF14))),IF(I14="CONSTANTE",AS14/AVERAGE(U14:AF14)," "))))</f>
        <v>1</v>
      </c>
      <c r="AU14" s="40" t="s">
        <v>634</v>
      </c>
      <c r="AV14" s="40" t="s">
        <v>635</v>
      </c>
      <c r="AW14" s="40" t="s">
        <v>636</v>
      </c>
      <c r="AX14" s="189" t="s">
        <v>204</v>
      </c>
      <c r="AY14" s="189" t="s">
        <v>196</v>
      </c>
      <c r="XFD14" s="31" t="s">
        <v>210</v>
      </c>
    </row>
    <row r="15" spans="1:51 16384:16384" ht="130.19999999999999" customHeight="1" x14ac:dyDescent="0.3">
      <c r="A15" s="39"/>
      <c r="B15" s="39"/>
      <c r="C15" s="39">
        <v>5</v>
      </c>
      <c r="D15" s="40" t="s">
        <v>621</v>
      </c>
      <c r="E15" s="39"/>
      <c r="F15" s="40" t="s">
        <v>622</v>
      </c>
      <c r="G15" s="40" t="s">
        <v>637</v>
      </c>
      <c r="H15" s="40" t="s">
        <v>638</v>
      </c>
      <c r="I15" s="40" t="s">
        <v>210</v>
      </c>
      <c r="J15" s="40" t="s">
        <v>234</v>
      </c>
      <c r="K15" s="40" t="s">
        <v>373</v>
      </c>
      <c r="L15" s="40" t="s">
        <v>639</v>
      </c>
      <c r="M15" s="40" t="s">
        <v>621</v>
      </c>
      <c r="N15" s="41"/>
      <c r="O15" s="41"/>
      <c r="P15" s="41"/>
      <c r="Q15" s="41"/>
      <c r="R15" s="143">
        <v>1</v>
      </c>
      <c r="S15" s="41" t="s">
        <v>289</v>
      </c>
      <c r="T15" s="41" t="s">
        <v>640</v>
      </c>
      <c r="U15" s="39"/>
      <c r="V15" s="39"/>
      <c r="W15" s="39"/>
      <c r="X15" s="146">
        <v>1</v>
      </c>
      <c r="Y15" s="42"/>
      <c r="Z15" s="39"/>
      <c r="AA15" s="39"/>
      <c r="AB15" s="39"/>
      <c r="AC15" s="39"/>
      <c r="AD15" s="42"/>
      <c r="AE15" s="42"/>
      <c r="AF15" s="42"/>
      <c r="AG15" s="42"/>
      <c r="AH15" s="42"/>
      <c r="AI15" s="42"/>
      <c r="AJ15" s="152">
        <v>1</v>
      </c>
      <c r="AK15" s="42"/>
      <c r="AL15" s="42"/>
      <c r="AM15" s="42"/>
      <c r="AN15" s="42"/>
      <c r="AO15" s="42"/>
      <c r="AP15" s="42"/>
      <c r="AQ15" s="42"/>
      <c r="AR15" s="42"/>
      <c r="AS15" s="42">
        <f t="shared" ref="AS15:AS16" si="1">IF(I15="suma",SUM(AG15:AR15),IF(I15="creciente",MAX(AG15:AR15),IF(I15="DECRECIENTE",R15-MIN(AG15:AR15),IF(I15="CONSTANTE",AVERAGE(AG15:AR15)," "))))</f>
        <v>1</v>
      </c>
      <c r="AT15" s="43">
        <f t="shared" si="0"/>
        <v>1</v>
      </c>
      <c r="AU15" s="40" t="s">
        <v>641</v>
      </c>
      <c r="AV15" s="40" t="s">
        <v>642</v>
      </c>
      <c r="AW15" s="40" t="s">
        <v>643</v>
      </c>
      <c r="AX15" s="189" t="s">
        <v>204</v>
      </c>
      <c r="AY15" s="189" t="s">
        <v>196</v>
      </c>
    </row>
    <row r="16" spans="1:51 16384:16384" ht="82.8" x14ac:dyDescent="0.3">
      <c r="A16" s="39"/>
      <c r="B16" s="39"/>
      <c r="C16" s="39">
        <v>5</v>
      </c>
      <c r="D16" s="40" t="s">
        <v>621</v>
      </c>
      <c r="E16" s="40" t="s">
        <v>372</v>
      </c>
      <c r="F16" s="40" t="s">
        <v>622</v>
      </c>
      <c r="G16" s="40" t="s">
        <v>644</v>
      </c>
      <c r="H16" s="40" t="s">
        <v>645</v>
      </c>
      <c r="I16" s="40" t="s">
        <v>210</v>
      </c>
      <c r="J16" s="142" t="s">
        <v>196</v>
      </c>
      <c r="K16" s="40" t="s">
        <v>373</v>
      </c>
      <c r="L16" s="40" t="s">
        <v>646</v>
      </c>
      <c r="M16" s="40" t="s">
        <v>621</v>
      </c>
      <c r="N16" s="41"/>
      <c r="O16" s="41"/>
      <c r="P16" s="41"/>
      <c r="Q16" s="41"/>
      <c r="R16" s="143">
        <v>1</v>
      </c>
      <c r="S16" s="41" t="s">
        <v>289</v>
      </c>
      <c r="T16" s="145" t="s">
        <v>647</v>
      </c>
      <c r="U16" s="39"/>
      <c r="V16" s="39"/>
      <c r="W16" s="39"/>
      <c r="X16" s="146">
        <v>1</v>
      </c>
      <c r="Y16" s="42"/>
      <c r="Z16" s="39"/>
      <c r="AA16" s="39"/>
      <c r="AB16" s="39"/>
      <c r="AC16" s="39"/>
      <c r="AD16" s="42"/>
      <c r="AE16" s="42"/>
      <c r="AF16" s="42"/>
      <c r="AG16" s="42"/>
      <c r="AH16" s="42"/>
      <c r="AI16" s="42"/>
      <c r="AJ16" s="152">
        <v>0</v>
      </c>
      <c r="AK16" s="42"/>
      <c r="AL16" s="42"/>
      <c r="AM16" s="42"/>
      <c r="AN16" s="42"/>
      <c r="AO16" s="42"/>
      <c r="AP16" s="42"/>
      <c r="AQ16" s="42"/>
      <c r="AR16" s="42"/>
      <c r="AS16" s="42">
        <f t="shared" si="1"/>
        <v>0</v>
      </c>
      <c r="AT16" s="43">
        <f t="shared" si="0"/>
        <v>0</v>
      </c>
      <c r="AU16" s="40" t="s">
        <v>648</v>
      </c>
      <c r="AV16" s="189" t="s">
        <v>196</v>
      </c>
      <c r="AW16" s="189" t="s">
        <v>196</v>
      </c>
      <c r="AX16" s="189" t="s">
        <v>196</v>
      </c>
      <c r="AY16" s="189" t="s">
        <v>196</v>
      </c>
    </row>
    <row r="17" spans="1:51" ht="96.6" x14ac:dyDescent="0.3">
      <c r="A17" s="39"/>
      <c r="B17" s="39"/>
      <c r="C17" s="39">
        <v>5</v>
      </c>
      <c r="D17" s="40" t="s">
        <v>621</v>
      </c>
      <c r="E17" s="39"/>
      <c r="F17" s="40" t="s">
        <v>622</v>
      </c>
      <c r="G17" s="40" t="s">
        <v>649</v>
      </c>
      <c r="H17" s="40" t="s">
        <v>650</v>
      </c>
      <c r="I17" s="40" t="s">
        <v>210</v>
      </c>
      <c r="J17" s="40" t="s">
        <v>234</v>
      </c>
      <c r="K17" s="40" t="s">
        <v>373</v>
      </c>
      <c r="L17" s="40" t="s">
        <v>651</v>
      </c>
      <c r="M17" s="40" t="s">
        <v>621</v>
      </c>
      <c r="N17" s="41"/>
      <c r="O17" s="41"/>
      <c r="P17" s="41"/>
      <c r="Q17" s="41"/>
      <c r="R17" s="143">
        <v>1</v>
      </c>
      <c r="S17" s="41" t="s">
        <v>289</v>
      </c>
      <c r="T17" s="40" t="s">
        <v>652</v>
      </c>
      <c r="U17" s="42"/>
      <c r="V17" s="42"/>
      <c r="W17" s="42"/>
      <c r="X17" s="146">
        <v>1</v>
      </c>
      <c r="Y17" s="42"/>
      <c r="Z17" s="42"/>
      <c r="AA17" s="143"/>
      <c r="AB17" s="42"/>
      <c r="AC17" s="42"/>
      <c r="AD17" s="143"/>
      <c r="AE17" s="42"/>
      <c r="AF17" s="42"/>
      <c r="AG17" s="42"/>
      <c r="AH17" s="42"/>
      <c r="AI17" s="42"/>
      <c r="AJ17" s="152">
        <v>1</v>
      </c>
      <c r="AK17" s="42"/>
      <c r="AL17" s="42"/>
      <c r="AM17" s="42"/>
      <c r="AN17" s="42"/>
      <c r="AO17" s="42"/>
      <c r="AP17" s="42"/>
      <c r="AQ17" s="42"/>
      <c r="AR17" s="42"/>
      <c r="AS17" s="42">
        <f t="shared" ref="AS17" si="2">IF(I17="suma",SUM(AG17:AR17),IF(I17="creciente",MAX(AG17:AR17),IF(I17="DECRECIENTE",R17-MIN(AG17:AR17),IF(I17="CONSTANTE",AVERAGE(AG17:AR17)," "))))</f>
        <v>1</v>
      </c>
      <c r="AT17" s="43">
        <f t="shared" si="0"/>
        <v>1</v>
      </c>
      <c r="AU17" s="40" t="s">
        <v>653</v>
      </c>
      <c r="AV17" s="40" t="s">
        <v>654</v>
      </c>
      <c r="AW17" s="40" t="s">
        <v>655</v>
      </c>
      <c r="AX17" s="189" t="s">
        <v>204</v>
      </c>
      <c r="AY17" s="189" t="s">
        <v>196</v>
      </c>
    </row>
    <row r="18" spans="1:51" ht="82.8" x14ac:dyDescent="0.3">
      <c r="A18" s="39"/>
      <c r="B18" s="39"/>
      <c r="C18" s="39">
        <v>5</v>
      </c>
      <c r="D18" s="40" t="s">
        <v>621</v>
      </c>
      <c r="E18" s="40" t="s">
        <v>377</v>
      </c>
      <c r="F18" s="40" t="s">
        <v>622</v>
      </c>
      <c r="G18" s="40" t="s">
        <v>656</v>
      </c>
      <c r="H18" s="40" t="s">
        <v>657</v>
      </c>
      <c r="I18" s="40" t="s">
        <v>210</v>
      </c>
      <c r="J18" s="40" t="s">
        <v>196</v>
      </c>
      <c r="K18" s="40" t="s">
        <v>373</v>
      </c>
      <c r="L18" s="40" t="s">
        <v>657</v>
      </c>
      <c r="M18" s="40" t="s">
        <v>621</v>
      </c>
      <c r="N18" s="41"/>
      <c r="O18" s="41"/>
      <c r="P18" s="41"/>
      <c r="Q18" s="41"/>
      <c r="R18" s="143">
        <v>1</v>
      </c>
      <c r="S18" s="41" t="s">
        <v>289</v>
      </c>
      <c r="T18" s="40" t="s">
        <v>658</v>
      </c>
      <c r="U18" s="42"/>
      <c r="V18" s="42"/>
      <c r="W18" s="42"/>
      <c r="X18" s="146">
        <v>1</v>
      </c>
      <c r="Y18" s="42"/>
      <c r="Z18" s="42"/>
      <c r="AA18" s="143"/>
      <c r="AB18" s="42"/>
      <c r="AC18" s="42"/>
      <c r="AD18" s="143"/>
      <c r="AE18" s="42"/>
      <c r="AF18" s="42"/>
      <c r="AG18" s="42"/>
      <c r="AH18" s="42"/>
      <c r="AI18" s="42"/>
      <c r="AJ18" s="152">
        <v>1</v>
      </c>
      <c r="AK18" s="42"/>
      <c r="AL18" s="42"/>
      <c r="AM18" s="42"/>
      <c r="AN18" s="42"/>
      <c r="AO18" s="42"/>
      <c r="AP18" s="42"/>
      <c r="AQ18" s="42"/>
      <c r="AR18" s="42"/>
      <c r="AS18" s="42">
        <f t="shared" ref="AS18:AS20" si="3">IF(I18="suma",SUM(AG18:AR18),IF(I18="creciente",MAX(AG18:AR18),IF(I18="DECRECIENTE",R18-MIN(AG18:AR18),IF(I18="CONSTANTE",AVERAGE(AG18:AR18)," "))))</f>
        <v>1</v>
      </c>
      <c r="AT18" s="43">
        <f t="shared" si="0"/>
        <v>1</v>
      </c>
      <c r="AU18" s="40" t="s">
        <v>659</v>
      </c>
      <c r="AV18" s="40" t="s">
        <v>660</v>
      </c>
      <c r="AW18" s="40" t="s">
        <v>661</v>
      </c>
      <c r="AX18" s="189" t="s">
        <v>204</v>
      </c>
      <c r="AY18" s="189" t="s">
        <v>196</v>
      </c>
    </row>
    <row r="19" spans="1:51" ht="82.8" x14ac:dyDescent="0.3">
      <c r="A19" s="39"/>
      <c r="B19" s="39"/>
      <c r="C19" s="39">
        <v>5</v>
      </c>
      <c r="D19" s="40" t="s">
        <v>621</v>
      </c>
      <c r="E19" s="40"/>
      <c r="F19" s="40" t="s">
        <v>622</v>
      </c>
      <c r="G19" s="40" t="s">
        <v>662</v>
      </c>
      <c r="H19" s="40" t="s">
        <v>663</v>
      </c>
      <c r="I19" s="40" t="s">
        <v>210</v>
      </c>
      <c r="J19" s="142" t="s">
        <v>234</v>
      </c>
      <c r="K19" s="40" t="s">
        <v>373</v>
      </c>
      <c r="L19" s="40" t="s">
        <v>664</v>
      </c>
      <c r="M19" s="40" t="s">
        <v>621</v>
      </c>
      <c r="N19" s="41"/>
      <c r="O19" s="41"/>
      <c r="P19" s="41"/>
      <c r="Q19" s="41"/>
      <c r="R19" s="143">
        <v>1</v>
      </c>
      <c r="S19" s="41" t="s">
        <v>289</v>
      </c>
      <c r="T19" s="40" t="s">
        <v>665</v>
      </c>
      <c r="U19" s="42"/>
      <c r="V19" s="152"/>
      <c r="W19" s="152"/>
      <c r="X19" s="146">
        <v>1</v>
      </c>
      <c r="Y19" s="42"/>
      <c r="Z19" s="152"/>
      <c r="AA19" s="152"/>
      <c r="AB19" s="152"/>
      <c r="AC19" s="152"/>
      <c r="AD19" s="152"/>
      <c r="AE19" s="152"/>
      <c r="AF19" s="152"/>
      <c r="AG19" s="42"/>
      <c r="AH19" s="42"/>
      <c r="AI19" s="42"/>
      <c r="AJ19" s="152">
        <v>1</v>
      </c>
      <c r="AK19" s="42"/>
      <c r="AL19" s="42"/>
      <c r="AM19" s="42"/>
      <c r="AN19" s="42"/>
      <c r="AO19" s="42"/>
      <c r="AP19" s="42"/>
      <c r="AQ19" s="42"/>
      <c r="AR19" s="42"/>
      <c r="AS19" s="42">
        <f t="shared" si="3"/>
        <v>1</v>
      </c>
      <c r="AT19" s="43">
        <f t="shared" si="0"/>
        <v>1</v>
      </c>
      <c r="AU19" s="40" t="s">
        <v>666</v>
      </c>
      <c r="AV19" s="40" t="s">
        <v>667</v>
      </c>
      <c r="AW19" s="40" t="s">
        <v>668</v>
      </c>
      <c r="AX19" s="189" t="s">
        <v>204</v>
      </c>
      <c r="AY19" s="189" t="s">
        <v>196</v>
      </c>
    </row>
    <row r="20" spans="1:51" ht="82.8" x14ac:dyDescent="0.3">
      <c r="A20" s="39"/>
      <c r="B20" s="39"/>
      <c r="C20" s="39">
        <v>5</v>
      </c>
      <c r="D20" s="40" t="s">
        <v>621</v>
      </c>
      <c r="E20" s="40"/>
      <c r="F20" s="40" t="s">
        <v>622</v>
      </c>
      <c r="G20" s="40" t="s">
        <v>669</v>
      </c>
      <c r="H20" s="40" t="s">
        <v>670</v>
      </c>
      <c r="I20" s="40" t="s">
        <v>210</v>
      </c>
      <c r="J20" s="142" t="s">
        <v>196</v>
      </c>
      <c r="K20" s="40" t="s">
        <v>373</v>
      </c>
      <c r="L20" s="40" t="s">
        <v>671</v>
      </c>
      <c r="M20" s="40" t="s">
        <v>621</v>
      </c>
      <c r="N20" s="41"/>
      <c r="O20" s="41"/>
      <c r="P20" s="41"/>
      <c r="Q20" s="41"/>
      <c r="R20" s="143">
        <v>1</v>
      </c>
      <c r="S20" s="41" t="s">
        <v>289</v>
      </c>
      <c r="T20" s="40" t="s">
        <v>672</v>
      </c>
      <c r="U20" s="42"/>
      <c r="V20" s="42"/>
      <c r="W20" s="42"/>
      <c r="X20" s="146">
        <v>1</v>
      </c>
      <c r="Y20" s="42"/>
      <c r="Z20" s="152"/>
      <c r="AA20" s="152"/>
      <c r="AB20" s="42"/>
      <c r="AC20" s="42"/>
      <c r="AD20" s="42"/>
      <c r="AE20" s="42"/>
      <c r="AF20" s="152"/>
      <c r="AG20" s="42"/>
      <c r="AH20" s="42"/>
      <c r="AI20" s="42"/>
      <c r="AJ20" s="152">
        <v>1</v>
      </c>
      <c r="AK20" s="42"/>
      <c r="AL20" s="42"/>
      <c r="AM20" s="42"/>
      <c r="AN20" s="42"/>
      <c r="AO20" s="42"/>
      <c r="AP20" s="42"/>
      <c r="AQ20" s="42"/>
      <c r="AR20" s="42"/>
      <c r="AS20" s="42">
        <f t="shared" si="3"/>
        <v>1</v>
      </c>
      <c r="AT20" s="43">
        <f t="shared" si="0"/>
        <v>1</v>
      </c>
      <c r="AU20" s="40" t="s">
        <v>673</v>
      </c>
      <c r="AV20" s="40" t="s">
        <v>674</v>
      </c>
      <c r="AW20" s="40" t="s">
        <v>675</v>
      </c>
      <c r="AX20" s="189" t="s">
        <v>204</v>
      </c>
      <c r="AY20" s="189" t="s">
        <v>196</v>
      </c>
    </row>
    <row r="21" spans="1:51" x14ac:dyDescent="0.3">
      <c r="A21" s="608" t="s">
        <v>300</v>
      </c>
      <c r="B21" s="607" t="s">
        <v>301</v>
      </c>
      <c r="C21" s="607"/>
      <c r="D21" s="607"/>
      <c r="E21" s="607"/>
      <c r="F21" s="607"/>
      <c r="G21" s="609" t="s">
        <v>491</v>
      </c>
      <c r="H21" s="609"/>
      <c r="I21" s="609"/>
      <c r="J21" s="609"/>
      <c r="K21" s="609"/>
      <c r="L21" s="609"/>
      <c r="M21" s="609"/>
      <c r="N21" s="609"/>
      <c r="O21" s="607" t="s">
        <v>301</v>
      </c>
      <c r="P21" s="607"/>
      <c r="Q21" s="607"/>
      <c r="R21" s="607"/>
      <c r="S21" s="607"/>
      <c r="T21" s="607"/>
      <c r="U21" s="607" t="s">
        <v>301</v>
      </c>
      <c r="V21" s="607"/>
      <c r="W21" s="607"/>
      <c r="X21" s="607"/>
      <c r="Y21" s="607"/>
      <c r="Z21" s="607"/>
      <c r="AA21" s="607"/>
      <c r="AB21" s="607"/>
      <c r="AC21" s="607" t="s">
        <v>301</v>
      </c>
      <c r="AD21" s="607"/>
      <c r="AE21" s="607"/>
      <c r="AF21" s="607"/>
      <c r="AG21" s="607"/>
      <c r="AH21" s="607"/>
      <c r="AI21" s="607"/>
      <c r="AJ21" s="607"/>
      <c r="AK21" s="607"/>
      <c r="AL21" s="607"/>
      <c r="AM21" s="607"/>
      <c r="AN21" s="607"/>
      <c r="AO21" s="609" t="s">
        <v>303</v>
      </c>
      <c r="AP21" s="609"/>
      <c r="AQ21" s="609"/>
      <c r="AR21" s="609"/>
      <c r="AS21" s="607" t="s">
        <v>304</v>
      </c>
      <c r="AT21" s="607"/>
      <c r="AU21" s="607"/>
      <c r="AV21" s="607"/>
      <c r="AW21" s="607"/>
      <c r="AX21" s="607"/>
      <c r="AY21" s="607"/>
    </row>
    <row r="22" spans="1:51" x14ac:dyDescent="0.3">
      <c r="A22" s="608"/>
      <c r="B22" s="607" t="s">
        <v>676</v>
      </c>
      <c r="C22" s="607"/>
      <c r="D22" s="607"/>
      <c r="E22" s="607"/>
      <c r="F22" s="607"/>
      <c r="G22" s="609"/>
      <c r="H22" s="609"/>
      <c r="I22" s="609"/>
      <c r="J22" s="609"/>
      <c r="K22" s="609"/>
      <c r="L22" s="609"/>
      <c r="M22" s="609"/>
      <c r="N22" s="609"/>
      <c r="O22" s="607" t="s">
        <v>677</v>
      </c>
      <c r="P22" s="607"/>
      <c r="Q22" s="607"/>
      <c r="R22" s="607"/>
      <c r="S22" s="607"/>
      <c r="T22" s="607"/>
      <c r="U22" s="607" t="s">
        <v>306</v>
      </c>
      <c r="V22" s="607"/>
      <c r="W22" s="607"/>
      <c r="X22" s="607"/>
      <c r="Y22" s="607"/>
      <c r="Z22" s="607"/>
      <c r="AA22" s="607"/>
      <c r="AB22" s="607"/>
      <c r="AC22" s="607" t="s">
        <v>306</v>
      </c>
      <c r="AD22" s="607"/>
      <c r="AE22" s="607"/>
      <c r="AF22" s="607"/>
      <c r="AG22" s="607"/>
      <c r="AH22" s="607"/>
      <c r="AI22" s="607"/>
      <c r="AJ22" s="607"/>
      <c r="AK22" s="607"/>
      <c r="AL22" s="607"/>
      <c r="AM22" s="607"/>
      <c r="AN22" s="607"/>
      <c r="AO22" s="609"/>
      <c r="AP22" s="609"/>
      <c r="AQ22" s="609"/>
      <c r="AR22" s="609"/>
      <c r="AS22" s="607" t="s">
        <v>307</v>
      </c>
      <c r="AT22" s="607"/>
      <c r="AU22" s="607"/>
      <c r="AV22" s="607"/>
      <c r="AW22" s="607"/>
      <c r="AX22" s="607"/>
      <c r="AY22" s="607"/>
    </row>
    <row r="23" spans="1:51" ht="15" customHeight="1" x14ac:dyDescent="0.3">
      <c r="A23" s="608"/>
      <c r="B23" s="607" t="s">
        <v>494</v>
      </c>
      <c r="C23" s="607"/>
      <c r="D23" s="607"/>
      <c r="E23" s="607"/>
      <c r="F23" s="607"/>
      <c r="G23" s="609"/>
      <c r="H23" s="609"/>
      <c r="I23" s="609"/>
      <c r="J23" s="609"/>
      <c r="K23" s="609"/>
      <c r="L23" s="609"/>
      <c r="M23" s="609"/>
      <c r="N23" s="609"/>
      <c r="O23" s="607" t="s">
        <v>678</v>
      </c>
      <c r="P23" s="607"/>
      <c r="Q23" s="607"/>
      <c r="R23" s="607"/>
      <c r="S23" s="607"/>
      <c r="T23" s="607"/>
      <c r="U23" s="607" t="s">
        <v>309</v>
      </c>
      <c r="V23" s="607"/>
      <c r="W23" s="607"/>
      <c r="X23" s="607"/>
      <c r="Y23" s="607"/>
      <c r="Z23" s="607"/>
      <c r="AA23" s="607"/>
      <c r="AB23" s="607"/>
      <c r="AC23" s="607" t="s">
        <v>309</v>
      </c>
      <c r="AD23" s="607"/>
      <c r="AE23" s="607"/>
      <c r="AF23" s="607"/>
      <c r="AG23" s="607"/>
      <c r="AH23" s="607"/>
      <c r="AI23" s="607"/>
      <c r="AJ23" s="607"/>
      <c r="AK23" s="607"/>
      <c r="AL23" s="607"/>
      <c r="AM23" s="607"/>
      <c r="AN23" s="607"/>
      <c r="AO23" s="609"/>
      <c r="AP23" s="609"/>
      <c r="AQ23" s="609"/>
      <c r="AR23" s="609"/>
      <c r="AS23" s="607" t="s">
        <v>310</v>
      </c>
      <c r="AT23" s="607"/>
      <c r="AU23" s="607"/>
      <c r="AV23" s="607"/>
      <c r="AW23" s="607"/>
      <c r="AX23" s="607"/>
      <c r="AY23" s="607"/>
    </row>
  </sheetData>
  <mergeCells count="61">
    <mergeCell ref="AX1:AY1"/>
    <mergeCell ref="A2:AW2"/>
    <mergeCell ref="AX2:AY2"/>
    <mergeCell ref="A3:AW4"/>
    <mergeCell ref="AX3:AY3"/>
    <mergeCell ref="AX4:AY4"/>
    <mergeCell ref="A10:D10"/>
    <mergeCell ref="E10:AF10"/>
    <mergeCell ref="A11:E11"/>
    <mergeCell ref="F11:F12"/>
    <mergeCell ref="A1:AW1"/>
    <mergeCell ref="AS11:AT11"/>
    <mergeCell ref="A6:A8"/>
    <mergeCell ref="B6:C8"/>
    <mergeCell ref="D6:D8"/>
    <mergeCell ref="E6:F6"/>
    <mergeCell ref="I6:T8"/>
    <mergeCell ref="E7:F7"/>
    <mergeCell ref="E8:F8"/>
    <mergeCell ref="AG11:AR11"/>
    <mergeCell ref="G11:G12"/>
    <mergeCell ref="H11:H12"/>
    <mergeCell ref="A21:A23"/>
    <mergeCell ref="B21:F21"/>
    <mergeCell ref="G21:N23"/>
    <mergeCell ref="O21:T21"/>
    <mergeCell ref="U21:AB21"/>
    <mergeCell ref="AC22:AN22"/>
    <mergeCell ref="AS22:AY22"/>
    <mergeCell ref="B23:F23"/>
    <mergeCell ref="O23:T23"/>
    <mergeCell ref="U23:AB23"/>
    <mergeCell ref="AC23:AN23"/>
    <mergeCell ref="B22:F22"/>
    <mergeCell ref="AS23:AY23"/>
    <mergeCell ref="O22:T22"/>
    <mergeCell ref="U22:AB22"/>
    <mergeCell ref="AO21:AR23"/>
    <mergeCell ref="AS21:AY21"/>
    <mergeCell ref="AY5:AY12"/>
    <mergeCell ref="A9:D9"/>
    <mergeCell ref="E9:AF9"/>
    <mergeCell ref="A5:AF5"/>
    <mergeCell ref="AG5:AT10"/>
    <mergeCell ref="AU5:AU12"/>
    <mergeCell ref="AV5:AV12"/>
    <mergeCell ref="AW5:AW12"/>
    <mergeCell ref="AX5:AX12"/>
    <mergeCell ref="M11:M12"/>
    <mergeCell ref="N11:R11"/>
    <mergeCell ref="S11:S12"/>
    <mergeCell ref="T11:T12"/>
    <mergeCell ref="G6:H6"/>
    <mergeCell ref="G7:H7"/>
    <mergeCell ref="G8:H8"/>
    <mergeCell ref="I11:I12"/>
    <mergeCell ref="J11:J12"/>
    <mergeCell ref="K11:K12"/>
    <mergeCell ref="L11:L12"/>
    <mergeCell ref="AC21:AN21"/>
    <mergeCell ref="U11:AF11"/>
  </mergeCells>
  <dataValidations count="1">
    <dataValidation type="list" allowBlank="1" showInputMessage="1" showErrorMessage="1" sqref="I13:I20" xr:uid="{AA073A7C-1C07-49B9-B7B5-FBFC3DE1CD96}">
      <formula1>$XFD$13:$XFD$20</formula1>
    </dataValidation>
  </dataValidations>
  <pageMargins left="0.25" right="0.25" top="0.75" bottom="0.75" header="0.3" footer="0.3"/>
  <pageSetup paperSize="5" scale="22" orientation="landscape" r:id="rId1"/>
  <headerFooter>
    <oddFooter>&amp;C_x000D_&amp;1#&amp;"Calibri"&amp;10&amp;K000000 Información Pública Clasificada</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8C0CE-AF1A-4C60-A9BA-B20834845D88}">
  <sheetPr>
    <tabColor theme="2"/>
  </sheetPr>
  <dimension ref="A1:AY21"/>
  <sheetViews>
    <sheetView topLeftCell="AC1" zoomScale="60" zoomScaleNormal="60" workbookViewId="0">
      <selection activeCell="AS21" sqref="A1:AY21"/>
    </sheetView>
  </sheetViews>
  <sheetFormatPr baseColWidth="10" defaultColWidth="10.88671875" defaultRowHeight="13.8" x14ac:dyDescent="0.3"/>
  <cols>
    <col min="1" max="1" width="15" style="31" customWidth="1"/>
    <col min="2" max="2" width="8.33203125" style="31" customWidth="1"/>
    <col min="3" max="3" width="11.44140625" style="31" customWidth="1"/>
    <col min="4" max="4" width="29.33203125" style="31" bestFit="1" customWidth="1"/>
    <col min="5" max="5" width="23" style="46" customWidth="1"/>
    <col min="6" max="6" width="31.109375" style="46" customWidth="1"/>
    <col min="7" max="7" width="31.109375" style="31" customWidth="1"/>
    <col min="8" max="8" width="34.33203125" style="31" customWidth="1"/>
    <col min="9" max="9" width="20.5546875" style="31" customWidth="1"/>
    <col min="10" max="10" width="18.88671875" style="31" customWidth="1"/>
    <col min="11" max="11" width="15.33203125" style="31" customWidth="1"/>
    <col min="12" max="12" width="43.109375" style="31" customWidth="1"/>
    <col min="13" max="13" width="21.109375" style="31" customWidth="1"/>
    <col min="14" max="17" width="8.6640625" style="31" customWidth="1"/>
    <col min="18" max="18" width="8.6640625" style="46" customWidth="1"/>
    <col min="19" max="19" width="22.33203125" style="31" customWidth="1"/>
    <col min="20" max="20" width="22.44140625" style="31" customWidth="1"/>
    <col min="21" max="31" width="7.44140625" style="31" customWidth="1"/>
    <col min="32" max="32" width="7.5546875" style="31" customWidth="1"/>
    <col min="33" max="43" width="8.109375" style="31" customWidth="1"/>
    <col min="44" max="44" width="5.88671875" style="31" customWidth="1"/>
    <col min="45" max="45" width="17.109375" style="31" customWidth="1"/>
    <col min="46" max="46" width="15.88671875" style="95" customWidth="1"/>
    <col min="47" max="47" width="51.77734375" style="31" customWidth="1"/>
    <col min="48" max="48" width="32.109375" style="31" customWidth="1"/>
    <col min="49" max="49" width="53" style="31" customWidth="1"/>
    <col min="50" max="51" width="24.44140625" style="31" customWidth="1"/>
    <col min="52" max="16382" width="10.88671875" style="31"/>
    <col min="16383" max="16383" width="9" style="31" customWidth="1"/>
    <col min="16384" max="16384" width="10.88671875" style="31"/>
  </cols>
  <sheetData>
    <row r="1" spans="1:5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ht="27.6"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s="190" customFormat="1" ht="135" customHeight="1" x14ac:dyDescent="0.3">
      <c r="A13" s="40"/>
      <c r="B13" s="40"/>
      <c r="C13" s="40"/>
      <c r="D13" s="148" t="s">
        <v>679</v>
      </c>
      <c r="E13" s="40" t="s">
        <v>206</v>
      </c>
      <c r="F13" s="194" t="s">
        <v>680</v>
      </c>
      <c r="G13" s="194" t="s">
        <v>680</v>
      </c>
      <c r="H13" s="195" t="s">
        <v>681</v>
      </c>
      <c r="I13" s="40" t="s">
        <v>195</v>
      </c>
      <c r="J13" s="40" t="s">
        <v>196</v>
      </c>
      <c r="K13" s="40" t="s">
        <v>197</v>
      </c>
      <c r="L13" s="195" t="s">
        <v>681</v>
      </c>
      <c r="M13" s="40" t="s">
        <v>682</v>
      </c>
      <c r="N13" s="41"/>
      <c r="O13" s="41"/>
      <c r="P13" s="41"/>
      <c r="Q13" s="41"/>
      <c r="R13" s="214">
        <v>5</v>
      </c>
      <c r="S13" s="196" t="s">
        <v>213</v>
      </c>
      <c r="T13" s="148" t="s">
        <v>683</v>
      </c>
      <c r="U13" s="213">
        <v>1</v>
      </c>
      <c r="V13" s="213">
        <v>1</v>
      </c>
      <c r="W13" s="213">
        <v>1</v>
      </c>
      <c r="X13" s="213">
        <v>1</v>
      </c>
      <c r="Y13" s="213">
        <v>1</v>
      </c>
      <c r="Z13" s="213"/>
      <c r="AA13" s="213"/>
      <c r="AB13" s="213"/>
      <c r="AC13" s="213"/>
      <c r="AD13" s="213"/>
      <c r="AE13" s="213"/>
      <c r="AF13" s="213"/>
      <c r="AG13" s="40">
        <v>1</v>
      </c>
      <c r="AH13" s="40">
        <v>1</v>
      </c>
      <c r="AI13" s="40">
        <v>1</v>
      </c>
      <c r="AJ13" s="40">
        <v>1</v>
      </c>
      <c r="AK13" s="40"/>
      <c r="AL13" s="40"/>
      <c r="AM13" s="40"/>
      <c r="AN13" s="40"/>
      <c r="AO13" s="40"/>
      <c r="AP13" s="40"/>
      <c r="AQ13" s="40"/>
      <c r="AR13" s="40"/>
      <c r="AS13" s="40">
        <f>IF(I13="suma",SUM(AG13:AR13),IF(I13="creciente",MAX(AG13:AR13),IF(I13="DECRECIENTE",R13-MIN(AG13:AR13),IF(I13="CONSTANTE",AVERAGE(AG13:AR13)," "))))</f>
        <v>4</v>
      </c>
      <c r="AT13" s="143">
        <f>IF(I13="suma",AS13/R13,IF(I13="creciente",AS13/(MAX(U13:AF13)),IF(I13="DECRECIENTE",AS13/(Q13-(MIN(U13:AF13))),IF(I13="CONSTANTE",AS13/AVERAGE(U13:AF13)," "))))</f>
        <v>0.8</v>
      </c>
      <c r="AU13" s="155" t="s">
        <v>684</v>
      </c>
      <c r="AV13" s="240" t="s">
        <v>685</v>
      </c>
      <c r="AW13" s="155" t="s">
        <v>686</v>
      </c>
      <c r="AX13" s="155" t="s">
        <v>687</v>
      </c>
      <c r="AY13" s="153" t="s">
        <v>56</v>
      </c>
    </row>
    <row r="14" spans="1:51" s="190" customFormat="1" ht="235.2" customHeight="1" x14ac:dyDescent="0.3">
      <c r="A14" s="40"/>
      <c r="B14" s="40"/>
      <c r="C14" s="40"/>
      <c r="D14" s="148" t="s">
        <v>679</v>
      </c>
      <c r="E14" s="40" t="s">
        <v>206</v>
      </c>
      <c r="F14" s="194" t="s">
        <v>688</v>
      </c>
      <c r="G14" s="195" t="s">
        <v>688</v>
      </c>
      <c r="H14" s="191" t="s">
        <v>689</v>
      </c>
      <c r="I14" s="40" t="s">
        <v>195</v>
      </c>
      <c r="J14" s="40" t="s">
        <v>196</v>
      </c>
      <c r="K14" s="40" t="s">
        <v>197</v>
      </c>
      <c r="L14" s="151" t="s">
        <v>689</v>
      </c>
      <c r="M14" s="40" t="s">
        <v>682</v>
      </c>
      <c r="N14" s="41"/>
      <c r="O14" s="41"/>
      <c r="P14" s="41"/>
      <c r="Q14" s="41"/>
      <c r="R14" s="215">
        <v>4</v>
      </c>
      <c r="S14" s="196" t="s">
        <v>289</v>
      </c>
      <c r="T14" s="148" t="s">
        <v>690</v>
      </c>
      <c r="U14" s="213"/>
      <c r="V14" s="213"/>
      <c r="W14" s="213"/>
      <c r="X14" s="213">
        <v>4</v>
      </c>
      <c r="Y14" s="213"/>
      <c r="Z14" s="213"/>
      <c r="AA14" s="213"/>
      <c r="AB14" s="213"/>
      <c r="AC14" s="213"/>
      <c r="AD14" s="213"/>
      <c r="AE14" s="213"/>
      <c r="AF14" s="213"/>
      <c r="AG14" s="40"/>
      <c r="AH14" s="40"/>
      <c r="AI14" s="40"/>
      <c r="AJ14" s="40">
        <v>5</v>
      </c>
      <c r="AK14" s="40"/>
      <c r="AL14" s="40"/>
      <c r="AM14" s="40"/>
      <c r="AN14" s="40"/>
      <c r="AO14" s="40"/>
      <c r="AP14" s="40"/>
      <c r="AQ14" s="40"/>
      <c r="AR14" s="40"/>
      <c r="AS14" s="40">
        <f>IF(I14="suma",SUM(AG14:AR14),IF(I14="creciente",MAX(AG14:AR14),IF(I14="DECRECIENTE",R14-MIN(AG14:AR14),IF(I14="CONSTANTE",AVERAGE(AG14:AR14)," "))))</f>
        <v>5</v>
      </c>
      <c r="AT14" s="143">
        <f>IF(I14="suma",AS14/R14,IF(I14="creciente",AS14/(MAX(U14:AF14)),IF(I14="DECRECIENTE",AS14/(Q14-(MIN(U14:AF14))),IF(I14="CONSTANTE",AS14/AVERAGE(U14:AF14)," "))))</f>
        <v>1.25</v>
      </c>
      <c r="AU14" s="153" t="s">
        <v>691</v>
      </c>
      <c r="AV14" s="153" t="s">
        <v>692</v>
      </c>
      <c r="AW14" s="153" t="s">
        <v>693</v>
      </c>
      <c r="AX14" s="155" t="s">
        <v>204</v>
      </c>
      <c r="AY14" s="155" t="s">
        <v>196</v>
      </c>
    </row>
    <row r="15" spans="1:51" s="190" customFormat="1" ht="157.19999999999999" customHeight="1" x14ac:dyDescent="0.3">
      <c r="A15" s="40"/>
      <c r="B15" s="40"/>
      <c r="C15" s="40"/>
      <c r="D15" s="148" t="s">
        <v>679</v>
      </c>
      <c r="E15" s="40" t="s">
        <v>206</v>
      </c>
      <c r="F15" s="194" t="s">
        <v>694</v>
      </c>
      <c r="G15" s="194" t="s">
        <v>694</v>
      </c>
      <c r="H15" s="191" t="s">
        <v>695</v>
      </c>
      <c r="I15" s="40" t="s">
        <v>195</v>
      </c>
      <c r="J15" s="40" t="s">
        <v>196</v>
      </c>
      <c r="K15" s="40" t="s">
        <v>197</v>
      </c>
      <c r="L15" s="151" t="s">
        <v>695</v>
      </c>
      <c r="M15" s="40" t="s">
        <v>682</v>
      </c>
      <c r="N15" s="41"/>
      <c r="O15" s="41"/>
      <c r="P15" s="41"/>
      <c r="Q15" s="41"/>
      <c r="R15" s="215">
        <v>3</v>
      </c>
      <c r="S15" s="196" t="s">
        <v>289</v>
      </c>
      <c r="T15" s="148" t="s">
        <v>696</v>
      </c>
      <c r="U15" s="213"/>
      <c r="V15" s="213"/>
      <c r="W15" s="213"/>
      <c r="X15" s="213">
        <v>3</v>
      </c>
      <c r="Y15" s="213"/>
      <c r="Z15" s="213"/>
      <c r="AA15" s="213"/>
      <c r="AB15" s="213"/>
      <c r="AC15" s="213"/>
      <c r="AD15" s="213"/>
      <c r="AE15" s="213"/>
      <c r="AF15" s="213"/>
      <c r="AG15" s="40"/>
      <c r="AH15" s="40"/>
      <c r="AI15" s="40"/>
      <c r="AJ15" s="40">
        <v>3</v>
      </c>
      <c r="AK15" s="40"/>
      <c r="AL15" s="40"/>
      <c r="AM15" s="40"/>
      <c r="AN15" s="40"/>
      <c r="AO15" s="40"/>
      <c r="AP15" s="40"/>
      <c r="AQ15" s="40"/>
      <c r="AR15" s="40"/>
      <c r="AS15" s="40">
        <f>IF(I15="suma",SUM(AG15:AR15),IF(I15="creciente",MAX(AG15:AR15),IF(I15="DECRECIENTE",R15-MIN(AG15:AR15),IF(I15="CONSTANTE",AVERAGE(AG15:AR15)," "))))</f>
        <v>3</v>
      </c>
      <c r="AT15" s="143">
        <f>IF(I15="suma",AS15/R15,IF(I15="creciente",AS15/(MAX(U15:AF15)),IF(I15="DECRECIENTE",AS15/(Q15-(MIN(U15:AF15))),IF(I15="CONSTANTE",AS15/AVERAGE(U15:AF15)," "))))</f>
        <v>1</v>
      </c>
      <c r="AU15" s="153" t="s">
        <v>697</v>
      </c>
      <c r="AV15" s="153" t="s">
        <v>698</v>
      </c>
      <c r="AW15" s="153" t="s">
        <v>699</v>
      </c>
      <c r="AX15" s="155" t="s">
        <v>204</v>
      </c>
      <c r="AY15" s="155" t="s">
        <v>196</v>
      </c>
    </row>
    <row r="16" spans="1:51" s="190" customFormat="1" ht="264.75" customHeight="1" x14ac:dyDescent="0.3">
      <c r="A16" s="40"/>
      <c r="B16" s="40"/>
      <c r="C16" s="40"/>
      <c r="D16" s="148" t="s">
        <v>679</v>
      </c>
      <c r="E16" s="40"/>
      <c r="F16" s="194" t="s">
        <v>700</v>
      </c>
      <c r="G16" s="194" t="s">
        <v>700</v>
      </c>
      <c r="H16" s="151" t="s">
        <v>701</v>
      </c>
      <c r="I16" s="40" t="s">
        <v>210</v>
      </c>
      <c r="J16" s="40" t="s">
        <v>234</v>
      </c>
      <c r="K16" s="40" t="s">
        <v>373</v>
      </c>
      <c r="L16" s="151" t="s">
        <v>702</v>
      </c>
      <c r="M16" s="40" t="s">
        <v>682</v>
      </c>
      <c r="N16" s="41"/>
      <c r="O16" s="41"/>
      <c r="P16" s="41"/>
      <c r="Q16" s="41"/>
      <c r="R16" s="216">
        <v>1</v>
      </c>
      <c r="S16" s="196" t="s">
        <v>213</v>
      </c>
      <c r="T16" s="149" t="s">
        <v>703</v>
      </c>
      <c r="U16" s="150">
        <v>1</v>
      </c>
      <c r="V16" s="150">
        <v>1</v>
      </c>
      <c r="W16" s="150">
        <v>1</v>
      </c>
      <c r="X16" s="150">
        <v>1</v>
      </c>
      <c r="Y16" s="150">
        <v>1</v>
      </c>
      <c r="Z16" s="150"/>
      <c r="AA16" s="150"/>
      <c r="AB16" s="150"/>
      <c r="AC16" s="150"/>
      <c r="AD16" s="150"/>
      <c r="AE16" s="150"/>
      <c r="AF16" s="150"/>
      <c r="AG16" s="142">
        <v>1</v>
      </c>
      <c r="AH16" s="142">
        <v>1</v>
      </c>
      <c r="AI16" s="142">
        <v>1</v>
      </c>
      <c r="AJ16" s="142">
        <v>1</v>
      </c>
      <c r="AK16" s="40"/>
      <c r="AL16" s="40"/>
      <c r="AM16" s="40"/>
      <c r="AN16" s="40"/>
      <c r="AO16" s="40"/>
      <c r="AP16" s="40"/>
      <c r="AQ16" s="40"/>
      <c r="AR16" s="40"/>
      <c r="AS16" s="142">
        <f>IF(I16="suma",SUM(AG16:AR16),IF(I16="creciente",MAX(AG16:AR16),IF(I16="DECRECIENTE",R16-MIN(AG16:AR16),IF(I16="CONSTANTE",AVERAGE(AG16:AR16)," "))))</f>
        <v>1</v>
      </c>
      <c r="AT16" s="143">
        <f>IF(I16="suma",AS16/R16,IF(I16="creciente",AS16/(MAX(U16:AF16)),IF(I16="DECRECIENTE",AS16/(Q16-(MIN(U16:AF16))),IF(I16="CONSTANTE",AS16/AVERAGE(U16:AF16)," "))))</f>
        <v>1</v>
      </c>
      <c r="AU16" s="155" t="s">
        <v>704</v>
      </c>
      <c r="AV16" s="240" t="s">
        <v>705</v>
      </c>
      <c r="AW16" s="155" t="s">
        <v>706</v>
      </c>
      <c r="AX16" s="155" t="s">
        <v>687</v>
      </c>
      <c r="AY16" s="153" t="s">
        <v>56</v>
      </c>
    </row>
    <row r="17" spans="1:51" s="190" customFormat="1" ht="239.4" customHeight="1" x14ac:dyDescent="0.3">
      <c r="A17" s="40"/>
      <c r="B17" s="40"/>
      <c r="C17" s="40"/>
      <c r="D17" s="148" t="s">
        <v>679</v>
      </c>
      <c r="E17" s="40" t="s">
        <v>206</v>
      </c>
      <c r="F17" s="194" t="s">
        <v>707</v>
      </c>
      <c r="G17" s="194" t="s">
        <v>707</v>
      </c>
      <c r="H17" s="151" t="s">
        <v>708</v>
      </c>
      <c r="I17" s="40" t="s">
        <v>210</v>
      </c>
      <c r="J17" s="40" t="s">
        <v>234</v>
      </c>
      <c r="K17" s="40" t="s">
        <v>373</v>
      </c>
      <c r="L17" s="151" t="s">
        <v>709</v>
      </c>
      <c r="M17" s="40" t="s">
        <v>682</v>
      </c>
      <c r="N17" s="41"/>
      <c r="O17" s="41"/>
      <c r="P17" s="41"/>
      <c r="Q17" s="41"/>
      <c r="R17" s="216">
        <v>1</v>
      </c>
      <c r="S17" s="196" t="s">
        <v>289</v>
      </c>
      <c r="T17" s="148" t="s">
        <v>710</v>
      </c>
      <c r="U17" s="150"/>
      <c r="V17" s="150"/>
      <c r="W17" s="150"/>
      <c r="X17" s="150">
        <v>1</v>
      </c>
      <c r="Y17" s="150"/>
      <c r="Z17" s="150"/>
      <c r="AA17" s="150"/>
      <c r="AB17" s="150"/>
      <c r="AC17" s="150"/>
      <c r="AD17" s="150"/>
      <c r="AE17" s="150"/>
      <c r="AF17" s="150"/>
      <c r="AG17" s="40"/>
      <c r="AH17" s="40"/>
      <c r="AI17" s="40"/>
      <c r="AJ17" s="142">
        <v>1</v>
      </c>
      <c r="AK17" s="40"/>
      <c r="AL17" s="40"/>
      <c r="AM17" s="40"/>
      <c r="AN17" s="40"/>
      <c r="AO17" s="40"/>
      <c r="AP17" s="40"/>
      <c r="AQ17" s="40"/>
      <c r="AR17" s="40"/>
      <c r="AS17" s="142">
        <f>IF(I17="suma",SUM(AG17:AR17),IF(I17="creciente",MAX(AG17:AR17),IF(I17="DECRECIENTE",R17-MIN(AG17:AR17),IF(I17="CONSTANTE",AVERAGE(AG17:AR17)," "))))</f>
        <v>1</v>
      </c>
      <c r="AT17" s="143">
        <f>IF(I17="suma",AS17/R17,IF(I17="creciente",AS17/(MAX(U17:AF17)),IF(I17="DECRECIENTE",AS17/(Q17-(MIN(U17:AF17))),IF(I17="CONSTANTE",AS17/AVERAGE(U17:AF17)," "))))</f>
        <v>1</v>
      </c>
      <c r="AU17" s="153" t="s">
        <v>711</v>
      </c>
      <c r="AV17" s="153" t="s">
        <v>712</v>
      </c>
      <c r="AW17" s="153" t="s">
        <v>713</v>
      </c>
      <c r="AX17" s="155" t="s">
        <v>204</v>
      </c>
      <c r="AY17" s="155" t="s">
        <v>196</v>
      </c>
    </row>
    <row r="18" spans="1:51" s="190" customFormat="1" ht="138" x14ac:dyDescent="0.3">
      <c r="A18" s="40"/>
      <c r="B18" s="40"/>
      <c r="C18" s="40"/>
      <c r="D18" s="148" t="s">
        <v>679</v>
      </c>
      <c r="E18" s="40"/>
      <c r="F18" s="194" t="s">
        <v>714</v>
      </c>
      <c r="G18" s="194" t="s">
        <v>714</v>
      </c>
      <c r="H18" s="148" t="s">
        <v>715</v>
      </c>
      <c r="I18" s="40" t="s">
        <v>195</v>
      </c>
      <c r="J18" s="40" t="s">
        <v>196</v>
      </c>
      <c r="K18" s="40" t="s">
        <v>197</v>
      </c>
      <c r="L18" s="148" t="s">
        <v>716</v>
      </c>
      <c r="M18" s="40" t="s">
        <v>682</v>
      </c>
      <c r="N18" s="41"/>
      <c r="O18" s="41"/>
      <c r="P18" s="41"/>
      <c r="Q18" s="41"/>
      <c r="R18" s="214">
        <v>5</v>
      </c>
      <c r="S18" s="196" t="s">
        <v>213</v>
      </c>
      <c r="T18" s="148" t="s">
        <v>717</v>
      </c>
      <c r="U18" s="213">
        <v>1</v>
      </c>
      <c r="V18" s="213">
        <v>1</v>
      </c>
      <c r="W18" s="213">
        <v>1</v>
      </c>
      <c r="X18" s="213">
        <v>1</v>
      </c>
      <c r="Y18" s="213">
        <v>1</v>
      </c>
      <c r="Z18" s="213"/>
      <c r="AA18" s="213"/>
      <c r="AB18" s="213"/>
      <c r="AC18" s="213"/>
      <c r="AD18" s="213"/>
      <c r="AE18" s="213"/>
      <c r="AF18" s="213"/>
      <c r="AG18" s="40">
        <v>1</v>
      </c>
      <c r="AH18" s="40">
        <v>1</v>
      </c>
      <c r="AI18" s="40">
        <v>1</v>
      </c>
      <c r="AJ18" s="40">
        <v>1</v>
      </c>
      <c r="AK18" s="40"/>
      <c r="AL18" s="40"/>
      <c r="AM18" s="40"/>
      <c r="AN18" s="40"/>
      <c r="AO18" s="40"/>
      <c r="AP18" s="40"/>
      <c r="AQ18" s="40"/>
      <c r="AR18" s="40"/>
      <c r="AS18" s="40">
        <f t="shared" ref="AS18" si="0">IF(I18="suma",SUM(AG18:AR18),IF(I18="creciente",MAX(AG18:AR18),IF(I18="DECRECIENTE",R18-MIN(AG18:AR18),IF(I18="CONSTANTE",AVERAGE(AG18:AR18)," "))))</f>
        <v>4</v>
      </c>
      <c r="AT18" s="143">
        <f t="shared" ref="AT18" si="1">IF(I18="suma",AS18/R18,IF(I18="creciente",AS18/(MAX(U18:AF18)),IF(I18="DECRECIENTE",AS18/(Q18-(MIN(U18:AF18))),IF(I18="CONSTANTE",AS18/AVERAGE(U18:AF18)," "))))</f>
        <v>0.8</v>
      </c>
      <c r="AU18" s="155" t="s">
        <v>718</v>
      </c>
      <c r="AV18" s="240" t="s">
        <v>719</v>
      </c>
      <c r="AW18" s="155" t="s">
        <v>720</v>
      </c>
      <c r="AX18" s="155" t="s">
        <v>687</v>
      </c>
      <c r="AY18" s="153" t="s">
        <v>56</v>
      </c>
    </row>
    <row r="19" spans="1:51" x14ac:dyDescent="0.3">
      <c r="A19" s="608" t="s">
        <v>300</v>
      </c>
      <c r="B19" s="607" t="s">
        <v>301</v>
      </c>
      <c r="C19" s="607"/>
      <c r="D19" s="607"/>
      <c r="E19" s="607"/>
      <c r="F19" s="607"/>
      <c r="G19" s="609" t="s">
        <v>491</v>
      </c>
      <c r="H19" s="609"/>
      <c r="I19" s="609"/>
      <c r="J19" s="609"/>
      <c r="K19" s="609"/>
      <c r="L19" s="609"/>
      <c r="M19" s="609"/>
      <c r="N19" s="609"/>
      <c r="O19" s="607" t="s">
        <v>301</v>
      </c>
      <c r="P19" s="607"/>
      <c r="Q19" s="607"/>
      <c r="R19" s="607"/>
      <c r="S19" s="607"/>
      <c r="T19" s="607"/>
      <c r="U19" s="607" t="s">
        <v>301</v>
      </c>
      <c r="V19" s="607"/>
      <c r="W19" s="607"/>
      <c r="X19" s="607"/>
      <c r="Y19" s="607"/>
      <c r="Z19" s="607"/>
      <c r="AA19" s="607"/>
      <c r="AB19" s="607"/>
      <c r="AC19" s="607" t="s">
        <v>301</v>
      </c>
      <c r="AD19" s="607"/>
      <c r="AE19" s="607"/>
      <c r="AF19" s="607"/>
      <c r="AG19" s="607"/>
      <c r="AH19" s="607"/>
      <c r="AI19" s="607"/>
      <c r="AJ19" s="607"/>
      <c r="AK19" s="607"/>
      <c r="AL19" s="607"/>
      <c r="AM19" s="607"/>
      <c r="AN19" s="607"/>
      <c r="AO19" s="609" t="s">
        <v>303</v>
      </c>
      <c r="AP19" s="609"/>
      <c r="AQ19" s="609"/>
      <c r="AR19" s="609"/>
      <c r="AS19" s="607" t="s">
        <v>304</v>
      </c>
      <c r="AT19" s="607"/>
      <c r="AU19" s="607"/>
      <c r="AV19" s="607"/>
      <c r="AW19" s="607"/>
      <c r="AX19" s="607"/>
      <c r="AY19" s="607"/>
    </row>
    <row r="20" spans="1:51" ht="13.95" customHeight="1" x14ac:dyDescent="0.3">
      <c r="A20" s="608"/>
      <c r="B20" s="607" t="s">
        <v>721</v>
      </c>
      <c r="C20" s="607"/>
      <c r="D20" s="607"/>
      <c r="E20" s="607"/>
      <c r="F20" s="607"/>
      <c r="G20" s="609"/>
      <c r="H20" s="609"/>
      <c r="I20" s="609"/>
      <c r="J20" s="609"/>
      <c r="K20" s="609"/>
      <c r="L20" s="609"/>
      <c r="M20" s="609"/>
      <c r="N20" s="609"/>
      <c r="O20" s="607" t="s">
        <v>722</v>
      </c>
      <c r="P20" s="607"/>
      <c r="Q20" s="607"/>
      <c r="R20" s="607"/>
      <c r="S20" s="607"/>
      <c r="T20" s="607"/>
      <c r="U20" s="607" t="s">
        <v>306</v>
      </c>
      <c r="V20" s="607"/>
      <c r="W20" s="607"/>
      <c r="X20" s="607"/>
      <c r="Y20" s="607"/>
      <c r="Z20" s="607"/>
      <c r="AA20" s="607"/>
      <c r="AB20" s="607"/>
      <c r="AC20" s="607" t="s">
        <v>306</v>
      </c>
      <c r="AD20" s="607"/>
      <c r="AE20" s="607"/>
      <c r="AF20" s="607"/>
      <c r="AG20" s="607"/>
      <c r="AH20" s="607"/>
      <c r="AI20" s="607"/>
      <c r="AJ20" s="607"/>
      <c r="AK20" s="607"/>
      <c r="AL20" s="607"/>
      <c r="AM20" s="607"/>
      <c r="AN20" s="607"/>
      <c r="AO20" s="609"/>
      <c r="AP20" s="609"/>
      <c r="AQ20" s="609"/>
      <c r="AR20" s="609"/>
      <c r="AS20" s="607" t="s">
        <v>307</v>
      </c>
      <c r="AT20" s="607"/>
      <c r="AU20" s="607"/>
      <c r="AV20" s="607"/>
      <c r="AW20" s="607"/>
      <c r="AX20" s="607"/>
      <c r="AY20" s="607"/>
    </row>
    <row r="21" spans="1:51" ht="15" customHeight="1" x14ac:dyDescent="0.3">
      <c r="A21" s="608"/>
      <c r="B21" s="607" t="s">
        <v>494</v>
      </c>
      <c r="C21" s="607"/>
      <c r="D21" s="607"/>
      <c r="E21" s="607"/>
      <c r="F21" s="607"/>
      <c r="G21" s="609"/>
      <c r="H21" s="609"/>
      <c r="I21" s="609"/>
      <c r="J21" s="609"/>
      <c r="K21" s="609"/>
      <c r="L21" s="609"/>
      <c r="M21" s="609"/>
      <c r="N21" s="609"/>
      <c r="O21" s="607" t="s">
        <v>723</v>
      </c>
      <c r="P21" s="607"/>
      <c r="Q21" s="607"/>
      <c r="R21" s="607"/>
      <c r="S21" s="607"/>
      <c r="T21" s="607"/>
      <c r="U21" s="607" t="s">
        <v>309</v>
      </c>
      <c r="V21" s="607"/>
      <c r="W21" s="607"/>
      <c r="X21" s="607"/>
      <c r="Y21" s="607"/>
      <c r="Z21" s="607"/>
      <c r="AA21" s="607"/>
      <c r="AB21" s="607"/>
      <c r="AC21" s="607" t="s">
        <v>309</v>
      </c>
      <c r="AD21" s="607"/>
      <c r="AE21" s="607"/>
      <c r="AF21" s="607"/>
      <c r="AG21" s="607"/>
      <c r="AH21" s="607"/>
      <c r="AI21" s="607"/>
      <c r="AJ21" s="607"/>
      <c r="AK21" s="607"/>
      <c r="AL21" s="607"/>
      <c r="AM21" s="607"/>
      <c r="AN21" s="607"/>
      <c r="AO21" s="609"/>
      <c r="AP21" s="609"/>
      <c r="AQ21" s="609"/>
      <c r="AR21" s="609"/>
      <c r="AS21" s="607" t="s">
        <v>310</v>
      </c>
      <c r="AT21" s="607"/>
      <c r="AU21" s="607"/>
      <c r="AV21" s="607"/>
      <c r="AW21" s="607"/>
      <c r="AX21" s="607"/>
      <c r="AY21" s="607"/>
    </row>
  </sheetData>
  <mergeCells count="61">
    <mergeCell ref="AX1:AY1"/>
    <mergeCell ref="A2:AW2"/>
    <mergeCell ref="AX2:AY2"/>
    <mergeCell ref="A3:AW4"/>
    <mergeCell ref="AX3:AY3"/>
    <mergeCell ref="AX4:AY4"/>
    <mergeCell ref="A10:D10"/>
    <mergeCell ref="E10:AF10"/>
    <mergeCell ref="A11:E11"/>
    <mergeCell ref="F11:F12"/>
    <mergeCell ref="A1:AW1"/>
    <mergeCell ref="AS11:AT11"/>
    <mergeCell ref="A6:A8"/>
    <mergeCell ref="B6:C8"/>
    <mergeCell ref="D6:D8"/>
    <mergeCell ref="E6:F6"/>
    <mergeCell ref="I6:T8"/>
    <mergeCell ref="E7:F7"/>
    <mergeCell ref="E8:F8"/>
    <mergeCell ref="AG11:AR11"/>
    <mergeCell ref="G11:G12"/>
    <mergeCell ref="H11:H12"/>
    <mergeCell ref="A19:A21"/>
    <mergeCell ref="B19:F19"/>
    <mergeCell ref="G19:N21"/>
    <mergeCell ref="O19:T19"/>
    <mergeCell ref="U19:AB19"/>
    <mergeCell ref="AC20:AN20"/>
    <mergeCell ref="AS20:AY20"/>
    <mergeCell ref="B21:F21"/>
    <mergeCell ref="O21:T21"/>
    <mergeCell ref="U21:AB21"/>
    <mergeCell ref="AC21:AN21"/>
    <mergeCell ref="B20:F20"/>
    <mergeCell ref="AS21:AY21"/>
    <mergeCell ref="O20:T20"/>
    <mergeCell ref="U20:AB20"/>
    <mergeCell ref="AO19:AR21"/>
    <mergeCell ref="AS19:AY19"/>
    <mergeCell ref="AY5:AY12"/>
    <mergeCell ref="A9:D9"/>
    <mergeCell ref="E9:AF9"/>
    <mergeCell ref="A5:AF5"/>
    <mergeCell ref="AG5:AT10"/>
    <mergeCell ref="AU5:AU12"/>
    <mergeCell ref="AV5:AV12"/>
    <mergeCell ref="AW5:AW12"/>
    <mergeCell ref="AX5:AX12"/>
    <mergeCell ref="M11:M12"/>
    <mergeCell ref="N11:R11"/>
    <mergeCell ref="S11:S12"/>
    <mergeCell ref="T11:T12"/>
    <mergeCell ref="G6:H6"/>
    <mergeCell ref="G7:H7"/>
    <mergeCell ref="G8:H8"/>
    <mergeCell ref="I11:I12"/>
    <mergeCell ref="J11:J12"/>
    <mergeCell ref="K11:K12"/>
    <mergeCell ref="L11:L12"/>
    <mergeCell ref="AC19:AN19"/>
    <mergeCell ref="U11:AF11"/>
  </mergeCells>
  <dataValidations count="1">
    <dataValidation type="list" allowBlank="1" showInputMessage="1" showErrorMessage="1" sqref="I13:I18" xr:uid="{627B06AB-33CE-40F2-9475-5C662ADEB10F}">
      <formula1>$XFD$13:$XFD$18</formula1>
    </dataValidation>
  </dataValidations>
  <pageMargins left="0.25" right="0.25" top="0.75" bottom="0.75" header="0.3" footer="0.3"/>
  <pageSetup paperSize="5" scale="21" orientation="landscape" r:id="rId1"/>
  <headerFooter>
    <oddFooter>&amp;C_x000D_&amp;1#&amp;"Calibri"&amp;10&amp;K000000 Información Pública Clasificada</oddFooter>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A1:E34"/>
  <sheetViews>
    <sheetView zoomScale="120" zoomScaleNormal="120" workbookViewId="0">
      <selection activeCell="G8" sqref="G8"/>
    </sheetView>
  </sheetViews>
  <sheetFormatPr baseColWidth="10" defaultColWidth="11.44140625" defaultRowHeight="14.4" x14ac:dyDescent="0.3"/>
  <cols>
    <col min="1" max="1" width="21" customWidth="1"/>
    <col min="2" max="4" width="20.5546875" customWidth="1"/>
    <col min="5" max="5" width="24.33203125" customWidth="1"/>
  </cols>
  <sheetData>
    <row r="1" spans="1:5" s="2" customFormat="1" ht="16.5" customHeight="1" x14ac:dyDescent="0.3">
      <c r="A1" s="650"/>
      <c r="B1" s="653" t="s">
        <v>0</v>
      </c>
      <c r="C1" s="653"/>
      <c r="D1" s="653"/>
      <c r="E1" s="120" t="s">
        <v>1</v>
      </c>
    </row>
    <row r="2" spans="1:5" s="2" customFormat="1" ht="20.25" customHeight="1" x14ac:dyDescent="0.3">
      <c r="A2" s="651"/>
      <c r="B2" s="654" t="s">
        <v>2</v>
      </c>
      <c r="C2" s="654"/>
      <c r="D2" s="654"/>
      <c r="E2" s="121" t="s">
        <v>3</v>
      </c>
    </row>
    <row r="3" spans="1:5" s="2" customFormat="1" ht="30" customHeight="1" x14ac:dyDescent="0.3">
      <c r="A3" s="651"/>
      <c r="B3" s="641" t="s">
        <v>4</v>
      </c>
      <c r="C3" s="641"/>
      <c r="D3" s="641"/>
      <c r="E3" s="121" t="s">
        <v>5</v>
      </c>
    </row>
    <row r="4" spans="1:5" s="2" customFormat="1" ht="16.5" customHeight="1" thickBot="1" x14ac:dyDescent="0.35">
      <c r="A4" s="652"/>
      <c r="B4" s="427"/>
      <c r="C4" s="427"/>
      <c r="D4" s="427"/>
      <c r="E4" s="122" t="s">
        <v>724</v>
      </c>
    </row>
    <row r="5" spans="1:5" s="2" customFormat="1" ht="9" customHeight="1" thickBot="1" x14ac:dyDescent="0.35">
      <c r="A5"/>
      <c r="B5"/>
      <c r="C5"/>
      <c r="D5"/>
      <c r="E5"/>
    </row>
    <row r="6" spans="1:5" ht="14.25" customHeight="1" x14ac:dyDescent="0.3">
      <c r="A6" s="645" t="s">
        <v>725</v>
      </c>
      <c r="B6" s="351"/>
      <c r="C6" s="351"/>
      <c r="D6" s="351"/>
      <c r="E6" s="646"/>
    </row>
    <row r="7" spans="1:5" ht="15.75" customHeight="1" thickBot="1" x14ac:dyDescent="0.35">
      <c r="A7" s="127" t="s">
        <v>726</v>
      </c>
      <c r="B7" s="128" t="s">
        <v>727</v>
      </c>
      <c r="C7" s="655" t="s">
        <v>728</v>
      </c>
      <c r="D7" s="655"/>
      <c r="E7" s="656"/>
    </row>
    <row r="8" spans="1:5" ht="81" customHeight="1" x14ac:dyDescent="0.3">
      <c r="A8" s="315">
        <v>45351</v>
      </c>
      <c r="B8" s="40" t="s">
        <v>729</v>
      </c>
      <c r="C8" s="657" t="s">
        <v>730</v>
      </c>
      <c r="D8" s="658"/>
      <c r="E8" s="659"/>
    </row>
    <row r="9" spans="1:5" x14ac:dyDescent="0.3">
      <c r="A9" s="124"/>
      <c r="B9" s="123"/>
      <c r="C9" s="647"/>
      <c r="D9" s="648"/>
      <c r="E9" s="649"/>
    </row>
    <row r="10" spans="1:5" x14ac:dyDescent="0.3">
      <c r="A10" s="124"/>
      <c r="B10" s="123"/>
      <c r="C10" s="647"/>
      <c r="D10" s="648"/>
      <c r="E10" s="649"/>
    </row>
    <row r="11" spans="1:5" x14ac:dyDescent="0.3">
      <c r="A11" s="124"/>
      <c r="B11" s="123"/>
      <c r="C11" s="647"/>
      <c r="D11" s="648"/>
      <c r="E11" s="649"/>
    </row>
    <row r="12" spans="1:5" x14ac:dyDescent="0.3">
      <c r="A12" s="124"/>
      <c r="B12" s="123"/>
      <c r="C12" s="647"/>
      <c r="D12" s="648"/>
      <c r="E12" s="649"/>
    </row>
    <row r="13" spans="1:5" x14ac:dyDescent="0.3">
      <c r="A13" s="124"/>
      <c r="B13" s="123"/>
      <c r="C13" s="647"/>
      <c r="D13" s="648"/>
      <c r="E13" s="649"/>
    </row>
    <row r="14" spans="1:5" x14ac:dyDescent="0.3">
      <c r="A14" s="124"/>
      <c r="B14" s="123"/>
      <c r="C14" s="647"/>
      <c r="D14" s="648"/>
      <c r="E14" s="649"/>
    </row>
    <row r="15" spans="1:5" x14ac:dyDescent="0.3">
      <c r="A15" s="124"/>
      <c r="B15" s="123"/>
      <c r="C15" s="647"/>
      <c r="D15" s="648"/>
      <c r="E15" s="649"/>
    </row>
    <row r="16" spans="1:5" x14ac:dyDescent="0.3">
      <c r="A16" s="124"/>
      <c r="B16" s="123"/>
      <c r="C16" s="647"/>
      <c r="D16" s="648"/>
      <c r="E16" s="649"/>
    </row>
    <row r="17" spans="1:5" x14ac:dyDescent="0.3">
      <c r="A17" s="124"/>
      <c r="B17" s="123"/>
      <c r="C17" s="647"/>
      <c r="D17" s="648"/>
      <c r="E17" s="649"/>
    </row>
    <row r="18" spans="1:5" x14ac:dyDescent="0.3">
      <c r="A18" s="124"/>
      <c r="B18" s="123"/>
      <c r="C18" s="647"/>
      <c r="D18" s="648"/>
      <c r="E18" s="649"/>
    </row>
    <row r="19" spans="1:5" x14ac:dyDescent="0.3">
      <c r="A19" s="124"/>
      <c r="B19" s="123"/>
      <c r="C19" s="647"/>
      <c r="D19" s="648"/>
      <c r="E19" s="649"/>
    </row>
    <row r="20" spans="1:5" x14ac:dyDescent="0.3">
      <c r="A20" s="124"/>
      <c r="B20" s="123"/>
      <c r="C20" s="647"/>
      <c r="D20" s="648"/>
      <c r="E20" s="649"/>
    </row>
    <row r="21" spans="1:5" x14ac:dyDescent="0.3">
      <c r="A21" s="124"/>
      <c r="B21" s="123"/>
      <c r="C21" s="647"/>
      <c r="D21" s="648"/>
      <c r="E21" s="649"/>
    </row>
    <row r="22" spans="1:5" x14ac:dyDescent="0.3">
      <c r="A22" s="124"/>
      <c r="B22" s="123"/>
      <c r="C22" s="647"/>
      <c r="D22" s="648"/>
      <c r="E22" s="649"/>
    </row>
    <row r="23" spans="1:5" x14ac:dyDescent="0.3">
      <c r="A23" s="124"/>
      <c r="B23" s="123"/>
      <c r="C23" s="647"/>
      <c r="D23" s="648"/>
      <c r="E23" s="649"/>
    </row>
    <row r="24" spans="1:5" x14ac:dyDescent="0.3">
      <c r="A24" s="124"/>
      <c r="B24" s="123"/>
      <c r="C24" s="647"/>
      <c r="D24" s="648"/>
      <c r="E24" s="649"/>
    </row>
    <row r="25" spans="1:5" x14ac:dyDescent="0.3">
      <c r="A25" s="124"/>
      <c r="B25" s="123"/>
      <c r="C25" s="647"/>
      <c r="D25" s="648"/>
      <c r="E25" s="649"/>
    </row>
    <row r="26" spans="1:5" x14ac:dyDescent="0.3">
      <c r="A26" s="124"/>
      <c r="B26" s="123"/>
      <c r="C26" s="647"/>
      <c r="D26" s="648"/>
      <c r="E26" s="649"/>
    </row>
    <row r="27" spans="1:5" x14ac:dyDescent="0.3">
      <c r="A27" s="124"/>
      <c r="B27" s="123"/>
      <c r="C27" s="647"/>
      <c r="D27" s="648"/>
      <c r="E27" s="649"/>
    </row>
    <row r="28" spans="1:5" x14ac:dyDescent="0.3">
      <c r="A28" s="124"/>
      <c r="B28" s="123"/>
      <c r="C28" s="647"/>
      <c r="D28" s="648"/>
      <c r="E28" s="649"/>
    </row>
    <row r="29" spans="1:5" x14ac:dyDescent="0.3">
      <c r="A29" s="124"/>
      <c r="B29" s="123"/>
      <c r="C29" s="647"/>
      <c r="D29" s="648"/>
      <c r="E29" s="649"/>
    </row>
    <row r="30" spans="1:5" x14ac:dyDescent="0.3">
      <c r="A30" s="124"/>
      <c r="B30" s="123"/>
      <c r="C30" s="647"/>
      <c r="D30" s="648"/>
      <c r="E30" s="649"/>
    </row>
    <row r="31" spans="1:5" x14ac:dyDescent="0.3">
      <c r="A31" s="124"/>
      <c r="B31" s="123"/>
      <c r="C31" s="647"/>
      <c r="D31" s="648"/>
      <c r="E31" s="649"/>
    </row>
    <row r="32" spans="1:5" x14ac:dyDescent="0.3">
      <c r="A32" s="124"/>
      <c r="B32" s="123"/>
      <c r="C32" s="647"/>
      <c r="D32" s="648"/>
      <c r="E32" s="649"/>
    </row>
    <row r="33" spans="1:5" x14ac:dyDescent="0.3">
      <c r="A33" s="124"/>
      <c r="B33" s="123"/>
      <c r="C33" s="647"/>
      <c r="D33" s="648"/>
      <c r="E33" s="649"/>
    </row>
    <row r="34" spans="1:5" ht="15" thickBot="1" x14ac:dyDescent="0.35">
      <c r="A34" s="125"/>
      <c r="B34" s="126"/>
      <c r="C34" s="642"/>
      <c r="D34" s="643"/>
      <c r="E34" s="644"/>
    </row>
  </sheetData>
  <mergeCells count="33">
    <mergeCell ref="C13:E13"/>
    <mergeCell ref="A1:A4"/>
    <mergeCell ref="B1:D1"/>
    <mergeCell ref="B2:D2"/>
    <mergeCell ref="B3:D4"/>
    <mergeCell ref="C7:E7"/>
    <mergeCell ref="C8:E8"/>
    <mergeCell ref="C9:E9"/>
    <mergeCell ref="C10:E10"/>
    <mergeCell ref="C11:E11"/>
    <mergeCell ref="C12:E12"/>
    <mergeCell ref="C28:E28"/>
    <mergeCell ref="C29:E29"/>
    <mergeCell ref="C18:E18"/>
    <mergeCell ref="C19:E19"/>
    <mergeCell ref="C20:E20"/>
    <mergeCell ref="C21:E21"/>
    <mergeCell ref="C34:E34"/>
    <mergeCell ref="A6:E6"/>
    <mergeCell ref="C24:E24"/>
    <mergeCell ref="C25:E25"/>
    <mergeCell ref="C26:E26"/>
    <mergeCell ref="C27:E27"/>
    <mergeCell ref="C22:E22"/>
    <mergeCell ref="C23:E23"/>
    <mergeCell ref="C30:E30"/>
    <mergeCell ref="C31:E31"/>
    <mergeCell ref="C32:E32"/>
    <mergeCell ref="C33:E33"/>
    <mergeCell ref="C14:E14"/>
    <mergeCell ref="C15:E15"/>
    <mergeCell ref="C16:E16"/>
    <mergeCell ref="C17:E17"/>
  </mergeCells>
  <pageMargins left="0.7" right="0.7" top="0.75" bottom="0.75" header="0.3" footer="0.3"/>
  <pageSetup paperSize="9" orientation="portrait" r:id="rId1"/>
  <headerFooter>
    <oddFooter>&amp;C_x000D_&amp;1#&amp;"Calibri"&amp;10&amp;K000000 Información Pública Clasificada</oddFooter>
  </headerFooter>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56"/>
  <sheetViews>
    <sheetView zoomScale="91" workbookViewId="0">
      <selection activeCell="C28" sqref="C28"/>
    </sheetView>
  </sheetViews>
  <sheetFormatPr baseColWidth="10" defaultColWidth="11.44140625" defaultRowHeight="13.8" x14ac:dyDescent="0.3"/>
  <cols>
    <col min="1" max="1" width="44.109375" style="31" customWidth="1"/>
    <col min="2" max="2" width="61.88671875" style="31" customWidth="1"/>
    <col min="3" max="3" width="61.109375" style="31" customWidth="1"/>
    <col min="4" max="4" width="81" style="31" customWidth="1"/>
    <col min="5" max="5" width="32.88671875" style="58" customWidth="1"/>
    <col min="6" max="6" width="19" style="31" customWidth="1"/>
    <col min="7" max="7" width="29.44140625" style="31" customWidth="1"/>
    <col min="8" max="8" width="36.33203125" style="31" customWidth="1"/>
    <col min="9" max="9" width="40" style="31" customWidth="1"/>
    <col min="10" max="16384" width="11.44140625" style="31"/>
  </cols>
  <sheetData>
    <row r="1" spans="1:9" s="46" customFormat="1" x14ac:dyDescent="0.3">
      <c r="A1" s="45" t="s">
        <v>731</v>
      </c>
      <c r="B1" s="45" t="s">
        <v>732</v>
      </c>
      <c r="C1" s="45" t="s">
        <v>733</v>
      </c>
      <c r="D1" s="45" t="s">
        <v>734</v>
      </c>
      <c r="E1" s="45" t="s">
        <v>177</v>
      </c>
      <c r="F1" s="45" t="s">
        <v>735</v>
      </c>
      <c r="G1" s="45" t="s">
        <v>736</v>
      </c>
      <c r="H1" s="45" t="s">
        <v>393</v>
      </c>
      <c r="I1" s="45" t="s">
        <v>737</v>
      </c>
    </row>
    <row r="2" spans="1:9" s="46" customFormat="1" x14ac:dyDescent="0.3">
      <c r="A2" s="47" t="s">
        <v>738</v>
      </c>
      <c r="B2" s="40" t="s">
        <v>739</v>
      </c>
      <c r="C2" s="47" t="s">
        <v>740</v>
      </c>
      <c r="D2" s="48" t="s">
        <v>741</v>
      </c>
      <c r="E2" s="42" t="s">
        <v>742</v>
      </c>
      <c r="F2" s="49" t="s">
        <v>743</v>
      </c>
      <c r="G2" s="50" t="s">
        <v>744</v>
      </c>
      <c r="H2" s="50" t="s">
        <v>745</v>
      </c>
      <c r="I2" s="49" t="s">
        <v>746</v>
      </c>
    </row>
    <row r="3" spans="1:9" x14ac:dyDescent="0.3">
      <c r="A3" s="47" t="s">
        <v>747</v>
      </c>
      <c r="B3" s="40" t="s">
        <v>748</v>
      </c>
      <c r="C3" s="47" t="s">
        <v>749</v>
      </c>
      <c r="D3" s="51" t="s">
        <v>750</v>
      </c>
      <c r="E3" s="42" t="s">
        <v>751</v>
      </c>
      <c r="F3" s="49" t="s">
        <v>752</v>
      </c>
      <c r="G3" s="50" t="s">
        <v>753</v>
      </c>
      <c r="H3" s="50" t="s">
        <v>402</v>
      </c>
      <c r="I3" s="49" t="s">
        <v>754</v>
      </c>
    </row>
    <row r="4" spans="1:9" x14ac:dyDescent="0.3">
      <c r="A4" s="47" t="s">
        <v>755</v>
      </c>
      <c r="B4" s="40" t="s">
        <v>756</v>
      </c>
      <c r="C4" s="47" t="s">
        <v>757</v>
      </c>
      <c r="D4" s="51" t="s">
        <v>758</v>
      </c>
      <c r="E4" s="42" t="s">
        <v>759</v>
      </c>
      <c r="F4" s="49" t="s">
        <v>760</v>
      </c>
      <c r="G4" s="50" t="s">
        <v>761</v>
      </c>
      <c r="H4" s="50" t="s">
        <v>397</v>
      </c>
      <c r="I4" s="49" t="s">
        <v>762</v>
      </c>
    </row>
    <row r="5" spans="1:9" x14ac:dyDescent="0.3">
      <c r="A5" s="47" t="s">
        <v>763</v>
      </c>
      <c r="B5" s="40" t="s">
        <v>764</v>
      </c>
      <c r="C5" s="47" t="s">
        <v>765</v>
      </c>
      <c r="D5" s="51" t="s">
        <v>766</v>
      </c>
      <c r="E5" s="42" t="s">
        <v>767</v>
      </c>
      <c r="F5" s="49" t="s">
        <v>768</v>
      </c>
      <c r="G5" s="50" t="s">
        <v>769</v>
      </c>
      <c r="H5" s="50" t="s">
        <v>398</v>
      </c>
      <c r="I5" s="49" t="s">
        <v>770</v>
      </c>
    </row>
    <row r="6" spans="1:9" ht="27.6" x14ac:dyDescent="0.3">
      <c r="A6" s="47" t="s">
        <v>771</v>
      </c>
      <c r="B6" s="40" t="s">
        <v>772</v>
      </c>
      <c r="C6" s="47" t="s">
        <v>773</v>
      </c>
      <c r="D6" s="51" t="s">
        <v>774</v>
      </c>
      <c r="E6" s="42" t="s">
        <v>775</v>
      </c>
      <c r="G6" s="50" t="s">
        <v>776</v>
      </c>
      <c r="H6" s="50" t="s">
        <v>399</v>
      </c>
      <c r="I6" s="49" t="s">
        <v>777</v>
      </c>
    </row>
    <row r="7" spans="1:9" x14ac:dyDescent="0.3">
      <c r="B7" s="40" t="s">
        <v>778</v>
      </c>
      <c r="C7" s="47" t="s">
        <v>779</v>
      </c>
      <c r="D7" s="51" t="s">
        <v>780</v>
      </c>
      <c r="E7" s="49" t="s">
        <v>781</v>
      </c>
      <c r="G7" s="42" t="s">
        <v>408</v>
      </c>
      <c r="H7" s="50" t="s">
        <v>400</v>
      </c>
      <c r="I7" s="49" t="s">
        <v>782</v>
      </c>
    </row>
    <row r="8" spans="1:9" ht="27.6" x14ac:dyDescent="0.3">
      <c r="A8" s="52"/>
      <c r="B8" s="40" t="s">
        <v>783</v>
      </c>
      <c r="C8" s="47" t="s">
        <v>784</v>
      </c>
      <c r="D8" s="51" t="s">
        <v>785</v>
      </c>
      <c r="E8" s="49" t="s">
        <v>786</v>
      </c>
      <c r="I8" s="49" t="s">
        <v>787</v>
      </c>
    </row>
    <row r="9" spans="1:9" ht="32.1" customHeight="1" x14ac:dyDescent="0.3">
      <c r="A9" s="52"/>
      <c r="B9" s="40" t="s">
        <v>788</v>
      </c>
      <c r="C9" s="47" t="s">
        <v>789</v>
      </c>
      <c r="D9" s="51" t="s">
        <v>790</v>
      </c>
      <c r="E9" s="49" t="s">
        <v>791</v>
      </c>
      <c r="I9" s="49" t="s">
        <v>792</v>
      </c>
    </row>
    <row r="10" spans="1:9" x14ac:dyDescent="0.3">
      <c r="A10" s="52"/>
      <c r="B10" s="40" t="s">
        <v>793</v>
      </c>
      <c r="C10" s="47" t="s">
        <v>794</v>
      </c>
      <c r="D10" s="51" t="s">
        <v>795</v>
      </c>
      <c r="E10" s="49" t="s">
        <v>796</v>
      </c>
      <c r="I10" s="49" t="s">
        <v>797</v>
      </c>
    </row>
    <row r="11" spans="1:9" x14ac:dyDescent="0.3">
      <c r="A11" s="52"/>
      <c r="B11" s="40" t="s">
        <v>798</v>
      </c>
      <c r="C11" s="47" t="s">
        <v>799</v>
      </c>
      <c r="D11" s="51" t="s">
        <v>800</v>
      </c>
      <c r="E11" s="49" t="s">
        <v>801</v>
      </c>
      <c r="I11" s="49" t="s">
        <v>802</v>
      </c>
    </row>
    <row r="12" spans="1:9" ht="27.6" x14ac:dyDescent="0.3">
      <c r="A12" s="52"/>
      <c r="B12" s="40" t="s">
        <v>803</v>
      </c>
      <c r="C12" s="47" t="s">
        <v>804</v>
      </c>
      <c r="D12" s="51" t="s">
        <v>805</v>
      </c>
      <c r="E12" s="49" t="s">
        <v>806</v>
      </c>
      <c r="I12" s="49" t="s">
        <v>807</v>
      </c>
    </row>
    <row r="13" spans="1:9" x14ac:dyDescent="0.3">
      <c r="A13" s="52"/>
      <c r="B13" s="134" t="s">
        <v>808</v>
      </c>
      <c r="D13" s="51" t="s">
        <v>809</v>
      </c>
      <c r="E13" s="49" t="s">
        <v>810</v>
      </c>
      <c r="I13" s="49" t="s">
        <v>811</v>
      </c>
    </row>
    <row r="14" spans="1:9" x14ac:dyDescent="0.3">
      <c r="A14" s="52"/>
      <c r="B14" s="40" t="s">
        <v>812</v>
      </c>
      <c r="C14" s="52"/>
      <c r="D14" s="51" t="s">
        <v>813</v>
      </c>
      <c r="E14" s="49" t="s">
        <v>814</v>
      </c>
    </row>
    <row r="15" spans="1:9" x14ac:dyDescent="0.3">
      <c r="A15" s="52"/>
      <c r="B15" s="40" t="s">
        <v>815</v>
      </c>
      <c r="C15" s="52"/>
      <c r="D15" s="51" t="s">
        <v>816</v>
      </c>
      <c r="E15" s="49" t="s">
        <v>817</v>
      </c>
    </row>
    <row r="16" spans="1:9" x14ac:dyDescent="0.3">
      <c r="A16" s="52"/>
      <c r="B16" s="40" t="s">
        <v>818</v>
      </c>
      <c r="C16" s="52"/>
      <c r="D16" s="51" t="s">
        <v>819</v>
      </c>
      <c r="E16" s="53"/>
    </row>
    <row r="17" spans="1:5" x14ac:dyDescent="0.3">
      <c r="A17" s="52"/>
      <c r="B17" s="40" t="s">
        <v>820</v>
      </c>
      <c r="C17" s="52"/>
      <c r="D17" s="51" t="s">
        <v>821</v>
      </c>
      <c r="E17" s="53"/>
    </row>
    <row r="18" spans="1:5" x14ac:dyDescent="0.3">
      <c r="A18" s="52"/>
      <c r="B18" s="40" t="s">
        <v>822</v>
      </c>
      <c r="C18" s="52"/>
      <c r="D18" s="51" t="s">
        <v>823</v>
      </c>
      <c r="E18" s="53"/>
    </row>
    <row r="19" spans="1:5" x14ac:dyDescent="0.3">
      <c r="A19" s="52"/>
      <c r="B19" s="40" t="s">
        <v>824</v>
      </c>
      <c r="C19" s="52"/>
      <c r="D19" s="51" t="s">
        <v>825</v>
      </c>
      <c r="E19" s="53"/>
    </row>
    <row r="20" spans="1:5" x14ac:dyDescent="0.3">
      <c r="A20" s="52"/>
      <c r="B20" s="40" t="s">
        <v>826</v>
      </c>
      <c r="C20" s="52"/>
      <c r="D20" s="51" t="s">
        <v>827</v>
      </c>
      <c r="E20" s="53"/>
    </row>
    <row r="21" spans="1:5" x14ac:dyDescent="0.3">
      <c r="B21" s="40" t="s">
        <v>828</v>
      </c>
      <c r="D21" s="51" t="s">
        <v>829</v>
      </c>
      <c r="E21" s="53"/>
    </row>
    <row r="22" spans="1:5" x14ac:dyDescent="0.3">
      <c r="B22" s="40" t="s">
        <v>830</v>
      </c>
      <c r="D22" s="51" t="s">
        <v>831</v>
      </c>
      <c r="E22" s="53"/>
    </row>
    <row r="23" spans="1:5" x14ac:dyDescent="0.3">
      <c r="B23" s="40" t="s">
        <v>832</v>
      </c>
      <c r="D23" s="51" t="s">
        <v>833</v>
      </c>
      <c r="E23" s="53"/>
    </row>
    <row r="24" spans="1:5" x14ac:dyDescent="0.3">
      <c r="D24" s="54" t="s">
        <v>834</v>
      </c>
      <c r="E24" s="54" t="s">
        <v>835</v>
      </c>
    </row>
    <row r="25" spans="1:5" x14ac:dyDescent="0.3">
      <c r="D25" s="55" t="s">
        <v>836</v>
      </c>
      <c r="E25" s="49" t="s">
        <v>837</v>
      </c>
    </row>
    <row r="26" spans="1:5" x14ac:dyDescent="0.3">
      <c r="D26" s="55" t="s">
        <v>838</v>
      </c>
      <c r="E26" s="49" t="s">
        <v>839</v>
      </c>
    </row>
    <row r="27" spans="1:5" x14ac:dyDescent="0.3">
      <c r="D27" s="660" t="s">
        <v>840</v>
      </c>
      <c r="E27" s="49" t="s">
        <v>841</v>
      </c>
    </row>
    <row r="28" spans="1:5" x14ac:dyDescent="0.3">
      <c r="D28" s="661"/>
      <c r="E28" s="49" t="s">
        <v>842</v>
      </c>
    </row>
    <row r="29" spans="1:5" x14ac:dyDescent="0.3">
      <c r="D29" s="661"/>
      <c r="E29" s="49" t="s">
        <v>843</v>
      </c>
    </row>
    <row r="30" spans="1:5" x14ac:dyDescent="0.3">
      <c r="D30" s="662"/>
      <c r="E30" s="49" t="s">
        <v>844</v>
      </c>
    </row>
    <row r="31" spans="1:5" x14ac:dyDescent="0.3">
      <c r="D31" s="55" t="s">
        <v>845</v>
      </c>
      <c r="E31" s="49" t="s">
        <v>846</v>
      </c>
    </row>
    <row r="32" spans="1:5" x14ac:dyDescent="0.3">
      <c r="D32" s="55" t="s">
        <v>847</v>
      </c>
      <c r="E32" s="49" t="s">
        <v>848</v>
      </c>
    </row>
    <row r="33" spans="4:5" x14ac:dyDescent="0.3">
      <c r="D33" s="55" t="s">
        <v>849</v>
      </c>
      <c r="E33" s="49" t="s">
        <v>850</v>
      </c>
    </row>
    <row r="34" spans="4:5" x14ac:dyDescent="0.3">
      <c r="D34" s="55" t="s">
        <v>851</v>
      </c>
      <c r="E34" s="49" t="s">
        <v>852</v>
      </c>
    </row>
    <row r="35" spans="4:5" x14ac:dyDescent="0.3">
      <c r="D35" s="55" t="s">
        <v>853</v>
      </c>
      <c r="E35" s="49" t="s">
        <v>854</v>
      </c>
    </row>
    <row r="36" spans="4:5" x14ac:dyDescent="0.3">
      <c r="D36" s="55" t="s">
        <v>855</v>
      </c>
      <c r="E36" s="49" t="s">
        <v>856</v>
      </c>
    </row>
    <row r="37" spans="4:5" x14ac:dyDescent="0.3">
      <c r="D37" s="55" t="s">
        <v>857</v>
      </c>
      <c r="E37" s="49" t="s">
        <v>858</v>
      </c>
    </row>
    <row r="38" spans="4:5" x14ac:dyDescent="0.3">
      <c r="D38" s="55" t="s">
        <v>859</v>
      </c>
      <c r="E38" s="49" t="s">
        <v>860</v>
      </c>
    </row>
    <row r="39" spans="4:5" x14ac:dyDescent="0.3">
      <c r="D39" s="56" t="s">
        <v>861</v>
      </c>
      <c r="E39" s="49" t="s">
        <v>862</v>
      </c>
    </row>
    <row r="40" spans="4:5" x14ac:dyDescent="0.3">
      <c r="D40" s="56" t="s">
        <v>863</v>
      </c>
      <c r="E40" s="49" t="s">
        <v>864</v>
      </c>
    </row>
    <row r="41" spans="4:5" x14ac:dyDescent="0.3">
      <c r="D41" s="55" t="s">
        <v>865</v>
      </c>
      <c r="E41" s="49" t="s">
        <v>866</v>
      </c>
    </row>
    <row r="42" spans="4:5" x14ac:dyDescent="0.3">
      <c r="D42" s="55" t="s">
        <v>867</v>
      </c>
      <c r="E42" s="49" t="s">
        <v>868</v>
      </c>
    </row>
    <row r="43" spans="4:5" x14ac:dyDescent="0.3">
      <c r="D43" s="56" t="s">
        <v>869</v>
      </c>
      <c r="E43" s="49" t="s">
        <v>870</v>
      </c>
    </row>
    <row r="44" spans="4:5" x14ac:dyDescent="0.3">
      <c r="D44" s="57" t="s">
        <v>871</v>
      </c>
      <c r="E44" s="49" t="s">
        <v>872</v>
      </c>
    </row>
    <row r="45" spans="4:5" x14ac:dyDescent="0.3">
      <c r="D45" s="51" t="s">
        <v>873</v>
      </c>
      <c r="E45" s="49" t="s">
        <v>874</v>
      </c>
    </row>
    <row r="46" spans="4:5" x14ac:dyDescent="0.3">
      <c r="D46" s="51" t="s">
        <v>875</v>
      </c>
      <c r="E46" s="49" t="s">
        <v>876</v>
      </c>
    </row>
    <row r="47" spans="4:5" x14ac:dyDescent="0.3">
      <c r="D47" s="51" t="s">
        <v>877</v>
      </c>
      <c r="E47" s="49" t="s">
        <v>878</v>
      </c>
    </row>
    <row r="48" spans="4:5" x14ac:dyDescent="0.3">
      <c r="D48" s="51" t="s">
        <v>879</v>
      </c>
      <c r="E48" s="49" t="s">
        <v>880</v>
      </c>
    </row>
    <row r="49" spans="4:4" x14ac:dyDescent="0.3">
      <c r="D49" s="54" t="s">
        <v>881</v>
      </c>
    </row>
    <row r="50" spans="4:4" x14ac:dyDescent="0.3">
      <c r="D50" s="51" t="s">
        <v>882</v>
      </c>
    </row>
    <row r="51" spans="4:4" x14ac:dyDescent="0.3">
      <c r="D51" s="51" t="s">
        <v>883</v>
      </c>
    </row>
    <row r="52" spans="4:4" x14ac:dyDescent="0.3">
      <c r="D52" s="54" t="s">
        <v>884</v>
      </c>
    </row>
    <row r="53" spans="4:4" x14ac:dyDescent="0.3">
      <c r="D53" s="57" t="s">
        <v>885</v>
      </c>
    </row>
    <row r="54" spans="4:4" x14ac:dyDescent="0.3">
      <c r="D54" s="57" t="s">
        <v>886</v>
      </c>
    </row>
    <row r="55" spans="4:4" x14ac:dyDescent="0.3">
      <c r="D55" s="57" t="s">
        <v>887</v>
      </c>
    </row>
    <row r="56" spans="4:4" x14ac:dyDescent="0.3">
      <c r="D56" s="57" t="s">
        <v>888</v>
      </c>
    </row>
  </sheetData>
  <mergeCells count="1">
    <mergeCell ref="D27:D30"/>
  </mergeCells>
  <pageMargins left="0.7" right="0.7" top="0.75" bottom="0.75" header="0.3" footer="0.3"/>
  <pageSetup scale="27" orientation="landscape" r:id="rId1"/>
  <headerFooter>
    <oddFooter>&amp;C_x000D_&amp;1#&amp;"Calibri"&amp;10&amp;K000000 Información Pública Clasificada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B5EAD-08CF-49E0-A672-50B061C039C3}">
  <sheetPr>
    <tabColor rgb="FF00B050"/>
    <pageSetUpPr fitToPage="1"/>
  </sheetPr>
  <dimension ref="A1:AO53"/>
  <sheetViews>
    <sheetView showGridLines="0" view="pageBreakPreview" topLeftCell="Q46" zoomScale="60" zoomScaleNormal="40" workbookViewId="0">
      <selection activeCell="Y51" sqref="A1:AE52"/>
    </sheetView>
  </sheetViews>
  <sheetFormatPr baseColWidth="10" defaultColWidth="10.88671875" defaultRowHeight="14.4" x14ac:dyDescent="0.3"/>
  <cols>
    <col min="1" max="1" width="45.6640625" style="2" customWidth="1"/>
    <col min="2" max="2" width="20.5546875" style="2" customWidth="1"/>
    <col min="3" max="14" width="20.6640625" style="2" customWidth="1"/>
    <col min="15" max="15" width="20.5546875" style="2" customWidth="1"/>
    <col min="16" max="16" width="32.44140625" style="2" customWidth="1"/>
    <col min="17" max="23" width="18.109375" style="2" customWidth="1"/>
    <col min="24" max="24" width="33.88671875" style="2" customWidth="1"/>
    <col min="25" max="25" width="18.109375" style="2" customWidth="1"/>
    <col min="26" max="26" width="18.88671875" style="2" customWidth="1"/>
    <col min="27" max="28" width="21.109375" style="2" customWidth="1"/>
    <col min="29" max="29" width="23.109375" style="2" customWidth="1"/>
    <col min="30" max="30" width="19.44140625" style="2" customWidth="1"/>
    <col min="31" max="31" width="43.33203125" style="2" customWidth="1"/>
    <col min="32" max="32" width="22.88671875" style="2" customWidth="1"/>
    <col min="33" max="33" width="18.44140625" style="2" bestFit="1" customWidth="1"/>
    <col min="34" max="34" width="8.44140625" style="2" customWidth="1"/>
    <col min="35" max="35" width="18.44140625" style="2" bestFit="1" customWidth="1"/>
    <col min="36" max="36" width="5.6640625" style="2" customWidth="1"/>
    <col min="37" max="37" width="18.44140625" style="2" bestFit="1" customWidth="1"/>
    <col min="38" max="38" width="4.6640625" style="2" customWidth="1"/>
    <col min="39" max="39" width="23" style="2" bestFit="1" customWidth="1"/>
    <col min="40" max="40" width="10.88671875" style="2"/>
    <col min="41" max="41" width="18.44140625" style="2" bestFit="1" customWidth="1"/>
    <col min="42" max="42" width="16.109375" style="2" customWidth="1"/>
    <col min="43" max="16384" width="10.88671875" style="2"/>
  </cols>
  <sheetData>
    <row r="1" spans="1:31" ht="32.25" customHeight="1" thickBot="1" x14ac:dyDescent="0.35">
      <c r="A1" s="417"/>
      <c r="B1" s="420" t="s">
        <v>0</v>
      </c>
      <c r="C1" s="421"/>
      <c r="D1" s="421"/>
      <c r="E1" s="421"/>
      <c r="F1" s="421"/>
      <c r="G1" s="421"/>
      <c r="H1" s="421"/>
      <c r="I1" s="421"/>
      <c r="J1" s="421"/>
      <c r="K1" s="421"/>
      <c r="L1" s="421"/>
      <c r="M1" s="421"/>
      <c r="N1" s="421"/>
      <c r="O1" s="421"/>
      <c r="P1" s="421"/>
      <c r="Q1" s="421"/>
      <c r="R1" s="421"/>
      <c r="S1" s="421"/>
      <c r="T1" s="421"/>
      <c r="U1" s="421"/>
      <c r="V1" s="421"/>
      <c r="W1" s="421"/>
      <c r="X1" s="421"/>
      <c r="Y1" s="421"/>
      <c r="Z1" s="421"/>
      <c r="AA1" s="422"/>
      <c r="AB1" s="429" t="s">
        <v>1</v>
      </c>
      <c r="AC1" s="430"/>
      <c r="AD1" s="430"/>
      <c r="AE1" s="431"/>
    </row>
    <row r="2" spans="1:31" ht="30.75" customHeight="1" thickBot="1" x14ac:dyDescent="0.35">
      <c r="A2" s="418"/>
      <c r="B2" s="420" t="s">
        <v>2</v>
      </c>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429" t="s">
        <v>3</v>
      </c>
      <c r="AC2" s="430"/>
      <c r="AD2" s="430"/>
      <c r="AE2" s="431"/>
    </row>
    <row r="3" spans="1:31" ht="24" customHeight="1" thickBot="1" x14ac:dyDescent="0.35">
      <c r="A3" s="418"/>
      <c r="B3" s="423" t="s">
        <v>4</v>
      </c>
      <c r="C3" s="424"/>
      <c r="D3" s="424"/>
      <c r="E3" s="424"/>
      <c r="F3" s="424"/>
      <c r="G3" s="424"/>
      <c r="H3" s="424"/>
      <c r="I3" s="424"/>
      <c r="J3" s="424"/>
      <c r="K3" s="424"/>
      <c r="L3" s="424"/>
      <c r="M3" s="424"/>
      <c r="N3" s="424"/>
      <c r="O3" s="424"/>
      <c r="P3" s="424"/>
      <c r="Q3" s="424"/>
      <c r="R3" s="424"/>
      <c r="S3" s="424"/>
      <c r="T3" s="424"/>
      <c r="U3" s="424"/>
      <c r="V3" s="424"/>
      <c r="W3" s="424"/>
      <c r="X3" s="424"/>
      <c r="Y3" s="424"/>
      <c r="Z3" s="424"/>
      <c r="AA3" s="425"/>
      <c r="AB3" s="429" t="s">
        <v>5</v>
      </c>
      <c r="AC3" s="430"/>
      <c r="AD3" s="430"/>
      <c r="AE3" s="431"/>
    </row>
    <row r="4" spans="1:31" ht="21.75" customHeight="1" thickBot="1" x14ac:dyDescent="0.35">
      <c r="A4" s="419"/>
      <c r="B4" s="426"/>
      <c r="C4" s="427"/>
      <c r="D4" s="427"/>
      <c r="E4" s="427"/>
      <c r="F4" s="427"/>
      <c r="G4" s="427"/>
      <c r="H4" s="427"/>
      <c r="I4" s="427"/>
      <c r="J4" s="427"/>
      <c r="K4" s="427"/>
      <c r="L4" s="427"/>
      <c r="M4" s="427"/>
      <c r="N4" s="427"/>
      <c r="O4" s="427"/>
      <c r="P4" s="427"/>
      <c r="Q4" s="427"/>
      <c r="R4" s="427"/>
      <c r="S4" s="427"/>
      <c r="T4" s="427"/>
      <c r="U4" s="427"/>
      <c r="V4" s="427"/>
      <c r="W4" s="427"/>
      <c r="X4" s="427"/>
      <c r="Y4" s="427"/>
      <c r="Z4" s="427"/>
      <c r="AA4" s="428"/>
      <c r="AB4" s="432" t="s">
        <v>6</v>
      </c>
      <c r="AC4" s="433"/>
      <c r="AD4" s="433"/>
      <c r="AE4" s="434"/>
    </row>
    <row r="5" spans="1:31" ht="9" customHeight="1" thickBot="1" x14ac:dyDescent="0.35">
      <c r="A5" s="3"/>
      <c r="B5" s="99"/>
      <c r="C5" s="100"/>
      <c r="D5" s="4"/>
      <c r="E5" s="4"/>
      <c r="F5" s="4"/>
      <c r="G5" s="4"/>
      <c r="H5" s="4"/>
      <c r="I5" s="4"/>
      <c r="J5" s="4"/>
      <c r="K5" s="4"/>
      <c r="L5" s="4"/>
      <c r="M5" s="4"/>
      <c r="N5" s="4"/>
      <c r="O5" s="4"/>
      <c r="P5" s="4"/>
      <c r="Q5" s="4"/>
      <c r="R5" s="4"/>
      <c r="S5" s="4"/>
      <c r="T5" s="4"/>
      <c r="U5" s="4"/>
      <c r="V5" s="4"/>
      <c r="W5" s="4"/>
      <c r="X5" s="4"/>
      <c r="Y5" s="4"/>
      <c r="Z5" s="5"/>
      <c r="AA5" s="4"/>
      <c r="AB5" s="4"/>
      <c r="AD5" s="7"/>
      <c r="AE5" s="8"/>
    </row>
    <row r="6" spans="1:31" ht="9" customHeight="1" thickBot="1" x14ac:dyDescent="0.35">
      <c r="A6" s="6"/>
      <c r="B6" s="4"/>
      <c r="C6" s="4"/>
      <c r="D6" s="4"/>
      <c r="E6" s="4"/>
      <c r="F6" s="4"/>
      <c r="G6" s="4"/>
      <c r="H6" s="4"/>
      <c r="I6" s="4"/>
      <c r="J6" s="4"/>
      <c r="K6" s="4"/>
      <c r="L6" s="4"/>
      <c r="M6" s="4"/>
      <c r="N6" s="4"/>
      <c r="O6" s="4"/>
      <c r="P6" s="4"/>
      <c r="Q6" s="4"/>
      <c r="R6" s="4"/>
      <c r="S6" s="4"/>
      <c r="T6" s="4"/>
      <c r="U6" s="4"/>
      <c r="V6" s="4"/>
      <c r="W6" s="4"/>
      <c r="X6" s="4"/>
      <c r="Y6" s="4"/>
      <c r="Z6" s="5"/>
      <c r="AA6" s="4"/>
      <c r="AB6" s="4"/>
      <c r="AD6" s="7"/>
      <c r="AE6" s="8"/>
    </row>
    <row r="7" spans="1:31" ht="14.4" customHeight="1" x14ac:dyDescent="0.3">
      <c r="A7" s="374" t="s">
        <v>7</v>
      </c>
      <c r="B7" s="375"/>
      <c r="C7" s="412" t="s">
        <v>8</v>
      </c>
      <c r="D7" s="374" t="s">
        <v>9</v>
      </c>
      <c r="E7" s="380"/>
      <c r="F7" s="380"/>
      <c r="G7" s="380"/>
      <c r="H7" s="375"/>
      <c r="I7" s="404">
        <v>45418</v>
      </c>
      <c r="J7" s="405"/>
      <c r="K7" s="374" t="s">
        <v>10</v>
      </c>
      <c r="L7" s="375"/>
      <c r="M7" s="396" t="s">
        <v>11</v>
      </c>
      <c r="N7" s="397"/>
      <c r="O7" s="385"/>
      <c r="P7" s="386"/>
      <c r="Q7" s="4"/>
      <c r="R7" s="4"/>
      <c r="S7" s="4"/>
      <c r="T7" s="4"/>
      <c r="U7" s="4"/>
      <c r="V7" s="4"/>
      <c r="W7" s="4"/>
      <c r="X7" s="4"/>
      <c r="Y7" s="4"/>
      <c r="Z7" s="5"/>
      <c r="AA7" s="4"/>
      <c r="AB7" s="4"/>
      <c r="AD7" s="7"/>
      <c r="AE7" s="8"/>
    </row>
    <row r="8" spans="1:31" ht="14.4" customHeight="1" x14ac:dyDescent="0.3">
      <c r="A8" s="376"/>
      <c r="B8" s="377"/>
      <c r="C8" s="413"/>
      <c r="D8" s="376"/>
      <c r="E8" s="381"/>
      <c r="F8" s="381"/>
      <c r="G8" s="381"/>
      <c r="H8" s="377"/>
      <c r="I8" s="406"/>
      <c r="J8" s="407"/>
      <c r="K8" s="376"/>
      <c r="L8" s="377"/>
      <c r="M8" s="415" t="s">
        <v>12</v>
      </c>
      <c r="N8" s="416"/>
      <c r="O8" s="398"/>
      <c r="P8" s="399"/>
      <c r="Q8" s="4"/>
      <c r="R8" s="4"/>
      <c r="S8" s="4"/>
      <c r="T8" s="4"/>
      <c r="U8" s="4"/>
      <c r="V8" s="4"/>
      <c r="W8" s="4"/>
      <c r="X8" s="4"/>
      <c r="Y8" s="4"/>
      <c r="Z8" s="5"/>
      <c r="AA8" s="4"/>
      <c r="AB8" s="4"/>
      <c r="AD8" s="7"/>
      <c r="AE8" s="8"/>
    </row>
    <row r="9" spans="1:31" ht="15" customHeight="1" thickBot="1" x14ac:dyDescent="0.35">
      <c r="A9" s="378"/>
      <c r="B9" s="379"/>
      <c r="C9" s="414"/>
      <c r="D9" s="378"/>
      <c r="E9" s="382"/>
      <c r="F9" s="382"/>
      <c r="G9" s="382"/>
      <c r="H9" s="379"/>
      <c r="I9" s="408"/>
      <c r="J9" s="409"/>
      <c r="K9" s="378"/>
      <c r="L9" s="379"/>
      <c r="M9" s="400" t="s">
        <v>13</v>
      </c>
      <c r="N9" s="401"/>
      <c r="O9" s="402" t="s">
        <v>14</v>
      </c>
      <c r="P9" s="403"/>
      <c r="Q9" s="4"/>
      <c r="R9" s="4"/>
      <c r="S9" s="4"/>
      <c r="T9" s="4"/>
      <c r="U9" s="4"/>
      <c r="V9" s="4"/>
      <c r="W9" s="4"/>
      <c r="X9" s="4"/>
      <c r="Y9" s="4"/>
      <c r="Z9" s="5"/>
      <c r="AA9" s="4"/>
      <c r="AB9" s="4"/>
      <c r="AD9" s="7"/>
      <c r="AE9" s="8"/>
    </row>
    <row r="10" spans="1:31" ht="15" customHeight="1" thickBot="1" x14ac:dyDescent="0.35">
      <c r="A10" s="75"/>
      <c r="B10" s="76"/>
      <c r="C10" s="76"/>
      <c r="D10" s="9"/>
      <c r="E10" s="9"/>
      <c r="F10" s="9"/>
      <c r="G10" s="9"/>
      <c r="H10" s="9"/>
      <c r="I10" s="72"/>
      <c r="J10" s="72"/>
      <c r="K10" s="9"/>
      <c r="L10" s="9"/>
      <c r="M10" s="73"/>
      <c r="N10" s="73"/>
      <c r="O10" s="74"/>
      <c r="P10" s="74"/>
      <c r="Q10" s="76"/>
      <c r="R10" s="76"/>
      <c r="S10" s="76"/>
      <c r="T10" s="76"/>
      <c r="U10" s="76"/>
      <c r="V10" s="76"/>
      <c r="W10" s="76"/>
      <c r="X10" s="76"/>
      <c r="Y10" s="76"/>
      <c r="Z10" s="77"/>
      <c r="AA10" s="76"/>
      <c r="AB10" s="76"/>
      <c r="AD10" s="78"/>
      <c r="AE10" s="79"/>
    </row>
    <row r="11" spans="1:31" ht="15" customHeight="1" x14ac:dyDescent="0.3">
      <c r="A11" s="374" t="s">
        <v>15</v>
      </c>
      <c r="B11" s="375"/>
      <c r="C11" s="344" t="s">
        <v>16</v>
      </c>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6"/>
    </row>
    <row r="12" spans="1:31" ht="15" customHeight="1" x14ac:dyDescent="0.3">
      <c r="A12" s="376"/>
      <c r="B12" s="377"/>
      <c r="C12" s="387"/>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9"/>
    </row>
    <row r="13" spans="1:31" ht="15" customHeight="1" thickBot="1" x14ac:dyDescent="0.35">
      <c r="A13" s="378"/>
      <c r="B13" s="379"/>
      <c r="C13" s="390"/>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2"/>
    </row>
    <row r="14" spans="1:31" ht="9" customHeight="1" thickBot="1" x14ac:dyDescent="0.35">
      <c r="A14" s="11"/>
      <c r="B14" s="12"/>
      <c r="C14" s="13"/>
      <c r="D14" s="13"/>
      <c r="E14" s="13"/>
      <c r="F14" s="13"/>
      <c r="G14" s="13"/>
      <c r="H14" s="13"/>
      <c r="I14" s="13"/>
      <c r="J14" s="13"/>
      <c r="K14" s="13"/>
      <c r="L14" s="13"/>
      <c r="M14" s="14"/>
      <c r="N14" s="14"/>
      <c r="O14" s="14"/>
      <c r="P14" s="14"/>
      <c r="Q14" s="14"/>
      <c r="R14" s="15"/>
      <c r="S14" s="15"/>
      <c r="T14" s="15"/>
      <c r="U14" s="15"/>
      <c r="V14" s="15"/>
      <c r="W14" s="15"/>
      <c r="X14" s="15"/>
      <c r="Y14" s="9"/>
      <c r="Z14" s="9"/>
      <c r="AA14" s="9"/>
      <c r="AB14" s="9"/>
      <c r="AD14" s="9"/>
      <c r="AE14" s="10"/>
    </row>
    <row r="15" spans="1:31" ht="39" customHeight="1" thickBot="1" x14ac:dyDescent="0.35">
      <c r="A15" s="383" t="s">
        <v>17</v>
      </c>
      <c r="B15" s="384"/>
      <c r="C15" s="393" t="s">
        <v>18</v>
      </c>
      <c r="D15" s="394"/>
      <c r="E15" s="394"/>
      <c r="F15" s="394"/>
      <c r="G15" s="394"/>
      <c r="H15" s="394"/>
      <c r="I15" s="394"/>
      <c r="J15" s="394"/>
      <c r="K15" s="395"/>
      <c r="L15" s="410" t="s">
        <v>19</v>
      </c>
      <c r="M15" s="442"/>
      <c r="N15" s="442"/>
      <c r="O15" s="442"/>
      <c r="P15" s="442"/>
      <c r="Q15" s="411"/>
      <c r="R15" s="443" t="s">
        <v>20</v>
      </c>
      <c r="S15" s="444"/>
      <c r="T15" s="444"/>
      <c r="U15" s="444"/>
      <c r="V15" s="444"/>
      <c r="W15" s="444"/>
      <c r="X15" s="445"/>
      <c r="Y15" s="410" t="s">
        <v>21</v>
      </c>
      <c r="Z15" s="411"/>
      <c r="AA15" s="435" t="s">
        <v>22</v>
      </c>
      <c r="AB15" s="436"/>
      <c r="AC15" s="436"/>
      <c r="AD15" s="436"/>
      <c r="AE15" s="437"/>
    </row>
    <row r="16" spans="1:31" ht="9" customHeight="1" thickBot="1" x14ac:dyDescent="0.35">
      <c r="A16" s="6"/>
      <c r="B16" s="4"/>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D16" s="7"/>
      <c r="AE16" s="8"/>
    </row>
    <row r="17" spans="1:32" s="16" customFormat="1" ht="37.5" customHeight="1" thickBot="1" x14ac:dyDescent="0.35">
      <c r="A17" s="383" t="s">
        <v>23</v>
      </c>
      <c r="B17" s="384"/>
      <c r="C17" s="435" t="s">
        <v>106</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436"/>
      <c r="AE17" s="437"/>
    </row>
    <row r="18" spans="1:32" ht="16.5" customHeight="1" thickBot="1" x14ac:dyDescent="0.35">
      <c r="A18" s="17"/>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D18" s="18"/>
      <c r="AE18" s="19"/>
    </row>
    <row r="19" spans="1:32" ht="32.1" customHeight="1" thickBot="1" x14ac:dyDescent="0.35">
      <c r="A19" s="410" t="s">
        <v>25</v>
      </c>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11"/>
      <c r="AF19" s="20"/>
    </row>
    <row r="20" spans="1:32" ht="32.1" customHeight="1" thickBot="1" x14ac:dyDescent="0.35">
      <c r="A20" s="102" t="s">
        <v>26</v>
      </c>
      <c r="B20" s="439" t="s">
        <v>27</v>
      </c>
      <c r="C20" s="440"/>
      <c r="D20" s="440"/>
      <c r="E20" s="440"/>
      <c r="F20" s="440"/>
      <c r="G20" s="440"/>
      <c r="H20" s="440"/>
      <c r="I20" s="440"/>
      <c r="J20" s="440"/>
      <c r="K20" s="440"/>
      <c r="L20" s="440"/>
      <c r="M20" s="440"/>
      <c r="N20" s="440"/>
      <c r="O20" s="441"/>
      <c r="P20" s="410" t="s">
        <v>28</v>
      </c>
      <c r="Q20" s="442"/>
      <c r="R20" s="442"/>
      <c r="S20" s="442"/>
      <c r="T20" s="442"/>
      <c r="U20" s="442"/>
      <c r="V20" s="442"/>
      <c r="W20" s="442"/>
      <c r="X20" s="442"/>
      <c r="Y20" s="442"/>
      <c r="Z20" s="442"/>
      <c r="AA20" s="442"/>
      <c r="AB20" s="442"/>
      <c r="AC20" s="442"/>
      <c r="AD20" s="442"/>
      <c r="AE20" s="411"/>
      <c r="AF20" s="20"/>
    </row>
    <row r="21" spans="1:32" ht="32.1" customHeight="1" thickBot="1" x14ac:dyDescent="0.35">
      <c r="A21" s="140">
        <v>344375848</v>
      </c>
      <c r="B21" s="110" t="s">
        <v>29</v>
      </c>
      <c r="C21" s="111" t="s">
        <v>30</v>
      </c>
      <c r="D21" s="111" t="s">
        <v>31</v>
      </c>
      <c r="E21" s="111" t="s">
        <v>8</v>
      </c>
      <c r="F21" s="111" t="s">
        <v>32</v>
      </c>
      <c r="G21" s="111" t="s">
        <v>33</v>
      </c>
      <c r="H21" s="111" t="s">
        <v>34</v>
      </c>
      <c r="I21" s="111" t="s">
        <v>35</v>
      </c>
      <c r="J21" s="111" t="s">
        <v>36</v>
      </c>
      <c r="K21" s="111" t="s">
        <v>37</v>
      </c>
      <c r="L21" s="111" t="s">
        <v>38</v>
      </c>
      <c r="M21" s="111" t="s">
        <v>39</v>
      </c>
      <c r="N21" s="111" t="s">
        <v>40</v>
      </c>
      <c r="O21" s="112" t="s">
        <v>41</v>
      </c>
      <c r="P21" s="226">
        <f>+AC22</f>
        <v>6056924000</v>
      </c>
      <c r="Q21" s="102" t="s">
        <v>29</v>
      </c>
      <c r="R21" s="103" t="s">
        <v>30</v>
      </c>
      <c r="S21" s="103" t="s">
        <v>31</v>
      </c>
      <c r="T21" s="103" t="s">
        <v>8</v>
      </c>
      <c r="U21" s="103" t="s">
        <v>32</v>
      </c>
      <c r="V21" s="103" t="s">
        <v>33</v>
      </c>
      <c r="W21" s="103" t="s">
        <v>34</v>
      </c>
      <c r="X21" s="103" t="s">
        <v>35</v>
      </c>
      <c r="Y21" s="103" t="s">
        <v>36</v>
      </c>
      <c r="Z21" s="103" t="s">
        <v>37</v>
      </c>
      <c r="AA21" s="103" t="s">
        <v>38</v>
      </c>
      <c r="AB21" s="103" t="s">
        <v>39</v>
      </c>
      <c r="AC21" s="103" t="s">
        <v>40</v>
      </c>
      <c r="AD21" s="132" t="s">
        <v>42</v>
      </c>
      <c r="AE21" s="132" t="s">
        <v>43</v>
      </c>
      <c r="AF21" s="1"/>
    </row>
    <row r="22" spans="1:32" ht="32.1" customHeight="1" x14ac:dyDescent="0.3">
      <c r="A22" s="129" t="s">
        <v>44</v>
      </c>
      <c r="B22" s="141">
        <v>75700000</v>
      </c>
      <c r="C22" s="147">
        <v>178522500</v>
      </c>
      <c r="D22" s="147">
        <v>3400000</v>
      </c>
      <c r="E22" s="147">
        <v>3321000</v>
      </c>
      <c r="F22" s="147">
        <v>4000000</v>
      </c>
      <c r="G22" s="147">
        <v>79432347.999999985</v>
      </c>
      <c r="H22" s="82"/>
      <c r="I22" s="82"/>
      <c r="J22" s="82"/>
      <c r="K22" s="82"/>
      <c r="L22" s="82"/>
      <c r="M22" s="82"/>
      <c r="N22" s="173">
        <f>SUM(B22:M22)</f>
        <v>344375848</v>
      </c>
      <c r="O22" s="222"/>
      <c r="P22" s="129" t="s">
        <v>45</v>
      </c>
      <c r="Q22" s="104">
        <v>1953342201</v>
      </c>
      <c r="R22" s="80">
        <v>1052637667</v>
      </c>
      <c r="S22" s="80"/>
      <c r="T22" s="80"/>
      <c r="U22" s="80">
        <v>930299730</v>
      </c>
      <c r="V22" s="105"/>
      <c r="W22" s="80">
        <v>2120644402</v>
      </c>
      <c r="X22" s="105"/>
      <c r="Y22" s="105"/>
      <c r="Z22" s="105"/>
      <c r="AA22" s="105"/>
      <c r="AB22" s="105"/>
      <c r="AC22" s="175">
        <f>SUM(Q22:AB22)</f>
        <v>6056924000</v>
      </c>
      <c r="AE22" s="171"/>
      <c r="AF22" s="1"/>
    </row>
    <row r="23" spans="1:32" ht="32.1" customHeight="1" x14ac:dyDescent="0.3">
      <c r="A23" s="130" t="s">
        <v>46</v>
      </c>
      <c r="B23" s="81">
        <v>55216000</v>
      </c>
      <c r="C23" s="80">
        <v>3004000</v>
      </c>
      <c r="D23" s="80">
        <v>0</v>
      </c>
      <c r="E23" s="80">
        <v>0</v>
      </c>
      <c r="F23" s="80"/>
      <c r="G23" s="80"/>
      <c r="H23" s="80"/>
      <c r="I23" s="80"/>
      <c r="J23" s="80"/>
      <c r="K23" s="80"/>
      <c r="L23" s="80"/>
      <c r="M23" s="80"/>
      <c r="N23" s="80">
        <f>SUM(B23:M23)</f>
        <v>58220000</v>
      </c>
      <c r="O23" s="223"/>
      <c r="P23" s="130" t="s">
        <v>47</v>
      </c>
      <c r="Q23" s="81">
        <v>1953342201</v>
      </c>
      <c r="R23" s="80">
        <v>1088637667</v>
      </c>
      <c r="S23" s="80">
        <v>55187369</v>
      </c>
      <c r="T23" s="80">
        <v>-68791000</v>
      </c>
      <c r="U23" s="80"/>
      <c r="V23" s="80"/>
      <c r="W23" s="80"/>
      <c r="X23" s="80"/>
      <c r="Y23" s="80"/>
      <c r="Z23" s="80"/>
      <c r="AA23" s="80"/>
      <c r="AB23" s="80"/>
      <c r="AC23" s="80">
        <f>SUM(Q23:AB23)</f>
        <v>3028376237</v>
      </c>
      <c r="AD23" s="237">
        <f>AC23/SUM(Q22:T22)</f>
        <v>1.0074506051216174</v>
      </c>
      <c r="AE23" s="219">
        <f>AC23/AC22</f>
        <v>0.49998584050253891</v>
      </c>
      <c r="AF23" s="1"/>
    </row>
    <row r="24" spans="1:32" ht="32.1" customHeight="1" x14ac:dyDescent="0.3">
      <c r="A24" s="130" t="s">
        <v>48</v>
      </c>
      <c r="B24" s="161">
        <f>A21-B23</f>
        <v>289159848</v>
      </c>
      <c r="C24" s="162">
        <f>B24-C23</f>
        <v>286155848</v>
      </c>
      <c r="D24" s="162">
        <f>C24-D23</f>
        <v>286155848</v>
      </c>
      <c r="E24" s="162">
        <f>D24-E23</f>
        <v>286155848</v>
      </c>
      <c r="F24" s="162"/>
      <c r="G24" s="162"/>
      <c r="H24" s="162"/>
      <c r="I24" s="162"/>
      <c r="J24" s="162"/>
      <c r="K24" s="162"/>
      <c r="L24" s="162"/>
      <c r="M24" s="162"/>
      <c r="N24" s="168">
        <f>MIN(B24:M24)</f>
        <v>286155848</v>
      </c>
      <c r="O24" s="224"/>
      <c r="P24" s="130" t="s">
        <v>44</v>
      </c>
      <c r="Q24" s="81">
        <v>0</v>
      </c>
      <c r="R24" s="80">
        <v>84449655</v>
      </c>
      <c r="S24" s="80">
        <v>385182994.30000001</v>
      </c>
      <c r="T24" s="80">
        <v>385182994.30000001</v>
      </c>
      <c r="U24" s="80">
        <v>385182994.30000001</v>
      </c>
      <c r="V24" s="80">
        <v>385182994.30000001</v>
      </c>
      <c r="W24" s="80">
        <v>385182994.30000001</v>
      </c>
      <c r="X24" s="80">
        <v>385182994.30000001</v>
      </c>
      <c r="Y24" s="80">
        <v>385182994.30000001</v>
      </c>
      <c r="Z24" s="80">
        <v>385182994.30000001</v>
      </c>
      <c r="AA24" s="80">
        <v>385182994.30000001</v>
      </c>
      <c r="AB24" s="80">
        <v>2505827396.3000002</v>
      </c>
      <c r="AC24" s="174">
        <f>SUM(Q24:AB24)</f>
        <v>6056924000.000001</v>
      </c>
      <c r="AD24" s="237"/>
      <c r="AE24" s="220"/>
      <c r="AF24" s="1"/>
    </row>
    <row r="25" spans="1:32" ht="32.1" customHeight="1" thickBot="1" x14ac:dyDescent="0.35">
      <c r="A25" s="131" t="s">
        <v>49</v>
      </c>
      <c r="B25" s="113">
        <v>102367667</v>
      </c>
      <c r="C25" s="114">
        <v>137596201</v>
      </c>
      <c r="D25" s="114">
        <v>5651833</v>
      </c>
      <c r="E25" s="114">
        <v>12688808</v>
      </c>
      <c r="F25" s="114"/>
      <c r="G25" s="114"/>
      <c r="H25" s="114"/>
      <c r="I25" s="114"/>
      <c r="J25" s="114"/>
      <c r="K25" s="114"/>
      <c r="L25" s="114"/>
      <c r="M25" s="114"/>
      <c r="N25" s="114">
        <f>SUM(B25:M25)</f>
        <v>258304509</v>
      </c>
      <c r="O25" s="225">
        <f>+N25/N24</f>
        <v>0.9026707327679705</v>
      </c>
      <c r="P25" s="131" t="s">
        <v>49</v>
      </c>
      <c r="Q25" s="113"/>
      <c r="R25" s="114">
        <v>84449655</v>
      </c>
      <c r="S25" s="114">
        <v>399960887</v>
      </c>
      <c r="T25" s="114">
        <v>515855708</v>
      </c>
      <c r="U25" s="114"/>
      <c r="V25" s="114"/>
      <c r="W25" s="114"/>
      <c r="X25" s="114"/>
      <c r="Y25" s="114"/>
      <c r="Z25" s="114"/>
      <c r="AA25" s="114"/>
      <c r="AB25" s="114"/>
      <c r="AC25" s="114">
        <f>SUM(Q25:AB25)</f>
        <v>1000266250</v>
      </c>
      <c r="AD25" s="238">
        <f>AC25/SUM(Q24:T24)</f>
        <v>1.170154357245317</v>
      </c>
      <c r="AE25" s="221">
        <f>AC25/AC24</f>
        <v>0.16514426299554028</v>
      </c>
      <c r="AF25" s="1"/>
    </row>
    <row r="26" spans="1:32" customFormat="1" ht="16.5" customHeight="1" thickBot="1" x14ac:dyDescent="0.35"/>
    <row r="27" spans="1:32" ht="33.9" customHeight="1" x14ac:dyDescent="0.3">
      <c r="A27" s="366" t="s">
        <v>50</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8"/>
    </row>
    <row r="28" spans="1:32" ht="15" customHeight="1" x14ac:dyDescent="0.3">
      <c r="A28" s="341" t="s">
        <v>51</v>
      </c>
      <c r="B28" s="343" t="s">
        <v>52</v>
      </c>
      <c r="C28" s="343"/>
      <c r="D28" s="343" t="s">
        <v>53</v>
      </c>
      <c r="E28" s="343"/>
      <c r="F28" s="343"/>
      <c r="G28" s="343"/>
      <c r="H28" s="343"/>
      <c r="I28" s="343"/>
      <c r="J28" s="343"/>
      <c r="K28" s="343"/>
      <c r="L28" s="343"/>
      <c r="M28" s="343"/>
      <c r="N28" s="343"/>
      <c r="O28" s="343"/>
      <c r="P28" s="343" t="s">
        <v>40</v>
      </c>
      <c r="Q28" s="343" t="s">
        <v>54</v>
      </c>
      <c r="R28" s="343"/>
      <c r="S28" s="343"/>
      <c r="T28" s="343"/>
      <c r="U28" s="343"/>
      <c r="V28" s="343"/>
      <c r="W28" s="343"/>
      <c r="X28" s="343"/>
      <c r="Y28" s="343" t="s">
        <v>55</v>
      </c>
      <c r="Z28" s="343"/>
      <c r="AA28" s="343"/>
      <c r="AB28" s="343"/>
      <c r="AC28" s="343"/>
      <c r="AD28" s="343"/>
      <c r="AE28" s="369"/>
    </row>
    <row r="29" spans="1:32" ht="27" customHeight="1" x14ac:dyDescent="0.3">
      <c r="A29" s="341"/>
      <c r="B29" s="343"/>
      <c r="C29" s="343"/>
      <c r="D29" s="98" t="s">
        <v>29</v>
      </c>
      <c r="E29" s="98" t="s">
        <v>30</v>
      </c>
      <c r="F29" s="98" t="s">
        <v>31</v>
      </c>
      <c r="G29" s="98" t="s">
        <v>8</v>
      </c>
      <c r="H29" s="98" t="s">
        <v>32</v>
      </c>
      <c r="I29" s="98" t="s">
        <v>33</v>
      </c>
      <c r="J29" s="98" t="s">
        <v>34</v>
      </c>
      <c r="K29" s="98" t="s">
        <v>35</v>
      </c>
      <c r="L29" s="98" t="s">
        <v>36</v>
      </c>
      <c r="M29" s="98" t="s">
        <v>37</v>
      </c>
      <c r="N29" s="98" t="s">
        <v>38</v>
      </c>
      <c r="O29" s="98" t="s">
        <v>39</v>
      </c>
      <c r="P29" s="343"/>
      <c r="Q29" s="343"/>
      <c r="R29" s="343"/>
      <c r="S29" s="343"/>
      <c r="T29" s="343"/>
      <c r="U29" s="343"/>
      <c r="V29" s="343"/>
      <c r="W29" s="343"/>
      <c r="X29" s="343"/>
      <c r="Y29" s="343"/>
      <c r="Z29" s="343"/>
      <c r="AA29" s="343"/>
      <c r="AB29" s="343"/>
      <c r="AC29" s="343"/>
      <c r="AD29" s="343"/>
      <c r="AE29" s="369"/>
    </row>
    <row r="30" spans="1:32" ht="42" customHeight="1" thickBot="1" x14ac:dyDescent="0.35">
      <c r="A30" s="228" t="s">
        <v>56</v>
      </c>
      <c r="B30" s="446" t="s">
        <v>56</v>
      </c>
      <c r="C30" s="446"/>
      <c r="D30" s="101"/>
      <c r="E30" s="101"/>
      <c r="F30" s="101"/>
      <c r="G30" s="101"/>
      <c r="H30" s="101"/>
      <c r="I30" s="101"/>
      <c r="J30" s="101"/>
      <c r="K30" s="101"/>
      <c r="L30" s="101"/>
      <c r="M30" s="101"/>
      <c r="N30" s="101"/>
      <c r="O30" s="101"/>
      <c r="P30" s="107">
        <f>SUM(D30:O30)</f>
        <v>0</v>
      </c>
      <c r="Q30" s="438" t="s">
        <v>56</v>
      </c>
      <c r="R30" s="438"/>
      <c r="S30" s="438"/>
      <c r="T30" s="438"/>
      <c r="U30" s="438"/>
      <c r="V30" s="438"/>
      <c r="W30" s="438"/>
      <c r="X30" s="438"/>
      <c r="Y30" s="438" t="s">
        <v>107</v>
      </c>
      <c r="Z30" s="438"/>
      <c r="AA30" s="438"/>
      <c r="AB30" s="438"/>
      <c r="AC30" s="438"/>
      <c r="AD30" s="438"/>
      <c r="AE30" s="438"/>
    </row>
    <row r="31" spans="1:32" ht="12" customHeight="1" thickBot="1" x14ac:dyDescent="0.35">
      <c r="A31" s="115"/>
      <c r="B31" s="116"/>
      <c r="C31" s="116"/>
      <c r="D31" s="9"/>
      <c r="E31" s="9"/>
      <c r="F31" s="9"/>
      <c r="G31" s="9"/>
      <c r="H31" s="9"/>
      <c r="I31" s="9"/>
      <c r="J31" s="9"/>
      <c r="K31" s="9"/>
      <c r="L31" s="9"/>
      <c r="M31" s="9"/>
      <c r="N31" s="9"/>
      <c r="O31" s="9"/>
      <c r="P31" s="117"/>
      <c r="Q31" s="118"/>
      <c r="R31" s="118"/>
      <c r="S31" s="118"/>
      <c r="T31" s="118"/>
      <c r="U31" s="118"/>
      <c r="V31" s="118"/>
      <c r="W31" s="118"/>
      <c r="X31" s="118"/>
      <c r="Y31" s="118"/>
      <c r="Z31" s="118"/>
      <c r="AA31" s="118"/>
      <c r="AB31" s="118"/>
      <c r="AC31" s="118"/>
      <c r="AD31" s="118"/>
      <c r="AE31" s="119"/>
    </row>
    <row r="32" spans="1:32" ht="45" customHeight="1" x14ac:dyDescent="0.3">
      <c r="A32" s="344" t="s">
        <v>58</v>
      </c>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6"/>
    </row>
    <row r="33" spans="1:41" ht="23.1" customHeight="1" x14ac:dyDescent="0.3">
      <c r="A33" s="341" t="s">
        <v>59</v>
      </c>
      <c r="B33" s="343" t="s">
        <v>60</v>
      </c>
      <c r="C33" s="343" t="s">
        <v>52</v>
      </c>
      <c r="D33" s="343" t="s">
        <v>61</v>
      </c>
      <c r="E33" s="343"/>
      <c r="F33" s="343"/>
      <c r="G33" s="343"/>
      <c r="H33" s="343"/>
      <c r="I33" s="343"/>
      <c r="J33" s="343"/>
      <c r="K33" s="343"/>
      <c r="L33" s="343"/>
      <c r="M33" s="343"/>
      <c r="N33" s="343"/>
      <c r="O33" s="343"/>
      <c r="P33" s="343"/>
      <c r="Q33" s="343" t="s">
        <v>62</v>
      </c>
      <c r="R33" s="343"/>
      <c r="S33" s="343"/>
      <c r="T33" s="343"/>
      <c r="U33" s="343"/>
      <c r="V33" s="343"/>
      <c r="W33" s="343"/>
      <c r="X33" s="343"/>
      <c r="Y33" s="343"/>
      <c r="Z33" s="343"/>
      <c r="AA33" s="343"/>
      <c r="AB33" s="343"/>
      <c r="AC33" s="343"/>
      <c r="AD33" s="343"/>
      <c r="AE33" s="369"/>
      <c r="AG33" s="21"/>
      <c r="AH33" s="21"/>
      <c r="AI33" s="21"/>
      <c r="AJ33" s="21"/>
      <c r="AK33" s="21"/>
      <c r="AL33" s="21"/>
      <c r="AM33" s="21"/>
      <c r="AN33" s="21"/>
      <c r="AO33" s="21"/>
    </row>
    <row r="34" spans="1:41" ht="27" customHeight="1" x14ac:dyDescent="0.3">
      <c r="A34" s="341"/>
      <c r="B34" s="343"/>
      <c r="C34" s="373"/>
      <c r="D34" s="98" t="s">
        <v>29</v>
      </c>
      <c r="E34" s="98" t="s">
        <v>30</v>
      </c>
      <c r="F34" s="98" t="s">
        <v>31</v>
      </c>
      <c r="G34" s="98" t="s">
        <v>8</v>
      </c>
      <c r="H34" s="98" t="s">
        <v>32</v>
      </c>
      <c r="I34" s="98" t="s">
        <v>33</v>
      </c>
      <c r="J34" s="98" t="s">
        <v>34</v>
      </c>
      <c r="K34" s="98" t="s">
        <v>35</v>
      </c>
      <c r="L34" s="98" t="s">
        <v>36</v>
      </c>
      <c r="M34" s="98" t="s">
        <v>37</v>
      </c>
      <c r="N34" s="98" t="s">
        <v>38</v>
      </c>
      <c r="O34" s="98" t="s">
        <v>39</v>
      </c>
      <c r="P34" s="98" t="s">
        <v>40</v>
      </c>
      <c r="Q34" s="370" t="s">
        <v>63</v>
      </c>
      <c r="R34" s="371"/>
      <c r="S34" s="371"/>
      <c r="T34" s="372"/>
      <c r="U34" s="343" t="s">
        <v>64</v>
      </c>
      <c r="V34" s="343"/>
      <c r="W34" s="343"/>
      <c r="X34" s="343"/>
      <c r="Y34" s="343" t="s">
        <v>65</v>
      </c>
      <c r="Z34" s="343"/>
      <c r="AA34" s="343"/>
      <c r="AB34" s="343"/>
      <c r="AC34" s="343" t="s">
        <v>66</v>
      </c>
      <c r="AD34" s="343"/>
      <c r="AE34" s="369"/>
      <c r="AG34" s="21"/>
      <c r="AH34" s="21"/>
      <c r="AI34" s="21"/>
      <c r="AJ34" s="21"/>
      <c r="AK34" s="21"/>
      <c r="AL34" s="21"/>
      <c r="AM34" s="21"/>
      <c r="AN34" s="21"/>
      <c r="AO34" s="21"/>
    </row>
    <row r="35" spans="1:41" ht="171" customHeight="1" x14ac:dyDescent="0.3">
      <c r="A35" s="336" t="s">
        <v>106</v>
      </c>
      <c r="B35" s="338">
        <f>SUM(B41:B52)</f>
        <v>0.57999999999999996</v>
      </c>
      <c r="C35" s="22" t="s">
        <v>67</v>
      </c>
      <c r="D35" s="135">
        <v>0</v>
      </c>
      <c r="E35" s="135">
        <v>1</v>
      </c>
      <c r="F35" s="135">
        <v>1</v>
      </c>
      <c r="G35" s="135">
        <v>1</v>
      </c>
      <c r="H35" s="135">
        <v>1</v>
      </c>
      <c r="I35" s="135">
        <v>0</v>
      </c>
      <c r="J35" s="135">
        <v>0</v>
      </c>
      <c r="K35" s="135">
        <v>0</v>
      </c>
      <c r="L35" s="135">
        <v>0</v>
      </c>
      <c r="M35" s="135">
        <v>0</v>
      </c>
      <c r="N35" s="135">
        <v>0</v>
      </c>
      <c r="O35" s="135">
        <v>0</v>
      </c>
      <c r="P35" s="135">
        <f>MAX(D35:O35)</f>
        <v>1</v>
      </c>
      <c r="Q35" s="489" t="s">
        <v>108</v>
      </c>
      <c r="R35" s="490"/>
      <c r="S35" s="490"/>
      <c r="T35" s="496"/>
      <c r="U35" s="489" t="s">
        <v>891</v>
      </c>
      <c r="V35" s="490"/>
      <c r="W35" s="490"/>
      <c r="X35" s="496"/>
      <c r="Y35" s="498" t="s">
        <v>109</v>
      </c>
      <c r="Z35" s="490"/>
      <c r="AA35" s="490"/>
      <c r="AB35" s="499"/>
      <c r="AC35" s="489" t="s">
        <v>110</v>
      </c>
      <c r="AD35" s="490"/>
      <c r="AE35" s="491"/>
      <c r="AG35" s="21"/>
      <c r="AH35" s="21"/>
      <c r="AI35" s="21"/>
      <c r="AJ35" s="21"/>
      <c r="AK35" s="21"/>
      <c r="AL35" s="21"/>
      <c r="AM35" s="21"/>
      <c r="AN35" s="21"/>
      <c r="AO35" s="21"/>
    </row>
    <row r="36" spans="1:41" ht="171" customHeight="1" thickBot="1" x14ac:dyDescent="0.35">
      <c r="A36" s="337"/>
      <c r="B36" s="339"/>
      <c r="C36" s="23" t="s">
        <v>72</v>
      </c>
      <c r="D36" s="205">
        <v>0</v>
      </c>
      <c r="E36" s="205">
        <v>1</v>
      </c>
      <c r="F36" s="205">
        <v>1</v>
      </c>
      <c r="G36" s="205">
        <v>1</v>
      </c>
      <c r="H36" s="24"/>
      <c r="I36" s="24"/>
      <c r="J36" s="24"/>
      <c r="K36" s="24"/>
      <c r="L36" s="24"/>
      <c r="M36" s="24"/>
      <c r="N36" s="24"/>
      <c r="O36" s="24"/>
      <c r="P36" s="71">
        <f>MAX(D36:O36)</f>
        <v>1</v>
      </c>
      <c r="Q36" s="492"/>
      <c r="R36" s="493"/>
      <c r="S36" s="493"/>
      <c r="T36" s="497"/>
      <c r="U36" s="492"/>
      <c r="V36" s="493"/>
      <c r="W36" s="493"/>
      <c r="X36" s="497"/>
      <c r="Y36" s="500"/>
      <c r="Z36" s="493"/>
      <c r="AA36" s="493"/>
      <c r="AB36" s="501"/>
      <c r="AC36" s="492"/>
      <c r="AD36" s="493"/>
      <c r="AE36" s="494"/>
      <c r="AG36" s="21"/>
      <c r="AH36" s="21"/>
      <c r="AI36" s="21"/>
      <c r="AJ36" s="21"/>
      <c r="AK36" s="21"/>
      <c r="AL36" s="21"/>
      <c r="AM36" s="21"/>
      <c r="AN36" s="21"/>
      <c r="AO36" s="21"/>
    </row>
    <row r="37" spans="1:41" customFormat="1" ht="17.25" customHeight="1" thickBot="1" x14ac:dyDescent="0.35"/>
    <row r="38" spans="1:41" ht="45" customHeight="1" thickBot="1" x14ac:dyDescent="0.35">
      <c r="A38" s="344" t="s">
        <v>73</v>
      </c>
      <c r="B38" s="345"/>
      <c r="C38" s="345"/>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6"/>
      <c r="AG38" s="21"/>
      <c r="AH38" s="21"/>
      <c r="AI38" s="21"/>
      <c r="AJ38" s="21"/>
      <c r="AK38" s="21"/>
      <c r="AL38" s="21"/>
      <c r="AM38" s="21"/>
      <c r="AN38" s="21"/>
      <c r="AO38" s="21"/>
    </row>
    <row r="39" spans="1:41" ht="26.1" customHeight="1" x14ac:dyDescent="0.3">
      <c r="A39" s="340" t="s">
        <v>74</v>
      </c>
      <c r="B39" s="342" t="s">
        <v>75</v>
      </c>
      <c r="C39" s="348" t="s">
        <v>76</v>
      </c>
      <c r="D39" s="350" t="s">
        <v>77</v>
      </c>
      <c r="E39" s="351"/>
      <c r="F39" s="351"/>
      <c r="G39" s="351"/>
      <c r="H39" s="351"/>
      <c r="I39" s="351"/>
      <c r="J39" s="351"/>
      <c r="K39" s="351"/>
      <c r="L39" s="351"/>
      <c r="M39" s="351"/>
      <c r="N39" s="351"/>
      <c r="O39" s="351"/>
      <c r="P39" s="352"/>
      <c r="Q39" s="342" t="s">
        <v>78</v>
      </c>
      <c r="R39" s="342"/>
      <c r="S39" s="342"/>
      <c r="T39" s="342"/>
      <c r="U39" s="342"/>
      <c r="V39" s="342"/>
      <c r="W39" s="342"/>
      <c r="X39" s="342"/>
      <c r="Y39" s="342"/>
      <c r="Z39" s="342"/>
      <c r="AA39" s="342"/>
      <c r="AB39" s="342"/>
      <c r="AC39" s="342"/>
      <c r="AD39" s="342"/>
      <c r="AE39" s="365"/>
      <c r="AG39" s="21"/>
      <c r="AH39" s="21"/>
      <c r="AI39" s="21"/>
      <c r="AJ39" s="21"/>
      <c r="AK39" s="21"/>
      <c r="AL39" s="21"/>
      <c r="AM39" s="21"/>
      <c r="AN39" s="21"/>
      <c r="AO39" s="21"/>
    </row>
    <row r="40" spans="1:41" ht="26.1" customHeight="1" x14ac:dyDescent="0.3">
      <c r="A40" s="341"/>
      <c r="B40" s="343"/>
      <c r="C40" s="349"/>
      <c r="D40" s="98" t="s">
        <v>79</v>
      </c>
      <c r="E40" s="98" t="s">
        <v>80</v>
      </c>
      <c r="F40" s="98" t="s">
        <v>81</v>
      </c>
      <c r="G40" s="98" t="s">
        <v>82</v>
      </c>
      <c r="H40" s="98" t="s">
        <v>83</v>
      </c>
      <c r="I40" s="98" t="s">
        <v>84</v>
      </c>
      <c r="J40" s="98" t="s">
        <v>85</v>
      </c>
      <c r="K40" s="98" t="s">
        <v>86</v>
      </c>
      <c r="L40" s="98" t="s">
        <v>87</v>
      </c>
      <c r="M40" s="98" t="s">
        <v>88</v>
      </c>
      <c r="N40" s="98" t="s">
        <v>89</v>
      </c>
      <c r="O40" s="98" t="s">
        <v>90</v>
      </c>
      <c r="P40" s="98" t="s">
        <v>91</v>
      </c>
      <c r="Q40" s="370" t="s">
        <v>92</v>
      </c>
      <c r="R40" s="371"/>
      <c r="S40" s="371"/>
      <c r="T40" s="371"/>
      <c r="U40" s="371"/>
      <c r="V40" s="371"/>
      <c r="W40" s="371"/>
      <c r="X40" s="372"/>
      <c r="Y40" s="370" t="s">
        <v>93</v>
      </c>
      <c r="Z40" s="371"/>
      <c r="AA40" s="371"/>
      <c r="AB40" s="371"/>
      <c r="AC40" s="371"/>
      <c r="AD40" s="371"/>
      <c r="AE40" s="495"/>
      <c r="AG40" s="25"/>
      <c r="AH40" s="25"/>
      <c r="AI40" s="25"/>
      <c r="AJ40" s="25"/>
      <c r="AK40" s="25"/>
      <c r="AL40" s="25"/>
      <c r="AM40" s="25"/>
      <c r="AN40" s="25"/>
      <c r="AO40" s="25"/>
    </row>
    <row r="41" spans="1:41" ht="164.25" customHeight="1" x14ac:dyDescent="0.3">
      <c r="A41" s="461" t="s">
        <v>111</v>
      </c>
      <c r="B41" s="450">
        <v>9.6000000000000002E-2</v>
      </c>
      <c r="C41" s="28" t="s">
        <v>67</v>
      </c>
      <c r="D41" s="29">
        <v>0</v>
      </c>
      <c r="E41" s="29">
        <v>0.3</v>
      </c>
      <c r="F41" s="29">
        <v>0.3</v>
      </c>
      <c r="G41" s="29">
        <v>0.3</v>
      </c>
      <c r="H41" s="29">
        <v>0.1</v>
      </c>
      <c r="I41" s="29"/>
      <c r="J41" s="29"/>
      <c r="K41" s="29"/>
      <c r="L41" s="29"/>
      <c r="M41" s="29"/>
      <c r="N41" s="29"/>
      <c r="O41" s="29"/>
      <c r="P41" s="108">
        <f t="shared" ref="P41:P52" si="0">SUM(D41:O41)</f>
        <v>0.99999999999999989</v>
      </c>
      <c r="Q41" s="452" t="s">
        <v>112</v>
      </c>
      <c r="R41" s="453"/>
      <c r="S41" s="453"/>
      <c r="T41" s="453"/>
      <c r="U41" s="453"/>
      <c r="V41" s="453"/>
      <c r="W41" s="453"/>
      <c r="X41" s="476"/>
      <c r="Y41" s="480" t="s">
        <v>113</v>
      </c>
      <c r="Z41" s="481"/>
      <c r="AA41" s="481"/>
      <c r="AB41" s="481"/>
      <c r="AC41" s="481"/>
      <c r="AD41" s="481"/>
      <c r="AE41" s="482"/>
    </row>
    <row r="42" spans="1:41" ht="164.25" customHeight="1" x14ac:dyDescent="0.3">
      <c r="A42" s="462"/>
      <c r="B42" s="463"/>
      <c r="C42" s="26" t="s">
        <v>72</v>
      </c>
      <c r="D42" s="27">
        <v>0</v>
      </c>
      <c r="E42" s="27">
        <v>0.3</v>
      </c>
      <c r="F42" s="27">
        <v>0.3</v>
      </c>
      <c r="G42" s="27">
        <v>0.3</v>
      </c>
      <c r="H42" s="27"/>
      <c r="I42" s="27"/>
      <c r="J42" s="27"/>
      <c r="K42" s="27"/>
      <c r="L42" s="27"/>
      <c r="M42" s="27"/>
      <c r="N42" s="27"/>
      <c r="O42" s="27"/>
      <c r="P42" s="108">
        <f t="shared" si="0"/>
        <v>0.89999999999999991</v>
      </c>
      <c r="Q42" s="477"/>
      <c r="R42" s="478"/>
      <c r="S42" s="478"/>
      <c r="T42" s="478"/>
      <c r="U42" s="478"/>
      <c r="V42" s="478"/>
      <c r="W42" s="478"/>
      <c r="X42" s="479"/>
      <c r="Y42" s="483"/>
      <c r="Z42" s="484"/>
      <c r="AA42" s="484"/>
      <c r="AB42" s="484"/>
      <c r="AC42" s="484"/>
      <c r="AD42" s="484"/>
      <c r="AE42" s="485"/>
    </row>
    <row r="43" spans="1:41" ht="100.5" customHeight="1" x14ac:dyDescent="0.3">
      <c r="A43" s="461" t="s">
        <v>114</v>
      </c>
      <c r="B43" s="450">
        <v>9.7000000000000003E-2</v>
      </c>
      <c r="C43" s="28" t="s">
        <v>67</v>
      </c>
      <c r="D43" s="29">
        <v>0</v>
      </c>
      <c r="E43" s="29">
        <v>0.2</v>
      </c>
      <c r="F43" s="29">
        <v>0.3</v>
      </c>
      <c r="G43" s="29">
        <v>0.3</v>
      </c>
      <c r="H43" s="29">
        <v>0.2</v>
      </c>
      <c r="I43" s="29"/>
      <c r="J43" s="29"/>
      <c r="K43" s="29"/>
      <c r="L43" s="29"/>
      <c r="M43" s="29"/>
      <c r="N43" s="29"/>
      <c r="O43" s="29"/>
      <c r="P43" s="108">
        <f t="shared" ref="P43:P48" si="1">SUM(D43:O43)</f>
        <v>1</v>
      </c>
      <c r="Q43" s="464" t="s">
        <v>115</v>
      </c>
      <c r="R43" s="465"/>
      <c r="S43" s="465"/>
      <c r="T43" s="465"/>
      <c r="U43" s="465"/>
      <c r="V43" s="465"/>
      <c r="W43" s="465"/>
      <c r="X43" s="466"/>
      <c r="Y43" s="480" t="s">
        <v>116</v>
      </c>
      <c r="Z43" s="481"/>
      <c r="AA43" s="481"/>
      <c r="AB43" s="481"/>
      <c r="AC43" s="481"/>
      <c r="AD43" s="481"/>
      <c r="AE43" s="482"/>
    </row>
    <row r="44" spans="1:41" ht="89.25" customHeight="1" x14ac:dyDescent="0.3">
      <c r="A44" s="462"/>
      <c r="B44" s="463"/>
      <c r="C44" s="26" t="s">
        <v>72</v>
      </c>
      <c r="D44" s="27">
        <v>0</v>
      </c>
      <c r="E44" s="27">
        <v>0.2</v>
      </c>
      <c r="F44" s="27">
        <v>0.3</v>
      </c>
      <c r="G44" s="27">
        <v>0.3</v>
      </c>
      <c r="H44" s="27"/>
      <c r="I44" s="27"/>
      <c r="J44" s="27"/>
      <c r="K44" s="27"/>
      <c r="L44" s="27"/>
      <c r="M44" s="27"/>
      <c r="N44" s="27"/>
      <c r="O44" s="27"/>
      <c r="P44" s="108">
        <f t="shared" si="1"/>
        <v>0.8</v>
      </c>
      <c r="Q44" s="467"/>
      <c r="R44" s="468"/>
      <c r="S44" s="468"/>
      <c r="T44" s="468"/>
      <c r="U44" s="468"/>
      <c r="V44" s="468"/>
      <c r="W44" s="468"/>
      <c r="X44" s="469"/>
      <c r="Y44" s="483"/>
      <c r="Z44" s="484"/>
      <c r="AA44" s="484"/>
      <c r="AB44" s="484"/>
      <c r="AC44" s="484"/>
      <c r="AD44" s="484"/>
      <c r="AE44" s="485"/>
    </row>
    <row r="45" spans="1:41" ht="138" customHeight="1" x14ac:dyDescent="0.3">
      <c r="A45" s="330" t="s">
        <v>117</v>
      </c>
      <c r="B45" s="450">
        <v>9.7000000000000003E-2</v>
      </c>
      <c r="C45" s="28" t="s">
        <v>67</v>
      </c>
      <c r="D45" s="29">
        <v>0</v>
      </c>
      <c r="E45" s="29">
        <v>0.1</v>
      </c>
      <c r="F45" s="29">
        <v>0.2</v>
      </c>
      <c r="G45" s="29">
        <v>0.35</v>
      </c>
      <c r="H45" s="29">
        <v>0.35</v>
      </c>
      <c r="I45" s="29"/>
      <c r="J45" s="29"/>
      <c r="K45" s="29"/>
      <c r="L45" s="29"/>
      <c r="M45" s="29"/>
      <c r="N45" s="29"/>
      <c r="O45" s="29"/>
      <c r="P45" s="108">
        <f t="shared" si="1"/>
        <v>1</v>
      </c>
      <c r="Q45" s="452" t="s">
        <v>118</v>
      </c>
      <c r="R45" s="453"/>
      <c r="S45" s="453"/>
      <c r="T45" s="453"/>
      <c r="U45" s="453"/>
      <c r="V45" s="453"/>
      <c r="W45" s="453"/>
      <c r="X45" s="476"/>
      <c r="Y45" s="480" t="s">
        <v>119</v>
      </c>
      <c r="Z45" s="481"/>
      <c r="AA45" s="481"/>
      <c r="AB45" s="481"/>
      <c r="AC45" s="481"/>
      <c r="AD45" s="481"/>
      <c r="AE45" s="482"/>
    </row>
    <row r="46" spans="1:41" ht="138" customHeight="1" x14ac:dyDescent="0.3">
      <c r="A46" s="334"/>
      <c r="B46" s="463"/>
      <c r="C46" s="26" t="s">
        <v>72</v>
      </c>
      <c r="D46" s="27">
        <v>0</v>
      </c>
      <c r="E46" s="27">
        <v>0.1</v>
      </c>
      <c r="F46" s="27">
        <v>0.2</v>
      </c>
      <c r="G46" s="27">
        <v>0.35</v>
      </c>
      <c r="H46" s="27"/>
      <c r="I46" s="27"/>
      <c r="J46" s="27"/>
      <c r="K46" s="27"/>
      <c r="L46" s="27"/>
      <c r="M46" s="27"/>
      <c r="N46" s="27"/>
      <c r="O46" s="27"/>
      <c r="P46" s="108">
        <f t="shared" si="1"/>
        <v>0.65</v>
      </c>
      <c r="Q46" s="477"/>
      <c r="R46" s="478"/>
      <c r="S46" s="478"/>
      <c r="T46" s="478"/>
      <c r="U46" s="478"/>
      <c r="V46" s="478"/>
      <c r="W46" s="478"/>
      <c r="X46" s="479"/>
      <c r="Y46" s="483"/>
      <c r="Z46" s="484"/>
      <c r="AA46" s="484"/>
      <c r="AB46" s="484"/>
      <c r="AC46" s="484"/>
      <c r="AD46" s="484"/>
      <c r="AE46" s="485"/>
    </row>
    <row r="47" spans="1:41" ht="87.75" customHeight="1" x14ac:dyDescent="0.3">
      <c r="A47" s="461" t="s">
        <v>120</v>
      </c>
      <c r="B47" s="450">
        <v>9.7000000000000003E-2</v>
      </c>
      <c r="C47" s="28" t="s">
        <v>67</v>
      </c>
      <c r="D47" s="29">
        <v>0</v>
      </c>
      <c r="E47" s="29">
        <v>0.1</v>
      </c>
      <c r="F47" s="29">
        <v>0.3</v>
      </c>
      <c r="G47" s="29">
        <v>0.3</v>
      </c>
      <c r="H47" s="29">
        <v>0.3</v>
      </c>
      <c r="I47" s="29"/>
      <c r="J47" s="29"/>
      <c r="K47" s="29"/>
      <c r="L47" s="29"/>
      <c r="M47" s="29"/>
      <c r="N47" s="29"/>
      <c r="O47" s="29"/>
      <c r="P47" s="108">
        <f t="shared" si="1"/>
        <v>1</v>
      </c>
      <c r="Q47" s="464" t="s">
        <v>121</v>
      </c>
      <c r="R47" s="465"/>
      <c r="S47" s="465"/>
      <c r="T47" s="465"/>
      <c r="U47" s="465"/>
      <c r="V47" s="465"/>
      <c r="W47" s="465"/>
      <c r="X47" s="466"/>
      <c r="Y47" s="470" t="s">
        <v>122</v>
      </c>
      <c r="Z47" s="471"/>
      <c r="AA47" s="471"/>
      <c r="AB47" s="471"/>
      <c r="AC47" s="471"/>
      <c r="AD47" s="471"/>
      <c r="AE47" s="472"/>
    </row>
    <row r="48" spans="1:41" ht="87.75" customHeight="1" x14ac:dyDescent="0.3">
      <c r="A48" s="462"/>
      <c r="B48" s="463"/>
      <c r="C48" s="26" t="s">
        <v>72</v>
      </c>
      <c r="D48" s="27">
        <v>0</v>
      </c>
      <c r="E48" s="27">
        <v>0.1</v>
      </c>
      <c r="F48" s="27">
        <v>0.3</v>
      </c>
      <c r="G48" s="27">
        <v>0.3</v>
      </c>
      <c r="H48" s="27"/>
      <c r="I48" s="27"/>
      <c r="J48" s="27"/>
      <c r="K48" s="27"/>
      <c r="L48" s="27"/>
      <c r="M48" s="27"/>
      <c r="N48" s="27"/>
      <c r="O48" s="27"/>
      <c r="P48" s="108">
        <f t="shared" si="1"/>
        <v>0.7</v>
      </c>
      <c r="Q48" s="467"/>
      <c r="R48" s="468"/>
      <c r="S48" s="468"/>
      <c r="T48" s="468"/>
      <c r="U48" s="468"/>
      <c r="V48" s="468"/>
      <c r="W48" s="468"/>
      <c r="X48" s="469"/>
      <c r="Y48" s="473"/>
      <c r="Z48" s="474"/>
      <c r="AA48" s="474"/>
      <c r="AB48" s="474"/>
      <c r="AC48" s="474"/>
      <c r="AD48" s="474"/>
      <c r="AE48" s="475"/>
    </row>
    <row r="49" spans="1:31" ht="127.8" customHeight="1" x14ac:dyDescent="0.3">
      <c r="A49" s="461" t="s">
        <v>123</v>
      </c>
      <c r="B49" s="450">
        <v>9.7000000000000003E-2</v>
      </c>
      <c r="C49" s="28" t="s">
        <v>67</v>
      </c>
      <c r="D49" s="29">
        <v>0</v>
      </c>
      <c r="E49" s="29">
        <v>0.1</v>
      </c>
      <c r="F49" s="29">
        <v>0.3</v>
      </c>
      <c r="G49" s="29">
        <v>0.3</v>
      </c>
      <c r="H49" s="29">
        <v>0.3</v>
      </c>
      <c r="I49" s="29"/>
      <c r="J49" s="29"/>
      <c r="K49" s="29"/>
      <c r="L49" s="29"/>
      <c r="M49" s="29"/>
      <c r="N49" s="29"/>
      <c r="O49" s="29"/>
      <c r="P49" s="108">
        <f t="shared" si="0"/>
        <v>1</v>
      </c>
      <c r="Q49" s="464" t="s">
        <v>890</v>
      </c>
      <c r="R49" s="465"/>
      <c r="S49" s="465"/>
      <c r="T49" s="465"/>
      <c r="U49" s="465"/>
      <c r="V49" s="465"/>
      <c r="W49" s="465"/>
      <c r="X49" s="466"/>
      <c r="Y49" s="470" t="s">
        <v>889</v>
      </c>
      <c r="Z49" s="471"/>
      <c r="AA49" s="471"/>
      <c r="AB49" s="471"/>
      <c r="AC49" s="471"/>
      <c r="AD49" s="471"/>
      <c r="AE49" s="472"/>
    </row>
    <row r="50" spans="1:31" ht="127.8" customHeight="1" x14ac:dyDescent="0.3">
      <c r="A50" s="462"/>
      <c r="B50" s="463"/>
      <c r="C50" s="26" t="s">
        <v>72</v>
      </c>
      <c r="D50" s="27">
        <v>0</v>
      </c>
      <c r="E50" s="27">
        <v>0.1</v>
      </c>
      <c r="F50" s="27">
        <v>0.3</v>
      </c>
      <c r="G50" s="27">
        <v>0.3</v>
      </c>
      <c r="H50" s="27"/>
      <c r="I50" s="27"/>
      <c r="J50" s="27"/>
      <c r="K50" s="27"/>
      <c r="L50" s="27"/>
      <c r="M50" s="27"/>
      <c r="N50" s="27"/>
      <c r="O50" s="27"/>
      <c r="P50" s="108">
        <f t="shared" si="0"/>
        <v>0.7</v>
      </c>
      <c r="Q50" s="467"/>
      <c r="R50" s="468"/>
      <c r="S50" s="468"/>
      <c r="T50" s="468"/>
      <c r="U50" s="468"/>
      <c r="V50" s="468"/>
      <c r="W50" s="468"/>
      <c r="X50" s="469"/>
      <c r="Y50" s="486"/>
      <c r="Z50" s="487"/>
      <c r="AA50" s="487"/>
      <c r="AB50" s="487"/>
      <c r="AC50" s="487"/>
      <c r="AD50" s="487"/>
      <c r="AE50" s="488"/>
    </row>
    <row r="51" spans="1:31" ht="55.2" customHeight="1" x14ac:dyDescent="0.3">
      <c r="A51" s="448" t="s">
        <v>124</v>
      </c>
      <c r="B51" s="450">
        <v>9.6000000000000002E-2</v>
      </c>
      <c r="C51" s="28" t="s">
        <v>67</v>
      </c>
      <c r="D51" s="29">
        <v>0</v>
      </c>
      <c r="E51" s="29">
        <v>0.1</v>
      </c>
      <c r="F51" s="29">
        <v>0.3</v>
      </c>
      <c r="G51" s="29">
        <v>0.3</v>
      </c>
      <c r="H51" s="29">
        <v>0.3</v>
      </c>
      <c r="I51" s="29"/>
      <c r="J51" s="29"/>
      <c r="K51" s="29"/>
      <c r="L51" s="29"/>
      <c r="M51" s="29"/>
      <c r="N51" s="29"/>
      <c r="O51" s="29"/>
      <c r="P51" s="108">
        <f>SUM(D51:O51)</f>
        <v>1</v>
      </c>
      <c r="Q51" s="452" t="s">
        <v>125</v>
      </c>
      <c r="R51" s="453"/>
      <c r="S51" s="453"/>
      <c r="T51" s="453"/>
      <c r="U51" s="453"/>
      <c r="V51" s="453"/>
      <c r="W51" s="453"/>
      <c r="X51" s="453"/>
      <c r="Y51" s="456" t="s">
        <v>126</v>
      </c>
      <c r="Z51" s="457"/>
      <c r="AA51" s="457"/>
      <c r="AB51" s="457"/>
      <c r="AC51" s="457"/>
      <c r="AD51" s="457"/>
      <c r="AE51" s="458"/>
    </row>
    <row r="52" spans="1:31" ht="38.4" customHeight="1" thickBot="1" x14ac:dyDescent="0.35">
      <c r="A52" s="449"/>
      <c r="B52" s="451"/>
      <c r="C52" s="23" t="s">
        <v>72</v>
      </c>
      <c r="D52" s="30">
        <v>0</v>
      </c>
      <c r="E52" s="30">
        <v>0.1</v>
      </c>
      <c r="F52" s="30">
        <v>0.3</v>
      </c>
      <c r="G52" s="30">
        <v>0.3</v>
      </c>
      <c r="H52" s="30"/>
      <c r="I52" s="30"/>
      <c r="J52" s="30"/>
      <c r="K52" s="30"/>
      <c r="L52" s="30"/>
      <c r="M52" s="30"/>
      <c r="N52" s="30"/>
      <c r="O52" s="30"/>
      <c r="P52" s="109">
        <f t="shared" si="0"/>
        <v>0.7</v>
      </c>
      <c r="Q52" s="454"/>
      <c r="R52" s="455"/>
      <c r="S52" s="455"/>
      <c r="T52" s="455"/>
      <c r="U52" s="455"/>
      <c r="V52" s="455"/>
      <c r="W52" s="455"/>
      <c r="X52" s="455"/>
      <c r="Y52" s="459"/>
      <c r="Z52" s="459"/>
      <c r="AA52" s="459"/>
      <c r="AB52" s="459"/>
      <c r="AC52" s="459"/>
      <c r="AD52" s="459"/>
      <c r="AE52" s="460"/>
    </row>
    <row r="53" spans="1:31" ht="15" customHeight="1" x14ac:dyDescent="0.3"/>
  </sheetData>
  <mergeCells count="91">
    <mergeCell ref="A1:A4"/>
    <mergeCell ref="B1:AA1"/>
    <mergeCell ref="AB1:AE1"/>
    <mergeCell ref="B2:AA2"/>
    <mergeCell ref="AB2:AE2"/>
    <mergeCell ref="B3:AA4"/>
    <mergeCell ref="AB3:AE3"/>
    <mergeCell ref="AB4:AE4"/>
    <mergeCell ref="A11:B13"/>
    <mergeCell ref="C11:AE13"/>
    <mergeCell ref="A7:B9"/>
    <mergeCell ref="C7:C9"/>
    <mergeCell ref="D7:H9"/>
    <mergeCell ref="I7:J9"/>
    <mergeCell ref="K7:L9"/>
    <mergeCell ref="M7:N7"/>
    <mergeCell ref="AA15:AE15"/>
    <mergeCell ref="O7:P7"/>
    <mergeCell ref="M8:N8"/>
    <mergeCell ref="O8:P8"/>
    <mergeCell ref="M9:N9"/>
    <mergeCell ref="O9:P9"/>
    <mergeCell ref="A15:B15"/>
    <mergeCell ref="C15:K15"/>
    <mergeCell ref="L15:Q15"/>
    <mergeCell ref="R15:X15"/>
    <mergeCell ref="Y15:Z15"/>
    <mergeCell ref="C16:AB16"/>
    <mergeCell ref="A17:B17"/>
    <mergeCell ref="C17:AE17"/>
    <mergeCell ref="A19:AE19"/>
    <mergeCell ref="B20:O20"/>
    <mergeCell ref="P20:AE20"/>
    <mergeCell ref="A27:AE27"/>
    <mergeCell ref="A28:A29"/>
    <mergeCell ref="B28:C29"/>
    <mergeCell ref="D28:O28"/>
    <mergeCell ref="P28:P29"/>
    <mergeCell ref="Q28:X29"/>
    <mergeCell ref="Y28:AE29"/>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AC35:AE36"/>
    <mergeCell ref="A38:AE38"/>
    <mergeCell ref="A39:A40"/>
    <mergeCell ref="B39:B40"/>
    <mergeCell ref="C39:C40"/>
    <mergeCell ref="D39:P39"/>
    <mergeCell ref="Q39:AE39"/>
    <mergeCell ref="Q40:X40"/>
    <mergeCell ref="Y40:AE40"/>
    <mergeCell ref="A35:A36"/>
    <mergeCell ref="B35:B36"/>
    <mergeCell ref="Q35:T36"/>
    <mergeCell ref="U35:X36"/>
    <mergeCell ref="Y35:AB36"/>
    <mergeCell ref="A41:A42"/>
    <mergeCell ref="B41:B42"/>
    <mergeCell ref="Q41:X42"/>
    <mergeCell ref="Y41:AE42"/>
    <mergeCell ref="A49:A50"/>
    <mergeCell ref="B49:B50"/>
    <mergeCell ref="Q49:X50"/>
    <mergeCell ref="Y49:AE50"/>
    <mergeCell ref="A43:A44"/>
    <mergeCell ref="B43:B44"/>
    <mergeCell ref="Q43:X44"/>
    <mergeCell ref="Y43:AE44"/>
    <mergeCell ref="A45:A46"/>
    <mergeCell ref="B45:B46"/>
    <mergeCell ref="Q45:X46"/>
    <mergeCell ref="Y45:AE46"/>
    <mergeCell ref="A51:A52"/>
    <mergeCell ref="B51:B52"/>
    <mergeCell ref="Q51:X52"/>
    <mergeCell ref="Y51:AE52"/>
    <mergeCell ref="A47:A48"/>
    <mergeCell ref="B47:B48"/>
    <mergeCell ref="Q47:X48"/>
    <mergeCell ref="Y47:AE48"/>
  </mergeCells>
  <dataValidations count="3">
    <dataValidation type="list" allowBlank="1" showInputMessage="1" showErrorMessage="1" sqref="C7:C9" xr:uid="{D8696EF4-6992-469D-A1A9-A8DEF87BDFEC}">
      <formula1>$B$21:$M$21</formula1>
    </dataValidation>
    <dataValidation type="textLength" operator="lessThanOrEqual" allowBlank="1" showInputMessage="1" showErrorMessage="1" errorTitle="Máximo 2.000 caracteres" error="Máximo 2.000 caracteres" promptTitle="2.000 caracteres" sqref="Q30:Q31" xr:uid="{2D8B8C2D-C82F-4AE3-BCDB-342FA8E6E5EF}">
      <formula1>2000</formula1>
    </dataValidation>
    <dataValidation type="textLength" operator="lessThanOrEqual" allowBlank="1" showInputMessage="1" showErrorMessage="1" errorTitle="Máximo 2.000 caracteres" error="Máximo 2.000 caracteres" sqref="Q51 Q41 Q45" xr:uid="{1575F2AD-4450-4E0F-A7AA-BC34B3491EA5}">
      <formula1>2000</formula1>
    </dataValidation>
  </dataValidations>
  <hyperlinks>
    <hyperlink ref="Y51" r:id="rId1" xr:uid="{0C165492-506F-4FBD-9488-1B6CD2F31420}"/>
    <hyperlink ref="Y41" r:id="rId2" xr:uid="{9A8DD0BA-BDB7-4387-B2C9-34234EAD4DE0}"/>
    <hyperlink ref="Y43" r:id="rId3" xr:uid="{707D2F39-CB13-459B-BDD0-18F5AA02E660}"/>
    <hyperlink ref="Y45" r:id="rId4" xr:uid="{93D76AAD-DE72-4002-91E8-4F3CAA72A17D}"/>
    <hyperlink ref="Y47" r:id="rId5" xr:uid="{234A4659-3C8D-44BD-92D9-2CFF6C6F7A46}"/>
    <hyperlink ref="Y49" r:id="rId6" display="https://secretariadistritald-my.sharepoint.com/personal/zdoncel_sdmujer_gov_co/_layouts/15/onedrive.aspx?view=0&amp;id=%2Fpersonal%2Fzdoncel%5Fsdmujer%5Fgov%5Fco%2FDocuments%2FDIRECCI%C3%93N%20ADMINISTRATIVA%20Y%20FINANCIERA%2F7%2E%20Plan%20de%20acci%C3%B3n%2FSeguimiento%2F4%2E%20Abril%202024%2F2%2E%20Evidencias%20%2D%20Abril%202024%2F1%2E%20Gesti%C3%B3n%20Administrativa%2FIndicadores%20GA%2FIndicador%202" xr:uid="{061C8829-4DE7-4F6C-B744-AAC370C1528B}"/>
  </hyperlinks>
  <pageMargins left="0.25" right="0.25" top="0.75" bottom="0.75" header="0.3" footer="0.3"/>
  <pageSetup paperSize="5" scale="24" fitToHeight="0" orientation="landscape" r:id="rId7"/>
  <headerFooter>
    <oddFooter>&amp;C_x000D_&amp;1#&amp;"Calibri"&amp;10&amp;K000000 Información Pública Clasificada</oddFooter>
  </headerFooter>
  <drawing r:id="rId8"/>
  <legacyDrawing r:id="rId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A8BF-41E7-4F53-8610-5C5D8CE1E96F}">
  <sheetPr>
    <tabColor rgb="FF00B050"/>
    <pageSetUpPr fitToPage="1"/>
  </sheetPr>
  <dimension ref="A1:AO47"/>
  <sheetViews>
    <sheetView showGridLines="0" view="pageBreakPreview" topLeftCell="R43" zoomScale="70" zoomScaleNormal="60" zoomScaleSheetLayoutView="70" workbookViewId="0">
      <selection activeCell="Y45" sqref="A1:AE46"/>
    </sheetView>
  </sheetViews>
  <sheetFormatPr baseColWidth="10" defaultColWidth="10.88671875" defaultRowHeight="14.4" x14ac:dyDescent="0.3"/>
  <cols>
    <col min="1" max="1" width="38.44140625" style="2" customWidth="1"/>
    <col min="2" max="2" width="20.5546875" style="2" customWidth="1"/>
    <col min="3" max="14" width="20.6640625" style="2" customWidth="1"/>
    <col min="15" max="15" width="20.5546875" style="2" customWidth="1"/>
    <col min="16" max="16" width="32.44140625" style="2" customWidth="1"/>
    <col min="17" max="19" width="18.109375" style="2" customWidth="1"/>
    <col min="20" max="20" width="18.88671875" style="2" customWidth="1"/>
    <col min="21" max="27" width="18.109375" style="2" customWidth="1"/>
    <col min="28" max="28" width="22.6640625" style="2" customWidth="1"/>
    <col min="29" max="29" width="21.6640625" style="2" bestFit="1" customWidth="1"/>
    <col min="30" max="30" width="19.44140625" style="2" customWidth="1"/>
    <col min="31" max="31" width="20.5546875" style="2" customWidth="1"/>
    <col min="32" max="32" width="22.88671875" style="2" customWidth="1"/>
    <col min="33" max="33" width="18.44140625" style="2" bestFit="1" customWidth="1"/>
    <col min="34" max="34" width="8.44140625" style="2" customWidth="1"/>
    <col min="35" max="35" width="18.44140625" style="2" bestFit="1" customWidth="1"/>
    <col min="36" max="36" width="5.6640625" style="2" customWidth="1"/>
    <col min="37" max="37" width="18.44140625" style="2" bestFit="1" customWidth="1"/>
    <col min="38" max="38" width="4.6640625" style="2" customWidth="1"/>
    <col min="39" max="39" width="23" style="2" bestFit="1" customWidth="1"/>
    <col min="40" max="40" width="10.88671875" style="2"/>
    <col min="41" max="41" width="18.44140625" style="2" bestFit="1" customWidth="1"/>
    <col min="42" max="42" width="16.109375" style="2" customWidth="1"/>
    <col min="43" max="16384" width="10.88671875" style="2"/>
  </cols>
  <sheetData>
    <row r="1" spans="1:31" ht="32.25" customHeight="1" thickBot="1" x14ac:dyDescent="0.35">
      <c r="A1" s="417"/>
      <c r="B1" s="420" t="s">
        <v>0</v>
      </c>
      <c r="C1" s="421"/>
      <c r="D1" s="421"/>
      <c r="E1" s="421"/>
      <c r="F1" s="421"/>
      <c r="G1" s="421"/>
      <c r="H1" s="421"/>
      <c r="I1" s="421"/>
      <c r="J1" s="421"/>
      <c r="K1" s="421"/>
      <c r="L1" s="421"/>
      <c r="M1" s="421"/>
      <c r="N1" s="421"/>
      <c r="O1" s="421"/>
      <c r="P1" s="421"/>
      <c r="Q1" s="421"/>
      <c r="R1" s="421"/>
      <c r="S1" s="421"/>
      <c r="T1" s="421"/>
      <c r="U1" s="421"/>
      <c r="V1" s="421"/>
      <c r="W1" s="421"/>
      <c r="X1" s="421"/>
      <c r="Y1" s="421"/>
      <c r="Z1" s="421"/>
      <c r="AA1" s="422"/>
      <c r="AB1" s="429" t="s">
        <v>1</v>
      </c>
      <c r="AC1" s="430"/>
      <c r="AD1" s="430"/>
      <c r="AE1" s="431"/>
    </row>
    <row r="2" spans="1:31" ht="30.75" customHeight="1" thickBot="1" x14ac:dyDescent="0.35">
      <c r="A2" s="418"/>
      <c r="B2" s="420" t="s">
        <v>2</v>
      </c>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429" t="s">
        <v>3</v>
      </c>
      <c r="AC2" s="430"/>
      <c r="AD2" s="430"/>
      <c r="AE2" s="431"/>
    </row>
    <row r="3" spans="1:31" ht="24" customHeight="1" thickBot="1" x14ac:dyDescent="0.35">
      <c r="A3" s="418"/>
      <c r="B3" s="423" t="s">
        <v>4</v>
      </c>
      <c r="C3" s="424"/>
      <c r="D3" s="424"/>
      <c r="E3" s="424"/>
      <c r="F3" s="424"/>
      <c r="G3" s="424"/>
      <c r="H3" s="424"/>
      <c r="I3" s="424"/>
      <c r="J3" s="424"/>
      <c r="K3" s="424"/>
      <c r="L3" s="424"/>
      <c r="M3" s="424"/>
      <c r="N3" s="424"/>
      <c r="O3" s="424"/>
      <c r="P3" s="424"/>
      <c r="Q3" s="424"/>
      <c r="R3" s="424"/>
      <c r="S3" s="424"/>
      <c r="T3" s="424"/>
      <c r="U3" s="424"/>
      <c r="V3" s="424"/>
      <c r="W3" s="424"/>
      <c r="X3" s="424"/>
      <c r="Y3" s="424"/>
      <c r="Z3" s="424"/>
      <c r="AA3" s="425"/>
      <c r="AB3" s="429" t="s">
        <v>5</v>
      </c>
      <c r="AC3" s="430"/>
      <c r="AD3" s="430"/>
      <c r="AE3" s="431"/>
    </row>
    <row r="4" spans="1:31" ht="21.75" customHeight="1" thickBot="1" x14ac:dyDescent="0.35">
      <c r="A4" s="419"/>
      <c r="B4" s="426"/>
      <c r="C4" s="427"/>
      <c r="D4" s="427"/>
      <c r="E4" s="427"/>
      <c r="F4" s="427"/>
      <c r="G4" s="427"/>
      <c r="H4" s="427"/>
      <c r="I4" s="427"/>
      <c r="J4" s="427"/>
      <c r="K4" s="427"/>
      <c r="L4" s="427"/>
      <c r="M4" s="427"/>
      <c r="N4" s="427"/>
      <c r="O4" s="427"/>
      <c r="P4" s="427"/>
      <c r="Q4" s="427"/>
      <c r="R4" s="427"/>
      <c r="S4" s="427"/>
      <c r="T4" s="427"/>
      <c r="U4" s="427"/>
      <c r="V4" s="427"/>
      <c r="W4" s="427"/>
      <c r="X4" s="427"/>
      <c r="Y4" s="427"/>
      <c r="Z4" s="427"/>
      <c r="AA4" s="428"/>
      <c r="AB4" s="432" t="s">
        <v>6</v>
      </c>
      <c r="AC4" s="433"/>
      <c r="AD4" s="433"/>
      <c r="AE4" s="434"/>
    </row>
    <row r="5" spans="1:31" ht="9" customHeight="1" thickBot="1" x14ac:dyDescent="0.35">
      <c r="A5" s="3"/>
      <c r="B5" s="99"/>
      <c r="C5" s="100"/>
      <c r="D5" s="4"/>
      <c r="E5" s="4"/>
      <c r="F5" s="4"/>
      <c r="G5" s="4"/>
      <c r="H5" s="4"/>
      <c r="I5" s="4"/>
      <c r="J5" s="4"/>
      <c r="K5" s="4"/>
      <c r="L5" s="4"/>
      <c r="M5" s="4"/>
      <c r="N5" s="4"/>
      <c r="O5" s="4"/>
      <c r="P5" s="4"/>
      <c r="Q5" s="4"/>
      <c r="R5" s="4"/>
      <c r="S5" s="4"/>
      <c r="T5" s="4"/>
      <c r="U5" s="4"/>
      <c r="V5" s="4"/>
      <c r="W5" s="4"/>
      <c r="X5" s="4"/>
      <c r="Y5" s="4"/>
      <c r="Z5" s="5"/>
      <c r="AA5" s="4"/>
      <c r="AB5" s="4"/>
      <c r="AD5" s="7"/>
      <c r="AE5" s="8"/>
    </row>
    <row r="6" spans="1:31" ht="9" customHeight="1" thickBot="1" x14ac:dyDescent="0.35">
      <c r="A6" s="6"/>
      <c r="B6" s="4"/>
      <c r="C6" s="4"/>
      <c r="D6" s="4"/>
      <c r="E6" s="4"/>
      <c r="F6" s="4"/>
      <c r="G6" s="4"/>
      <c r="H6" s="4"/>
      <c r="I6" s="4"/>
      <c r="J6" s="4"/>
      <c r="K6" s="4"/>
      <c r="L6" s="4"/>
      <c r="M6" s="4"/>
      <c r="N6" s="4"/>
      <c r="O6" s="4"/>
      <c r="P6" s="4"/>
      <c r="Q6" s="4"/>
      <c r="R6" s="4"/>
      <c r="S6" s="4"/>
      <c r="T6" s="4"/>
      <c r="U6" s="4"/>
      <c r="V6" s="4"/>
      <c r="W6" s="4"/>
      <c r="X6" s="4"/>
      <c r="Y6" s="4"/>
      <c r="Z6" s="5"/>
      <c r="AA6" s="4"/>
      <c r="AB6" s="4"/>
      <c r="AD6" s="7"/>
      <c r="AE6" s="8"/>
    </row>
    <row r="7" spans="1:31" ht="14.4" customHeight="1" x14ac:dyDescent="0.3">
      <c r="A7" s="374" t="s">
        <v>7</v>
      </c>
      <c r="B7" s="375"/>
      <c r="C7" s="412" t="s">
        <v>8</v>
      </c>
      <c r="D7" s="374" t="s">
        <v>9</v>
      </c>
      <c r="E7" s="380"/>
      <c r="F7" s="380"/>
      <c r="G7" s="380"/>
      <c r="H7" s="375"/>
      <c r="I7" s="404">
        <v>45418</v>
      </c>
      <c r="J7" s="405"/>
      <c r="K7" s="374" t="s">
        <v>10</v>
      </c>
      <c r="L7" s="375"/>
      <c r="M7" s="396" t="s">
        <v>11</v>
      </c>
      <c r="N7" s="397"/>
      <c r="O7" s="385"/>
      <c r="P7" s="386"/>
      <c r="Q7" s="4"/>
      <c r="R7" s="4"/>
      <c r="S7" s="4"/>
      <c r="T7" s="4"/>
      <c r="U7" s="4"/>
      <c r="V7" s="4"/>
      <c r="W7" s="4"/>
      <c r="X7" s="4"/>
      <c r="Y7" s="4"/>
      <c r="Z7" s="5"/>
      <c r="AA7" s="4"/>
      <c r="AB7" s="4"/>
      <c r="AD7" s="7"/>
      <c r="AE7" s="8"/>
    </row>
    <row r="8" spans="1:31" ht="14.4" customHeight="1" x14ac:dyDescent="0.3">
      <c r="A8" s="376"/>
      <c r="B8" s="377"/>
      <c r="C8" s="413"/>
      <c r="D8" s="376"/>
      <c r="E8" s="381"/>
      <c r="F8" s="381"/>
      <c r="G8" s="381"/>
      <c r="H8" s="377"/>
      <c r="I8" s="406"/>
      <c r="J8" s="407"/>
      <c r="K8" s="376"/>
      <c r="L8" s="377"/>
      <c r="M8" s="415" t="s">
        <v>12</v>
      </c>
      <c r="N8" s="416"/>
      <c r="O8" s="398"/>
      <c r="P8" s="399"/>
      <c r="Q8" s="4"/>
      <c r="R8" s="4"/>
      <c r="S8" s="4"/>
      <c r="T8" s="4"/>
      <c r="U8" s="4"/>
      <c r="V8" s="4"/>
      <c r="W8" s="4"/>
      <c r="X8" s="4"/>
      <c r="Y8" s="4"/>
      <c r="Z8" s="5"/>
      <c r="AA8" s="4"/>
      <c r="AB8" s="4"/>
      <c r="AD8" s="7"/>
      <c r="AE8" s="8"/>
    </row>
    <row r="9" spans="1:31" ht="15" customHeight="1" thickBot="1" x14ac:dyDescent="0.35">
      <c r="A9" s="378"/>
      <c r="B9" s="379"/>
      <c r="C9" s="414"/>
      <c r="D9" s="378"/>
      <c r="E9" s="382"/>
      <c r="F9" s="382"/>
      <c r="G9" s="382"/>
      <c r="H9" s="379"/>
      <c r="I9" s="408"/>
      <c r="J9" s="409"/>
      <c r="K9" s="378"/>
      <c r="L9" s="379"/>
      <c r="M9" s="400" t="s">
        <v>13</v>
      </c>
      <c r="N9" s="401"/>
      <c r="O9" s="402" t="s">
        <v>14</v>
      </c>
      <c r="P9" s="403"/>
      <c r="Q9" s="4"/>
      <c r="R9" s="4"/>
      <c r="S9" s="4"/>
      <c r="T9" s="4"/>
      <c r="U9" s="4"/>
      <c r="V9" s="4"/>
      <c r="W9" s="4"/>
      <c r="X9" s="4"/>
      <c r="Y9" s="4"/>
      <c r="Z9" s="5"/>
      <c r="AA9" s="4"/>
      <c r="AB9" s="4"/>
      <c r="AD9" s="7"/>
      <c r="AE9" s="8"/>
    </row>
    <row r="10" spans="1:31" ht="15" customHeight="1" thickBot="1" x14ac:dyDescent="0.35">
      <c r="A10" s="75"/>
      <c r="B10" s="76"/>
      <c r="C10" s="76"/>
      <c r="D10" s="9"/>
      <c r="E10" s="9"/>
      <c r="F10" s="9"/>
      <c r="G10" s="9"/>
      <c r="H10" s="9"/>
      <c r="I10" s="72"/>
      <c r="J10" s="72"/>
      <c r="K10" s="9"/>
      <c r="L10" s="9"/>
      <c r="M10" s="73"/>
      <c r="N10" s="73"/>
      <c r="O10" s="74"/>
      <c r="P10" s="74"/>
      <c r="Q10" s="76"/>
      <c r="R10" s="76"/>
      <c r="S10" s="76"/>
      <c r="T10" s="76"/>
      <c r="U10" s="76"/>
      <c r="V10" s="76"/>
      <c r="W10" s="76"/>
      <c r="X10" s="76"/>
      <c r="Y10" s="76"/>
      <c r="Z10" s="77"/>
      <c r="AA10" s="76"/>
      <c r="AB10" s="76"/>
      <c r="AD10" s="78"/>
      <c r="AE10" s="79"/>
    </row>
    <row r="11" spans="1:31" ht="15" customHeight="1" x14ac:dyDescent="0.3">
      <c r="A11" s="374" t="s">
        <v>15</v>
      </c>
      <c r="B11" s="375"/>
      <c r="C11" s="344" t="s">
        <v>16</v>
      </c>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6"/>
    </row>
    <row r="12" spans="1:31" ht="15" customHeight="1" x14ac:dyDescent="0.3">
      <c r="A12" s="376"/>
      <c r="B12" s="377"/>
      <c r="C12" s="387"/>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9"/>
    </row>
    <row r="13" spans="1:31" ht="15" customHeight="1" thickBot="1" x14ac:dyDescent="0.35">
      <c r="A13" s="378"/>
      <c r="B13" s="379"/>
      <c r="C13" s="390"/>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2"/>
    </row>
    <row r="14" spans="1:31" ht="9" customHeight="1" thickBot="1" x14ac:dyDescent="0.35">
      <c r="A14" s="11"/>
      <c r="B14" s="12"/>
      <c r="C14" s="13"/>
      <c r="D14" s="13"/>
      <c r="E14" s="13"/>
      <c r="F14" s="13"/>
      <c r="G14" s="13"/>
      <c r="H14" s="13"/>
      <c r="I14" s="13"/>
      <c r="J14" s="13"/>
      <c r="K14" s="13"/>
      <c r="L14" s="13"/>
      <c r="M14" s="14"/>
      <c r="N14" s="14"/>
      <c r="O14" s="14"/>
      <c r="P14" s="14"/>
      <c r="Q14" s="14"/>
      <c r="R14" s="15"/>
      <c r="S14" s="15"/>
      <c r="T14" s="15"/>
      <c r="U14" s="15"/>
      <c r="V14" s="15"/>
      <c r="W14" s="15"/>
      <c r="X14" s="15"/>
      <c r="Y14" s="9"/>
      <c r="Z14" s="9"/>
      <c r="AA14" s="9"/>
      <c r="AB14" s="9"/>
      <c r="AD14" s="9"/>
      <c r="AE14" s="10"/>
    </row>
    <row r="15" spans="1:31" ht="39" customHeight="1" thickBot="1" x14ac:dyDescent="0.35">
      <c r="A15" s="383" t="s">
        <v>17</v>
      </c>
      <c r="B15" s="384"/>
      <c r="C15" s="393" t="s">
        <v>18</v>
      </c>
      <c r="D15" s="394"/>
      <c r="E15" s="394"/>
      <c r="F15" s="394"/>
      <c r="G15" s="394"/>
      <c r="H15" s="394"/>
      <c r="I15" s="394"/>
      <c r="J15" s="394"/>
      <c r="K15" s="395"/>
      <c r="L15" s="410" t="s">
        <v>19</v>
      </c>
      <c r="M15" s="442"/>
      <c r="N15" s="442"/>
      <c r="O15" s="442"/>
      <c r="P15" s="442"/>
      <c r="Q15" s="411"/>
      <c r="R15" s="443" t="s">
        <v>20</v>
      </c>
      <c r="S15" s="444"/>
      <c r="T15" s="444"/>
      <c r="U15" s="444"/>
      <c r="V15" s="444"/>
      <c r="W15" s="444"/>
      <c r="X15" s="445"/>
      <c r="Y15" s="410" t="s">
        <v>21</v>
      </c>
      <c r="Z15" s="411"/>
      <c r="AA15" s="435" t="s">
        <v>22</v>
      </c>
      <c r="AB15" s="436"/>
      <c r="AC15" s="436"/>
      <c r="AD15" s="436"/>
      <c r="AE15" s="437"/>
    </row>
    <row r="16" spans="1:31" ht="9" customHeight="1" thickBot="1" x14ac:dyDescent="0.35">
      <c r="A16" s="6"/>
      <c r="B16" s="4"/>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D16" s="7"/>
      <c r="AE16" s="8"/>
    </row>
    <row r="17" spans="1:32" s="16" customFormat="1" ht="37.5" customHeight="1" thickBot="1" x14ac:dyDescent="0.35">
      <c r="A17" s="383" t="s">
        <v>23</v>
      </c>
      <c r="B17" s="384"/>
      <c r="C17" s="435" t="s">
        <v>127</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436"/>
      <c r="AE17" s="437"/>
    </row>
    <row r="18" spans="1:32" ht="16.5" customHeight="1" thickBot="1" x14ac:dyDescent="0.35">
      <c r="A18" s="17"/>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D18" s="18"/>
      <c r="AE18" s="19"/>
    </row>
    <row r="19" spans="1:32" ht="32.1" customHeight="1" thickBot="1" x14ac:dyDescent="0.35">
      <c r="A19" s="410" t="s">
        <v>25</v>
      </c>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11"/>
      <c r="AF19" s="20"/>
    </row>
    <row r="20" spans="1:32" ht="32.1" customHeight="1" thickBot="1" x14ac:dyDescent="0.35">
      <c r="A20" s="102" t="s">
        <v>26</v>
      </c>
      <c r="B20" s="439" t="s">
        <v>27</v>
      </c>
      <c r="C20" s="440"/>
      <c r="D20" s="440"/>
      <c r="E20" s="440"/>
      <c r="F20" s="440"/>
      <c r="G20" s="440"/>
      <c r="H20" s="440"/>
      <c r="I20" s="440"/>
      <c r="J20" s="440"/>
      <c r="K20" s="440"/>
      <c r="L20" s="440"/>
      <c r="M20" s="440"/>
      <c r="N20" s="440"/>
      <c r="O20" s="441"/>
      <c r="P20" s="410" t="s">
        <v>28</v>
      </c>
      <c r="Q20" s="442"/>
      <c r="R20" s="442"/>
      <c r="S20" s="442"/>
      <c r="T20" s="442"/>
      <c r="U20" s="442"/>
      <c r="V20" s="442"/>
      <c r="W20" s="442"/>
      <c r="X20" s="442"/>
      <c r="Y20" s="442"/>
      <c r="Z20" s="442"/>
      <c r="AA20" s="442"/>
      <c r="AB20" s="442"/>
      <c r="AC20" s="442"/>
      <c r="AD20" s="442"/>
      <c r="AE20" s="411"/>
      <c r="AF20" s="20"/>
    </row>
    <row r="21" spans="1:32" ht="32.1" customHeight="1" thickBot="1" x14ac:dyDescent="0.35">
      <c r="A21" s="140">
        <v>108444005</v>
      </c>
      <c r="B21" s="110" t="s">
        <v>29</v>
      </c>
      <c r="C21" s="111" t="s">
        <v>30</v>
      </c>
      <c r="D21" s="111" t="s">
        <v>31</v>
      </c>
      <c r="E21" s="111" t="s">
        <v>8</v>
      </c>
      <c r="F21" s="111" t="s">
        <v>32</v>
      </c>
      <c r="G21" s="111" t="s">
        <v>33</v>
      </c>
      <c r="H21" s="111" t="s">
        <v>34</v>
      </c>
      <c r="I21" s="111" t="s">
        <v>35</v>
      </c>
      <c r="J21" s="111" t="s">
        <v>36</v>
      </c>
      <c r="K21" s="111" t="s">
        <v>37</v>
      </c>
      <c r="L21" s="111" t="s">
        <v>38</v>
      </c>
      <c r="M21" s="111" t="s">
        <v>39</v>
      </c>
      <c r="N21" s="111" t="s">
        <v>40</v>
      </c>
      <c r="O21" s="112" t="s">
        <v>41</v>
      </c>
      <c r="P21" s="226">
        <f>+AC22</f>
        <v>1403998000</v>
      </c>
      <c r="Q21" s="110" t="s">
        <v>29</v>
      </c>
      <c r="R21" s="111" t="s">
        <v>30</v>
      </c>
      <c r="S21" s="111" t="s">
        <v>31</v>
      </c>
      <c r="T21" s="111" t="s">
        <v>8</v>
      </c>
      <c r="U21" s="111" t="s">
        <v>32</v>
      </c>
      <c r="V21" s="111" t="s">
        <v>33</v>
      </c>
      <c r="W21" s="111" t="s">
        <v>34</v>
      </c>
      <c r="X21" s="111" t="s">
        <v>35</v>
      </c>
      <c r="Y21" s="111" t="s">
        <v>36</v>
      </c>
      <c r="Z21" s="111" t="s">
        <v>37</v>
      </c>
      <c r="AA21" s="111" t="s">
        <v>38</v>
      </c>
      <c r="AB21" s="111" t="s">
        <v>39</v>
      </c>
      <c r="AC21" s="111" t="s">
        <v>40</v>
      </c>
      <c r="AD21" s="112" t="s">
        <v>42</v>
      </c>
      <c r="AE21" s="112" t="s">
        <v>43</v>
      </c>
      <c r="AF21" s="1"/>
    </row>
    <row r="22" spans="1:32" ht="32.1" customHeight="1" x14ac:dyDescent="0.3">
      <c r="A22" s="129" t="s">
        <v>44</v>
      </c>
      <c r="B22" s="141">
        <v>26500000</v>
      </c>
      <c r="C22" s="82">
        <v>60000000</v>
      </c>
      <c r="D22" s="82">
        <v>0</v>
      </c>
      <c r="E22" s="82">
        <v>0</v>
      </c>
      <c r="F22" s="82">
        <v>0</v>
      </c>
      <c r="G22" s="82">
        <v>21944005</v>
      </c>
      <c r="H22" s="82"/>
      <c r="I22" s="82"/>
      <c r="J22" s="82"/>
      <c r="K22" s="82"/>
      <c r="L22" s="82"/>
      <c r="M22" s="82"/>
      <c r="N22" s="173">
        <f>SUM(B22:M22)</f>
        <v>108444005</v>
      </c>
      <c r="O22" s="84"/>
      <c r="P22" s="129" t="s">
        <v>45</v>
      </c>
      <c r="Q22" s="104">
        <v>222169109</v>
      </c>
      <c r="R22" s="105">
        <v>356877974</v>
      </c>
      <c r="S22" s="105"/>
      <c r="T22" s="105"/>
      <c r="U22" s="105">
        <v>129272000</v>
      </c>
      <c r="V22" s="105"/>
      <c r="W22" s="105">
        <v>695678917</v>
      </c>
      <c r="X22" s="80"/>
      <c r="Y22" s="105"/>
      <c r="Z22" s="105"/>
      <c r="AA22" s="105"/>
      <c r="AB22" s="105"/>
      <c r="AC22" s="175">
        <f>SUM(Q22:AB22)</f>
        <v>1403998000</v>
      </c>
      <c r="AE22" s="171"/>
      <c r="AF22" s="1"/>
    </row>
    <row r="23" spans="1:32" ht="32.1" customHeight="1" x14ac:dyDescent="0.3">
      <c r="A23" s="130" t="s">
        <v>46</v>
      </c>
      <c r="B23" s="81">
        <v>0</v>
      </c>
      <c r="C23" s="80">
        <v>0</v>
      </c>
      <c r="D23" s="80">
        <v>0</v>
      </c>
      <c r="E23" s="80">
        <v>0</v>
      </c>
      <c r="F23" s="80"/>
      <c r="G23" s="80"/>
      <c r="H23" s="80"/>
      <c r="I23" s="80"/>
      <c r="J23" s="80"/>
      <c r="K23" s="80"/>
      <c r="L23" s="80"/>
      <c r="M23" s="80"/>
      <c r="N23" s="80">
        <f>SUM(B23:M23)</f>
        <v>0</v>
      </c>
      <c r="O23" s="92" t="str">
        <f>IFERROR(N23/(SUMIF(B23:M23,"&gt;0",B22:M22))," ")</f>
        <v xml:space="preserve"> </v>
      </c>
      <c r="P23" s="130" t="s">
        <v>47</v>
      </c>
      <c r="Q23" s="81">
        <v>222169109</v>
      </c>
      <c r="R23" s="80">
        <v>356877974</v>
      </c>
      <c r="S23" s="80">
        <v>62892940</v>
      </c>
      <c r="T23" s="80">
        <v>70857518</v>
      </c>
      <c r="U23" s="80"/>
      <c r="V23" s="80"/>
      <c r="W23" s="80"/>
      <c r="X23" s="80"/>
      <c r="Y23" s="80"/>
      <c r="Z23" s="80"/>
      <c r="AA23" s="80"/>
      <c r="AB23" s="80"/>
      <c r="AC23" s="80">
        <f>SUM(Q23:AB23)</f>
        <v>712797541</v>
      </c>
      <c r="AD23" s="237">
        <f>AC23/SUM(Q22:T22)</f>
        <v>1.2309837350480186</v>
      </c>
      <c r="AE23" s="219">
        <f>AC23/AC22</f>
        <v>0.50769127947475712</v>
      </c>
      <c r="AF23" s="1"/>
    </row>
    <row r="24" spans="1:32" ht="32.1" customHeight="1" x14ac:dyDescent="0.3">
      <c r="A24" s="130" t="s">
        <v>48</v>
      </c>
      <c r="B24" s="161">
        <f>A21-B23</f>
        <v>108444005</v>
      </c>
      <c r="C24" s="162">
        <f>B24-C23</f>
        <v>108444005</v>
      </c>
      <c r="D24" s="162">
        <f>C24-D23</f>
        <v>108444005</v>
      </c>
      <c r="E24" s="162">
        <f>D24-E23</f>
        <v>108444005</v>
      </c>
      <c r="F24" s="162"/>
      <c r="G24" s="162"/>
      <c r="H24" s="162"/>
      <c r="I24" s="162"/>
      <c r="J24" s="162"/>
      <c r="K24" s="162"/>
      <c r="L24" s="162"/>
      <c r="M24" s="162"/>
      <c r="N24" s="168">
        <f>MIN(B24:M24)</f>
        <v>108444005</v>
      </c>
      <c r="O24" s="83"/>
      <c r="P24" s="130" t="s">
        <v>44</v>
      </c>
      <c r="Q24" s="81">
        <v>0</v>
      </c>
      <c r="R24" s="80">
        <v>2889576</v>
      </c>
      <c r="S24" s="80">
        <v>70542950.700000003</v>
      </c>
      <c r="T24" s="80">
        <v>70542950.700000003</v>
      </c>
      <c r="U24" s="80">
        <v>70542950.700000003</v>
      </c>
      <c r="V24" s="80">
        <v>70542950.700000003</v>
      </c>
      <c r="W24" s="80">
        <v>70542950.700000003</v>
      </c>
      <c r="X24" s="80">
        <v>70542950.700000003</v>
      </c>
      <c r="Y24" s="80">
        <v>70542950.700000003</v>
      </c>
      <c r="Z24" s="80">
        <v>70542950.700000003</v>
      </c>
      <c r="AA24" s="80"/>
      <c r="AB24" s="80">
        <v>766221867.70000005</v>
      </c>
      <c r="AC24" s="174">
        <v>1403998000</v>
      </c>
      <c r="AD24" s="237"/>
      <c r="AE24" s="220"/>
      <c r="AF24" s="1"/>
    </row>
    <row r="25" spans="1:32" ht="32.1" customHeight="1" thickBot="1" x14ac:dyDescent="0.35">
      <c r="A25" s="131" t="s">
        <v>49</v>
      </c>
      <c r="B25" s="113">
        <v>40650666</v>
      </c>
      <c r="C25" s="114">
        <v>42181832</v>
      </c>
      <c r="D25" s="114">
        <v>0</v>
      </c>
      <c r="E25" s="114">
        <v>0</v>
      </c>
      <c r="F25" s="114"/>
      <c r="G25" s="114"/>
      <c r="H25" s="114"/>
      <c r="I25" s="114"/>
      <c r="J25" s="114"/>
      <c r="K25" s="114"/>
      <c r="L25" s="114"/>
      <c r="M25" s="114"/>
      <c r="N25" s="209">
        <f>SUM(B25:M25)</f>
        <v>82832498</v>
      </c>
      <c r="O25" s="225">
        <f>+N25/N24</f>
        <v>0.76382735956681058</v>
      </c>
      <c r="P25" s="131" t="s">
        <v>49</v>
      </c>
      <c r="Q25" s="113"/>
      <c r="R25" s="114">
        <v>2889576</v>
      </c>
      <c r="S25" s="114">
        <v>109095877</v>
      </c>
      <c r="T25" s="114">
        <v>125410840</v>
      </c>
      <c r="U25" s="114"/>
      <c r="V25" s="114"/>
      <c r="W25" s="114"/>
      <c r="X25" s="114"/>
      <c r="Y25" s="114"/>
      <c r="Z25" s="114"/>
      <c r="AA25" s="114"/>
      <c r="AB25" s="114"/>
      <c r="AC25" s="114">
        <f>SUM(Q25:AB25)</f>
        <v>237396293</v>
      </c>
      <c r="AD25" s="238">
        <f>AC25/SUM(Q24:T24)</f>
        <v>1.6488661630928545</v>
      </c>
      <c r="AE25" s="221">
        <f>AC25/AC24</f>
        <v>0.16908591963806216</v>
      </c>
      <c r="AF25" s="1"/>
    </row>
    <row r="26" spans="1:32" customFormat="1" ht="16.5" customHeight="1" thickBot="1" x14ac:dyDescent="0.35">
      <c r="AF26" s="138"/>
    </row>
    <row r="27" spans="1:32" ht="33.9" customHeight="1" x14ac:dyDescent="0.3">
      <c r="A27" s="366" t="s">
        <v>50</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8"/>
    </row>
    <row r="28" spans="1:32" ht="15" customHeight="1" x14ac:dyDescent="0.3">
      <c r="A28" s="341" t="s">
        <v>51</v>
      </c>
      <c r="B28" s="343" t="s">
        <v>52</v>
      </c>
      <c r="C28" s="343"/>
      <c r="D28" s="343" t="s">
        <v>53</v>
      </c>
      <c r="E28" s="343"/>
      <c r="F28" s="343"/>
      <c r="G28" s="343"/>
      <c r="H28" s="343"/>
      <c r="I28" s="343"/>
      <c r="J28" s="343"/>
      <c r="K28" s="343"/>
      <c r="L28" s="343"/>
      <c r="M28" s="343"/>
      <c r="N28" s="343"/>
      <c r="O28" s="343"/>
      <c r="P28" s="343" t="s">
        <v>40</v>
      </c>
      <c r="Q28" s="343" t="s">
        <v>54</v>
      </c>
      <c r="R28" s="343"/>
      <c r="S28" s="343"/>
      <c r="T28" s="343"/>
      <c r="U28" s="343"/>
      <c r="V28" s="343"/>
      <c r="W28" s="343"/>
      <c r="X28" s="343"/>
      <c r="Y28" s="343" t="s">
        <v>55</v>
      </c>
      <c r="Z28" s="343"/>
      <c r="AA28" s="343"/>
      <c r="AB28" s="343"/>
      <c r="AC28" s="343"/>
      <c r="AD28" s="343"/>
      <c r="AE28" s="369"/>
    </row>
    <row r="29" spans="1:32" ht="27" customHeight="1" x14ac:dyDescent="0.3">
      <c r="A29" s="341"/>
      <c r="B29" s="343"/>
      <c r="C29" s="343"/>
      <c r="D29" s="98" t="s">
        <v>29</v>
      </c>
      <c r="E29" s="98" t="s">
        <v>30</v>
      </c>
      <c r="F29" s="98" t="s">
        <v>31</v>
      </c>
      <c r="G29" s="98" t="s">
        <v>8</v>
      </c>
      <c r="H29" s="98" t="s">
        <v>32</v>
      </c>
      <c r="I29" s="98" t="s">
        <v>33</v>
      </c>
      <c r="J29" s="98" t="s">
        <v>34</v>
      </c>
      <c r="K29" s="98" t="s">
        <v>35</v>
      </c>
      <c r="L29" s="98" t="s">
        <v>36</v>
      </c>
      <c r="M29" s="98" t="s">
        <v>37</v>
      </c>
      <c r="N29" s="98" t="s">
        <v>38</v>
      </c>
      <c r="O29" s="98" t="s">
        <v>39</v>
      </c>
      <c r="P29" s="343"/>
      <c r="Q29" s="343"/>
      <c r="R29" s="343"/>
      <c r="S29" s="343"/>
      <c r="T29" s="343"/>
      <c r="U29" s="343"/>
      <c r="V29" s="343"/>
      <c r="W29" s="343"/>
      <c r="X29" s="343"/>
      <c r="Y29" s="343"/>
      <c r="Z29" s="343"/>
      <c r="AA29" s="343"/>
      <c r="AB29" s="343"/>
      <c r="AC29" s="343"/>
      <c r="AD29" s="343"/>
      <c r="AE29" s="369"/>
    </row>
    <row r="30" spans="1:32" ht="42" customHeight="1" thickBot="1" x14ac:dyDescent="0.35">
      <c r="A30" s="228" t="s">
        <v>56</v>
      </c>
      <c r="B30" s="446" t="s">
        <v>56</v>
      </c>
      <c r="C30" s="446"/>
      <c r="D30" s="101"/>
      <c r="E30" s="101"/>
      <c r="F30" s="101"/>
      <c r="G30" s="101"/>
      <c r="H30" s="101"/>
      <c r="I30" s="101"/>
      <c r="J30" s="101"/>
      <c r="K30" s="101"/>
      <c r="L30" s="101"/>
      <c r="M30" s="101"/>
      <c r="N30" s="101"/>
      <c r="O30" s="101"/>
      <c r="P30" s="107">
        <f>SUM(D30:O30)</f>
        <v>0</v>
      </c>
      <c r="Q30" s="438" t="s">
        <v>56</v>
      </c>
      <c r="R30" s="438"/>
      <c r="S30" s="438"/>
      <c r="T30" s="438"/>
      <c r="U30" s="438"/>
      <c r="V30" s="438"/>
      <c r="W30" s="438"/>
      <c r="X30" s="438"/>
      <c r="Y30" s="438" t="s">
        <v>128</v>
      </c>
      <c r="Z30" s="438"/>
      <c r="AA30" s="438"/>
      <c r="AB30" s="438"/>
      <c r="AC30" s="438"/>
      <c r="AD30" s="438"/>
      <c r="AE30" s="438"/>
    </row>
    <row r="31" spans="1:32" ht="12" customHeight="1" thickBot="1" x14ac:dyDescent="0.35">
      <c r="A31" s="115"/>
      <c r="B31" s="116"/>
      <c r="C31" s="116"/>
      <c r="D31" s="9"/>
      <c r="E31" s="9"/>
      <c r="F31" s="9"/>
      <c r="G31" s="9"/>
      <c r="H31" s="9"/>
      <c r="I31" s="9"/>
      <c r="J31" s="9"/>
      <c r="K31" s="9"/>
      <c r="L31" s="9"/>
      <c r="M31" s="9"/>
      <c r="N31" s="9"/>
      <c r="O31" s="9"/>
      <c r="P31" s="117"/>
      <c r="Q31" s="118"/>
      <c r="R31" s="118"/>
      <c r="S31" s="118"/>
      <c r="T31" s="118"/>
      <c r="U31" s="118"/>
      <c r="V31" s="118"/>
      <c r="W31" s="118"/>
      <c r="X31" s="118"/>
      <c r="Y31" s="118"/>
      <c r="Z31" s="118"/>
      <c r="AA31" s="118"/>
      <c r="AB31" s="118"/>
      <c r="AC31" s="118"/>
      <c r="AD31" s="118"/>
      <c r="AE31" s="119"/>
    </row>
    <row r="32" spans="1:32" ht="45" customHeight="1" x14ac:dyDescent="0.3">
      <c r="A32" s="344" t="s">
        <v>58</v>
      </c>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6"/>
    </row>
    <row r="33" spans="1:41" ht="23.1" customHeight="1" x14ac:dyDescent="0.3">
      <c r="A33" s="343" t="s">
        <v>59</v>
      </c>
      <c r="B33" s="343" t="s">
        <v>60</v>
      </c>
      <c r="C33" s="343" t="s">
        <v>52</v>
      </c>
      <c r="D33" s="343" t="s">
        <v>61</v>
      </c>
      <c r="E33" s="343"/>
      <c r="F33" s="343"/>
      <c r="G33" s="343"/>
      <c r="H33" s="343"/>
      <c r="I33" s="343"/>
      <c r="J33" s="343"/>
      <c r="K33" s="343"/>
      <c r="L33" s="343"/>
      <c r="M33" s="343"/>
      <c r="N33" s="343"/>
      <c r="O33" s="343"/>
      <c r="P33" s="343"/>
      <c r="Q33" s="343" t="s">
        <v>62</v>
      </c>
      <c r="R33" s="343"/>
      <c r="S33" s="343"/>
      <c r="T33" s="343"/>
      <c r="U33" s="343"/>
      <c r="V33" s="343"/>
      <c r="W33" s="343"/>
      <c r="X33" s="343"/>
      <c r="Y33" s="343"/>
      <c r="Z33" s="343"/>
      <c r="AA33" s="343"/>
      <c r="AB33" s="343"/>
      <c r="AC33" s="343"/>
      <c r="AD33" s="343"/>
      <c r="AE33" s="343"/>
      <c r="AG33" s="21"/>
      <c r="AH33" s="21"/>
      <c r="AI33" s="21"/>
      <c r="AJ33" s="21"/>
      <c r="AK33" s="21"/>
      <c r="AL33" s="21"/>
      <c r="AM33" s="21"/>
      <c r="AN33" s="21"/>
      <c r="AO33" s="21"/>
    </row>
    <row r="34" spans="1:41" ht="27" customHeight="1" x14ac:dyDescent="0.3">
      <c r="A34" s="343"/>
      <c r="B34" s="343"/>
      <c r="C34" s="373"/>
      <c r="D34" s="98" t="s">
        <v>29</v>
      </c>
      <c r="E34" s="98" t="s">
        <v>30</v>
      </c>
      <c r="F34" s="98" t="s">
        <v>31</v>
      </c>
      <c r="G34" s="98" t="s">
        <v>8</v>
      </c>
      <c r="H34" s="98" t="s">
        <v>32</v>
      </c>
      <c r="I34" s="98" t="s">
        <v>33</v>
      </c>
      <c r="J34" s="98" t="s">
        <v>34</v>
      </c>
      <c r="K34" s="98" t="s">
        <v>35</v>
      </c>
      <c r="L34" s="98" t="s">
        <v>36</v>
      </c>
      <c r="M34" s="98" t="s">
        <v>37</v>
      </c>
      <c r="N34" s="98" t="s">
        <v>38</v>
      </c>
      <c r="O34" s="98" t="s">
        <v>39</v>
      </c>
      <c r="P34" s="98" t="s">
        <v>40</v>
      </c>
      <c r="Q34" s="370" t="s">
        <v>63</v>
      </c>
      <c r="R34" s="371"/>
      <c r="S34" s="371"/>
      <c r="T34" s="372"/>
      <c r="U34" s="343" t="s">
        <v>64</v>
      </c>
      <c r="V34" s="343"/>
      <c r="W34" s="343"/>
      <c r="X34" s="343"/>
      <c r="Y34" s="343" t="s">
        <v>65</v>
      </c>
      <c r="Z34" s="343"/>
      <c r="AA34" s="343"/>
      <c r="AB34" s="343"/>
      <c r="AC34" s="343" t="s">
        <v>66</v>
      </c>
      <c r="AD34" s="343"/>
      <c r="AE34" s="343"/>
      <c r="AG34" s="21"/>
      <c r="AH34" s="21"/>
      <c r="AI34" s="21"/>
      <c r="AJ34" s="21"/>
      <c r="AK34" s="21"/>
      <c r="AL34" s="21"/>
      <c r="AM34" s="21"/>
      <c r="AN34" s="21"/>
      <c r="AO34" s="21"/>
    </row>
    <row r="35" spans="1:41" ht="251.25" customHeight="1" x14ac:dyDescent="0.3">
      <c r="A35" s="529" t="s">
        <v>127</v>
      </c>
      <c r="B35" s="338">
        <v>7.0000000000000007E-2</v>
      </c>
      <c r="C35" s="22" t="s">
        <v>67</v>
      </c>
      <c r="D35" s="135">
        <v>0</v>
      </c>
      <c r="E35" s="135">
        <v>1</v>
      </c>
      <c r="F35" s="135">
        <v>1</v>
      </c>
      <c r="G35" s="135">
        <v>1</v>
      </c>
      <c r="H35" s="135">
        <v>1</v>
      </c>
      <c r="I35" s="135">
        <v>0</v>
      </c>
      <c r="J35" s="135">
        <v>0</v>
      </c>
      <c r="K35" s="135">
        <v>0</v>
      </c>
      <c r="L35" s="135">
        <v>0</v>
      </c>
      <c r="M35" s="135">
        <v>0</v>
      </c>
      <c r="N35" s="135">
        <v>0</v>
      </c>
      <c r="O35" s="135">
        <v>0</v>
      </c>
      <c r="P35" s="136">
        <f>MAX(D35:O35)</f>
        <v>1</v>
      </c>
      <c r="Q35" s="531" t="s">
        <v>129</v>
      </c>
      <c r="R35" s="532"/>
      <c r="S35" s="532"/>
      <c r="T35" s="533"/>
      <c r="U35" s="531" t="s">
        <v>130</v>
      </c>
      <c r="V35" s="532"/>
      <c r="W35" s="532"/>
      <c r="X35" s="533"/>
      <c r="Y35" s="537" t="s">
        <v>131</v>
      </c>
      <c r="Z35" s="532"/>
      <c r="AA35" s="532"/>
      <c r="AB35" s="533"/>
      <c r="AC35" s="528" t="s">
        <v>132</v>
      </c>
      <c r="AD35" s="528"/>
      <c r="AE35" s="528"/>
      <c r="AG35" s="21"/>
      <c r="AH35" s="21"/>
      <c r="AI35" s="21"/>
      <c r="AJ35" s="21"/>
      <c r="AK35" s="21"/>
      <c r="AL35" s="21"/>
      <c r="AM35" s="21"/>
      <c r="AN35" s="21"/>
      <c r="AO35" s="21"/>
    </row>
    <row r="36" spans="1:41" ht="251.25" customHeight="1" x14ac:dyDescent="0.3">
      <c r="A36" s="530"/>
      <c r="B36" s="530"/>
      <c r="C36" s="26" t="s">
        <v>72</v>
      </c>
      <c r="D36" s="206">
        <v>0</v>
      </c>
      <c r="E36" s="206">
        <v>1</v>
      </c>
      <c r="F36" s="241">
        <v>1</v>
      </c>
      <c r="G36" s="241">
        <v>1</v>
      </c>
      <c r="H36" s="207"/>
      <c r="I36" s="207"/>
      <c r="J36" s="207"/>
      <c r="K36" s="207"/>
      <c r="L36" s="207"/>
      <c r="M36" s="207"/>
      <c r="N36" s="207"/>
      <c r="O36" s="207"/>
      <c r="P36" s="210">
        <f>MAX(D36:O36)</f>
        <v>1</v>
      </c>
      <c r="Q36" s="534"/>
      <c r="R36" s="535"/>
      <c r="S36" s="535"/>
      <c r="T36" s="536"/>
      <c r="U36" s="534"/>
      <c r="V36" s="535"/>
      <c r="W36" s="535"/>
      <c r="X36" s="536"/>
      <c r="Y36" s="534"/>
      <c r="Z36" s="535"/>
      <c r="AA36" s="535"/>
      <c r="AB36" s="536"/>
      <c r="AC36" s="528"/>
      <c r="AD36" s="528"/>
      <c r="AE36" s="528"/>
      <c r="AG36" s="21"/>
      <c r="AH36" s="21"/>
      <c r="AI36" s="21"/>
      <c r="AJ36" s="21"/>
      <c r="AK36" s="21"/>
      <c r="AL36" s="21"/>
      <c r="AM36" s="21"/>
      <c r="AN36" s="21"/>
      <c r="AO36" s="21"/>
    </row>
    <row r="37" spans="1:41" customFormat="1" ht="17.25" customHeight="1" thickBot="1" x14ac:dyDescent="0.35"/>
    <row r="38" spans="1:41" ht="45" customHeight="1" thickBot="1" x14ac:dyDescent="0.35">
      <c r="A38" s="344" t="s">
        <v>73</v>
      </c>
      <c r="B38" s="345"/>
      <c r="C38" s="345"/>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6"/>
      <c r="AG38" s="21"/>
      <c r="AH38" s="21"/>
      <c r="AI38" s="21"/>
      <c r="AJ38" s="21"/>
      <c r="AK38" s="21"/>
      <c r="AL38" s="21"/>
      <c r="AM38" s="21"/>
      <c r="AN38" s="21"/>
      <c r="AO38" s="21"/>
    </row>
    <row r="39" spans="1:41" ht="26.1" customHeight="1" x14ac:dyDescent="0.3">
      <c r="A39" s="340" t="s">
        <v>74</v>
      </c>
      <c r="B39" s="342" t="s">
        <v>75</v>
      </c>
      <c r="C39" s="348" t="s">
        <v>76</v>
      </c>
      <c r="D39" s="350" t="s">
        <v>77</v>
      </c>
      <c r="E39" s="351"/>
      <c r="F39" s="351"/>
      <c r="G39" s="351"/>
      <c r="H39" s="351"/>
      <c r="I39" s="351"/>
      <c r="J39" s="351"/>
      <c r="K39" s="351"/>
      <c r="L39" s="351"/>
      <c r="M39" s="351"/>
      <c r="N39" s="351"/>
      <c r="O39" s="351"/>
      <c r="P39" s="352"/>
      <c r="Q39" s="342" t="s">
        <v>78</v>
      </c>
      <c r="R39" s="342"/>
      <c r="S39" s="342"/>
      <c r="T39" s="342"/>
      <c r="U39" s="342"/>
      <c r="V39" s="342"/>
      <c r="W39" s="342"/>
      <c r="X39" s="342"/>
      <c r="Y39" s="342"/>
      <c r="Z39" s="342"/>
      <c r="AA39" s="342"/>
      <c r="AB39" s="342"/>
      <c r="AC39" s="342"/>
      <c r="AD39" s="342"/>
      <c r="AE39" s="365"/>
      <c r="AG39" s="21"/>
      <c r="AH39" s="21"/>
      <c r="AI39" s="21"/>
      <c r="AJ39" s="21"/>
      <c r="AK39" s="21"/>
      <c r="AL39" s="21"/>
      <c r="AM39" s="21"/>
      <c r="AN39" s="21"/>
      <c r="AO39" s="21"/>
    </row>
    <row r="40" spans="1:41" ht="26.1" customHeight="1" x14ac:dyDescent="0.3">
      <c r="A40" s="341"/>
      <c r="B40" s="343"/>
      <c r="C40" s="349"/>
      <c r="D40" s="98" t="s">
        <v>79</v>
      </c>
      <c r="E40" s="98" t="s">
        <v>80</v>
      </c>
      <c r="F40" s="98" t="s">
        <v>81</v>
      </c>
      <c r="G40" s="98" t="s">
        <v>82</v>
      </c>
      <c r="H40" s="98" t="s">
        <v>83</v>
      </c>
      <c r="I40" s="98" t="s">
        <v>84</v>
      </c>
      <c r="J40" s="98" t="s">
        <v>85</v>
      </c>
      <c r="K40" s="98" t="s">
        <v>86</v>
      </c>
      <c r="L40" s="98" t="s">
        <v>87</v>
      </c>
      <c r="M40" s="98" t="s">
        <v>88</v>
      </c>
      <c r="N40" s="98" t="s">
        <v>89</v>
      </c>
      <c r="O40" s="98" t="s">
        <v>90</v>
      </c>
      <c r="P40" s="98" t="s">
        <v>91</v>
      </c>
      <c r="Q40" s="370" t="s">
        <v>92</v>
      </c>
      <c r="R40" s="371"/>
      <c r="S40" s="371"/>
      <c r="T40" s="371"/>
      <c r="U40" s="371"/>
      <c r="V40" s="371"/>
      <c r="W40" s="371"/>
      <c r="X40" s="372"/>
      <c r="Y40" s="370" t="s">
        <v>93</v>
      </c>
      <c r="Z40" s="371"/>
      <c r="AA40" s="371"/>
      <c r="AB40" s="371"/>
      <c r="AC40" s="371"/>
      <c r="AD40" s="371"/>
      <c r="AE40" s="495"/>
      <c r="AG40" s="25"/>
      <c r="AH40" s="25"/>
      <c r="AI40" s="25"/>
      <c r="AJ40" s="25"/>
      <c r="AK40" s="25"/>
      <c r="AL40" s="25"/>
      <c r="AM40" s="25"/>
      <c r="AN40" s="25"/>
      <c r="AO40" s="25"/>
    </row>
    <row r="41" spans="1:41" ht="106.5" customHeight="1" x14ac:dyDescent="0.3">
      <c r="A41" s="513" t="s">
        <v>133</v>
      </c>
      <c r="B41" s="332">
        <v>0.03</v>
      </c>
      <c r="C41" s="28" t="s">
        <v>67</v>
      </c>
      <c r="D41" s="29">
        <v>0</v>
      </c>
      <c r="E41" s="29">
        <v>0.25</v>
      </c>
      <c r="F41" s="29">
        <v>0.25</v>
      </c>
      <c r="G41" s="29">
        <v>0.25</v>
      </c>
      <c r="H41" s="29">
        <v>0.25</v>
      </c>
      <c r="I41" s="29"/>
      <c r="J41" s="29"/>
      <c r="K41" s="29"/>
      <c r="L41" s="29"/>
      <c r="M41" s="29"/>
      <c r="N41" s="29"/>
      <c r="O41" s="29"/>
      <c r="P41" s="108">
        <f t="shared" ref="P41:P46" si="0">SUM(D41:O41)</f>
        <v>1</v>
      </c>
      <c r="Q41" s="321" t="s">
        <v>134</v>
      </c>
      <c r="R41" s="322"/>
      <c r="S41" s="322"/>
      <c r="T41" s="322"/>
      <c r="U41" s="322"/>
      <c r="V41" s="322"/>
      <c r="W41" s="322"/>
      <c r="X41" s="323"/>
      <c r="Y41" s="515" t="s">
        <v>135</v>
      </c>
      <c r="Z41" s="516"/>
      <c r="AA41" s="516"/>
      <c r="AB41" s="516"/>
      <c r="AC41" s="516"/>
      <c r="AD41" s="516"/>
      <c r="AE41" s="517"/>
    </row>
    <row r="42" spans="1:41" ht="106.5" customHeight="1" x14ac:dyDescent="0.3">
      <c r="A42" s="514"/>
      <c r="B42" s="335"/>
      <c r="C42" s="26" t="s">
        <v>72</v>
      </c>
      <c r="D42" s="27">
        <v>0</v>
      </c>
      <c r="E42" s="27">
        <v>0.25</v>
      </c>
      <c r="F42" s="27">
        <v>0.25</v>
      </c>
      <c r="G42" s="27">
        <v>0.25</v>
      </c>
      <c r="H42" s="27"/>
      <c r="I42" s="27"/>
      <c r="J42" s="27"/>
      <c r="K42" s="27"/>
      <c r="L42" s="27"/>
      <c r="M42" s="27"/>
      <c r="N42" s="27"/>
      <c r="O42" s="27"/>
      <c r="P42" s="108">
        <f t="shared" si="0"/>
        <v>0.75</v>
      </c>
      <c r="Q42" s="324"/>
      <c r="R42" s="325"/>
      <c r="S42" s="325"/>
      <c r="T42" s="325"/>
      <c r="U42" s="325"/>
      <c r="V42" s="325"/>
      <c r="W42" s="325"/>
      <c r="X42" s="326"/>
      <c r="Y42" s="518"/>
      <c r="Z42" s="519"/>
      <c r="AA42" s="519"/>
      <c r="AB42" s="519"/>
      <c r="AC42" s="519"/>
      <c r="AD42" s="519"/>
      <c r="AE42" s="520"/>
    </row>
    <row r="43" spans="1:41" ht="159" customHeight="1" x14ac:dyDescent="0.3">
      <c r="A43" s="521" t="s">
        <v>136</v>
      </c>
      <c r="B43" s="332">
        <v>0.02</v>
      </c>
      <c r="C43" s="28" t="s">
        <v>67</v>
      </c>
      <c r="D43" s="29">
        <v>0</v>
      </c>
      <c r="E43" s="29">
        <v>0.1</v>
      </c>
      <c r="F43" s="29">
        <v>0.3</v>
      </c>
      <c r="G43" s="29">
        <v>0.3</v>
      </c>
      <c r="H43" s="29">
        <v>0.3</v>
      </c>
      <c r="I43" s="29"/>
      <c r="J43" s="29"/>
      <c r="K43" s="29"/>
      <c r="L43" s="29"/>
      <c r="M43" s="29"/>
      <c r="N43" s="29"/>
      <c r="O43" s="29"/>
      <c r="P43" s="108">
        <f t="shared" si="0"/>
        <v>1</v>
      </c>
      <c r="Q43" s="452" t="s">
        <v>137</v>
      </c>
      <c r="R43" s="322"/>
      <c r="S43" s="322"/>
      <c r="T43" s="322"/>
      <c r="U43" s="322"/>
      <c r="V43" s="322"/>
      <c r="W43" s="322"/>
      <c r="X43" s="323"/>
      <c r="Y43" s="522" t="s">
        <v>138</v>
      </c>
      <c r="Z43" s="523"/>
      <c r="AA43" s="523"/>
      <c r="AB43" s="523"/>
      <c r="AC43" s="523"/>
      <c r="AD43" s="523"/>
      <c r="AE43" s="524"/>
    </row>
    <row r="44" spans="1:41" ht="159" customHeight="1" x14ac:dyDescent="0.3">
      <c r="A44" s="513"/>
      <c r="B44" s="335"/>
      <c r="C44" s="26" t="s">
        <v>72</v>
      </c>
      <c r="D44" s="27">
        <v>0</v>
      </c>
      <c r="E44" s="27">
        <v>0.1</v>
      </c>
      <c r="F44" s="27">
        <v>0.3</v>
      </c>
      <c r="G44" s="27">
        <v>0.3</v>
      </c>
      <c r="H44" s="27"/>
      <c r="I44" s="27"/>
      <c r="J44" s="27"/>
      <c r="K44" s="27"/>
      <c r="L44" s="27"/>
      <c r="M44" s="27"/>
      <c r="N44" s="27"/>
      <c r="O44" s="27"/>
      <c r="P44" s="108">
        <f t="shared" si="0"/>
        <v>0.7</v>
      </c>
      <c r="Q44" s="324"/>
      <c r="R44" s="325"/>
      <c r="S44" s="325"/>
      <c r="T44" s="325"/>
      <c r="U44" s="325"/>
      <c r="V44" s="325"/>
      <c r="W44" s="325"/>
      <c r="X44" s="326"/>
      <c r="Y44" s="525"/>
      <c r="Z44" s="526"/>
      <c r="AA44" s="526"/>
      <c r="AB44" s="526"/>
      <c r="AC44" s="526"/>
      <c r="AD44" s="526"/>
      <c r="AE44" s="527"/>
    </row>
    <row r="45" spans="1:41" ht="76.95" customHeight="1" thickBot="1" x14ac:dyDescent="0.35">
      <c r="A45" s="502" t="s">
        <v>139</v>
      </c>
      <c r="B45" s="332">
        <v>0.02</v>
      </c>
      <c r="C45" s="28" t="s">
        <v>67</v>
      </c>
      <c r="D45" s="29">
        <v>0</v>
      </c>
      <c r="E45" s="29">
        <v>0.25</v>
      </c>
      <c r="F45" s="29">
        <v>0.25</v>
      </c>
      <c r="G45" s="29">
        <v>0.25</v>
      </c>
      <c r="H45" s="29">
        <v>0.25</v>
      </c>
      <c r="I45" s="29"/>
      <c r="J45" s="29"/>
      <c r="K45" s="29"/>
      <c r="L45" s="29"/>
      <c r="M45" s="29"/>
      <c r="N45" s="29"/>
      <c r="O45" s="29"/>
      <c r="P45" s="108">
        <f t="shared" si="0"/>
        <v>1</v>
      </c>
      <c r="Q45" s="321" t="s">
        <v>140</v>
      </c>
      <c r="R45" s="322"/>
      <c r="S45" s="322"/>
      <c r="T45" s="322"/>
      <c r="U45" s="322"/>
      <c r="V45" s="322"/>
      <c r="W45" s="322"/>
      <c r="X45" s="323"/>
      <c r="Y45" s="507" t="s">
        <v>141</v>
      </c>
      <c r="Z45" s="508"/>
      <c r="AA45" s="508"/>
      <c r="AB45" s="508"/>
      <c r="AC45" s="508"/>
      <c r="AD45" s="508"/>
      <c r="AE45" s="509"/>
    </row>
    <row r="46" spans="1:41" ht="76.95" customHeight="1" thickBot="1" x14ac:dyDescent="0.35">
      <c r="A46" s="503"/>
      <c r="B46" s="333"/>
      <c r="C46" s="23" t="s">
        <v>72</v>
      </c>
      <c r="D46" s="30">
        <v>0</v>
      </c>
      <c r="E46" s="30">
        <v>0.25</v>
      </c>
      <c r="F46" s="30">
        <v>0.25</v>
      </c>
      <c r="G46" s="30">
        <v>0.25</v>
      </c>
      <c r="H46" s="30"/>
      <c r="I46" s="30"/>
      <c r="J46" s="30"/>
      <c r="K46" s="30"/>
      <c r="L46" s="30"/>
      <c r="M46" s="30"/>
      <c r="N46" s="30"/>
      <c r="O46" s="30"/>
      <c r="P46" s="109">
        <f t="shared" si="0"/>
        <v>0.75</v>
      </c>
      <c r="Q46" s="504"/>
      <c r="R46" s="505"/>
      <c r="S46" s="505"/>
      <c r="T46" s="505"/>
      <c r="U46" s="505"/>
      <c r="V46" s="505"/>
      <c r="W46" s="505"/>
      <c r="X46" s="506"/>
      <c r="Y46" s="510"/>
      <c r="Z46" s="511"/>
      <c r="AA46" s="511"/>
      <c r="AB46" s="511"/>
      <c r="AC46" s="511"/>
      <c r="AD46" s="511"/>
      <c r="AE46" s="512"/>
    </row>
    <row r="47" spans="1:41" ht="15" customHeight="1" x14ac:dyDescent="0.3"/>
  </sheetData>
  <mergeCells count="79">
    <mergeCell ref="A1:A4"/>
    <mergeCell ref="B1:AA1"/>
    <mergeCell ref="AB1:AE1"/>
    <mergeCell ref="B2:AA2"/>
    <mergeCell ref="AB2:AE2"/>
    <mergeCell ref="B3:AA4"/>
    <mergeCell ref="AB3:AE3"/>
    <mergeCell ref="AB4:AE4"/>
    <mergeCell ref="A11:B13"/>
    <mergeCell ref="C11:AE13"/>
    <mergeCell ref="A7:B9"/>
    <mergeCell ref="C7:C9"/>
    <mergeCell ref="D7:H9"/>
    <mergeCell ref="I7:J9"/>
    <mergeCell ref="K7:L9"/>
    <mergeCell ref="M7:N7"/>
    <mergeCell ref="AA15:AE15"/>
    <mergeCell ref="O7:P7"/>
    <mergeCell ref="M8:N8"/>
    <mergeCell ref="O8:P8"/>
    <mergeCell ref="M9:N9"/>
    <mergeCell ref="O9:P9"/>
    <mergeCell ref="A15:B15"/>
    <mergeCell ref="C15:K15"/>
    <mergeCell ref="L15:Q15"/>
    <mergeCell ref="R15:X15"/>
    <mergeCell ref="Y15:Z15"/>
    <mergeCell ref="C16:AB16"/>
    <mergeCell ref="A17:B17"/>
    <mergeCell ref="C17:AE17"/>
    <mergeCell ref="A19:AE19"/>
    <mergeCell ref="B20:O20"/>
    <mergeCell ref="P20:AE20"/>
    <mergeCell ref="A27:AE27"/>
    <mergeCell ref="A28:A29"/>
    <mergeCell ref="B28:C29"/>
    <mergeCell ref="D28:O28"/>
    <mergeCell ref="P28:P29"/>
    <mergeCell ref="Q28:X29"/>
    <mergeCell ref="Y28:AE29"/>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AC35:AE36"/>
    <mergeCell ref="A38:AE38"/>
    <mergeCell ref="A39:A40"/>
    <mergeCell ref="B39:B40"/>
    <mergeCell ref="C39:C40"/>
    <mergeCell ref="D39:P39"/>
    <mergeCell ref="Q39:AE39"/>
    <mergeCell ref="Q40:X40"/>
    <mergeCell ref="Y40:AE40"/>
    <mergeCell ref="A35:A36"/>
    <mergeCell ref="B35:B36"/>
    <mergeCell ref="Q35:T36"/>
    <mergeCell ref="U35:X36"/>
    <mergeCell ref="Y35:AB36"/>
    <mergeCell ref="A45:A46"/>
    <mergeCell ref="B45:B46"/>
    <mergeCell ref="Q45:X46"/>
    <mergeCell ref="Y45:AE46"/>
    <mergeCell ref="A41:A42"/>
    <mergeCell ref="B41:B42"/>
    <mergeCell ref="Q41:X42"/>
    <mergeCell ref="Y41:AE42"/>
    <mergeCell ref="A43:A44"/>
    <mergeCell ref="B43:B44"/>
    <mergeCell ref="Q43:X44"/>
    <mergeCell ref="Y43:AE44"/>
  </mergeCells>
  <dataValidations count="3">
    <dataValidation type="textLength" operator="lessThanOrEqual" allowBlank="1" showInputMessage="1" showErrorMessage="1" errorTitle="Máximo 2.000 caracteres" error="Máximo 2.000 caracteres" sqref="AC35 Q35 Y35 Q41 Q45 Q43 U35" xr:uid="{846646C4-ACCF-48D6-840A-29969F57068B}">
      <formula1>2000</formula1>
    </dataValidation>
    <dataValidation type="textLength" operator="lessThanOrEqual" allowBlank="1" showInputMessage="1" showErrorMessage="1" errorTitle="Máximo 2.000 caracteres" error="Máximo 2.000 caracteres" promptTitle="2.000 caracteres" sqref="Q30:Q31" xr:uid="{B47E3DD5-4DB3-4575-A031-72A62CD0DC25}">
      <formula1>2000</formula1>
    </dataValidation>
    <dataValidation type="list" allowBlank="1" showInputMessage="1" showErrorMessage="1" sqref="C7:C9" xr:uid="{F00BEB6F-DAE3-48EB-96EF-27C94D506FC0}">
      <formula1>$B$21:$M$21</formula1>
    </dataValidation>
  </dataValidations>
  <hyperlinks>
    <hyperlink ref="Y43" r:id="rId1" display="https://www.sdmujer.gov.co/ley-de-transparencia-y-acceso-a-la-informacion-publica/control/reportes-de-control-interno" xr:uid="{E840DB92-7B43-4D50-8755-A3FB5EB9ECE9}"/>
    <hyperlink ref="Y41" r:id="rId2" xr:uid="{A873282E-8C0F-4CA0-8EE1-7284DAC8C4AC}"/>
    <hyperlink ref="Y41:AE42" r:id="rId3" display="https://secretariadistritald-my.sharepoint.com/:f:/g/personal/mesadeayuda_sdmujer_gov_co/EhIGG2kJX5NCk1bUCbFv_MIB_fDoX9f8zivoRfIq-kG44w?e=Z7Dj6o" xr:uid="{245A1D39-A249-49E8-AE8F-EFE13D3AEDCF}"/>
  </hyperlinks>
  <pageMargins left="0.25" right="0.25" top="0.75" bottom="0.75" header="0.3" footer="0.3"/>
  <pageSetup scale="20" orientation="landscape" r:id="rId4"/>
  <headerFooter>
    <oddFooter>&amp;C_x000D_&amp;1#&amp;"Calibri"&amp;10&amp;K000000 Información Pública Clasificada</oddFooter>
  </headerFooter>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2A74D-8F7D-417E-8521-5676639558C9}">
  <sheetPr>
    <tabColor rgb="FF00B050"/>
    <pageSetUpPr fitToPage="1"/>
  </sheetPr>
  <dimension ref="A1:AO55"/>
  <sheetViews>
    <sheetView showGridLines="0" view="pageBreakPreview" topLeftCell="P47" zoomScale="60" zoomScaleNormal="60" workbookViewId="0">
      <selection activeCell="Y53" sqref="A1:AE54"/>
    </sheetView>
  </sheetViews>
  <sheetFormatPr baseColWidth="10" defaultColWidth="10.88671875" defaultRowHeight="14.4" x14ac:dyDescent="0.3"/>
  <cols>
    <col min="1" max="1" width="38.44140625" style="2" customWidth="1"/>
    <col min="2" max="2" width="34.109375" style="2" customWidth="1"/>
    <col min="3" max="14" width="20.6640625" style="2" customWidth="1"/>
    <col min="15" max="15" width="20.5546875" style="2" customWidth="1"/>
    <col min="16" max="16" width="32.44140625" style="2" customWidth="1"/>
    <col min="17" max="27" width="18.109375" style="2" customWidth="1"/>
    <col min="28" max="28" width="22.6640625" style="2" customWidth="1"/>
    <col min="29" max="29" width="19" style="2" customWidth="1"/>
    <col min="30" max="30" width="19.44140625" style="2" customWidth="1"/>
    <col min="31" max="31" width="20.5546875" style="2" customWidth="1"/>
    <col min="32" max="32" width="22.88671875" style="2" customWidth="1"/>
    <col min="33" max="33" width="18.44140625" style="2" bestFit="1" customWidth="1"/>
    <col min="34" max="34" width="8.44140625" style="2" customWidth="1"/>
    <col min="35" max="35" width="18.44140625" style="2" bestFit="1" customWidth="1"/>
    <col min="36" max="36" width="5.6640625" style="2" customWidth="1"/>
    <col min="37" max="37" width="18.44140625" style="2" bestFit="1" customWidth="1"/>
    <col min="38" max="38" width="4.6640625" style="2" customWidth="1"/>
    <col min="39" max="39" width="23" style="2" bestFit="1" customWidth="1"/>
    <col min="40" max="40" width="10.88671875" style="2"/>
    <col min="41" max="41" width="18.44140625" style="2" bestFit="1" customWidth="1"/>
    <col min="42" max="42" width="16.109375" style="2" customWidth="1"/>
    <col min="43" max="16384" width="10.88671875" style="2"/>
  </cols>
  <sheetData>
    <row r="1" spans="1:31" ht="32.25" customHeight="1" thickBot="1" x14ac:dyDescent="0.35">
      <c r="A1" s="417"/>
      <c r="B1" s="420" t="s">
        <v>0</v>
      </c>
      <c r="C1" s="421"/>
      <c r="D1" s="421"/>
      <c r="E1" s="421"/>
      <c r="F1" s="421"/>
      <c r="G1" s="421"/>
      <c r="H1" s="421"/>
      <c r="I1" s="421"/>
      <c r="J1" s="421"/>
      <c r="K1" s="421"/>
      <c r="L1" s="421"/>
      <c r="M1" s="421"/>
      <c r="N1" s="421"/>
      <c r="O1" s="421"/>
      <c r="P1" s="421"/>
      <c r="Q1" s="421"/>
      <c r="R1" s="421"/>
      <c r="S1" s="421"/>
      <c r="T1" s="421"/>
      <c r="U1" s="421"/>
      <c r="V1" s="421"/>
      <c r="W1" s="421"/>
      <c r="X1" s="421"/>
      <c r="Y1" s="421"/>
      <c r="Z1" s="421"/>
      <c r="AA1" s="422"/>
      <c r="AB1" s="429" t="s">
        <v>1</v>
      </c>
      <c r="AC1" s="430"/>
      <c r="AD1" s="430"/>
      <c r="AE1" s="431"/>
    </row>
    <row r="2" spans="1:31" ht="30.75" customHeight="1" thickBot="1" x14ac:dyDescent="0.35">
      <c r="A2" s="418"/>
      <c r="B2" s="420" t="s">
        <v>2</v>
      </c>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429" t="s">
        <v>3</v>
      </c>
      <c r="AC2" s="430"/>
      <c r="AD2" s="430"/>
      <c r="AE2" s="431"/>
    </row>
    <row r="3" spans="1:31" ht="24" customHeight="1" thickBot="1" x14ac:dyDescent="0.35">
      <c r="A3" s="418"/>
      <c r="B3" s="423" t="s">
        <v>4</v>
      </c>
      <c r="C3" s="424"/>
      <c r="D3" s="424"/>
      <c r="E3" s="424"/>
      <c r="F3" s="424"/>
      <c r="G3" s="424"/>
      <c r="H3" s="424"/>
      <c r="I3" s="424"/>
      <c r="J3" s="424"/>
      <c r="K3" s="424"/>
      <c r="L3" s="424"/>
      <c r="M3" s="424"/>
      <c r="N3" s="424"/>
      <c r="O3" s="424"/>
      <c r="P3" s="424"/>
      <c r="Q3" s="424"/>
      <c r="R3" s="424"/>
      <c r="S3" s="424"/>
      <c r="T3" s="424"/>
      <c r="U3" s="424"/>
      <c r="V3" s="424"/>
      <c r="W3" s="424"/>
      <c r="X3" s="424"/>
      <c r="Y3" s="424"/>
      <c r="Z3" s="424"/>
      <c r="AA3" s="425"/>
      <c r="AB3" s="429" t="s">
        <v>5</v>
      </c>
      <c r="AC3" s="430"/>
      <c r="AD3" s="430"/>
      <c r="AE3" s="431"/>
    </row>
    <row r="4" spans="1:31" ht="21.75" customHeight="1" thickBot="1" x14ac:dyDescent="0.35">
      <c r="A4" s="419"/>
      <c r="B4" s="426"/>
      <c r="C4" s="427"/>
      <c r="D4" s="427"/>
      <c r="E4" s="427"/>
      <c r="F4" s="427"/>
      <c r="G4" s="427"/>
      <c r="H4" s="427"/>
      <c r="I4" s="427"/>
      <c r="J4" s="427"/>
      <c r="K4" s="427"/>
      <c r="L4" s="427"/>
      <c r="M4" s="427"/>
      <c r="N4" s="427"/>
      <c r="O4" s="427"/>
      <c r="P4" s="427"/>
      <c r="Q4" s="427"/>
      <c r="R4" s="427"/>
      <c r="S4" s="427"/>
      <c r="T4" s="427"/>
      <c r="U4" s="427"/>
      <c r="V4" s="427"/>
      <c r="W4" s="427"/>
      <c r="X4" s="427"/>
      <c r="Y4" s="427"/>
      <c r="Z4" s="427"/>
      <c r="AA4" s="428"/>
      <c r="AB4" s="432" t="s">
        <v>6</v>
      </c>
      <c r="AC4" s="433"/>
      <c r="AD4" s="433"/>
      <c r="AE4" s="434"/>
    </row>
    <row r="5" spans="1:31" ht="9" customHeight="1" thickBot="1" x14ac:dyDescent="0.35">
      <c r="A5" s="3"/>
      <c r="B5" s="99"/>
      <c r="C5" s="100"/>
      <c r="D5" s="4"/>
      <c r="E5" s="4"/>
      <c r="F5" s="4"/>
      <c r="G5" s="4"/>
      <c r="H5" s="4"/>
      <c r="I5" s="4"/>
      <c r="J5" s="4"/>
      <c r="K5" s="4"/>
      <c r="L5" s="4"/>
      <c r="M5" s="4"/>
      <c r="N5" s="4"/>
      <c r="O5" s="4"/>
      <c r="P5" s="4"/>
      <c r="Q5" s="4"/>
      <c r="R5" s="4"/>
      <c r="S5" s="4"/>
      <c r="T5" s="4"/>
      <c r="U5" s="4"/>
      <c r="V5" s="4"/>
      <c r="W5" s="4"/>
      <c r="X5" s="4"/>
      <c r="Y5" s="4"/>
      <c r="Z5" s="5"/>
      <c r="AA5" s="4"/>
      <c r="AB5" s="4"/>
      <c r="AD5" s="7"/>
      <c r="AE5" s="8"/>
    </row>
    <row r="6" spans="1:31" ht="9" customHeight="1" thickBot="1" x14ac:dyDescent="0.35">
      <c r="A6" s="6"/>
      <c r="B6" s="4"/>
      <c r="C6" s="4"/>
      <c r="D6" s="4"/>
      <c r="E6" s="4"/>
      <c r="F6" s="4"/>
      <c r="G6" s="4"/>
      <c r="H6" s="4"/>
      <c r="I6" s="4"/>
      <c r="J6" s="4"/>
      <c r="K6" s="4"/>
      <c r="L6" s="4"/>
      <c r="M6" s="4"/>
      <c r="N6" s="4"/>
      <c r="O6" s="4"/>
      <c r="P6" s="4"/>
      <c r="Q6" s="4"/>
      <c r="R6" s="4"/>
      <c r="S6" s="4"/>
      <c r="T6" s="4"/>
      <c r="U6" s="4"/>
      <c r="V6" s="4"/>
      <c r="W6" s="4"/>
      <c r="X6" s="4"/>
      <c r="Y6" s="4"/>
      <c r="Z6" s="5"/>
      <c r="AA6" s="4"/>
      <c r="AB6" s="4"/>
      <c r="AD6" s="7"/>
      <c r="AE6" s="8"/>
    </row>
    <row r="7" spans="1:31" ht="14.4" customHeight="1" x14ac:dyDescent="0.3">
      <c r="A7" s="374" t="s">
        <v>7</v>
      </c>
      <c r="B7" s="375"/>
      <c r="C7" s="412" t="s">
        <v>8</v>
      </c>
      <c r="D7" s="374" t="s">
        <v>9</v>
      </c>
      <c r="E7" s="380"/>
      <c r="F7" s="380"/>
      <c r="G7" s="380"/>
      <c r="H7" s="375"/>
      <c r="I7" s="404">
        <v>45418</v>
      </c>
      <c r="J7" s="405"/>
      <c r="K7" s="374" t="s">
        <v>10</v>
      </c>
      <c r="L7" s="375"/>
      <c r="M7" s="396" t="s">
        <v>11</v>
      </c>
      <c r="N7" s="397"/>
      <c r="O7" s="385"/>
      <c r="P7" s="386"/>
      <c r="Q7" s="4"/>
      <c r="R7" s="4"/>
      <c r="S7" s="4"/>
      <c r="T7" s="4"/>
      <c r="U7" s="4"/>
      <c r="V7" s="4"/>
      <c r="W7" s="4"/>
      <c r="X7" s="4"/>
      <c r="Y7" s="4"/>
      <c r="Z7" s="5"/>
      <c r="AA7" s="4"/>
      <c r="AB7" s="4"/>
      <c r="AD7" s="7"/>
      <c r="AE7" s="8"/>
    </row>
    <row r="8" spans="1:31" ht="14.4" customHeight="1" x14ac:dyDescent="0.3">
      <c r="A8" s="376"/>
      <c r="B8" s="377"/>
      <c r="C8" s="413"/>
      <c r="D8" s="376"/>
      <c r="E8" s="381"/>
      <c r="F8" s="381"/>
      <c r="G8" s="381"/>
      <c r="H8" s="377"/>
      <c r="I8" s="406"/>
      <c r="J8" s="407"/>
      <c r="K8" s="376"/>
      <c r="L8" s="377"/>
      <c r="M8" s="415" t="s">
        <v>12</v>
      </c>
      <c r="N8" s="416"/>
      <c r="O8" s="398"/>
      <c r="P8" s="399"/>
      <c r="Q8" s="4"/>
      <c r="R8" s="4"/>
      <c r="S8" s="4"/>
      <c r="T8" s="4"/>
      <c r="U8" s="4"/>
      <c r="V8" s="4"/>
      <c r="W8" s="4"/>
      <c r="X8" s="4"/>
      <c r="Y8" s="4"/>
      <c r="Z8" s="5"/>
      <c r="AA8" s="4"/>
      <c r="AB8" s="4"/>
      <c r="AD8" s="7"/>
      <c r="AE8" s="8"/>
    </row>
    <row r="9" spans="1:31" ht="15" customHeight="1" thickBot="1" x14ac:dyDescent="0.35">
      <c r="A9" s="378"/>
      <c r="B9" s="379"/>
      <c r="C9" s="414"/>
      <c r="D9" s="378"/>
      <c r="E9" s="382"/>
      <c r="F9" s="382"/>
      <c r="G9" s="382"/>
      <c r="H9" s="379"/>
      <c r="I9" s="408"/>
      <c r="J9" s="409"/>
      <c r="K9" s="378"/>
      <c r="L9" s="379"/>
      <c r="M9" s="400" t="s">
        <v>13</v>
      </c>
      <c r="N9" s="401"/>
      <c r="O9" s="402" t="s">
        <v>14</v>
      </c>
      <c r="P9" s="403"/>
      <c r="Q9" s="4"/>
      <c r="R9" s="4"/>
      <c r="S9" s="4"/>
      <c r="T9" s="4"/>
      <c r="U9" s="4"/>
      <c r="V9" s="4"/>
      <c r="W9" s="4"/>
      <c r="X9" s="4"/>
      <c r="Y9" s="4"/>
      <c r="Z9" s="5"/>
      <c r="AA9" s="4"/>
      <c r="AB9" s="4"/>
      <c r="AD9" s="7"/>
      <c r="AE9" s="8"/>
    </row>
    <row r="10" spans="1:31" ht="15" customHeight="1" thickBot="1" x14ac:dyDescent="0.35">
      <c r="A10" s="75"/>
      <c r="B10" s="76"/>
      <c r="C10" s="76"/>
      <c r="D10" s="9"/>
      <c r="E10" s="9"/>
      <c r="F10" s="9"/>
      <c r="G10" s="9"/>
      <c r="H10" s="9"/>
      <c r="I10" s="72"/>
      <c r="J10" s="72"/>
      <c r="K10" s="9"/>
      <c r="L10" s="9"/>
      <c r="M10" s="73"/>
      <c r="N10" s="73"/>
      <c r="O10" s="74"/>
      <c r="P10" s="74"/>
      <c r="Q10" s="76"/>
      <c r="R10" s="76"/>
      <c r="S10" s="76"/>
      <c r="T10" s="76"/>
      <c r="U10" s="76"/>
      <c r="V10" s="76"/>
      <c r="W10" s="76"/>
      <c r="X10" s="76"/>
      <c r="Y10" s="76"/>
      <c r="Z10" s="77"/>
      <c r="AA10" s="76"/>
      <c r="AB10" s="76"/>
      <c r="AD10" s="78"/>
      <c r="AE10" s="79"/>
    </row>
    <row r="11" spans="1:31" ht="15" customHeight="1" x14ac:dyDescent="0.3">
      <c r="A11" s="374" t="s">
        <v>15</v>
      </c>
      <c r="B11" s="375"/>
      <c r="C11" s="344" t="s">
        <v>16</v>
      </c>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6"/>
    </row>
    <row r="12" spans="1:31" ht="15" customHeight="1" x14ac:dyDescent="0.3">
      <c r="A12" s="376"/>
      <c r="B12" s="377"/>
      <c r="C12" s="387"/>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9"/>
    </row>
    <row r="13" spans="1:31" ht="15" customHeight="1" thickBot="1" x14ac:dyDescent="0.35">
      <c r="A13" s="378"/>
      <c r="B13" s="379"/>
      <c r="C13" s="390"/>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2"/>
    </row>
    <row r="14" spans="1:31" ht="9" customHeight="1" thickBot="1" x14ac:dyDescent="0.35">
      <c r="A14" s="11"/>
      <c r="B14" s="12"/>
      <c r="C14" s="13"/>
      <c r="D14" s="13"/>
      <c r="E14" s="13"/>
      <c r="F14" s="13"/>
      <c r="G14" s="13"/>
      <c r="H14" s="13"/>
      <c r="I14" s="13"/>
      <c r="J14" s="13"/>
      <c r="K14" s="13"/>
      <c r="L14" s="13"/>
      <c r="M14" s="14"/>
      <c r="N14" s="14"/>
      <c r="O14" s="14"/>
      <c r="P14" s="14"/>
      <c r="Q14" s="14"/>
      <c r="R14" s="15"/>
      <c r="S14" s="15"/>
      <c r="T14" s="15"/>
      <c r="U14" s="15"/>
      <c r="V14" s="15"/>
      <c r="W14" s="15"/>
      <c r="X14" s="15"/>
      <c r="Y14" s="9"/>
      <c r="Z14" s="9"/>
      <c r="AA14" s="9"/>
      <c r="AB14" s="9"/>
      <c r="AD14" s="9"/>
      <c r="AE14" s="10"/>
    </row>
    <row r="15" spans="1:31" ht="39" customHeight="1" thickBot="1" x14ac:dyDescent="0.35">
      <c r="A15" s="383" t="s">
        <v>17</v>
      </c>
      <c r="B15" s="384"/>
      <c r="C15" s="393" t="s">
        <v>18</v>
      </c>
      <c r="D15" s="394"/>
      <c r="E15" s="394"/>
      <c r="F15" s="394"/>
      <c r="G15" s="394"/>
      <c r="H15" s="394"/>
      <c r="I15" s="394"/>
      <c r="J15" s="394"/>
      <c r="K15" s="395"/>
      <c r="L15" s="410" t="s">
        <v>19</v>
      </c>
      <c r="M15" s="442"/>
      <c r="N15" s="442"/>
      <c r="O15" s="442"/>
      <c r="P15" s="442"/>
      <c r="Q15" s="411"/>
      <c r="R15" s="443" t="s">
        <v>20</v>
      </c>
      <c r="S15" s="444"/>
      <c r="T15" s="444"/>
      <c r="U15" s="444"/>
      <c r="V15" s="444"/>
      <c r="W15" s="444"/>
      <c r="X15" s="445"/>
      <c r="Y15" s="410" t="s">
        <v>21</v>
      </c>
      <c r="Z15" s="411"/>
      <c r="AA15" s="435" t="s">
        <v>22</v>
      </c>
      <c r="AB15" s="436"/>
      <c r="AC15" s="436"/>
      <c r="AD15" s="436"/>
      <c r="AE15" s="437"/>
    </row>
    <row r="16" spans="1:31" ht="9" customHeight="1" thickBot="1" x14ac:dyDescent="0.35">
      <c r="A16" s="6"/>
      <c r="B16" s="4"/>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D16" s="7"/>
      <c r="AE16" s="8"/>
    </row>
    <row r="17" spans="1:32" s="16" customFormat="1" ht="37.5" customHeight="1" thickBot="1" x14ac:dyDescent="0.35">
      <c r="A17" s="383" t="s">
        <v>23</v>
      </c>
      <c r="B17" s="384"/>
      <c r="C17" s="435" t="s">
        <v>142</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436"/>
      <c r="AE17" s="437"/>
    </row>
    <row r="18" spans="1:32" ht="16.5" customHeight="1" thickBot="1" x14ac:dyDescent="0.35">
      <c r="A18" s="17"/>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D18" s="18"/>
      <c r="AE18" s="19"/>
    </row>
    <row r="19" spans="1:32" ht="32.1" customHeight="1" thickBot="1" x14ac:dyDescent="0.35">
      <c r="A19" s="410" t="s">
        <v>25</v>
      </c>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11"/>
      <c r="AF19" s="20"/>
    </row>
    <row r="20" spans="1:32" ht="32.1" customHeight="1" thickBot="1" x14ac:dyDescent="0.35">
      <c r="A20" s="102" t="s">
        <v>26</v>
      </c>
      <c r="B20" s="439" t="s">
        <v>27</v>
      </c>
      <c r="C20" s="440"/>
      <c r="D20" s="440"/>
      <c r="E20" s="440"/>
      <c r="F20" s="440"/>
      <c r="G20" s="440"/>
      <c r="H20" s="440"/>
      <c r="I20" s="440"/>
      <c r="J20" s="440"/>
      <c r="K20" s="440"/>
      <c r="L20" s="440"/>
      <c r="M20" s="440"/>
      <c r="N20" s="440"/>
      <c r="O20" s="441"/>
      <c r="P20" s="410" t="s">
        <v>28</v>
      </c>
      <c r="Q20" s="442"/>
      <c r="R20" s="442"/>
      <c r="S20" s="442"/>
      <c r="T20" s="442"/>
      <c r="U20" s="442"/>
      <c r="V20" s="442"/>
      <c r="W20" s="442"/>
      <c r="X20" s="442"/>
      <c r="Y20" s="442"/>
      <c r="Z20" s="442"/>
      <c r="AA20" s="442"/>
      <c r="AB20" s="442"/>
      <c r="AC20" s="442"/>
      <c r="AD20" s="442"/>
      <c r="AE20" s="411"/>
      <c r="AF20" s="20"/>
    </row>
    <row r="21" spans="1:32" ht="32.1" customHeight="1" thickBot="1" x14ac:dyDescent="0.35">
      <c r="A21" s="140">
        <v>35340167</v>
      </c>
      <c r="B21" s="110" t="s">
        <v>29</v>
      </c>
      <c r="C21" s="111" t="s">
        <v>30</v>
      </c>
      <c r="D21" s="111" t="s">
        <v>31</v>
      </c>
      <c r="E21" s="111" t="s">
        <v>8</v>
      </c>
      <c r="F21" s="111" t="s">
        <v>32</v>
      </c>
      <c r="G21" s="111" t="s">
        <v>33</v>
      </c>
      <c r="H21" s="111" t="s">
        <v>34</v>
      </c>
      <c r="I21" s="111" t="s">
        <v>35</v>
      </c>
      <c r="J21" s="111" t="s">
        <v>36</v>
      </c>
      <c r="K21" s="111" t="s">
        <v>37</v>
      </c>
      <c r="L21" s="111" t="s">
        <v>38</v>
      </c>
      <c r="M21" s="111" t="s">
        <v>39</v>
      </c>
      <c r="N21" s="111" t="s">
        <v>40</v>
      </c>
      <c r="O21" s="112" t="s">
        <v>41</v>
      </c>
      <c r="P21" s="133"/>
      <c r="Q21" s="102" t="s">
        <v>29</v>
      </c>
      <c r="R21" s="103" t="s">
        <v>30</v>
      </c>
      <c r="S21" s="103" t="s">
        <v>31</v>
      </c>
      <c r="T21" s="103" t="s">
        <v>8</v>
      </c>
      <c r="U21" s="103" t="s">
        <v>32</v>
      </c>
      <c r="V21" s="103" t="s">
        <v>33</v>
      </c>
      <c r="W21" s="103" t="s">
        <v>34</v>
      </c>
      <c r="X21" s="103" t="s">
        <v>35</v>
      </c>
      <c r="Y21" s="103" t="s">
        <v>36</v>
      </c>
      <c r="Z21" s="103" t="s">
        <v>37</v>
      </c>
      <c r="AA21" s="103" t="s">
        <v>38</v>
      </c>
      <c r="AB21" s="103" t="s">
        <v>39</v>
      </c>
      <c r="AC21" s="103" t="s">
        <v>40</v>
      </c>
      <c r="AD21" s="132" t="s">
        <v>42</v>
      </c>
      <c r="AE21" s="132" t="s">
        <v>43</v>
      </c>
      <c r="AF21" s="1"/>
    </row>
    <row r="22" spans="1:32" ht="32.1" customHeight="1" x14ac:dyDescent="0.3">
      <c r="A22" s="129" t="s">
        <v>44</v>
      </c>
      <c r="B22" s="141">
        <v>5300000</v>
      </c>
      <c r="C22" s="82">
        <v>17790000</v>
      </c>
      <c r="D22" s="82">
        <v>0</v>
      </c>
      <c r="E22" s="82">
        <v>0</v>
      </c>
      <c r="F22" s="82">
        <v>0</v>
      </c>
      <c r="G22" s="82">
        <v>12250166.999999996</v>
      </c>
      <c r="H22" s="82"/>
      <c r="I22" s="82"/>
      <c r="J22" s="82"/>
      <c r="K22" s="82"/>
      <c r="L22" s="82"/>
      <c r="M22" s="82"/>
      <c r="N22" s="173">
        <f>SUM(B22:M22)</f>
        <v>35340167</v>
      </c>
      <c r="O22" s="84"/>
      <c r="P22" s="177" t="s">
        <v>45</v>
      </c>
      <c r="Q22" s="180">
        <v>36400000</v>
      </c>
      <c r="R22" s="181">
        <v>394072608</v>
      </c>
      <c r="S22" s="181"/>
      <c r="T22" s="182"/>
      <c r="U22" s="182">
        <f>18858000+78000</f>
        <v>18936000</v>
      </c>
      <c r="V22" s="182"/>
      <c r="W22" s="183">
        <f>85772258+239078134</f>
        <v>324850392</v>
      </c>
      <c r="X22" s="182"/>
      <c r="Y22" s="181"/>
      <c r="Z22" s="181"/>
      <c r="AA22" s="181"/>
      <c r="AB22" s="181"/>
      <c r="AC22" s="175">
        <f>SUM(Q22:AB22)</f>
        <v>774259000</v>
      </c>
      <c r="AE22" s="171"/>
      <c r="AF22" s="1"/>
    </row>
    <row r="23" spans="1:32" ht="32.1" customHeight="1" x14ac:dyDescent="0.3">
      <c r="A23" s="130" t="s">
        <v>46</v>
      </c>
      <c r="B23" s="81">
        <v>0</v>
      </c>
      <c r="C23" s="80">
        <v>0</v>
      </c>
      <c r="D23" s="80">
        <v>0</v>
      </c>
      <c r="E23" s="80">
        <v>0</v>
      </c>
      <c r="F23" s="80"/>
      <c r="G23" s="80"/>
      <c r="H23" s="80"/>
      <c r="I23" s="80"/>
      <c r="J23" s="80"/>
      <c r="K23" s="80" t="s">
        <v>143</v>
      </c>
      <c r="L23" s="80"/>
      <c r="M23" s="80"/>
      <c r="N23" s="174">
        <f>SUM(B23:M23)</f>
        <v>0</v>
      </c>
      <c r="O23" s="92" t="str">
        <f>IFERROR(N23/(SUMIF(B23:M23,"&gt;0",B22:M22))," ")</f>
        <v xml:space="preserve"> </v>
      </c>
      <c r="P23" s="178" t="s">
        <v>47</v>
      </c>
      <c r="Q23" s="184">
        <v>36400000</v>
      </c>
      <c r="R23" s="176">
        <v>394072608</v>
      </c>
      <c r="S23" s="176">
        <v>22320000</v>
      </c>
      <c r="T23" s="176">
        <v>-4316666</v>
      </c>
      <c r="U23" s="176"/>
      <c r="V23" s="176"/>
      <c r="W23" s="176"/>
      <c r="X23" s="176"/>
      <c r="Y23" s="176"/>
      <c r="Z23" s="176"/>
      <c r="AA23" s="176"/>
      <c r="AB23" s="176"/>
      <c r="AC23" s="80">
        <f>SUM(Q23:AB23)</f>
        <v>448475942</v>
      </c>
      <c r="AD23" s="237">
        <f>AC23/SUM(Q22:T22)</f>
        <v>1.0418222522535046</v>
      </c>
      <c r="AE23" s="219">
        <f>AC23/AC22</f>
        <v>0.57923245580613203</v>
      </c>
      <c r="AF23" s="1"/>
    </row>
    <row r="24" spans="1:32" ht="32.1" customHeight="1" x14ac:dyDescent="0.3">
      <c r="A24" s="130" t="s">
        <v>48</v>
      </c>
      <c r="B24" s="161">
        <f>A21-B23</f>
        <v>35340167</v>
      </c>
      <c r="C24" s="162">
        <f>B24-C23</f>
        <v>35340167</v>
      </c>
      <c r="D24" s="162">
        <f>C24-D23</f>
        <v>35340167</v>
      </c>
      <c r="E24" s="162">
        <f>D24-E23</f>
        <v>35340167</v>
      </c>
      <c r="F24" s="162"/>
      <c r="G24" s="162"/>
      <c r="H24" s="162"/>
      <c r="I24" s="162"/>
      <c r="J24" s="162"/>
      <c r="K24" s="162"/>
      <c r="L24" s="162"/>
      <c r="M24" s="162"/>
      <c r="N24" s="168">
        <f>MIN(B24:M24)</f>
        <v>35340167</v>
      </c>
      <c r="O24" s="83"/>
      <c r="P24" s="178" t="s">
        <v>44</v>
      </c>
      <c r="Q24" s="184">
        <v>0</v>
      </c>
      <c r="R24" s="176">
        <v>1120000</v>
      </c>
      <c r="S24" s="176">
        <v>44828860.799999997</v>
      </c>
      <c r="T24" s="176">
        <v>44828860.799999997</v>
      </c>
      <c r="U24" s="176">
        <v>44828860.799999997</v>
      </c>
      <c r="V24" s="176">
        <v>44828860.799999997</v>
      </c>
      <c r="W24" s="176">
        <v>44828860.799999997</v>
      </c>
      <c r="X24" s="176">
        <v>44828860.799999997</v>
      </c>
      <c r="Y24" s="176">
        <v>44828860.799999997</v>
      </c>
      <c r="Z24" s="176">
        <v>44828860.799999997</v>
      </c>
      <c r="AA24" s="176">
        <v>44828860.799999997</v>
      </c>
      <c r="AB24" s="176">
        <f>44828860.8+W22</f>
        <v>369679252.80000001</v>
      </c>
      <c r="AC24" s="174">
        <f>SUM(Q24:AB24)</f>
        <v>774259000</v>
      </c>
      <c r="AD24" s="237"/>
      <c r="AE24" s="220"/>
      <c r="AF24" s="1"/>
    </row>
    <row r="25" spans="1:32" ht="32.1" customHeight="1" thickBot="1" x14ac:dyDescent="0.35">
      <c r="A25" s="131" t="s">
        <v>49</v>
      </c>
      <c r="B25" s="113">
        <v>9589000</v>
      </c>
      <c r="C25" s="114">
        <v>10194500</v>
      </c>
      <c r="D25" s="114">
        <v>0</v>
      </c>
      <c r="E25" s="114">
        <v>9500000</v>
      </c>
      <c r="F25" s="114"/>
      <c r="G25" s="114"/>
      <c r="H25" s="114"/>
      <c r="I25" s="114"/>
      <c r="J25" s="114"/>
      <c r="K25" s="114"/>
      <c r="L25" s="114"/>
      <c r="M25" s="114"/>
      <c r="N25" s="209">
        <f>SUM(B25:M25)</f>
        <v>29283500</v>
      </c>
      <c r="O25" s="225">
        <f>+N25/N24</f>
        <v>0.82861804246708848</v>
      </c>
      <c r="P25" s="179" t="s">
        <v>49</v>
      </c>
      <c r="Q25" s="185"/>
      <c r="R25" s="186">
        <v>1120000</v>
      </c>
      <c r="S25" s="186">
        <v>24216667</v>
      </c>
      <c r="T25" s="186">
        <v>66625995</v>
      </c>
      <c r="U25" s="186"/>
      <c r="V25" s="186"/>
      <c r="W25" s="186"/>
      <c r="X25" s="186"/>
      <c r="Y25" s="186"/>
      <c r="Z25" s="186"/>
      <c r="AA25" s="186"/>
      <c r="AB25" s="186"/>
      <c r="AC25" s="114">
        <f>SUM(Q25:AB25)</f>
        <v>91962662</v>
      </c>
      <c r="AD25" s="238">
        <f>AC25/SUM(Q24:T24)</f>
        <v>1.0130532070987779</v>
      </c>
      <c r="AE25" s="221">
        <f>AC25/AC24</f>
        <v>0.11877506364149464</v>
      </c>
      <c r="AF25" s="1"/>
    </row>
    <row r="26" spans="1:32" customFormat="1" ht="16.5" customHeight="1" thickBot="1" x14ac:dyDescent="0.35">
      <c r="O26" s="227"/>
    </row>
    <row r="27" spans="1:32" ht="33.9" customHeight="1" x14ac:dyDescent="0.3">
      <c r="A27" s="366" t="s">
        <v>50</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8"/>
    </row>
    <row r="28" spans="1:32" ht="15" customHeight="1" x14ac:dyDescent="0.3">
      <c r="A28" s="341" t="s">
        <v>51</v>
      </c>
      <c r="B28" s="343" t="s">
        <v>52</v>
      </c>
      <c r="C28" s="343"/>
      <c r="D28" s="343" t="s">
        <v>53</v>
      </c>
      <c r="E28" s="343"/>
      <c r="F28" s="343"/>
      <c r="G28" s="343"/>
      <c r="H28" s="343"/>
      <c r="I28" s="343"/>
      <c r="J28" s="343"/>
      <c r="K28" s="343"/>
      <c r="L28" s="343"/>
      <c r="M28" s="343"/>
      <c r="N28" s="343"/>
      <c r="O28" s="343"/>
      <c r="P28" s="343" t="s">
        <v>40</v>
      </c>
      <c r="Q28" s="343" t="s">
        <v>54</v>
      </c>
      <c r="R28" s="343"/>
      <c r="S28" s="343"/>
      <c r="T28" s="343"/>
      <c r="U28" s="343"/>
      <c r="V28" s="343"/>
      <c r="W28" s="343"/>
      <c r="X28" s="343"/>
      <c r="Y28" s="343" t="s">
        <v>55</v>
      </c>
      <c r="Z28" s="343"/>
      <c r="AA28" s="343"/>
      <c r="AB28" s="343"/>
      <c r="AC28" s="343"/>
      <c r="AD28" s="343"/>
      <c r="AE28" s="369"/>
    </row>
    <row r="29" spans="1:32" ht="27" customHeight="1" x14ac:dyDescent="0.3">
      <c r="A29" s="341"/>
      <c r="B29" s="343"/>
      <c r="C29" s="343"/>
      <c r="D29" s="98" t="s">
        <v>29</v>
      </c>
      <c r="E29" s="98" t="s">
        <v>30</v>
      </c>
      <c r="F29" s="98" t="s">
        <v>31</v>
      </c>
      <c r="G29" s="98" t="s">
        <v>8</v>
      </c>
      <c r="H29" s="98" t="s">
        <v>32</v>
      </c>
      <c r="I29" s="98" t="s">
        <v>33</v>
      </c>
      <c r="J29" s="98" t="s">
        <v>34</v>
      </c>
      <c r="K29" s="98" t="s">
        <v>35</v>
      </c>
      <c r="L29" s="98" t="s">
        <v>36</v>
      </c>
      <c r="M29" s="98" t="s">
        <v>37</v>
      </c>
      <c r="N29" s="98" t="s">
        <v>38</v>
      </c>
      <c r="O29" s="98" t="s">
        <v>39</v>
      </c>
      <c r="P29" s="343"/>
      <c r="Q29" s="343"/>
      <c r="R29" s="343"/>
      <c r="S29" s="343"/>
      <c r="T29" s="343"/>
      <c r="U29" s="343"/>
      <c r="V29" s="343"/>
      <c r="W29" s="343"/>
      <c r="X29" s="343"/>
      <c r="Y29" s="343"/>
      <c r="Z29" s="343"/>
      <c r="AA29" s="343"/>
      <c r="AB29" s="343"/>
      <c r="AC29" s="343"/>
      <c r="AD29" s="343"/>
      <c r="AE29" s="369"/>
    </row>
    <row r="30" spans="1:32" ht="42" customHeight="1" thickBot="1" x14ac:dyDescent="0.35">
      <c r="A30" s="228" t="s">
        <v>56</v>
      </c>
      <c r="B30" s="446" t="s">
        <v>56</v>
      </c>
      <c r="C30" s="446"/>
      <c r="D30" s="101"/>
      <c r="E30" s="101"/>
      <c r="F30" s="101"/>
      <c r="G30" s="101"/>
      <c r="H30" s="101"/>
      <c r="I30" s="101"/>
      <c r="J30" s="101"/>
      <c r="K30" s="101"/>
      <c r="L30" s="101"/>
      <c r="M30" s="101"/>
      <c r="N30" s="101"/>
      <c r="O30" s="101"/>
      <c r="P30" s="107">
        <f>SUM(D30:O30)</f>
        <v>0</v>
      </c>
      <c r="Q30" s="438" t="s">
        <v>56</v>
      </c>
      <c r="R30" s="438"/>
      <c r="S30" s="438"/>
      <c r="T30" s="438"/>
      <c r="U30" s="438"/>
      <c r="V30" s="438"/>
      <c r="W30" s="438"/>
      <c r="X30" s="438"/>
      <c r="Y30" s="438" t="s">
        <v>107</v>
      </c>
      <c r="Z30" s="438"/>
      <c r="AA30" s="438"/>
      <c r="AB30" s="438"/>
      <c r="AC30" s="438"/>
      <c r="AD30" s="438"/>
      <c r="AE30" s="438"/>
    </row>
    <row r="31" spans="1:32" ht="12" customHeight="1" thickBot="1" x14ac:dyDescent="0.35">
      <c r="A31" s="115"/>
      <c r="B31" s="116"/>
      <c r="C31" s="116"/>
      <c r="D31" s="9"/>
      <c r="E31" s="9"/>
      <c r="F31" s="9"/>
      <c r="G31" s="9"/>
      <c r="H31" s="9"/>
      <c r="I31" s="9"/>
      <c r="J31" s="9"/>
      <c r="K31" s="9"/>
      <c r="L31" s="9"/>
      <c r="M31" s="9"/>
      <c r="N31" s="9"/>
      <c r="O31" s="9"/>
      <c r="P31" s="117"/>
      <c r="Q31" s="118"/>
      <c r="R31" s="118"/>
      <c r="S31" s="118"/>
      <c r="T31" s="118"/>
      <c r="U31" s="118"/>
      <c r="V31" s="118"/>
      <c r="W31" s="118"/>
      <c r="X31" s="118"/>
      <c r="Y31" s="118"/>
      <c r="Z31" s="118"/>
      <c r="AA31" s="118"/>
      <c r="AB31" s="118"/>
      <c r="AC31" s="118"/>
      <c r="AD31" s="118"/>
      <c r="AE31" s="119"/>
    </row>
    <row r="32" spans="1:32" ht="45" customHeight="1" x14ac:dyDescent="0.3">
      <c r="A32" s="344" t="s">
        <v>58</v>
      </c>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6"/>
    </row>
    <row r="33" spans="1:41" ht="23.1" customHeight="1" x14ac:dyDescent="0.3">
      <c r="A33" s="341" t="s">
        <v>59</v>
      </c>
      <c r="B33" s="343" t="s">
        <v>60</v>
      </c>
      <c r="C33" s="343" t="s">
        <v>52</v>
      </c>
      <c r="D33" s="343" t="s">
        <v>61</v>
      </c>
      <c r="E33" s="343"/>
      <c r="F33" s="343"/>
      <c r="G33" s="343"/>
      <c r="H33" s="343"/>
      <c r="I33" s="343"/>
      <c r="J33" s="343"/>
      <c r="K33" s="343"/>
      <c r="L33" s="343"/>
      <c r="M33" s="343"/>
      <c r="N33" s="343"/>
      <c r="O33" s="343"/>
      <c r="P33" s="343"/>
      <c r="Q33" s="343" t="s">
        <v>62</v>
      </c>
      <c r="R33" s="343"/>
      <c r="S33" s="343"/>
      <c r="T33" s="343"/>
      <c r="U33" s="343"/>
      <c r="V33" s="343"/>
      <c r="W33" s="343"/>
      <c r="X33" s="343"/>
      <c r="Y33" s="343"/>
      <c r="Z33" s="343"/>
      <c r="AA33" s="343"/>
      <c r="AB33" s="343"/>
      <c r="AC33" s="343"/>
      <c r="AD33" s="343"/>
      <c r="AE33" s="369"/>
      <c r="AG33" s="21"/>
      <c r="AH33" s="21"/>
      <c r="AI33" s="21"/>
      <c r="AJ33" s="21"/>
      <c r="AK33" s="21"/>
      <c r="AL33" s="21"/>
      <c r="AM33" s="21"/>
      <c r="AN33" s="21"/>
      <c r="AO33" s="21"/>
    </row>
    <row r="34" spans="1:41" ht="27" customHeight="1" x14ac:dyDescent="0.3">
      <c r="A34" s="341"/>
      <c r="B34" s="343"/>
      <c r="C34" s="373"/>
      <c r="D34" s="98" t="s">
        <v>29</v>
      </c>
      <c r="E34" s="98" t="s">
        <v>30</v>
      </c>
      <c r="F34" s="98" t="s">
        <v>31</v>
      </c>
      <c r="G34" s="98" t="s">
        <v>8</v>
      </c>
      <c r="H34" s="98" t="s">
        <v>32</v>
      </c>
      <c r="I34" s="98" t="s">
        <v>33</v>
      </c>
      <c r="J34" s="98" t="s">
        <v>34</v>
      </c>
      <c r="K34" s="98" t="s">
        <v>35</v>
      </c>
      <c r="L34" s="98" t="s">
        <v>36</v>
      </c>
      <c r="M34" s="98" t="s">
        <v>37</v>
      </c>
      <c r="N34" s="98" t="s">
        <v>38</v>
      </c>
      <c r="O34" s="98" t="s">
        <v>39</v>
      </c>
      <c r="P34" s="98" t="s">
        <v>40</v>
      </c>
      <c r="Q34" s="370" t="s">
        <v>63</v>
      </c>
      <c r="R34" s="371"/>
      <c r="S34" s="371"/>
      <c r="T34" s="372"/>
      <c r="U34" s="343" t="s">
        <v>64</v>
      </c>
      <c r="V34" s="343"/>
      <c r="W34" s="343"/>
      <c r="X34" s="343"/>
      <c r="Y34" s="343" t="s">
        <v>65</v>
      </c>
      <c r="Z34" s="343"/>
      <c r="AA34" s="343"/>
      <c r="AB34" s="343"/>
      <c r="AC34" s="343" t="s">
        <v>66</v>
      </c>
      <c r="AD34" s="343"/>
      <c r="AE34" s="369"/>
      <c r="AG34" s="21"/>
      <c r="AH34" s="21"/>
      <c r="AI34" s="21"/>
      <c r="AJ34" s="21"/>
      <c r="AK34" s="21"/>
      <c r="AL34" s="21"/>
      <c r="AM34" s="21"/>
      <c r="AN34" s="21"/>
      <c r="AO34" s="21"/>
    </row>
    <row r="35" spans="1:41" ht="99.75" customHeight="1" x14ac:dyDescent="0.3">
      <c r="A35" s="336" t="s">
        <v>142</v>
      </c>
      <c r="B35" s="572">
        <f>SUM(B41:B54)</f>
        <v>0.14000000000000001</v>
      </c>
      <c r="C35" s="22" t="s">
        <v>67</v>
      </c>
      <c r="D35" s="135">
        <v>0</v>
      </c>
      <c r="E35" s="233">
        <v>0.86250000000000004</v>
      </c>
      <c r="F35" s="233">
        <v>0.875</v>
      </c>
      <c r="G35" s="233">
        <v>0.88749999999999996</v>
      </c>
      <c r="H35" s="135">
        <v>0.89999999999999991</v>
      </c>
      <c r="I35" s="135">
        <v>0</v>
      </c>
      <c r="J35" s="135">
        <v>0</v>
      </c>
      <c r="K35" s="135">
        <v>0</v>
      </c>
      <c r="L35" s="135">
        <v>0</v>
      </c>
      <c r="M35" s="135">
        <v>0</v>
      </c>
      <c r="N35" s="135">
        <v>0</v>
      </c>
      <c r="O35" s="135">
        <v>0</v>
      </c>
      <c r="P35" s="136">
        <f>MAX(D35:O35)</f>
        <v>0.89999999999999991</v>
      </c>
      <c r="Q35" s="540" t="s">
        <v>144</v>
      </c>
      <c r="R35" s="541"/>
      <c r="S35" s="541"/>
      <c r="T35" s="574"/>
      <c r="U35" s="540" t="s">
        <v>145</v>
      </c>
      <c r="V35" s="541"/>
      <c r="W35" s="541"/>
      <c r="X35" s="576"/>
      <c r="Y35" s="540" t="s">
        <v>892</v>
      </c>
      <c r="Z35" s="541"/>
      <c r="AA35" s="541"/>
      <c r="AB35" s="576"/>
      <c r="AC35" s="540" t="s">
        <v>146</v>
      </c>
      <c r="AD35" s="541"/>
      <c r="AE35" s="567"/>
      <c r="AG35" s="21"/>
      <c r="AH35" s="21"/>
      <c r="AI35" s="21"/>
      <c r="AJ35" s="21"/>
      <c r="AK35" s="21"/>
      <c r="AL35" s="21"/>
      <c r="AM35" s="21"/>
      <c r="AN35" s="21"/>
      <c r="AO35" s="21"/>
    </row>
    <row r="36" spans="1:41" ht="99.75" customHeight="1" x14ac:dyDescent="0.3">
      <c r="A36" s="337"/>
      <c r="B36" s="573"/>
      <c r="C36" s="23" t="s">
        <v>72</v>
      </c>
      <c r="D36" s="205">
        <v>0</v>
      </c>
      <c r="E36" s="234">
        <v>0.86250000000000004</v>
      </c>
      <c r="F36" s="234">
        <v>0.875</v>
      </c>
      <c r="G36" s="234">
        <v>0.88749999999999996</v>
      </c>
      <c r="H36" s="235"/>
      <c r="I36" s="24"/>
      <c r="J36" s="24"/>
      <c r="K36" s="24"/>
      <c r="L36" s="24"/>
      <c r="M36" s="24"/>
      <c r="N36" s="24"/>
      <c r="O36" s="24"/>
      <c r="P36" s="236">
        <f>MAX(D36:O36)</f>
        <v>0.88749999999999996</v>
      </c>
      <c r="Q36" s="542"/>
      <c r="R36" s="543"/>
      <c r="S36" s="543"/>
      <c r="T36" s="575"/>
      <c r="U36" s="542"/>
      <c r="V36" s="543"/>
      <c r="W36" s="543"/>
      <c r="X36" s="577"/>
      <c r="Y36" s="542"/>
      <c r="Z36" s="543"/>
      <c r="AA36" s="543"/>
      <c r="AB36" s="577"/>
      <c r="AC36" s="542"/>
      <c r="AD36" s="543"/>
      <c r="AE36" s="568"/>
      <c r="AG36" s="21"/>
      <c r="AH36" s="21"/>
      <c r="AI36" s="21"/>
      <c r="AJ36" s="21"/>
      <c r="AK36" s="21"/>
      <c r="AL36" s="21"/>
      <c r="AM36" s="21"/>
      <c r="AN36" s="21"/>
      <c r="AO36" s="21"/>
    </row>
    <row r="37" spans="1:41" customFormat="1" ht="17.25" customHeight="1" x14ac:dyDescent="0.3"/>
    <row r="38" spans="1:41" ht="45" customHeight="1" thickBot="1" x14ac:dyDescent="0.35">
      <c r="A38" s="344" t="s">
        <v>73</v>
      </c>
      <c r="B38" s="345"/>
      <c r="C38" s="345"/>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6"/>
      <c r="AG38" s="21"/>
      <c r="AH38" s="21"/>
      <c r="AI38" s="21"/>
      <c r="AJ38" s="21"/>
      <c r="AK38" s="21"/>
      <c r="AL38" s="21"/>
      <c r="AM38" s="21"/>
      <c r="AN38" s="21"/>
      <c r="AO38" s="21"/>
    </row>
    <row r="39" spans="1:41" ht="26.1" customHeight="1" x14ac:dyDescent="0.3">
      <c r="A39" s="340" t="s">
        <v>74</v>
      </c>
      <c r="B39" s="342" t="s">
        <v>75</v>
      </c>
      <c r="C39" s="348" t="s">
        <v>76</v>
      </c>
      <c r="D39" s="350" t="s">
        <v>77</v>
      </c>
      <c r="E39" s="351"/>
      <c r="F39" s="351"/>
      <c r="G39" s="351"/>
      <c r="H39" s="351"/>
      <c r="I39" s="351"/>
      <c r="J39" s="351"/>
      <c r="K39" s="351"/>
      <c r="L39" s="351"/>
      <c r="M39" s="351"/>
      <c r="N39" s="351"/>
      <c r="O39" s="351"/>
      <c r="P39" s="352"/>
      <c r="Q39" s="342" t="s">
        <v>78</v>
      </c>
      <c r="R39" s="342"/>
      <c r="S39" s="342"/>
      <c r="T39" s="342"/>
      <c r="U39" s="342"/>
      <c r="V39" s="342"/>
      <c r="W39" s="342"/>
      <c r="X39" s="342"/>
      <c r="Y39" s="342"/>
      <c r="Z39" s="342"/>
      <c r="AA39" s="342"/>
      <c r="AB39" s="342"/>
      <c r="AC39" s="342"/>
      <c r="AD39" s="342"/>
      <c r="AE39" s="365"/>
      <c r="AG39" s="21"/>
      <c r="AH39" s="21"/>
      <c r="AI39" s="21"/>
      <c r="AJ39" s="21"/>
      <c r="AK39" s="21"/>
      <c r="AL39" s="21"/>
      <c r="AM39" s="21"/>
      <c r="AN39" s="21"/>
      <c r="AO39" s="21"/>
    </row>
    <row r="40" spans="1:41" ht="26.1" customHeight="1" x14ac:dyDescent="0.3">
      <c r="A40" s="569"/>
      <c r="B40" s="570"/>
      <c r="C40" s="571"/>
      <c r="D40" s="229" t="s">
        <v>79</v>
      </c>
      <c r="E40" s="229" t="s">
        <v>80</v>
      </c>
      <c r="F40" s="229" t="s">
        <v>81</v>
      </c>
      <c r="G40" s="229" t="s">
        <v>82</v>
      </c>
      <c r="H40" s="229" t="s">
        <v>83</v>
      </c>
      <c r="I40" s="229" t="s">
        <v>84</v>
      </c>
      <c r="J40" s="229" t="s">
        <v>85</v>
      </c>
      <c r="K40" s="229" t="s">
        <v>86</v>
      </c>
      <c r="L40" s="229" t="s">
        <v>87</v>
      </c>
      <c r="M40" s="229" t="s">
        <v>88</v>
      </c>
      <c r="N40" s="229" t="s">
        <v>89</v>
      </c>
      <c r="O40" s="229" t="s">
        <v>90</v>
      </c>
      <c r="P40" s="229" t="s">
        <v>91</v>
      </c>
      <c r="Q40" s="318" t="s">
        <v>92</v>
      </c>
      <c r="R40" s="319"/>
      <c r="S40" s="319"/>
      <c r="T40" s="319"/>
      <c r="U40" s="319"/>
      <c r="V40" s="319"/>
      <c r="W40" s="319"/>
      <c r="X40" s="347"/>
      <c r="Y40" s="318" t="s">
        <v>93</v>
      </c>
      <c r="Z40" s="319"/>
      <c r="AA40" s="319"/>
      <c r="AB40" s="319"/>
      <c r="AC40" s="319"/>
      <c r="AD40" s="319"/>
      <c r="AE40" s="320"/>
      <c r="AG40" s="25"/>
      <c r="AH40" s="25"/>
      <c r="AI40" s="25"/>
      <c r="AJ40" s="25"/>
      <c r="AK40" s="25"/>
      <c r="AL40" s="25"/>
      <c r="AM40" s="25"/>
      <c r="AN40" s="25"/>
      <c r="AO40" s="25"/>
    </row>
    <row r="41" spans="1:41" ht="66" customHeight="1" x14ac:dyDescent="0.3">
      <c r="A41" s="555" t="s">
        <v>147</v>
      </c>
      <c r="B41" s="556">
        <v>0.02</v>
      </c>
      <c r="C41" s="230" t="s">
        <v>67</v>
      </c>
      <c r="D41" s="231">
        <v>0</v>
      </c>
      <c r="E41" s="231">
        <v>0</v>
      </c>
      <c r="F41" s="231">
        <v>0.33</v>
      </c>
      <c r="G41" s="291">
        <v>0.33</v>
      </c>
      <c r="H41" s="231">
        <v>0.34</v>
      </c>
      <c r="I41" s="231"/>
      <c r="J41" s="231"/>
      <c r="K41" s="231"/>
      <c r="L41" s="231"/>
      <c r="M41" s="231"/>
      <c r="N41" s="231"/>
      <c r="O41" s="231"/>
      <c r="P41" s="232">
        <f t="shared" ref="P41:P54" si="0">SUM(D41:O41)</f>
        <v>1</v>
      </c>
      <c r="Q41" s="540" t="s">
        <v>894</v>
      </c>
      <c r="R41" s="541"/>
      <c r="S41" s="541"/>
      <c r="T41" s="541"/>
      <c r="U41" s="541"/>
      <c r="V41" s="541"/>
      <c r="W41" s="541"/>
      <c r="X41" s="541"/>
      <c r="Y41" s="557" t="s">
        <v>893</v>
      </c>
      <c r="Z41" s="558"/>
      <c r="AA41" s="558"/>
      <c r="AB41" s="558"/>
      <c r="AC41" s="558"/>
      <c r="AD41" s="558"/>
      <c r="AE41" s="559"/>
    </row>
    <row r="42" spans="1:41" ht="66" customHeight="1" x14ac:dyDescent="0.3">
      <c r="A42" s="514"/>
      <c r="B42" s="335"/>
      <c r="C42" s="26" t="s">
        <v>72</v>
      </c>
      <c r="D42" s="27">
        <v>0</v>
      </c>
      <c r="E42" s="27">
        <v>0</v>
      </c>
      <c r="F42" s="27">
        <v>0.33329999999999999</v>
      </c>
      <c r="G42" s="292">
        <v>0.33</v>
      </c>
      <c r="H42" s="27"/>
      <c r="I42" s="27"/>
      <c r="J42" s="27"/>
      <c r="K42" s="27"/>
      <c r="L42" s="27"/>
      <c r="M42" s="27"/>
      <c r="N42" s="27"/>
      <c r="O42" s="27"/>
      <c r="P42" s="108">
        <f t="shared" si="0"/>
        <v>0.6633</v>
      </c>
      <c r="Q42" s="550"/>
      <c r="R42" s="551"/>
      <c r="S42" s="551"/>
      <c r="T42" s="551"/>
      <c r="U42" s="551"/>
      <c r="V42" s="551"/>
      <c r="W42" s="551"/>
      <c r="X42" s="551"/>
      <c r="Y42" s="560"/>
      <c r="Z42" s="561"/>
      <c r="AA42" s="561"/>
      <c r="AB42" s="561"/>
      <c r="AC42" s="561"/>
      <c r="AD42" s="561"/>
      <c r="AE42" s="562"/>
    </row>
    <row r="43" spans="1:41" ht="58.5" customHeight="1" x14ac:dyDescent="0.3">
      <c r="A43" s="514" t="s">
        <v>148</v>
      </c>
      <c r="B43" s="332">
        <v>0.02</v>
      </c>
      <c r="C43" s="28" t="s">
        <v>67</v>
      </c>
      <c r="D43" s="29">
        <v>0</v>
      </c>
      <c r="E43" s="29">
        <v>0</v>
      </c>
      <c r="F43" s="29">
        <v>0.33</v>
      </c>
      <c r="G43" s="293">
        <v>0.33</v>
      </c>
      <c r="H43" s="29">
        <v>0.34</v>
      </c>
      <c r="I43" s="29"/>
      <c r="J43" s="29"/>
      <c r="K43" s="29"/>
      <c r="L43" s="29"/>
      <c r="M43" s="29"/>
      <c r="N43" s="29"/>
      <c r="O43" s="29"/>
      <c r="P43" s="108">
        <f t="shared" si="0"/>
        <v>1</v>
      </c>
      <c r="Q43" s="540" t="s">
        <v>149</v>
      </c>
      <c r="R43" s="541"/>
      <c r="S43" s="541"/>
      <c r="T43" s="541"/>
      <c r="U43" s="541"/>
      <c r="V43" s="541"/>
      <c r="W43" s="541"/>
      <c r="X43" s="541"/>
      <c r="Y43" s="564" t="s">
        <v>150</v>
      </c>
      <c r="Z43" s="565"/>
      <c r="AA43" s="565"/>
      <c r="AB43" s="565"/>
      <c r="AC43" s="565"/>
      <c r="AD43" s="565"/>
      <c r="AE43" s="566"/>
    </row>
    <row r="44" spans="1:41" ht="58.5" customHeight="1" x14ac:dyDescent="0.3">
      <c r="A44" s="514"/>
      <c r="B44" s="335"/>
      <c r="C44" s="26" t="s">
        <v>72</v>
      </c>
      <c r="D44" s="27">
        <v>0</v>
      </c>
      <c r="E44" s="27">
        <v>0</v>
      </c>
      <c r="F44" s="27">
        <v>0.33329999999999999</v>
      </c>
      <c r="G44" s="292">
        <v>0.33</v>
      </c>
      <c r="H44" s="27"/>
      <c r="I44" s="27"/>
      <c r="J44" s="27"/>
      <c r="K44" s="27"/>
      <c r="L44" s="27"/>
      <c r="M44" s="27"/>
      <c r="N44" s="27"/>
      <c r="O44" s="27"/>
      <c r="P44" s="108">
        <f t="shared" si="0"/>
        <v>0.6633</v>
      </c>
      <c r="Q44" s="550"/>
      <c r="R44" s="551"/>
      <c r="S44" s="551"/>
      <c r="T44" s="551"/>
      <c r="U44" s="551"/>
      <c r="V44" s="551"/>
      <c r="W44" s="551"/>
      <c r="X44" s="551"/>
      <c r="Y44" s="560"/>
      <c r="Z44" s="561"/>
      <c r="AA44" s="561"/>
      <c r="AB44" s="561"/>
      <c r="AC44" s="561"/>
      <c r="AD44" s="561"/>
      <c r="AE44" s="562"/>
    </row>
    <row r="45" spans="1:41" ht="41.25" customHeight="1" x14ac:dyDescent="0.3">
      <c r="A45" s="521" t="s">
        <v>151</v>
      </c>
      <c r="B45" s="332">
        <v>0.02</v>
      </c>
      <c r="C45" s="28" t="s">
        <v>67</v>
      </c>
      <c r="D45" s="200">
        <v>0</v>
      </c>
      <c r="E45" s="200">
        <v>0</v>
      </c>
      <c r="F45" s="200">
        <v>0.33</v>
      </c>
      <c r="G45" s="293">
        <v>0.33</v>
      </c>
      <c r="H45" s="200">
        <v>0.34</v>
      </c>
      <c r="I45" s="200"/>
      <c r="J45" s="200"/>
      <c r="K45" s="200"/>
      <c r="L45" s="200"/>
      <c r="M45" s="200"/>
      <c r="N45" s="200"/>
      <c r="O45" s="200"/>
      <c r="P45" s="108">
        <f>SUM(D45:O45)</f>
        <v>1</v>
      </c>
      <c r="Q45" s="540" t="s">
        <v>152</v>
      </c>
      <c r="R45" s="541"/>
      <c r="S45" s="541"/>
      <c r="T45" s="541"/>
      <c r="U45" s="541"/>
      <c r="V45" s="541"/>
      <c r="W45" s="541"/>
      <c r="X45" s="541"/>
      <c r="Y45" s="470" t="s">
        <v>153</v>
      </c>
      <c r="Z45" s="471"/>
      <c r="AA45" s="471"/>
      <c r="AB45" s="471"/>
      <c r="AC45" s="471"/>
      <c r="AD45" s="471"/>
      <c r="AE45" s="472"/>
    </row>
    <row r="46" spans="1:41" ht="41.25" customHeight="1" x14ac:dyDescent="0.3">
      <c r="A46" s="513"/>
      <c r="B46" s="335"/>
      <c r="C46" s="26" t="s">
        <v>72</v>
      </c>
      <c r="D46" s="27">
        <v>0</v>
      </c>
      <c r="E46" s="27">
        <v>0</v>
      </c>
      <c r="F46" s="27">
        <v>0.33329999999999999</v>
      </c>
      <c r="G46" s="292">
        <v>0.33</v>
      </c>
      <c r="H46" s="27"/>
      <c r="I46" s="27"/>
      <c r="J46" s="27"/>
      <c r="K46" s="27"/>
      <c r="L46" s="27"/>
      <c r="M46" s="27"/>
      <c r="N46" s="27"/>
      <c r="O46" s="27"/>
      <c r="P46" s="108">
        <f>SUM(D46:O46)</f>
        <v>0.6633</v>
      </c>
      <c r="Q46" s="550"/>
      <c r="R46" s="551"/>
      <c r="S46" s="551"/>
      <c r="T46" s="551"/>
      <c r="U46" s="551"/>
      <c r="V46" s="551"/>
      <c r="W46" s="551"/>
      <c r="X46" s="551"/>
      <c r="Y46" s="473"/>
      <c r="Z46" s="474"/>
      <c r="AA46" s="474"/>
      <c r="AB46" s="474"/>
      <c r="AC46" s="474"/>
      <c r="AD46" s="474"/>
      <c r="AE46" s="475"/>
    </row>
    <row r="47" spans="1:41" ht="60.75" customHeight="1" x14ac:dyDescent="0.3">
      <c r="A47" s="521" t="s">
        <v>154</v>
      </c>
      <c r="B47" s="332">
        <v>0.02</v>
      </c>
      <c r="C47" s="28" t="s">
        <v>67</v>
      </c>
      <c r="D47" s="200">
        <v>0</v>
      </c>
      <c r="E47" s="200">
        <v>0.25</v>
      </c>
      <c r="F47" s="200">
        <v>0.25</v>
      </c>
      <c r="G47" s="293">
        <v>0.25</v>
      </c>
      <c r="H47" s="200">
        <v>0.25</v>
      </c>
      <c r="I47" s="200"/>
      <c r="J47" s="200"/>
      <c r="K47" s="200"/>
      <c r="L47" s="200"/>
      <c r="M47" s="200"/>
      <c r="N47" s="200"/>
      <c r="O47" s="200"/>
      <c r="P47" s="108">
        <f>SUM(D47:O47)</f>
        <v>1</v>
      </c>
      <c r="Q47" s="540" t="s">
        <v>155</v>
      </c>
      <c r="R47" s="541"/>
      <c r="S47" s="541"/>
      <c r="T47" s="541"/>
      <c r="U47" s="541"/>
      <c r="V47" s="541"/>
      <c r="W47" s="541"/>
      <c r="X47" s="541"/>
      <c r="Y47" s="544" t="s">
        <v>56</v>
      </c>
      <c r="Z47" s="545"/>
      <c r="AA47" s="545"/>
      <c r="AB47" s="545"/>
      <c r="AC47" s="545"/>
      <c r="AD47" s="545"/>
      <c r="AE47" s="546"/>
    </row>
    <row r="48" spans="1:41" ht="60.75" customHeight="1" x14ac:dyDescent="0.3">
      <c r="A48" s="563"/>
      <c r="B48" s="335"/>
      <c r="C48" s="26" t="s">
        <v>72</v>
      </c>
      <c r="D48" s="27">
        <v>0</v>
      </c>
      <c r="E48" s="27">
        <v>0.25</v>
      </c>
      <c r="F48" s="27">
        <v>0.25</v>
      </c>
      <c r="G48" s="292">
        <v>0</v>
      </c>
      <c r="H48" s="27"/>
      <c r="I48" s="27"/>
      <c r="J48" s="27"/>
      <c r="K48" s="27"/>
      <c r="L48" s="27"/>
      <c r="M48" s="27"/>
      <c r="N48" s="27"/>
      <c r="O48" s="27"/>
      <c r="P48" s="108">
        <f>SUM(D48:O48)</f>
        <v>0.5</v>
      </c>
      <c r="Q48" s="550"/>
      <c r="R48" s="551"/>
      <c r="S48" s="551"/>
      <c r="T48" s="551"/>
      <c r="U48" s="551"/>
      <c r="V48" s="551"/>
      <c r="W48" s="551"/>
      <c r="X48" s="551"/>
      <c r="Y48" s="552"/>
      <c r="Z48" s="553"/>
      <c r="AA48" s="553"/>
      <c r="AB48" s="553"/>
      <c r="AC48" s="553"/>
      <c r="AD48" s="553"/>
      <c r="AE48" s="554"/>
    </row>
    <row r="49" spans="1:31" ht="67.5" customHeight="1" x14ac:dyDescent="0.3">
      <c r="A49" s="521" t="s">
        <v>156</v>
      </c>
      <c r="B49" s="332">
        <v>0.02</v>
      </c>
      <c r="C49" s="28" t="s">
        <v>67</v>
      </c>
      <c r="D49" s="29">
        <v>0</v>
      </c>
      <c r="E49" s="29">
        <v>0</v>
      </c>
      <c r="F49" s="29">
        <v>0</v>
      </c>
      <c r="G49" s="293">
        <v>0</v>
      </c>
      <c r="H49" s="29">
        <v>1</v>
      </c>
      <c r="I49" s="29"/>
      <c r="J49" s="29"/>
      <c r="K49" s="29"/>
      <c r="L49" s="29"/>
      <c r="M49" s="29"/>
      <c r="N49" s="29"/>
      <c r="O49" s="29"/>
      <c r="P49" s="108">
        <f t="shared" ref="P49:P50" si="1">SUM(D49:O49)</f>
        <v>1</v>
      </c>
      <c r="Q49" s="540" t="s">
        <v>157</v>
      </c>
      <c r="R49" s="541"/>
      <c r="S49" s="541"/>
      <c r="T49" s="541"/>
      <c r="U49" s="541"/>
      <c r="V49" s="541"/>
      <c r="W49" s="541"/>
      <c r="X49" s="541"/>
      <c r="Y49" s="544" t="s">
        <v>56</v>
      </c>
      <c r="Z49" s="545"/>
      <c r="AA49" s="545"/>
      <c r="AB49" s="545"/>
      <c r="AC49" s="545"/>
      <c r="AD49" s="545"/>
      <c r="AE49" s="546"/>
    </row>
    <row r="50" spans="1:31" ht="67.5" customHeight="1" x14ac:dyDescent="0.3">
      <c r="A50" s="513"/>
      <c r="B50" s="335"/>
      <c r="C50" s="26" t="s">
        <v>72</v>
      </c>
      <c r="D50" s="27">
        <v>0</v>
      </c>
      <c r="E50" s="27">
        <v>0</v>
      </c>
      <c r="F50" s="27">
        <v>0</v>
      </c>
      <c r="G50" s="292">
        <v>0</v>
      </c>
      <c r="H50" s="27"/>
      <c r="I50" s="27"/>
      <c r="J50" s="27"/>
      <c r="K50" s="27"/>
      <c r="L50" s="27"/>
      <c r="M50" s="27"/>
      <c r="N50" s="27"/>
      <c r="O50" s="27"/>
      <c r="P50" s="108">
        <f t="shared" si="1"/>
        <v>0</v>
      </c>
      <c r="Q50" s="550"/>
      <c r="R50" s="551"/>
      <c r="S50" s="551"/>
      <c r="T50" s="551"/>
      <c r="U50" s="551"/>
      <c r="V50" s="551"/>
      <c r="W50" s="551"/>
      <c r="X50" s="551"/>
      <c r="Y50" s="552"/>
      <c r="Z50" s="553"/>
      <c r="AA50" s="553"/>
      <c r="AB50" s="553"/>
      <c r="AC50" s="553"/>
      <c r="AD50" s="553"/>
      <c r="AE50" s="554"/>
    </row>
    <row r="51" spans="1:31" ht="45" customHeight="1" x14ac:dyDescent="0.3">
      <c r="A51" s="521" t="s">
        <v>158</v>
      </c>
      <c r="B51" s="332">
        <v>0.02</v>
      </c>
      <c r="C51" s="28" t="s">
        <v>67</v>
      </c>
      <c r="D51" s="29">
        <v>0</v>
      </c>
      <c r="E51" s="29">
        <v>0</v>
      </c>
      <c r="F51" s="29">
        <v>0</v>
      </c>
      <c r="G51" s="293">
        <v>0</v>
      </c>
      <c r="H51" s="29">
        <v>1</v>
      </c>
      <c r="I51" s="29"/>
      <c r="J51" s="29"/>
      <c r="K51" s="29"/>
      <c r="L51" s="29"/>
      <c r="M51" s="29"/>
      <c r="N51" s="29"/>
      <c r="O51" s="29"/>
      <c r="P51" s="108">
        <f t="shared" si="0"/>
        <v>1</v>
      </c>
      <c r="Q51" s="540" t="s">
        <v>157</v>
      </c>
      <c r="R51" s="541"/>
      <c r="S51" s="541"/>
      <c r="T51" s="541"/>
      <c r="U51" s="541"/>
      <c r="V51" s="541"/>
      <c r="W51" s="541"/>
      <c r="X51" s="541"/>
      <c r="Y51" s="544" t="s">
        <v>56</v>
      </c>
      <c r="Z51" s="545"/>
      <c r="AA51" s="545"/>
      <c r="AB51" s="545"/>
      <c r="AC51" s="545"/>
      <c r="AD51" s="545"/>
      <c r="AE51" s="546"/>
    </row>
    <row r="52" spans="1:31" ht="45" customHeight="1" x14ac:dyDescent="0.3">
      <c r="A52" s="563"/>
      <c r="B52" s="335"/>
      <c r="C52" s="26" t="s">
        <v>72</v>
      </c>
      <c r="D52" s="27">
        <v>0</v>
      </c>
      <c r="E52" s="27">
        <v>0</v>
      </c>
      <c r="F52" s="27">
        <v>0</v>
      </c>
      <c r="G52" s="292">
        <v>0</v>
      </c>
      <c r="H52" s="27"/>
      <c r="I52" s="27"/>
      <c r="J52" s="27"/>
      <c r="K52" s="27"/>
      <c r="L52" s="27"/>
      <c r="M52" s="27"/>
      <c r="N52" s="27"/>
      <c r="O52" s="27"/>
      <c r="P52" s="108">
        <f t="shared" si="0"/>
        <v>0</v>
      </c>
      <c r="Q52" s="550"/>
      <c r="R52" s="551"/>
      <c r="S52" s="551"/>
      <c r="T52" s="551"/>
      <c r="U52" s="551"/>
      <c r="V52" s="551"/>
      <c r="W52" s="551"/>
      <c r="X52" s="551"/>
      <c r="Y52" s="552"/>
      <c r="Z52" s="553"/>
      <c r="AA52" s="553"/>
      <c r="AB52" s="553"/>
      <c r="AC52" s="553"/>
      <c r="AD52" s="553"/>
      <c r="AE52" s="554"/>
    </row>
    <row r="53" spans="1:31" ht="34.5" customHeight="1" x14ac:dyDescent="0.3">
      <c r="A53" s="538" t="s">
        <v>159</v>
      </c>
      <c r="B53" s="332">
        <v>0.02</v>
      </c>
      <c r="C53" s="28" t="s">
        <v>67</v>
      </c>
      <c r="D53" s="29">
        <v>0</v>
      </c>
      <c r="E53" s="29">
        <v>0</v>
      </c>
      <c r="F53" s="29">
        <v>0</v>
      </c>
      <c r="G53" s="293">
        <v>0</v>
      </c>
      <c r="H53" s="29">
        <v>1</v>
      </c>
      <c r="I53" s="29"/>
      <c r="J53" s="29"/>
      <c r="K53" s="29"/>
      <c r="L53" s="29"/>
      <c r="M53" s="29"/>
      <c r="N53" s="29"/>
      <c r="O53" s="29"/>
      <c r="P53" s="108">
        <f t="shared" si="0"/>
        <v>1</v>
      </c>
      <c r="Q53" s="540" t="s">
        <v>157</v>
      </c>
      <c r="R53" s="541"/>
      <c r="S53" s="541"/>
      <c r="T53" s="541"/>
      <c r="U53" s="541"/>
      <c r="V53" s="541"/>
      <c r="W53" s="541"/>
      <c r="X53" s="541"/>
      <c r="Y53" s="544" t="s">
        <v>56</v>
      </c>
      <c r="Z53" s="545"/>
      <c r="AA53" s="545"/>
      <c r="AB53" s="545"/>
      <c r="AC53" s="545"/>
      <c r="AD53" s="545"/>
      <c r="AE53" s="546"/>
    </row>
    <row r="54" spans="1:31" ht="34.5" customHeight="1" x14ac:dyDescent="0.3">
      <c r="A54" s="539"/>
      <c r="B54" s="333"/>
      <c r="C54" s="23" t="s">
        <v>72</v>
      </c>
      <c r="D54" s="30">
        <v>0</v>
      </c>
      <c r="E54" s="30">
        <v>0</v>
      </c>
      <c r="F54" s="30">
        <v>0</v>
      </c>
      <c r="G54" s="294">
        <v>0</v>
      </c>
      <c r="H54" s="30"/>
      <c r="I54" s="30"/>
      <c r="J54" s="30"/>
      <c r="K54" s="30"/>
      <c r="L54" s="30"/>
      <c r="M54" s="30"/>
      <c r="N54" s="30"/>
      <c r="O54" s="30"/>
      <c r="P54" s="109">
        <f t="shared" si="0"/>
        <v>0</v>
      </c>
      <c r="Q54" s="542"/>
      <c r="R54" s="543"/>
      <c r="S54" s="543"/>
      <c r="T54" s="543"/>
      <c r="U54" s="543"/>
      <c r="V54" s="543"/>
      <c r="W54" s="543"/>
      <c r="X54" s="543"/>
      <c r="Y54" s="547"/>
      <c r="Z54" s="548"/>
      <c r="AA54" s="548"/>
      <c r="AB54" s="548"/>
      <c r="AC54" s="548"/>
      <c r="AD54" s="548"/>
      <c r="AE54" s="549"/>
    </row>
    <row r="55" spans="1:31" ht="15" customHeight="1" x14ac:dyDescent="0.3"/>
  </sheetData>
  <mergeCells count="95">
    <mergeCell ref="A47:A48"/>
    <mergeCell ref="B47:B48"/>
    <mergeCell ref="Q47:X48"/>
    <mergeCell ref="Y47:AE48"/>
    <mergeCell ref="A1:A4"/>
    <mergeCell ref="B1:AA1"/>
    <mergeCell ref="AB1:AE1"/>
    <mergeCell ref="B2:AA2"/>
    <mergeCell ref="AB2:AE2"/>
    <mergeCell ref="B3:AA4"/>
    <mergeCell ref="AB3:AE3"/>
    <mergeCell ref="AB4:AE4"/>
    <mergeCell ref="A11:B13"/>
    <mergeCell ref="C11:AE13"/>
    <mergeCell ref="A7:B9"/>
    <mergeCell ref="C7:C9"/>
    <mergeCell ref="D7:H9"/>
    <mergeCell ref="I7:J9"/>
    <mergeCell ref="K7:L9"/>
    <mergeCell ref="M7:N7"/>
    <mergeCell ref="AA15:AE15"/>
    <mergeCell ref="O7:P7"/>
    <mergeCell ref="M8:N8"/>
    <mergeCell ref="O8:P8"/>
    <mergeCell ref="M9:N9"/>
    <mergeCell ref="O9:P9"/>
    <mergeCell ref="A15:B15"/>
    <mergeCell ref="C15:K15"/>
    <mergeCell ref="L15:Q15"/>
    <mergeCell ref="R15:X15"/>
    <mergeCell ref="Y15:Z15"/>
    <mergeCell ref="C16:AB16"/>
    <mergeCell ref="A17:B17"/>
    <mergeCell ref="C17:AE17"/>
    <mergeCell ref="A19:AE19"/>
    <mergeCell ref="B20:O20"/>
    <mergeCell ref="P20:AE20"/>
    <mergeCell ref="A27:AE27"/>
    <mergeCell ref="A28:A29"/>
    <mergeCell ref="B28:C29"/>
    <mergeCell ref="D28:O28"/>
    <mergeCell ref="P28:P29"/>
    <mergeCell ref="Q28:X29"/>
    <mergeCell ref="Y28:AE29"/>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AC35:AE36"/>
    <mergeCell ref="A38:AE38"/>
    <mergeCell ref="A39:A40"/>
    <mergeCell ref="B39:B40"/>
    <mergeCell ref="C39:C40"/>
    <mergeCell ref="D39:P39"/>
    <mergeCell ref="Q39:AE39"/>
    <mergeCell ref="Q40:X40"/>
    <mergeCell ref="Y40:AE40"/>
    <mergeCell ref="A35:A36"/>
    <mergeCell ref="B35:B36"/>
    <mergeCell ref="Q35:T36"/>
    <mergeCell ref="U35:X36"/>
    <mergeCell ref="Y35:AB36"/>
    <mergeCell ref="A41:A42"/>
    <mergeCell ref="B41:B42"/>
    <mergeCell ref="Q41:X42"/>
    <mergeCell ref="Y41:AE42"/>
    <mergeCell ref="A51:A52"/>
    <mergeCell ref="B51:B52"/>
    <mergeCell ref="Q51:X52"/>
    <mergeCell ref="Y51:AE52"/>
    <mergeCell ref="A43:A44"/>
    <mergeCell ref="B43:B44"/>
    <mergeCell ref="Q43:X44"/>
    <mergeCell ref="Y43:AE44"/>
    <mergeCell ref="A45:A46"/>
    <mergeCell ref="B45:B46"/>
    <mergeCell ref="Q45:X46"/>
    <mergeCell ref="Y45:AE46"/>
    <mergeCell ref="A53:A54"/>
    <mergeCell ref="B53:B54"/>
    <mergeCell ref="Q53:X54"/>
    <mergeCell ref="Y53:AE54"/>
    <mergeCell ref="A49:A50"/>
    <mergeCell ref="B49:B50"/>
    <mergeCell ref="Q49:X50"/>
    <mergeCell ref="Y49:AE50"/>
  </mergeCells>
  <dataValidations count="2">
    <dataValidation type="list" allowBlank="1" showInputMessage="1" showErrorMessage="1" sqref="C7:C9" xr:uid="{134F6B24-FE29-4B71-9EB1-D687D2EA9A74}">
      <formula1>$B$21:$M$21</formula1>
    </dataValidation>
    <dataValidation type="textLength" operator="lessThanOrEqual" allowBlank="1" showInputMessage="1" showErrorMessage="1" errorTitle="Máximo 2.000 caracteres" error="Máximo 2.000 caracteres" promptTitle="2.000 caracteres" sqref="Q30:Q31" xr:uid="{157A703E-D53C-406A-B86D-59871950190A}">
      <formula1>2000</formula1>
    </dataValidation>
  </dataValidations>
  <hyperlinks>
    <hyperlink ref="Y43" r:id="rId1" xr:uid="{835F9B16-04C8-4DB3-BDE9-4ABF522C34DD}"/>
    <hyperlink ref="Y45" r:id="rId2" xr:uid="{94883AF8-D869-4093-ACA5-EA4FDA37C425}"/>
    <hyperlink ref="Y43:AE44" r:id="rId3" display="https://secretariadistritald-my.sharepoint.com/:f:/g/personal/zdoncel_sdmujer_gov_co/EmJJ1WzWNsJCiP9plG7OmzYBAIWqeoRu7ngV1PoYV5ErSQ?e=keDGok" xr:uid="{2A9DDAB0-257E-4E3A-8E32-A32B88EA1535}"/>
    <hyperlink ref="Y41" r:id="rId4" display="https://secretariadistritald-my.sharepoint.com/personal/zdoncel_sdmujer_gov_co/_layouts/15/onedrive.aspx?id=%2Fpersonal%2Fzdoncel%5Fsdmujer%5Fgov%5Fco%2FDocuments%2FDIRECCI%C3%93N%20ADMINISTRATIVA%20Y%20FINANCIERA%2F7%2E%20Plan%20de%20acci%C3%B3n%2FSeguimiento%2F4%2E%20Abril%202024%2F2%2E%20Evidencias%20%2D%20Abril%202024%2F3%2E%20Gesti%C3%B3n%20Documental%2FMeta%204%2FActividad%201%2F1%5FTransferencia&amp;ga=1" xr:uid="{C2E28820-F1C9-4816-B38A-3546F5283053}"/>
  </hyperlinks>
  <pageMargins left="0.25" right="0.25" top="0.75" bottom="0.75" header="0.3" footer="0.3"/>
  <pageSetup scale="20" orientation="landscape" r:id="rId5"/>
  <headerFooter>
    <oddFooter>&amp;C_x000D_&amp;1#&amp;"Calibri"&amp;10&amp;K000000 Información Pública Clasificada</oddFooter>
  </headerFooter>
  <drawing r:id="rId6"/>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XFD31"/>
  <sheetViews>
    <sheetView view="pageBreakPreview" topLeftCell="A26" zoomScale="70" zoomScaleNormal="80" zoomScaleSheetLayoutView="70" workbookViewId="0">
      <selection activeCell="AY31" sqref="A1:AY31"/>
    </sheetView>
  </sheetViews>
  <sheetFormatPr baseColWidth="10" defaultColWidth="10.88671875" defaultRowHeight="13.8" x14ac:dyDescent="0.3"/>
  <cols>
    <col min="1" max="1" width="15" style="31" customWidth="1"/>
    <col min="2" max="2" width="8.33203125" style="31" customWidth="1"/>
    <col min="3" max="3" width="14.6640625" style="31" customWidth="1"/>
    <col min="4" max="4" width="29.33203125" style="31" bestFit="1" customWidth="1"/>
    <col min="5" max="5" width="23" style="46" customWidth="1"/>
    <col min="6" max="6" width="31.109375" style="46" customWidth="1"/>
    <col min="7" max="7" width="31.109375" style="31" customWidth="1"/>
    <col min="8" max="8" width="34.33203125" style="31" customWidth="1"/>
    <col min="9" max="9" width="20.5546875" style="31" customWidth="1"/>
    <col min="10" max="10" width="25.88671875" style="31" customWidth="1"/>
    <col min="11" max="11" width="15.33203125" style="31" customWidth="1"/>
    <col min="12" max="12" width="43.109375" style="31" customWidth="1"/>
    <col min="13" max="13" width="21.109375" style="31" customWidth="1"/>
    <col min="14" max="17" width="8.6640625" style="31" customWidth="1"/>
    <col min="18" max="18" width="8.6640625" style="46" customWidth="1"/>
    <col min="19" max="19" width="22.33203125" style="31" customWidth="1"/>
    <col min="20" max="20" width="22.44140625" style="31" customWidth="1"/>
    <col min="21"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53.88671875" style="31" customWidth="1"/>
    <col min="48" max="48" width="61.5546875" style="31" customWidth="1"/>
    <col min="49" max="49" width="52.4414062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71.400000000000006"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67.5"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ht="135" customHeight="1" x14ac:dyDescent="0.3">
      <c r="A13" s="39">
        <v>518</v>
      </c>
      <c r="B13" s="39"/>
      <c r="C13" s="39"/>
      <c r="D13" s="40"/>
      <c r="E13" s="39"/>
      <c r="F13" s="40" t="s">
        <v>192</v>
      </c>
      <c r="G13" s="40" t="s">
        <v>193</v>
      </c>
      <c r="H13" s="40" t="s">
        <v>194</v>
      </c>
      <c r="I13" s="40" t="s">
        <v>195</v>
      </c>
      <c r="J13" s="40" t="s">
        <v>196</v>
      </c>
      <c r="K13" s="40" t="s">
        <v>197</v>
      </c>
      <c r="L13" s="40" t="s">
        <v>198</v>
      </c>
      <c r="M13" s="40" t="s">
        <v>199</v>
      </c>
      <c r="N13" s="41"/>
      <c r="O13" s="41"/>
      <c r="P13" s="41"/>
      <c r="Q13" s="41"/>
      <c r="R13" s="41">
        <v>3</v>
      </c>
      <c r="S13" s="41" t="s">
        <v>200</v>
      </c>
      <c r="T13" s="144" t="s">
        <v>201</v>
      </c>
      <c r="U13" s="39"/>
      <c r="V13" s="39"/>
      <c r="W13" s="39">
        <v>3</v>
      </c>
      <c r="X13" s="39"/>
      <c r="Y13" s="39">
        <v>3</v>
      </c>
      <c r="Z13" s="39"/>
      <c r="AA13" s="39"/>
      <c r="AB13" s="39"/>
      <c r="AC13" s="39"/>
      <c r="AD13" s="42"/>
      <c r="AE13" s="42"/>
      <c r="AF13" s="42"/>
      <c r="AG13" s="42"/>
      <c r="AH13" s="42"/>
      <c r="AI13" s="39">
        <v>3</v>
      </c>
      <c r="AJ13" s="42"/>
      <c r="AK13" s="42"/>
      <c r="AL13" s="42"/>
      <c r="AM13" s="42"/>
      <c r="AN13" s="42"/>
      <c r="AO13" s="42"/>
      <c r="AP13" s="42"/>
      <c r="AQ13" s="42"/>
      <c r="AR13" s="42"/>
      <c r="AS13" s="252">
        <v>3</v>
      </c>
      <c r="AT13" s="43">
        <f t="shared" ref="AT13:AT16" si="0">IF(I13="suma",AS13/R13,IF(I13="creciente",AS13/(MAX(U13:AF13)),IF(I13="DECRECIENTE",AS13/(Q13-(MIN(U13:AF13))),IF(I13="CONSTANTE",AS13/AVERAGE(U13:AF13)," "))))</f>
        <v>1</v>
      </c>
      <c r="AU13" s="189" t="s">
        <v>202</v>
      </c>
      <c r="AV13" s="212" t="s">
        <v>203</v>
      </c>
      <c r="AW13" s="189" t="s">
        <v>202</v>
      </c>
      <c r="AX13" s="189" t="s">
        <v>204</v>
      </c>
      <c r="AY13" s="189" t="s">
        <v>196</v>
      </c>
      <c r="XFD13" s="31" t="s">
        <v>195</v>
      </c>
    </row>
    <row r="14" spans="1:51 16384:16384" ht="198.75" customHeight="1" x14ac:dyDescent="0.3">
      <c r="A14" s="39"/>
      <c r="B14" s="39"/>
      <c r="C14" s="39">
        <v>12</v>
      </c>
      <c r="D14" s="40" t="s">
        <v>205</v>
      </c>
      <c r="E14" s="40" t="s">
        <v>206</v>
      </c>
      <c r="F14" s="40" t="s">
        <v>207</v>
      </c>
      <c r="G14" s="139" t="s">
        <v>208</v>
      </c>
      <c r="H14" s="139" t="s">
        <v>209</v>
      </c>
      <c r="I14" s="40" t="s">
        <v>210</v>
      </c>
      <c r="J14" s="40" t="s">
        <v>196</v>
      </c>
      <c r="K14" s="40" t="s">
        <v>211</v>
      </c>
      <c r="L14" s="40" t="s">
        <v>212</v>
      </c>
      <c r="M14" s="40" t="s">
        <v>199</v>
      </c>
      <c r="N14" s="41"/>
      <c r="O14" s="41"/>
      <c r="P14" s="41"/>
      <c r="Q14" s="41"/>
      <c r="R14" s="143">
        <v>1</v>
      </c>
      <c r="S14" s="41" t="s">
        <v>213</v>
      </c>
      <c r="T14" s="144" t="s">
        <v>214</v>
      </c>
      <c r="U14" s="146">
        <v>1</v>
      </c>
      <c r="V14" s="146">
        <v>1</v>
      </c>
      <c r="W14" s="146">
        <v>1</v>
      </c>
      <c r="X14" s="146">
        <v>1</v>
      </c>
      <c r="Y14" s="146">
        <v>1</v>
      </c>
      <c r="Z14" s="39"/>
      <c r="AA14" s="39"/>
      <c r="AB14" s="39"/>
      <c r="AC14" s="39"/>
      <c r="AD14" s="42"/>
      <c r="AE14" s="42"/>
      <c r="AF14" s="42"/>
      <c r="AG14" s="43">
        <v>1</v>
      </c>
      <c r="AH14" s="43">
        <v>1</v>
      </c>
      <c r="AI14" s="152">
        <v>1</v>
      </c>
      <c r="AJ14" s="152">
        <v>1</v>
      </c>
      <c r="AK14" s="42"/>
      <c r="AL14" s="42"/>
      <c r="AM14" s="42"/>
      <c r="AN14" s="42"/>
      <c r="AO14" s="42"/>
      <c r="AP14" s="42"/>
      <c r="AQ14" s="42"/>
      <c r="AR14" s="42"/>
      <c r="AS14" s="43">
        <f>IF(I14="suma",SUM(AG14:AR14),IF(I14="creciente",MAX(AG14:AR14),IF(I14="DECRECIENTE",R14-MIN(AG14:AR14),IF(I14="CONSTANTE",AVERAGE(AG14:AR14)," "))))</f>
        <v>1</v>
      </c>
      <c r="AT14" s="43">
        <f t="shared" si="0"/>
        <v>1</v>
      </c>
      <c r="AU14" s="189" t="s">
        <v>895</v>
      </c>
      <c r="AV14" s="212" t="s">
        <v>215</v>
      </c>
      <c r="AW14" s="189" t="s">
        <v>896</v>
      </c>
      <c r="AX14" s="189" t="s">
        <v>204</v>
      </c>
      <c r="AY14" s="189" t="s">
        <v>196</v>
      </c>
      <c r="XFD14" s="31" t="s">
        <v>210</v>
      </c>
    </row>
    <row r="15" spans="1:51 16384:16384" ht="139.5" customHeight="1" x14ac:dyDescent="0.3">
      <c r="A15" s="39"/>
      <c r="B15" s="39"/>
      <c r="C15" s="39">
        <v>12</v>
      </c>
      <c r="D15" s="40" t="s">
        <v>205</v>
      </c>
      <c r="E15" s="40" t="s">
        <v>206</v>
      </c>
      <c r="F15" s="40" t="s">
        <v>216</v>
      </c>
      <c r="G15" s="40" t="s">
        <v>217</v>
      </c>
      <c r="H15" s="40" t="s">
        <v>217</v>
      </c>
      <c r="I15" s="40" t="s">
        <v>195</v>
      </c>
      <c r="J15" s="40" t="s">
        <v>196</v>
      </c>
      <c r="K15" s="40" t="s">
        <v>197</v>
      </c>
      <c r="L15" s="40" t="s">
        <v>218</v>
      </c>
      <c r="M15" s="40" t="s">
        <v>199</v>
      </c>
      <c r="N15" s="41"/>
      <c r="O15" s="41"/>
      <c r="P15" s="41"/>
      <c r="Q15" s="41"/>
      <c r="R15" s="41">
        <v>1</v>
      </c>
      <c r="S15" s="41" t="s">
        <v>219</v>
      </c>
      <c r="T15" s="41" t="s">
        <v>220</v>
      </c>
      <c r="U15" s="39"/>
      <c r="V15" s="39">
        <v>1</v>
      </c>
      <c r="W15" s="39"/>
      <c r="X15" s="39"/>
      <c r="Y15" s="39"/>
      <c r="Z15" s="39"/>
      <c r="AA15" s="39"/>
      <c r="AB15" s="39"/>
      <c r="AC15" s="39"/>
      <c r="AD15" s="42"/>
      <c r="AE15" s="42"/>
      <c r="AF15" s="42"/>
      <c r="AG15" s="42"/>
      <c r="AH15" s="39">
        <v>1</v>
      </c>
      <c r="AI15" s="42"/>
      <c r="AJ15" s="42"/>
      <c r="AK15" s="42"/>
      <c r="AL15" s="42"/>
      <c r="AM15" s="42"/>
      <c r="AN15" s="42"/>
      <c r="AO15" s="42"/>
      <c r="AP15" s="42"/>
      <c r="AQ15" s="42"/>
      <c r="AR15" s="42"/>
      <c r="AS15" s="42">
        <f t="shared" ref="AS15" si="1">IF(I15="suma",SUM(AG15:AR15),IF(I15="creciente",MAX(AG15:AR15),IF(I15="DECRECIENTE",R15-MIN(AG15:AR15),IF(I15="CONSTANTE",AVERAGE(AG15:AR15)," "))))</f>
        <v>1</v>
      </c>
      <c r="AT15" s="43">
        <f t="shared" si="0"/>
        <v>1</v>
      </c>
      <c r="AU15" s="189" t="s">
        <v>221</v>
      </c>
      <c r="AV15" s="212" t="s">
        <v>222</v>
      </c>
      <c r="AW15" s="189" t="s">
        <v>223</v>
      </c>
      <c r="AX15" s="189" t="s">
        <v>204</v>
      </c>
      <c r="AY15" s="189" t="s">
        <v>196</v>
      </c>
    </row>
    <row r="16" spans="1:51 16384:16384" ht="84.6" customHeight="1" x14ac:dyDescent="0.3">
      <c r="A16" s="39"/>
      <c r="B16" s="39"/>
      <c r="C16" s="39"/>
      <c r="D16" s="40" t="s">
        <v>205</v>
      </c>
      <c r="E16" s="39"/>
      <c r="F16" s="40" t="s">
        <v>224</v>
      </c>
      <c r="G16" s="40" t="s">
        <v>225</v>
      </c>
      <c r="H16" s="40" t="s">
        <v>226</v>
      </c>
      <c r="I16" s="40" t="s">
        <v>210</v>
      </c>
      <c r="J16" s="40" t="s">
        <v>196</v>
      </c>
      <c r="K16" s="40" t="s">
        <v>211</v>
      </c>
      <c r="L16" s="40" t="s">
        <v>226</v>
      </c>
      <c r="M16" s="40" t="s">
        <v>199</v>
      </c>
      <c r="N16" s="41"/>
      <c r="O16" s="41"/>
      <c r="P16" s="41"/>
      <c r="Q16" s="41"/>
      <c r="R16" s="143">
        <v>0.9</v>
      </c>
      <c r="S16" s="41" t="s">
        <v>219</v>
      </c>
      <c r="T16" s="145" t="s">
        <v>227</v>
      </c>
      <c r="U16" s="39"/>
      <c r="V16" s="39"/>
      <c r="W16" s="39"/>
      <c r="X16" s="39"/>
      <c r="Y16" s="143">
        <v>0.9</v>
      </c>
      <c r="Z16" s="39"/>
      <c r="AA16" s="39"/>
      <c r="AB16" s="39"/>
      <c r="AC16" s="39"/>
      <c r="AD16" s="42"/>
      <c r="AE16" s="42"/>
      <c r="AF16" s="42"/>
      <c r="AG16" s="42"/>
      <c r="AH16" s="42"/>
      <c r="AI16" s="42"/>
      <c r="AJ16" s="42"/>
      <c r="AK16" s="42"/>
      <c r="AL16" s="42"/>
      <c r="AM16" s="42"/>
      <c r="AN16" s="42"/>
      <c r="AO16" s="42"/>
      <c r="AP16" s="42"/>
      <c r="AQ16" s="42"/>
      <c r="AR16" s="42"/>
      <c r="AS16" s="42">
        <v>0</v>
      </c>
      <c r="AT16" s="43">
        <f t="shared" si="0"/>
        <v>0</v>
      </c>
      <c r="AU16" s="189" t="s">
        <v>228</v>
      </c>
      <c r="AV16" s="189" t="s">
        <v>56</v>
      </c>
      <c r="AW16" s="189" t="s">
        <v>228</v>
      </c>
      <c r="AX16" s="189" t="s">
        <v>204</v>
      </c>
      <c r="AY16" s="189" t="s">
        <v>196</v>
      </c>
    </row>
    <row r="17" spans="1:51" ht="117" customHeight="1" x14ac:dyDescent="0.3">
      <c r="A17" s="39"/>
      <c r="B17" s="39"/>
      <c r="C17" s="39">
        <v>2</v>
      </c>
      <c r="D17" s="39" t="s">
        <v>229</v>
      </c>
      <c r="E17" s="40" t="s">
        <v>230</v>
      </c>
      <c r="F17" s="40" t="s">
        <v>231</v>
      </c>
      <c r="G17" s="40" t="s">
        <v>232</v>
      </c>
      <c r="H17" s="40" t="s">
        <v>233</v>
      </c>
      <c r="I17" s="40" t="s">
        <v>210</v>
      </c>
      <c r="J17" s="40" t="s">
        <v>234</v>
      </c>
      <c r="K17" s="40" t="s">
        <v>211</v>
      </c>
      <c r="L17" s="40" t="s">
        <v>235</v>
      </c>
      <c r="M17" s="40" t="s">
        <v>236</v>
      </c>
      <c r="N17" s="41"/>
      <c r="O17" s="41"/>
      <c r="P17" s="41"/>
      <c r="Q17" s="41"/>
      <c r="R17" s="143">
        <v>1</v>
      </c>
      <c r="S17" s="41" t="s">
        <v>200</v>
      </c>
      <c r="T17" s="40" t="s">
        <v>237</v>
      </c>
      <c r="U17" s="42"/>
      <c r="V17" s="42"/>
      <c r="W17" s="42"/>
      <c r="X17" s="143">
        <v>1</v>
      </c>
      <c r="Y17" s="42"/>
      <c r="Z17" s="42"/>
      <c r="AA17" s="143">
        <v>1</v>
      </c>
      <c r="AB17" s="42"/>
      <c r="AC17" s="42"/>
      <c r="AD17" s="143">
        <v>1</v>
      </c>
      <c r="AE17" s="42"/>
      <c r="AF17" s="42"/>
      <c r="AG17" s="42"/>
      <c r="AH17" s="42"/>
      <c r="AI17" s="42"/>
      <c r="AJ17" s="143">
        <v>1</v>
      </c>
      <c r="AK17" s="42"/>
      <c r="AL17" s="42"/>
      <c r="AM17" s="42"/>
      <c r="AN17" s="42"/>
      <c r="AO17" s="42"/>
      <c r="AP17" s="42"/>
      <c r="AQ17" s="42"/>
      <c r="AR17" s="42"/>
      <c r="AS17" s="43">
        <f t="shared" ref="AS17" si="2">IF(I17="suma",SUM(AG17:AR17),IF(I17="creciente",MAX(AG17:AR17),IF(I17="DECRECIENTE",R17-MIN(AG17:AR17),IF(I17="CONSTANTE",AVERAGE(AG17:AR17)," "))))</f>
        <v>1</v>
      </c>
      <c r="AT17" s="43">
        <f t="shared" ref="AT17" si="3">IF(I17="suma",AS17/R17,IF(I17="creciente",AS17/(MAX(U17:AF17)),IF(I17="DECRECIENTE",AS17/(Q17-(MIN(U17:AF17))),IF(I17="CONSTANTE",AS17/AVERAGE(U17:AF17)," "))))</f>
        <v>1</v>
      </c>
      <c r="AU17" s="155" t="s">
        <v>238</v>
      </c>
      <c r="AV17" s="242" t="s">
        <v>239</v>
      </c>
      <c r="AW17" s="155" t="s">
        <v>238</v>
      </c>
      <c r="AX17" s="211" t="s">
        <v>240</v>
      </c>
      <c r="AY17" s="189" t="s">
        <v>196</v>
      </c>
    </row>
    <row r="18" spans="1:51" ht="193.2" x14ac:dyDescent="0.3">
      <c r="A18" s="39"/>
      <c r="B18" s="39"/>
      <c r="C18" s="39">
        <v>2</v>
      </c>
      <c r="D18" s="39" t="s">
        <v>229</v>
      </c>
      <c r="E18" s="40" t="s">
        <v>230</v>
      </c>
      <c r="F18" s="40" t="s">
        <v>241</v>
      </c>
      <c r="G18" s="40" t="s">
        <v>242</v>
      </c>
      <c r="H18" s="40" t="s">
        <v>243</v>
      </c>
      <c r="I18" s="40" t="s">
        <v>195</v>
      </c>
      <c r="J18" s="40" t="s">
        <v>196</v>
      </c>
      <c r="K18" s="40" t="s">
        <v>211</v>
      </c>
      <c r="L18" s="40" t="s">
        <v>244</v>
      </c>
      <c r="M18" s="40" t="s">
        <v>236</v>
      </c>
      <c r="N18" s="41"/>
      <c r="O18" s="41"/>
      <c r="P18" s="41"/>
      <c r="Q18" s="41"/>
      <c r="R18" s="143">
        <v>1</v>
      </c>
      <c r="S18" s="41" t="s">
        <v>200</v>
      </c>
      <c r="T18" s="40" t="s">
        <v>237</v>
      </c>
      <c r="U18" s="42"/>
      <c r="V18" s="42"/>
      <c r="W18" s="42"/>
      <c r="X18" s="143">
        <v>0.33</v>
      </c>
      <c r="Y18" s="143"/>
      <c r="Z18" s="42"/>
      <c r="AA18" s="143">
        <v>0.33</v>
      </c>
      <c r="AB18" s="42"/>
      <c r="AC18" s="42"/>
      <c r="AD18" s="143">
        <v>0.34</v>
      </c>
      <c r="AE18" s="42"/>
      <c r="AF18" s="42"/>
      <c r="AG18" s="42"/>
      <c r="AH18" s="42"/>
      <c r="AI18" s="42"/>
      <c r="AJ18" s="143">
        <v>0.33</v>
      </c>
      <c r="AK18" s="42"/>
      <c r="AL18" s="42"/>
      <c r="AM18" s="42"/>
      <c r="AN18" s="42"/>
      <c r="AO18" s="42"/>
      <c r="AP18" s="42"/>
      <c r="AQ18" s="42"/>
      <c r="AR18" s="42"/>
      <c r="AS18" s="43">
        <f t="shared" ref="AS18:AS27" si="4">IF(I18="suma",SUM(AG18:AR18),IF(I18="creciente",MAX(AG18:AR18),IF(I18="DECRECIENTE",R18-MIN(AG18:AR18),IF(I18="CONSTANTE",AVERAGE(AG18:AR18)," "))))</f>
        <v>0.33</v>
      </c>
      <c r="AT18" s="43">
        <f t="shared" ref="AT18:AT27" si="5">IF(I18="suma",AS18/R18,IF(I18="creciente",AS18/(MAX(U18:AF18)),IF(I18="DECRECIENTE",AS18/(Q18-(MIN(U18:AF18))),IF(I18="CONSTANTE",AS18/AVERAGE(U18:AF18)," "))))</f>
        <v>0.33</v>
      </c>
      <c r="AU18" s="155" t="s">
        <v>245</v>
      </c>
      <c r="AV18" s="242" t="s">
        <v>239</v>
      </c>
      <c r="AW18" s="155" t="s">
        <v>246</v>
      </c>
      <c r="AX18" s="211" t="s">
        <v>240</v>
      </c>
      <c r="AY18" s="189" t="s">
        <v>196</v>
      </c>
    </row>
    <row r="19" spans="1:51" ht="79.95" customHeight="1" x14ac:dyDescent="0.3">
      <c r="A19" s="39"/>
      <c r="B19" s="39"/>
      <c r="C19" s="39">
        <v>2</v>
      </c>
      <c r="D19" s="39" t="s">
        <v>229</v>
      </c>
      <c r="E19" s="40" t="s">
        <v>230</v>
      </c>
      <c r="F19" s="40" t="s">
        <v>247</v>
      </c>
      <c r="G19" s="40" t="s">
        <v>248</v>
      </c>
      <c r="H19" s="40" t="s">
        <v>249</v>
      </c>
      <c r="I19" s="40" t="s">
        <v>210</v>
      </c>
      <c r="J19" s="40" t="s">
        <v>196</v>
      </c>
      <c r="K19" s="40" t="s">
        <v>211</v>
      </c>
      <c r="L19" s="40" t="s">
        <v>250</v>
      </c>
      <c r="M19" s="40" t="s">
        <v>236</v>
      </c>
      <c r="N19" s="41"/>
      <c r="O19" s="41"/>
      <c r="P19" s="41"/>
      <c r="Q19" s="41"/>
      <c r="R19" s="143">
        <v>1</v>
      </c>
      <c r="S19" s="144" t="s">
        <v>213</v>
      </c>
      <c r="T19" s="40" t="s">
        <v>251</v>
      </c>
      <c r="U19" s="42"/>
      <c r="V19" s="152">
        <v>1</v>
      </c>
      <c r="W19" s="152">
        <v>1</v>
      </c>
      <c r="X19" s="152">
        <v>1</v>
      </c>
      <c r="Y19" s="152">
        <v>1</v>
      </c>
      <c r="Z19" s="152">
        <v>1</v>
      </c>
      <c r="AA19" s="152">
        <v>1</v>
      </c>
      <c r="AB19" s="152">
        <v>1</v>
      </c>
      <c r="AC19" s="152">
        <v>1</v>
      </c>
      <c r="AD19" s="152">
        <v>1</v>
      </c>
      <c r="AE19" s="152">
        <v>1</v>
      </c>
      <c r="AF19" s="152">
        <v>1</v>
      </c>
      <c r="AG19" s="43">
        <v>1</v>
      </c>
      <c r="AH19" s="43">
        <v>1</v>
      </c>
      <c r="AI19" s="43">
        <v>1</v>
      </c>
      <c r="AJ19" s="152">
        <v>1</v>
      </c>
      <c r="AK19" s="42"/>
      <c r="AL19" s="42"/>
      <c r="AM19" s="42"/>
      <c r="AN19" s="42"/>
      <c r="AO19" s="42"/>
      <c r="AP19" s="42"/>
      <c r="AQ19" s="42"/>
      <c r="AR19" s="42"/>
      <c r="AS19" s="43">
        <f t="shared" si="4"/>
        <v>1</v>
      </c>
      <c r="AT19" s="43">
        <f t="shared" si="5"/>
        <v>1</v>
      </c>
      <c r="AU19" s="155" t="s">
        <v>252</v>
      </c>
      <c r="AV19" s="242" t="s">
        <v>239</v>
      </c>
      <c r="AW19" s="155" t="s">
        <v>253</v>
      </c>
      <c r="AX19" s="211" t="s">
        <v>240</v>
      </c>
      <c r="AY19" s="243" t="s">
        <v>196</v>
      </c>
    </row>
    <row r="20" spans="1:51" ht="140.4" customHeight="1" x14ac:dyDescent="0.3">
      <c r="A20" s="39"/>
      <c r="B20" s="39"/>
      <c r="C20" s="39">
        <v>2</v>
      </c>
      <c r="D20" s="39" t="s">
        <v>229</v>
      </c>
      <c r="E20" s="40" t="s">
        <v>230</v>
      </c>
      <c r="F20" s="40" t="s">
        <v>254</v>
      </c>
      <c r="G20" s="40" t="s">
        <v>255</v>
      </c>
      <c r="H20" s="40" t="s">
        <v>256</v>
      </c>
      <c r="I20" s="40" t="s">
        <v>195</v>
      </c>
      <c r="J20" s="40" t="s">
        <v>234</v>
      </c>
      <c r="K20" s="40" t="s">
        <v>211</v>
      </c>
      <c r="L20" s="40" t="s">
        <v>256</v>
      </c>
      <c r="M20" s="40" t="s">
        <v>236</v>
      </c>
      <c r="N20" s="41"/>
      <c r="O20" s="41"/>
      <c r="P20" s="41"/>
      <c r="Q20" s="41"/>
      <c r="R20" s="143">
        <v>1</v>
      </c>
      <c r="S20" s="144" t="s">
        <v>219</v>
      </c>
      <c r="T20" s="40" t="s">
        <v>257</v>
      </c>
      <c r="U20" s="42"/>
      <c r="V20" s="42"/>
      <c r="W20" s="42"/>
      <c r="X20" s="42"/>
      <c r="Y20" s="42"/>
      <c r="Z20" s="152">
        <v>0.4</v>
      </c>
      <c r="AA20" s="152"/>
      <c r="AB20" s="42"/>
      <c r="AC20" s="42"/>
      <c r="AD20" s="42"/>
      <c r="AE20" s="42"/>
      <c r="AF20" s="152">
        <v>0.6</v>
      </c>
      <c r="AG20" s="42"/>
      <c r="AH20" s="42"/>
      <c r="AI20" s="42"/>
      <c r="AJ20" s="42"/>
      <c r="AK20" s="42"/>
      <c r="AL20" s="42"/>
      <c r="AM20" s="42"/>
      <c r="AN20" s="42"/>
      <c r="AO20" s="42"/>
      <c r="AP20" s="42"/>
      <c r="AQ20" s="42"/>
      <c r="AR20" s="42"/>
      <c r="AS20" s="42">
        <f t="shared" si="4"/>
        <v>0</v>
      </c>
      <c r="AT20" s="43">
        <f t="shared" si="5"/>
        <v>0</v>
      </c>
      <c r="AU20" s="155" t="s">
        <v>897</v>
      </c>
      <c r="AV20" s="242" t="s">
        <v>898</v>
      </c>
      <c r="AW20" s="155" t="s">
        <v>899</v>
      </c>
      <c r="AX20" s="211" t="s">
        <v>240</v>
      </c>
      <c r="AY20" s="189" t="s">
        <v>196</v>
      </c>
    </row>
    <row r="21" spans="1:51" ht="156.75" customHeight="1" x14ac:dyDescent="0.3">
      <c r="A21" s="39"/>
      <c r="B21" s="39"/>
      <c r="C21" s="39">
        <v>3</v>
      </c>
      <c r="D21" s="39" t="s">
        <v>229</v>
      </c>
      <c r="E21" s="40" t="s">
        <v>230</v>
      </c>
      <c r="F21" s="40" t="s">
        <v>258</v>
      </c>
      <c r="G21" s="40" t="s">
        <v>259</v>
      </c>
      <c r="H21" s="40" t="s">
        <v>256</v>
      </c>
      <c r="I21" s="40" t="s">
        <v>195</v>
      </c>
      <c r="J21" s="40" t="s">
        <v>234</v>
      </c>
      <c r="K21" s="40" t="s">
        <v>211</v>
      </c>
      <c r="L21" s="40" t="s">
        <v>256</v>
      </c>
      <c r="M21" s="40" t="s">
        <v>236</v>
      </c>
      <c r="N21" s="41"/>
      <c r="O21" s="41"/>
      <c r="P21" s="41"/>
      <c r="Q21" s="41"/>
      <c r="R21" s="143">
        <v>1</v>
      </c>
      <c r="S21" s="144" t="s">
        <v>219</v>
      </c>
      <c r="T21" s="40" t="s">
        <v>260</v>
      </c>
      <c r="U21" s="42"/>
      <c r="V21" s="42"/>
      <c r="W21" s="42"/>
      <c r="X21" s="42"/>
      <c r="Y21" s="42"/>
      <c r="Z21" s="152">
        <v>0.4</v>
      </c>
      <c r="AA21" s="152"/>
      <c r="AB21" s="42"/>
      <c r="AC21" s="42"/>
      <c r="AD21" s="42"/>
      <c r="AE21" s="42"/>
      <c r="AF21" s="152">
        <v>0.6</v>
      </c>
      <c r="AG21" s="42"/>
      <c r="AH21" s="42"/>
      <c r="AI21" s="42"/>
      <c r="AJ21" s="42"/>
      <c r="AK21" s="42"/>
      <c r="AL21" s="42"/>
      <c r="AM21" s="42"/>
      <c r="AN21" s="42"/>
      <c r="AO21" s="42"/>
      <c r="AP21" s="42"/>
      <c r="AQ21" s="42"/>
      <c r="AR21" s="42"/>
      <c r="AS21" s="42">
        <f t="shared" si="4"/>
        <v>0</v>
      </c>
      <c r="AT21" s="43">
        <f t="shared" si="5"/>
        <v>0</v>
      </c>
      <c r="AU21" s="155" t="s">
        <v>900</v>
      </c>
      <c r="AV21" s="242" t="s">
        <v>901</v>
      </c>
      <c r="AW21" s="155" t="s">
        <v>902</v>
      </c>
      <c r="AX21" s="211" t="s">
        <v>240</v>
      </c>
      <c r="AY21" s="189" t="s">
        <v>196</v>
      </c>
    </row>
    <row r="22" spans="1:51" ht="165.6" x14ac:dyDescent="0.3">
      <c r="A22" s="39"/>
      <c r="B22" s="39"/>
      <c r="C22" s="39">
        <v>3</v>
      </c>
      <c r="D22" s="39" t="s">
        <v>229</v>
      </c>
      <c r="E22" s="40" t="s">
        <v>230</v>
      </c>
      <c r="F22" s="40" t="s">
        <v>261</v>
      </c>
      <c r="G22" s="40" t="s">
        <v>262</v>
      </c>
      <c r="H22" s="40" t="s">
        <v>263</v>
      </c>
      <c r="I22" s="40" t="s">
        <v>210</v>
      </c>
      <c r="J22" s="40" t="s">
        <v>234</v>
      </c>
      <c r="K22" s="40" t="s">
        <v>211</v>
      </c>
      <c r="L22" s="40" t="s">
        <v>263</v>
      </c>
      <c r="M22" s="40" t="s">
        <v>236</v>
      </c>
      <c r="N22" s="41"/>
      <c r="O22" s="41"/>
      <c r="P22" s="41"/>
      <c r="Q22" s="41"/>
      <c r="R22" s="143">
        <v>1</v>
      </c>
      <c r="S22" s="144" t="s">
        <v>219</v>
      </c>
      <c r="T22" s="40" t="s">
        <v>264</v>
      </c>
      <c r="U22" s="42"/>
      <c r="V22" s="42"/>
      <c r="W22" s="42"/>
      <c r="X22" s="42"/>
      <c r="Y22" s="42"/>
      <c r="Z22" s="152">
        <v>1</v>
      </c>
      <c r="AA22" s="42"/>
      <c r="AB22" s="42"/>
      <c r="AC22" s="42"/>
      <c r="AD22" s="42"/>
      <c r="AE22" s="42"/>
      <c r="AF22" s="152">
        <v>1</v>
      </c>
      <c r="AG22" s="42"/>
      <c r="AH22" s="42"/>
      <c r="AI22" s="42"/>
      <c r="AJ22" s="42"/>
      <c r="AK22" s="42"/>
      <c r="AL22" s="42"/>
      <c r="AM22" s="42"/>
      <c r="AN22" s="42"/>
      <c r="AO22" s="42"/>
      <c r="AP22" s="42"/>
      <c r="AQ22" s="42"/>
      <c r="AR22" s="42"/>
      <c r="AS22" s="42" t="e">
        <f t="shared" si="4"/>
        <v>#DIV/0!</v>
      </c>
      <c r="AT22" s="43" t="e">
        <f t="shared" si="5"/>
        <v>#DIV/0!</v>
      </c>
      <c r="AU22" s="155" t="s">
        <v>903</v>
      </c>
      <c r="AV22" s="242" t="s">
        <v>904</v>
      </c>
      <c r="AW22" s="155" t="s">
        <v>905</v>
      </c>
      <c r="AX22" s="211" t="s">
        <v>240</v>
      </c>
      <c r="AY22" s="189" t="s">
        <v>196</v>
      </c>
    </row>
    <row r="23" spans="1:51" ht="147" customHeight="1" x14ac:dyDescent="0.3">
      <c r="A23" s="39"/>
      <c r="B23" s="39"/>
      <c r="C23" s="39">
        <v>10</v>
      </c>
      <c r="D23" s="148" t="s">
        <v>265</v>
      </c>
      <c r="E23" s="40" t="s">
        <v>206</v>
      </c>
      <c r="F23" s="40" t="s">
        <v>266</v>
      </c>
      <c r="G23" s="40" t="s">
        <v>266</v>
      </c>
      <c r="H23" s="40" t="s">
        <v>267</v>
      </c>
      <c r="I23" s="40" t="s">
        <v>210</v>
      </c>
      <c r="J23" s="40" t="s">
        <v>196</v>
      </c>
      <c r="K23" s="40" t="s">
        <v>211</v>
      </c>
      <c r="L23" s="40" t="s">
        <v>268</v>
      </c>
      <c r="M23" s="40" t="s">
        <v>269</v>
      </c>
      <c r="N23" s="41"/>
      <c r="O23" s="41"/>
      <c r="P23" s="41"/>
      <c r="Q23" s="41"/>
      <c r="R23" s="143">
        <v>1</v>
      </c>
      <c r="S23" s="41" t="s">
        <v>213</v>
      </c>
      <c r="T23" s="40" t="s">
        <v>270</v>
      </c>
      <c r="U23" s="150">
        <v>1</v>
      </c>
      <c r="V23" s="150">
        <v>1</v>
      </c>
      <c r="W23" s="150">
        <v>1</v>
      </c>
      <c r="X23" s="150">
        <v>1</v>
      </c>
      <c r="Y23" s="150">
        <v>1</v>
      </c>
      <c r="Z23" s="150">
        <v>1</v>
      </c>
      <c r="AA23" s="150">
        <v>1</v>
      </c>
      <c r="AB23" s="150">
        <v>1</v>
      </c>
      <c r="AC23" s="150">
        <v>1</v>
      </c>
      <c r="AD23" s="150">
        <v>1</v>
      </c>
      <c r="AE23" s="150">
        <v>1</v>
      </c>
      <c r="AF23" s="150">
        <v>1</v>
      </c>
      <c r="AG23" s="152">
        <v>1</v>
      </c>
      <c r="AH23" s="152">
        <v>1</v>
      </c>
      <c r="AI23" s="152">
        <v>1</v>
      </c>
      <c r="AJ23" s="152">
        <v>1</v>
      </c>
      <c r="AK23" s="42"/>
      <c r="AL23" s="42"/>
      <c r="AM23" s="42"/>
      <c r="AN23" s="42"/>
      <c r="AO23" s="42"/>
      <c r="AP23" s="42"/>
      <c r="AQ23" s="42"/>
      <c r="AR23" s="42"/>
      <c r="AS23" s="43">
        <f t="shared" si="4"/>
        <v>1</v>
      </c>
      <c r="AT23" s="43">
        <f t="shared" si="5"/>
        <v>1</v>
      </c>
      <c r="AU23" s="310" t="s">
        <v>271</v>
      </c>
      <c r="AV23" s="308" t="s">
        <v>272</v>
      </c>
      <c r="AW23" s="204" t="s">
        <v>273</v>
      </c>
      <c r="AX23" s="211" t="s">
        <v>240</v>
      </c>
      <c r="AY23" s="189" t="s">
        <v>196</v>
      </c>
    </row>
    <row r="24" spans="1:51" ht="134.25" customHeight="1" x14ac:dyDescent="0.3">
      <c r="A24" s="39"/>
      <c r="B24" s="39"/>
      <c r="C24" s="39">
        <v>10</v>
      </c>
      <c r="D24" s="148" t="s">
        <v>265</v>
      </c>
      <c r="E24" s="40" t="s">
        <v>206</v>
      </c>
      <c r="F24" s="40" t="s">
        <v>274</v>
      </c>
      <c r="G24" s="40" t="s">
        <v>274</v>
      </c>
      <c r="H24" s="40" t="s">
        <v>275</v>
      </c>
      <c r="I24" s="40" t="s">
        <v>210</v>
      </c>
      <c r="J24" s="40" t="s">
        <v>196</v>
      </c>
      <c r="K24" s="40" t="s">
        <v>211</v>
      </c>
      <c r="L24" s="40" t="s">
        <v>276</v>
      </c>
      <c r="M24" s="40" t="s">
        <v>269</v>
      </c>
      <c r="N24" s="41"/>
      <c r="O24" s="41"/>
      <c r="P24" s="41"/>
      <c r="Q24" s="41"/>
      <c r="R24" s="143">
        <v>1</v>
      </c>
      <c r="S24" s="41" t="s">
        <v>213</v>
      </c>
      <c r="T24" s="40" t="s">
        <v>270</v>
      </c>
      <c r="U24" s="150">
        <v>1</v>
      </c>
      <c r="V24" s="150">
        <v>1</v>
      </c>
      <c r="W24" s="150">
        <v>1</v>
      </c>
      <c r="X24" s="150">
        <v>1</v>
      </c>
      <c r="Y24" s="150">
        <v>1</v>
      </c>
      <c r="Z24" s="150">
        <v>1</v>
      </c>
      <c r="AA24" s="150">
        <v>1</v>
      </c>
      <c r="AB24" s="150">
        <v>1</v>
      </c>
      <c r="AC24" s="150">
        <v>1</v>
      </c>
      <c r="AD24" s="150">
        <v>1</v>
      </c>
      <c r="AE24" s="150">
        <v>1</v>
      </c>
      <c r="AF24" s="150">
        <v>1</v>
      </c>
      <c r="AG24" s="150">
        <v>1</v>
      </c>
      <c r="AH24" s="150">
        <v>1</v>
      </c>
      <c r="AI24" s="150">
        <v>1</v>
      </c>
      <c r="AJ24" s="152">
        <v>1</v>
      </c>
      <c r="AK24" s="42"/>
      <c r="AL24" s="42"/>
      <c r="AM24" s="42"/>
      <c r="AN24" s="42"/>
      <c r="AO24" s="42"/>
      <c r="AP24" s="42"/>
      <c r="AQ24" s="42"/>
      <c r="AR24" s="42"/>
      <c r="AS24" s="43">
        <f t="shared" si="4"/>
        <v>1</v>
      </c>
      <c r="AT24" s="43">
        <f t="shared" si="5"/>
        <v>1</v>
      </c>
      <c r="AU24" s="310" t="s">
        <v>277</v>
      </c>
      <c r="AV24" s="308" t="s">
        <v>278</v>
      </c>
      <c r="AW24" s="204" t="s">
        <v>279</v>
      </c>
      <c r="AX24" s="211" t="s">
        <v>240</v>
      </c>
      <c r="AY24" s="189" t="s">
        <v>196</v>
      </c>
    </row>
    <row r="25" spans="1:51" ht="83.25" customHeight="1" x14ac:dyDescent="0.3">
      <c r="A25" s="39"/>
      <c r="B25" s="39"/>
      <c r="C25" s="39">
        <v>10</v>
      </c>
      <c r="D25" s="148" t="s">
        <v>265</v>
      </c>
      <c r="E25" s="39"/>
      <c r="F25" s="40" t="s">
        <v>280</v>
      </c>
      <c r="G25" s="40" t="s">
        <v>280</v>
      </c>
      <c r="H25" s="40" t="s">
        <v>281</v>
      </c>
      <c r="I25" s="40" t="s">
        <v>210</v>
      </c>
      <c r="J25" s="40" t="s">
        <v>196</v>
      </c>
      <c r="K25" s="40" t="s">
        <v>211</v>
      </c>
      <c r="L25" s="40" t="s">
        <v>282</v>
      </c>
      <c r="M25" s="40" t="s">
        <v>269</v>
      </c>
      <c r="N25" s="41"/>
      <c r="O25" s="41"/>
      <c r="P25" s="41"/>
      <c r="Q25" s="41"/>
      <c r="R25" s="143">
        <v>1</v>
      </c>
      <c r="S25" s="41" t="s">
        <v>200</v>
      </c>
      <c r="T25" s="40" t="s">
        <v>283</v>
      </c>
      <c r="U25" s="150"/>
      <c r="V25" s="150"/>
      <c r="W25" s="150">
        <v>1</v>
      </c>
      <c r="X25" s="150"/>
      <c r="Y25" s="150"/>
      <c r="Z25" s="150">
        <v>1</v>
      </c>
      <c r="AA25" s="150"/>
      <c r="AB25" s="150"/>
      <c r="AC25" s="150">
        <v>1</v>
      </c>
      <c r="AD25" s="150"/>
      <c r="AE25" s="150"/>
      <c r="AF25" s="150">
        <v>1</v>
      </c>
      <c r="AG25" s="42"/>
      <c r="AH25" s="42"/>
      <c r="AI25" s="150">
        <v>1</v>
      </c>
      <c r="AJ25" s="42"/>
      <c r="AK25" s="42"/>
      <c r="AL25" s="42"/>
      <c r="AM25" s="42"/>
      <c r="AN25" s="42"/>
      <c r="AO25" s="42"/>
      <c r="AP25" s="42"/>
      <c r="AQ25" s="42"/>
      <c r="AR25" s="42"/>
      <c r="AS25" s="42">
        <f t="shared" si="4"/>
        <v>1</v>
      </c>
      <c r="AT25" s="43">
        <f t="shared" si="5"/>
        <v>1</v>
      </c>
      <c r="AU25" s="189" t="s">
        <v>284</v>
      </c>
      <c r="AV25" s="212"/>
      <c r="AW25" s="189" t="s">
        <v>285</v>
      </c>
      <c r="AX25" s="189" t="s">
        <v>204</v>
      </c>
      <c r="AY25" s="189" t="s">
        <v>196</v>
      </c>
    </row>
    <row r="26" spans="1:51" ht="100.2" customHeight="1" x14ac:dyDescent="0.3">
      <c r="A26" s="39"/>
      <c r="B26" s="39"/>
      <c r="C26" s="39">
        <v>10</v>
      </c>
      <c r="D26" s="148" t="s">
        <v>265</v>
      </c>
      <c r="E26" s="148" t="s">
        <v>206</v>
      </c>
      <c r="F26" s="40" t="s">
        <v>286</v>
      </c>
      <c r="G26" s="40" t="s">
        <v>286</v>
      </c>
      <c r="H26" s="40" t="s">
        <v>287</v>
      </c>
      <c r="I26" s="40" t="s">
        <v>210</v>
      </c>
      <c r="J26" s="40" t="s">
        <v>56</v>
      </c>
      <c r="K26" s="40" t="s">
        <v>211</v>
      </c>
      <c r="L26" s="40" t="s">
        <v>288</v>
      </c>
      <c r="M26" s="40" t="s">
        <v>269</v>
      </c>
      <c r="N26" s="41"/>
      <c r="O26" s="41"/>
      <c r="P26" s="41"/>
      <c r="Q26" s="41"/>
      <c r="R26" s="143">
        <v>1</v>
      </c>
      <c r="S26" s="41" t="s">
        <v>289</v>
      </c>
      <c r="T26" s="40" t="s">
        <v>290</v>
      </c>
      <c r="U26" s="150"/>
      <c r="V26" s="150"/>
      <c r="W26" s="150"/>
      <c r="X26" s="150">
        <v>1</v>
      </c>
      <c r="Y26" s="150"/>
      <c r="Z26" s="150"/>
      <c r="AA26" s="150"/>
      <c r="AB26" s="150">
        <v>1</v>
      </c>
      <c r="AC26" s="150"/>
      <c r="AD26" s="150"/>
      <c r="AE26" s="150"/>
      <c r="AF26" s="150">
        <v>1</v>
      </c>
      <c r="AG26" s="42"/>
      <c r="AH26" s="42"/>
      <c r="AI26" s="42"/>
      <c r="AJ26" s="150">
        <v>1</v>
      </c>
      <c r="AK26" s="42"/>
      <c r="AL26" s="42"/>
      <c r="AM26" s="42"/>
      <c r="AN26" s="42"/>
      <c r="AO26" s="42"/>
      <c r="AP26" s="42"/>
      <c r="AQ26" s="42"/>
      <c r="AR26" s="42"/>
      <c r="AS26" s="42">
        <f t="shared" si="4"/>
        <v>1</v>
      </c>
      <c r="AT26" s="43">
        <f t="shared" si="5"/>
        <v>1</v>
      </c>
      <c r="AU26" s="309" t="s">
        <v>291</v>
      </c>
      <c r="AV26" s="308" t="s">
        <v>292</v>
      </c>
      <c r="AW26" s="189" t="s">
        <v>293</v>
      </c>
      <c r="AX26" s="189" t="s">
        <v>204</v>
      </c>
      <c r="AY26" s="189" t="s">
        <v>196</v>
      </c>
    </row>
    <row r="27" spans="1:51" ht="123.75" customHeight="1" x14ac:dyDescent="0.3">
      <c r="A27" s="39"/>
      <c r="B27" s="39"/>
      <c r="C27" s="202">
        <v>10</v>
      </c>
      <c r="D27" s="201" t="s">
        <v>265</v>
      </c>
      <c r="E27" s="239" t="s">
        <v>206</v>
      </c>
      <c r="F27" s="203" t="s">
        <v>294</v>
      </c>
      <c r="G27" s="148" t="s">
        <v>294</v>
      </c>
      <c r="H27" s="151" t="s">
        <v>295</v>
      </c>
      <c r="I27" s="40" t="s">
        <v>210</v>
      </c>
      <c r="J27" s="40" t="s">
        <v>56</v>
      </c>
      <c r="K27" s="40" t="s">
        <v>211</v>
      </c>
      <c r="L27" s="151" t="s">
        <v>296</v>
      </c>
      <c r="M27" s="40" t="s">
        <v>269</v>
      </c>
      <c r="N27" s="41"/>
      <c r="O27" s="41"/>
      <c r="P27" s="41"/>
      <c r="Q27" s="41"/>
      <c r="R27" s="143">
        <v>1</v>
      </c>
      <c r="S27" s="41" t="s">
        <v>213</v>
      </c>
      <c r="T27" s="148" t="s">
        <v>297</v>
      </c>
      <c r="U27" s="150">
        <v>1</v>
      </c>
      <c r="V27" s="150">
        <v>1</v>
      </c>
      <c r="W27" s="150">
        <v>1</v>
      </c>
      <c r="X27" s="150">
        <v>1</v>
      </c>
      <c r="Y27" s="150">
        <v>1</v>
      </c>
      <c r="Z27" s="150">
        <v>1</v>
      </c>
      <c r="AA27" s="150">
        <v>1</v>
      </c>
      <c r="AB27" s="150">
        <v>1</v>
      </c>
      <c r="AC27" s="150">
        <v>1</v>
      </c>
      <c r="AD27" s="150">
        <v>1</v>
      </c>
      <c r="AE27" s="150">
        <v>1</v>
      </c>
      <c r="AF27" s="150">
        <v>1</v>
      </c>
      <c r="AG27" s="150">
        <v>1</v>
      </c>
      <c r="AH27" s="150">
        <v>1</v>
      </c>
      <c r="AI27" s="150">
        <v>1</v>
      </c>
      <c r="AJ27" s="150">
        <v>1</v>
      </c>
      <c r="AK27" s="42"/>
      <c r="AL27" s="42"/>
      <c r="AM27" s="42"/>
      <c r="AN27" s="42"/>
      <c r="AO27" s="42"/>
      <c r="AP27" s="42"/>
      <c r="AQ27" s="42"/>
      <c r="AR27" s="42"/>
      <c r="AS27" s="43">
        <f t="shared" si="4"/>
        <v>1</v>
      </c>
      <c r="AT27" s="43">
        <f t="shared" si="5"/>
        <v>1</v>
      </c>
      <c r="AU27" s="189" t="s">
        <v>906</v>
      </c>
      <c r="AV27" s="308" t="s">
        <v>298</v>
      </c>
      <c r="AW27" s="204" t="s">
        <v>299</v>
      </c>
      <c r="AX27" s="189" t="s">
        <v>204</v>
      </c>
      <c r="AY27" s="189" t="s">
        <v>196</v>
      </c>
    </row>
    <row r="28" spans="1:51" x14ac:dyDescent="0.3">
      <c r="A28" s="608" t="s">
        <v>300</v>
      </c>
      <c r="B28" s="607" t="s">
        <v>301</v>
      </c>
      <c r="C28" s="607"/>
      <c r="D28" s="607"/>
      <c r="E28" s="607"/>
      <c r="F28" s="607"/>
      <c r="G28" s="609" t="s">
        <v>302</v>
      </c>
      <c r="H28" s="609"/>
      <c r="I28" s="609"/>
      <c r="J28" s="609"/>
      <c r="K28" s="609"/>
      <c r="L28" s="609"/>
      <c r="M28" s="609"/>
      <c r="N28" s="609"/>
      <c r="O28" s="607" t="s">
        <v>301</v>
      </c>
      <c r="P28" s="607"/>
      <c r="Q28" s="607"/>
      <c r="R28" s="607"/>
      <c r="S28" s="607"/>
      <c r="T28" s="607"/>
      <c r="U28" s="607" t="s">
        <v>301</v>
      </c>
      <c r="V28" s="607"/>
      <c r="W28" s="607"/>
      <c r="X28" s="607"/>
      <c r="Y28" s="607"/>
      <c r="Z28" s="607"/>
      <c r="AA28" s="607"/>
      <c r="AB28" s="607"/>
      <c r="AC28" s="607" t="s">
        <v>301</v>
      </c>
      <c r="AD28" s="607"/>
      <c r="AE28" s="607"/>
      <c r="AF28" s="607"/>
      <c r="AG28" s="607"/>
      <c r="AH28" s="607"/>
      <c r="AI28" s="607"/>
      <c r="AJ28" s="607"/>
      <c r="AK28" s="607"/>
      <c r="AL28" s="607"/>
      <c r="AM28" s="607"/>
      <c r="AN28" s="607"/>
      <c r="AO28" s="609" t="s">
        <v>303</v>
      </c>
      <c r="AP28" s="609"/>
      <c r="AQ28" s="609"/>
      <c r="AR28" s="609"/>
      <c r="AS28" s="607" t="s">
        <v>304</v>
      </c>
      <c r="AT28" s="607"/>
      <c r="AU28" s="607"/>
      <c r="AV28" s="607"/>
      <c r="AW28" s="607"/>
      <c r="AX28" s="607"/>
      <c r="AY28" s="607"/>
    </row>
    <row r="29" spans="1:51" ht="13.95" customHeight="1" x14ac:dyDescent="0.3">
      <c r="A29" s="608"/>
      <c r="B29" s="607" t="s">
        <v>305</v>
      </c>
      <c r="C29" s="607"/>
      <c r="D29" s="607"/>
      <c r="E29" s="607"/>
      <c r="F29" s="607"/>
      <c r="G29" s="609"/>
      <c r="H29" s="609"/>
      <c r="I29" s="609"/>
      <c r="J29" s="609"/>
      <c r="K29" s="609"/>
      <c r="L29" s="609"/>
      <c r="M29" s="609"/>
      <c r="N29" s="609"/>
      <c r="O29" s="607" t="s">
        <v>306</v>
      </c>
      <c r="P29" s="607"/>
      <c r="Q29" s="607"/>
      <c r="R29" s="607"/>
      <c r="S29" s="607"/>
      <c r="T29" s="607"/>
      <c r="U29" s="607" t="s">
        <v>306</v>
      </c>
      <c r="V29" s="607"/>
      <c r="W29" s="607"/>
      <c r="X29" s="607"/>
      <c r="Y29" s="607"/>
      <c r="Z29" s="607"/>
      <c r="AA29" s="607"/>
      <c r="AB29" s="607"/>
      <c r="AC29" s="607" t="s">
        <v>306</v>
      </c>
      <c r="AD29" s="607"/>
      <c r="AE29" s="607"/>
      <c r="AF29" s="607"/>
      <c r="AG29" s="607"/>
      <c r="AH29" s="607"/>
      <c r="AI29" s="607"/>
      <c r="AJ29" s="607"/>
      <c r="AK29" s="607"/>
      <c r="AL29" s="607"/>
      <c r="AM29" s="607"/>
      <c r="AN29" s="607"/>
      <c r="AO29" s="609"/>
      <c r="AP29" s="609"/>
      <c r="AQ29" s="609"/>
      <c r="AR29" s="609"/>
      <c r="AS29" s="607" t="s">
        <v>307</v>
      </c>
      <c r="AT29" s="607"/>
      <c r="AU29" s="607"/>
      <c r="AV29" s="607"/>
      <c r="AW29" s="607"/>
      <c r="AX29" s="607"/>
      <c r="AY29" s="607"/>
    </row>
    <row r="30" spans="1:51" ht="15.6" customHeight="1" x14ac:dyDescent="0.3">
      <c r="A30" s="608"/>
      <c r="B30" s="607" t="s">
        <v>308</v>
      </c>
      <c r="C30" s="607"/>
      <c r="D30" s="607"/>
      <c r="E30" s="607"/>
      <c r="F30" s="607"/>
      <c r="G30" s="609"/>
      <c r="H30" s="609"/>
      <c r="I30" s="609"/>
      <c r="J30" s="609"/>
      <c r="K30" s="609"/>
      <c r="L30" s="609"/>
      <c r="M30" s="609"/>
      <c r="N30" s="609"/>
      <c r="O30" s="607" t="s">
        <v>309</v>
      </c>
      <c r="P30" s="607"/>
      <c r="Q30" s="607"/>
      <c r="R30" s="607"/>
      <c r="S30" s="607"/>
      <c r="T30" s="607"/>
      <c r="U30" s="607" t="s">
        <v>309</v>
      </c>
      <c r="V30" s="607"/>
      <c r="W30" s="607"/>
      <c r="X30" s="607"/>
      <c r="Y30" s="607"/>
      <c r="Z30" s="607"/>
      <c r="AA30" s="607"/>
      <c r="AB30" s="607"/>
      <c r="AC30" s="607" t="s">
        <v>309</v>
      </c>
      <c r="AD30" s="607"/>
      <c r="AE30" s="607"/>
      <c r="AF30" s="607"/>
      <c r="AG30" s="607"/>
      <c r="AH30" s="607"/>
      <c r="AI30" s="607"/>
      <c r="AJ30" s="607"/>
      <c r="AK30" s="607"/>
      <c r="AL30" s="607"/>
      <c r="AM30" s="607"/>
      <c r="AN30" s="607"/>
      <c r="AO30" s="609"/>
      <c r="AP30" s="609"/>
      <c r="AQ30" s="609"/>
      <c r="AR30" s="609"/>
      <c r="AS30" s="607" t="s">
        <v>310</v>
      </c>
      <c r="AT30" s="607"/>
      <c r="AU30" s="607"/>
      <c r="AV30" s="607"/>
      <c r="AW30" s="607"/>
      <c r="AX30" s="607"/>
      <c r="AY30" s="607"/>
    </row>
    <row r="31" spans="1:51" x14ac:dyDescent="0.3">
      <c r="AS31" s="31" t="s">
        <v>914</v>
      </c>
    </row>
  </sheetData>
  <mergeCells count="61">
    <mergeCell ref="I6:T8"/>
    <mergeCell ref="AU5:AU12"/>
    <mergeCell ref="A5:AF5"/>
    <mergeCell ref="A6:A8"/>
    <mergeCell ref="B6:C8"/>
    <mergeCell ref="D6:D8"/>
    <mergeCell ref="E6:F6"/>
    <mergeCell ref="A9:D9"/>
    <mergeCell ref="E7:F7"/>
    <mergeCell ref="E8:F8"/>
    <mergeCell ref="H11:H12"/>
    <mergeCell ref="A10:D10"/>
    <mergeCell ref="AS11:AT11"/>
    <mergeCell ref="G6:H6"/>
    <mergeCell ref="G7:H7"/>
    <mergeCell ref="G8:H8"/>
    <mergeCell ref="F11:F12"/>
    <mergeCell ref="G11:G12"/>
    <mergeCell ref="E9:AF9"/>
    <mergeCell ref="E10:AF10"/>
    <mergeCell ref="A11:E11"/>
    <mergeCell ref="U30:AB30"/>
    <mergeCell ref="J11:J12"/>
    <mergeCell ref="I11:I12"/>
    <mergeCell ref="T11:T12"/>
    <mergeCell ref="N11:R11"/>
    <mergeCell ref="L11:L12"/>
    <mergeCell ref="K11:K12"/>
    <mergeCell ref="M11:M12"/>
    <mergeCell ref="U11:AF11"/>
    <mergeCell ref="S11:S12"/>
    <mergeCell ref="U29:AB29"/>
    <mergeCell ref="AS29:AY29"/>
    <mergeCell ref="AS28:AY28"/>
    <mergeCell ref="B29:F29"/>
    <mergeCell ref="A28:A30"/>
    <mergeCell ref="G28:N30"/>
    <mergeCell ref="AC28:AN28"/>
    <mergeCell ref="AC29:AN29"/>
    <mergeCell ref="AC30:AN30"/>
    <mergeCell ref="AS30:AY30"/>
    <mergeCell ref="AO28:AR30"/>
    <mergeCell ref="O28:T28"/>
    <mergeCell ref="O29:T29"/>
    <mergeCell ref="O30:T30"/>
    <mergeCell ref="U28:AB28"/>
    <mergeCell ref="B28:F28"/>
    <mergeCell ref="B30:F30"/>
    <mergeCell ref="AX1:AY1"/>
    <mergeCell ref="AX2:AY2"/>
    <mergeCell ref="AX3:AY3"/>
    <mergeCell ref="AX4:AY4"/>
    <mergeCell ref="A1:AW1"/>
    <mergeCell ref="A2:AW2"/>
    <mergeCell ref="A3:AW4"/>
    <mergeCell ref="AV5:AV12"/>
    <mergeCell ref="AX5:AX12"/>
    <mergeCell ref="AY5:AY12"/>
    <mergeCell ref="AG11:AR11"/>
    <mergeCell ref="AW5:AW12"/>
    <mergeCell ref="AG5:AT10"/>
  </mergeCells>
  <dataValidations count="1">
    <dataValidation type="list" allowBlank="1" showInputMessage="1" showErrorMessage="1" sqref="I13:I27" xr:uid="{F83759CA-FB2C-4653-840E-85B7CBAE384F}">
      <formula1>$XFD$13:$XFD$27</formula1>
    </dataValidation>
  </dataValidations>
  <hyperlinks>
    <hyperlink ref="AV14" r:id="rId1" xr:uid="{345A0041-7FE1-4A3C-936F-E41A9372C74C}"/>
    <hyperlink ref="AV17" r:id="rId2" xr:uid="{5854B0E0-F519-437E-8273-2A932A770224}"/>
    <hyperlink ref="AV18:AV22" r:id="rId3" display="https://secretariadistritald-my.sharepoint.com/:f:/g/personal/mesadeayuda_sdmujer_gov_co/Ej0YS69k-jNKqQru8z0LKnsBJg5eR21V8EU5Sl4RPUTAqg?e=Wbdnay" xr:uid="{35B781EE-A7DD-481C-BFFC-3438399CF7F5}"/>
    <hyperlink ref="AV15" r:id="rId4" xr:uid="{5556F4F0-7ECE-4265-8DEF-742D44425131}"/>
    <hyperlink ref="AV27" r:id="rId5" xr:uid="{166EA0B6-65C9-456E-BAB7-150C5671042A}"/>
    <hyperlink ref="AV26" r:id="rId6" xr:uid="{85BDECE9-BB67-4872-A143-297BA6D6621E}"/>
    <hyperlink ref="AV24" r:id="rId7" xr:uid="{1C13EEF8-2E94-4A07-8F72-2E08E52B96A8}"/>
    <hyperlink ref="AV23" r:id="rId8" xr:uid="{CF23FB00-1F32-4BBD-949F-3968F6D67CF8}"/>
    <hyperlink ref="AV20" r:id="rId9" xr:uid="{DE073351-647E-4E12-A170-F783E00CB756}"/>
    <hyperlink ref="AV21" r:id="rId10" xr:uid="{67216433-FBC4-42C2-9D55-AE3F4AF69848}"/>
    <hyperlink ref="AV22" r:id="rId11" xr:uid="{24779D9D-9969-4D78-A7F8-8123134D5E10}"/>
  </hyperlinks>
  <pageMargins left="0.7" right="0.7" top="0.75" bottom="0.75" header="0.3" footer="0.3"/>
  <pageSetup scale="14" orientation="landscape" r:id="rId12"/>
  <headerFooter>
    <oddFooter>&amp;C_x000D_&amp;1#&amp;"Calibri"&amp;10&amp;K000000 Información Pública Clasificada</oddFooter>
  </headerFooter>
  <drawing r:id="rId13"/>
  <legacy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9363455B-9E25-4E21-AFCA-B9C85E84E7C1}">
          <x14:formula1>
            <xm:f>Hoja1!$B$2:$B$3</xm:f>
          </x14:formula1>
          <xm:sqref>K13:K27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1CC90-EA3F-4813-AD2B-939833AC2FFB}">
  <sheetPr>
    <tabColor theme="3" tint="0.59999389629810485"/>
  </sheetPr>
  <dimension ref="A1:XFD22"/>
  <sheetViews>
    <sheetView view="pageBreakPreview" topLeftCell="AA1" zoomScale="60" zoomScaleNormal="70" workbookViewId="0">
      <selection activeCell="AS22" sqref="A1:AY22"/>
    </sheetView>
  </sheetViews>
  <sheetFormatPr baseColWidth="10" defaultColWidth="10.88671875" defaultRowHeight="13.8" x14ac:dyDescent="0.3"/>
  <cols>
    <col min="1" max="1" width="15" style="31" customWidth="1"/>
    <col min="2" max="2" width="8.33203125" style="31" customWidth="1"/>
    <col min="3" max="3" width="14.88671875" style="31" customWidth="1"/>
    <col min="4" max="4" width="14.6640625" style="31" customWidth="1"/>
    <col min="5" max="5" width="15.88671875" style="31" customWidth="1"/>
    <col min="6" max="6" width="41" style="31" customWidth="1"/>
    <col min="7" max="8" width="29.33203125" style="31" customWidth="1"/>
    <col min="9" max="9" width="20.5546875" style="31" customWidth="1"/>
    <col min="10" max="10" width="26" style="31" customWidth="1"/>
    <col min="11" max="11" width="15.33203125" style="31" customWidth="1"/>
    <col min="12" max="12" width="39.33203125" style="31" customWidth="1"/>
    <col min="13" max="13" width="21.109375" style="31" customWidth="1"/>
    <col min="14" max="18" width="8.6640625" style="31" customWidth="1"/>
    <col min="19" max="19" width="22.33203125" style="31" customWidth="1"/>
    <col min="20" max="20" width="22.44140625" style="31" customWidth="1"/>
    <col min="21"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43.44140625" style="31" customWidth="1"/>
    <col min="48" max="48" width="41.6640625" style="46" customWidth="1"/>
    <col min="49" max="49" width="26.3320312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105.75"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ht="131.25" customHeight="1" x14ac:dyDescent="0.3">
      <c r="A13" s="39"/>
      <c r="B13" s="39"/>
      <c r="C13" s="39">
        <v>9</v>
      </c>
      <c r="D13" s="40" t="s">
        <v>311</v>
      </c>
      <c r="E13" s="39"/>
      <c r="F13" s="153" t="s">
        <v>312</v>
      </c>
      <c r="G13" s="40" t="s">
        <v>313</v>
      </c>
      <c r="H13" s="40" t="s">
        <v>314</v>
      </c>
      <c r="I13" s="40" t="s">
        <v>315</v>
      </c>
      <c r="J13" s="40" t="s">
        <v>234</v>
      </c>
      <c r="K13" s="40" t="s">
        <v>211</v>
      </c>
      <c r="L13" s="187" t="s">
        <v>316</v>
      </c>
      <c r="M13" s="40" t="s">
        <v>317</v>
      </c>
      <c r="N13" s="41"/>
      <c r="O13" s="41"/>
      <c r="P13" s="41"/>
      <c r="Q13" s="41"/>
      <c r="R13" s="143">
        <v>1</v>
      </c>
      <c r="S13" s="41" t="s">
        <v>200</v>
      </c>
      <c r="T13" s="154" t="s">
        <v>318</v>
      </c>
      <c r="U13" s="42"/>
      <c r="V13" s="42"/>
      <c r="W13" s="143">
        <v>1</v>
      </c>
      <c r="X13" s="42"/>
      <c r="Y13" s="42"/>
      <c r="Z13" s="143">
        <v>1</v>
      </c>
      <c r="AA13" s="42"/>
      <c r="AB13" s="42"/>
      <c r="AC13" s="42"/>
      <c r="AD13" s="42"/>
      <c r="AE13" s="42"/>
      <c r="AF13" s="42"/>
      <c r="AG13" s="42"/>
      <c r="AH13" s="42"/>
      <c r="AI13" s="143">
        <v>1</v>
      </c>
      <c r="AJ13" s="42"/>
      <c r="AK13" s="42"/>
      <c r="AL13" s="42"/>
      <c r="AM13" s="42"/>
      <c r="AN13" s="42"/>
      <c r="AO13" s="42"/>
      <c r="AP13" s="42"/>
      <c r="AQ13" s="42"/>
      <c r="AR13" s="42"/>
      <c r="AS13" s="43">
        <f t="shared" ref="AS13" si="0">IF(I13="suma",SUM(AG13:AR13),IF(I13="creciente",MAX(AG13:AR13),IF(I13="DECRECIENTE",R13-MIN(AG13:AR13),IF(I13="CONSTANTE",AVERAGE(AG13:AR13)," "))))</f>
        <v>1</v>
      </c>
      <c r="AT13" s="43">
        <f t="shared" ref="AT13" si="1">IF(I13="suma",AS13/R13,IF(I13="creciente",AS13/(MAX(U13:AF13)),IF(I13="DECRECIENTE",AS13/(Q13-(MIN(U13:AF13))),IF(I13="CONSTANTE",AS13/AVERAGE(U13:AF13)," "))))</f>
        <v>1</v>
      </c>
      <c r="AU13" s="244" t="s">
        <v>319</v>
      </c>
      <c r="AV13" s="248" t="s">
        <v>320</v>
      </c>
      <c r="AW13" s="244" t="s">
        <v>321</v>
      </c>
      <c r="AX13" s="189" t="s">
        <v>204</v>
      </c>
      <c r="AY13" s="189" t="s">
        <v>196</v>
      </c>
      <c r="XFD13" s="31" t="s">
        <v>322</v>
      </c>
    </row>
    <row r="14" spans="1:51 16384:16384" ht="82.8" x14ac:dyDescent="0.3">
      <c r="A14" s="39"/>
      <c r="B14" s="39"/>
      <c r="C14" s="39">
        <v>9</v>
      </c>
      <c r="D14" s="40" t="s">
        <v>311</v>
      </c>
      <c r="E14" s="39"/>
      <c r="F14" s="156" t="s">
        <v>323</v>
      </c>
      <c r="G14" s="40" t="s">
        <v>324</v>
      </c>
      <c r="H14" s="40" t="s">
        <v>325</v>
      </c>
      <c r="I14" s="40" t="s">
        <v>315</v>
      </c>
      <c r="J14" s="40" t="s">
        <v>234</v>
      </c>
      <c r="K14" s="39" t="s">
        <v>211</v>
      </c>
      <c r="L14" s="187" t="s">
        <v>326</v>
      </c>
      <c r="M14" s="40" t="s">
        <v>317</v>
      </c>
      <c r="N14" s="42"/>
      <c r="O14" s="42"/>
      <c r="P14" s="42"/>
      <c r="Q14" s="42"/>
      <c r="R14" s="143">
        <v>1</v>
      </c>
      <c r="S14" s="41" t="s">
        <v>200</v>
      </c>
      <c r="T14" s="187" t="s">
        <v>327</v>
      </c>
      <c r="U14" s="42"/>
      <c r="V14" s="42"/>
      <c r="W14" s="143">
        <v>1</v>
      </c>
      <c r="X14" s="42"/>
      <c r="Y14" s="42"/>
      <c r="Z14" s="143">
        <v>1</v>
      </c>
      <c r="AA14" s="42"/>
      <c r="AB14" s="42"/>
      <c r="AC14" s="42"/>
      <c r="AD14" s="42"/>
      <c r="AE14" s="42"/>
      <c r="AF14" s="42"/>
      <c r="AG14" s="42"/>
      <c r="AH14" s="42"/>
      <c r="AI14" s="143">
        <v>1</v>
      </c>
      <c r="AJ14" s="42"/>
      <c r="AK14" s="42"/>
      <c r="AL14" s="42"/>
      <c r="AM14" s="42"/>
      <c r="AN14" s="42"/>
      <c r="AO14" s="42"/>
      <c r="AP14" s="42"/>
      <c r="AQ14" s="42"/>
      <c r="AR14" s="42"/>
      <c r="AS14" s="43">
        <f t="shared" ref="AS14:AS18" si="2">IF(I14="suma",SUM(AG14:AR14),IF(I14="creciente",MAX(AG14:AR14),IF(I14="DECRECIENTE",R14-MIN(AG14:AR14),IF(I14="CONSTANTE",AVERAGE(AG14:AR14)," "))))</f>
        <v>1</v>
      </c>
      <c r="AT14" s="43">
        <f t="shared" ref="AT14:AT18" si="3">IF(I14="suma",AS14/R14,IF(I14="creciente",AS14/(MAX(U14:AF14)),IF(I14="DECRECIENTE",AS14/(Q14-(MIN(U14:AF14))),IF(I14="CONSTANTE",AS14/AVERAGE(U14:AF14)," "))))</f>
        <v>1</v>
      </c>
      <c r="AU14" s="245" t="s">
        <v>328</v>
      </c>
      <c r="AV14" s="248" t="s">
        <v>329</v>
      </c>
      <c r="AW14" s="245" t="s">
        <v>330</v>
      </c>
      <c r="AX14" s="189" t="s">
        <v>204</v>
      </c>
      <c r="AY14" s="189" t="s">
        <v>196</v>
      </c>
      <c r="XFD14" s="31" t="s">
        <v>331</v>
      </c>
    </row>
    <row r="15" spans="1:51 16384:16384" ht="110.4" x14ac:dyDescent="0.3">
      <c r="A15" s="39"/>
      <c r="B15" s="39"/>
      <c r="C15" s="39">
        <v>9</v>
      </c>
      <c r="D15" s="40" t="s">
        <v>311</v>
      </c>
      <c r="E15" s="39"/>
      <c r="F15" s="156" t="s">
        <v>332</v>
      </c>
      <c r="G15" s="40" t="s">
        <v>333</v>
      </c>
      <c r="H15" s="40" t="s">
        <v>334</v>
      </c>
      <c r="I15" s="40" t="s">
        <v>315</v>
      </c>
      <c r="J15" s="40" t="s">
        <v>234</v>
      </c>
      <c r="K15" s="39" t="s">
        <v>211</v>
      </c>
      <c r="L15" s="187" t="s">
        <v>335</v>
      </c>
      <c r="M15" s="40" t="s">
        <v>317</v>
      </c>
      <c r="N15" s="42"/>
      <c r="O15" s="42"/>
      <c r="P15" s="42"/>
      <c r="Q15" s="42"/>
      <c r="R15" s="143">
        <v>1</v>
      </c>
      <c r="S15" s="41" t="s">
        <v>200</v>
      </c>
      <c r="T15" s="153" t="s">
        <v>336</v>
      </c>
      <c r="U15" s="42"/>
      <c r="V15" s="42"/>
      <c r="W15" s="143">
        <v>1</v>
      </c>
      <c r="X15" s="42"/>
      <c r="Y15" s="42"/>
      <c r="Z15" s="143">
        <v>1</v>
      </c>
      <c r="AA15" s="42"/>
      <c r="AB15" s="42"/>
      <c r="AC15" s="42"/>
      <c r="AD15" s="42"/>
      <c r="AE15" s="42"/>
      <c r="AF15" s="42"/>
      <c r="AG15" s="42"/>
      <c r="AH15" s="42"/>
      <c r="AI15" s="143">
        <v>1</v>
      </c>
      <c r="AJ15" s="42"/>
      <c r="AK15" s="42"/>
      <c r="AL15" s="42"/>
      <c r="AM15" s="42"/>
      <c r="AN15" s="42"/>
      <c r="AO15" s="42"/>
      <c r="AP15" s="42"/>
      <c r="AQ15" s="42"/>
      <c r="AR15" s="42"/>
      <c r="AS15" s="43">
        <f t="shared" si="2"/>
        <v>1</v>
      </c>
      <c r="AT15" s="43">
        <f t="shared" si="3"/>
        <v>1</v>
      </c>
      <c r="AU15" s="156" t="s">
        <v>337</v>
      </c>
      <c r="AV15" s="248" t="s">
        <v>338</v>
      </c>
      <c r="AW15" s="245" t="s">
        <v>339</v>
      </c>
      <c r="AX15" s="189" t="s">
        <v>204</v>
      </c>
      <c r="AY15" s="189" t="s">
        <v>196</v>
      </c>
      <c r="XFD15" s="31" t="s">
        <v>340</v>
      </c>
    </row>
    <row r="16" spans="1:51 16384:16384" ht="82.8" x14ac:dyDescent="0.3">
      <c r="A16" s="39"/>
      <c r="B16" s="39"/>
      <c r="C16" s="39">
        <v>9</v>
      </c>
      <c r="D16" s="40" t="s">
        <v>311</v>
      </c>
      <c r="E16" s="39"/>
      <c r="F16" s="156" t="s">
        <v>341</v>
      </c>
      <c r="G16" s="40" t="s">
        <v>342</v>
      </c>
      <c r="H16" s="40" t="s">
        <v>343</v>
      </c>
      <c r="I16" s="40" t="s">
        <v>315</v>
      </c>
      <c r="J16" s="40" t="s">
        <v>234</v>
      </c>
      <c r="K16" s="39" t="s">
        <v>211</v>
      </c>
      <c r="L16" s="187" t="s">
        <v>344</v>
      </c>
      <c r="M16" s="40" t="s">
        <v>317</v>
      </c>
      <c r="N16" s="42"/>
      <c r="O16" s="42"/>
      <c r="P16" s="42"/>
      <c r="Q16" s="42"/>
      <c r="R16" s="143">
        <v>1</v>
      </c>
      <c r="S16" s="41" t="s">
        <v>200</v>
      </c>
      <c r="T16" s="187" t="s">
        <v>345</v>
      </c>
      <c r="U16" s="42"/>
      <c r="V16" s="42"/>
      <c r="W16" s="143">
        <v>1</v>
      </c>
      <c r="X16" s="42"/>
      <c r="Y16" s="42"/>
      <c r="Z16" s="143">
        <v>1</v>
      </c>
      <c r="AA16" s="42"/>
      <c r="AB16" s="42"/>
      <c r="AC16" s="42"/>
      <c r="AD16" s="42"/>
      <c r="AE16" s="42"/>
      <c r="AF16" s="42"/>
      <c r="AG16" s="42"/>
      <c r="AH16" s="42"/>
      <c r="AI16" s="143">
        <v>1</v>
      </c>
      <c r="AJ16" s="42"/>
      <c r="AK16" s="42"/>
      <c r="AL16" s="42"/>
      <c r="AM16" s="42"/>
      <c r="AN16" s="42"/>
      <c r="AO16" s="42"/>
      <c r="AP16" s="42"/>
      <c r="AQ16" s="42"/>
      <c r="AR16" s="42"/>
      <c r="AS16" s="43">
        <f t="shared" si="2"/>
        <v>1</v>
      </c>
      <c r="AT16" s="43">
        <f t="shared" si="3"/>
        <v>1</v>
      </c>
      <c r="AU16" s="245" t="s">
        <v>346</v>
      </c>
      <c r="AV16" s="248" t="s">
        <v>347</v>
      </c>
      <c r="AW16" s="245" t="s">
        <v>348</v>
      </c>
      <c r="AX16" s="189" t="s">
        <v>204</v>
      </c>
      <c r="AY16" s="189" t="s">
        <v>196</v>
      </c>
      <c r="XFD16" s="31" t="s">
        <v>315</v>
      </c>
    </row>
    <row r="17" spans="1:51" ht="124.2" x14ac:dyDescent="0.3">
      <c r="A17" s="39"/>
      <c r="B17" s="39"/>
      <c r="C17" s="39">
        <v>9</v>
      </c>
      <c r="D17" s="40" t="s">
        <v>311</v>
      </c>
      <c r="E17" s="39"/>
      <c r="F17" s="156" t="s">
        <v>349</v>
      </c>
      <c r="G17" s="40" t="s">
        <v>350</v>
      </c>
      <c r="H17" s="40" t="s">
        <v>351</v>
      </c>
      <c r="I17" s="40" t="s">
        <v>315</v>
      </c>
      <c r="J17" s="40" t="s">
        <v>234</v>
      </c>
      <c r="K17" s="39" t="s">
        <v>211</v>
      </c>
      <c r="L17" s="187" t="s">
        <v>352</v>
      </c>
      <c r="M17" s="40" t="s">
        <v>317</v>
      </c>
      <c r="N17" s="42"/>
      <c r="O17" s="42"/>
      <c r="P17" s="42"/>
      <c r="Q17" s="42"/>
      <c r="R17" s="143">
        <v>1</v>
      </c>
      <c r="S17" s="41" t="s">
        <v>200</v>
      </c>
      <c r="T17" s="187" t="s">
        <v>353</v>
      </c>
      <c r="U17" s="42"/>
      <c r="V17" s="42"/>
      <c r="W17" s="143">
        <v>1</v>
      </c>
      <c r="X17" s="42"/>
      <c r="Y17" s="42"/>
      <c r="Z17" s="143">
        <v>1</v>
      </c>
      <c r="AA17" s="42"/>
      <c r="AB17" s="42"/>
      <c r="AC17" s="42"/>
      <c r="AD17" s="42"/>
      <c r="AE17" s="42"/>
      <c r="AF17" s="42"/>
      <c r="AG17" s="42"/>
      <c r="AH17" s="42"/>
      <c r="AI17" s="143">
        <v>1</v>
      </c>
      <c r="AJ17" s="42"/>
      <c r="AK17" s="42"/>
      <c r="AL17" s="42"/>
      <c r="AM17" s="42"/>
      <c r="AN17" s="42"/>
      <c r="AO17" s="42"/>
      <c r="AP17" s="42"/>
      <c r="AQ17" s="42"/>
      <c r="AR17" s="42"/>
      <c r="AS17" s="43">
        <f t="shared" si="2"/>
        <v>1</v>
      </c>
      <c r="AT17" s="43">
        <f t="shared" si="3"/>
        <v>1</v>
      </c>
      <c r="AU17" s="245" t="s">
        <v>354</v>
      </c>
      <c r="AV17" s="248" t="s">
        <v>355</v>
      </c>
      <c r="AW17" s="245" t="s">
        <v>356</v>
      </c>
      <c r="AX17" s="189" t="s">
        <v>204</v>
      </c>
      <c r="AY17" s="189" t="s">
        <v>196</v>
      </c>
    </row>
    <row r="18" spans="1:51" ht="69" x14ac:dyDescent="0.3">
      <c r="A18" s="39"/>
      <c r="B18" s="39"/>
      <c r="C18" s="39">
        <v>9</v>
      </c>
      <c r="D18" s="40" t="s">
        <v>311</v>
      </c>
      <c r="E18" s="39"/>
      <c r="F18" s="153" t="s">
        <v>357</v>
      </c>
      <c r="G18" s="40" t="s">
        <v>358</v>
      </c>
      <c r="H18" s="40" t="s">
        <v>359</v>
      </c>
      <c r="I18" s="40" t="s">
        <v>315</v>
      </c>
      <c r="J18" s="40" t="s">
        <v>196</v>
      </c>
      <c r="K18" s="39" t="s">
        <v>211</v>
      </c>
      <c r="L18" s="187" t="s">
        <v>360</v>
      </c>
      <c r="M18" s="40" t="s">
        <v>317</v>
      </c>
      <c r="N18" s="42"/>
      <c r="O18" s="42"/>
      <c r="P18" s="42"/>
      <c r="Q18" s="42"/>
      <c r="R18" s="143">
        <v>1</v>
      </c>
      <c r="S18" s="41" t="s">
        <v>200</v>
      </c>
      <c r="T18" s="187" t="s">
        <v>361</v>
      </c>
      <c r="U18" s="42"/>
      <c r="V18" s="42"/>
      <c r="W18" s="143">
        <v>1</v>
      </c>
      <c r="X18" s="42"/>
      <c r="Y18" s="42"/>
      <c r="Z18" s="143">
        <v>1</v>
      </c>
      <c r="AA18" s="42"/>
      <c r="AB18" s="42"/>
      <c r="AC18" s="42"/>
      <c r="AD18" s="42"/>
      <c r="AE18" s="42"/>
      <c r="AF18" s="42"/>
      <c r="AG18" s="42"/>
      <c r="AH18" s="42"/>
      <c r="AI18" s="143">
        <v>1</v>
      </c>
      <c r="AJ18" s="42"/>
      <c r="AK18" s="42"/>
      <c r="AL18" s="42"/>
      <c r="AM18" s="42"/>
      <c r="AN18" s="42"/>
      <c r="AO18" s="42"/>
      <c r="AP18" s="42"/>
      <c r="AQ18" s="42"/>
      <c r="AR18" s="42"/>
      <c r="AS18" s="43">
        <f t="shared" si="2"/>
        <v>1</v>
      </c>
      <c r="AT18" s="43">
        <f t="shared" si="3"/>
        <v>1</v>
      </c>
      <c r="AU18" s="245" t="s">
        <v>362</v>
      </c>
      <c r="AV18" s="248" t="s">
        <v>363</v>
      </c>
      <c r="AW18" s="245" t="s">
        <v>362</v>
      </c>
      <c r="AX18" s="189" t="s">
        <v>204</v>
      </c>
      <c r="AY18" s="189" t="s">
        <v>196</v>
      </c>
    </row>
    <row r="19" spans="1:51" x14ac:dyDescent="0.3">
      <c r="A19" s="619" t="s">
        <v>364</v>
      </c>
      <c r="B19" s="620"/>
      <c r="C19" s="620"/>
      <c r="D19" s="620"/>
      <c r="E19" s="620"/>
      <c r="F19" s="620"/>
      <c r="G19" s="620"/>
      <c r="H19" s="620"/>
      <c r="I19" s="620"/>
      <c r="J19" s="620"/>
      <c r="K19" s="620"/>
      <c r="L19" s="620"/>
      <c r="M19" s="620"/>
      <c r="N19" s="620"/>
      <c r="O19" s="620"/>
      <c r="P19" s="620"/>
      <c r="Q19" s="620"/>
      <c r="R19" s="620"/>
      <c r="S19" s="620"/>
      <c r="T19" s="620"/>
      <c r="U19" s="620"/>
      <c r="V19" s="620"/>
      <c r="W19" s="620"/>
      <c r="X19" s="620"/>
      <c r="Y19" s="620"/>
      <c r="Z19" s="620"/>
      <c r="AA19" s="620"/>
      <c r="AB19" s="620"/>
      <c r="AC19" s="620"/>
      <c r="AD19" s="620"/>
      <c r="AE19" s="620"/>
      <c r="AF19" s="620"/>
      <c r="AG19" s="620"/>
      <c r="AH19" s="620"/>
      <c r="AI19" s="620"/>
      <c r="AJ19" s="620"/>
      <c r="AK19" s="620"/>
      <c r="AL19" s="620"/>
      <c r="AM19" s="620"/>
      <c r="AN19" s="620"/>
      <c r="AO19" s="620"/>
      <c r="AP19" s="620"/>
      <c r="AQ19" s="620"/>
      <c r="AR19" s="620"/>
      <c r="AS19" s="620"/>
      <c r="AT19" s="620"/>
      <c r="AU19" s="620"/>
      <c r="AV19" s="620"/>
      <c r="AW19" s="620"/>
      <c r="AX19" s="620"/>
      <c r="AY19" s="621"/>
    </row>
    <row r="20" spans="1:51" x14ac:dyDescent="0.3">
      <c r="A20" s="608" t="s">
        <v>300</v>
      </c>
      <c r="B20" s="607" t="s">
        <v>301</v>
      </c>
      <c r="C20" s="607"/>
      <c r="D20" s="607"/>
      <c r="E20" s="607"/>
      <c r="F20" s="607"/>
      <c r="G20" s="609" t="s">
        <v>302</v>
      </c>
      <c r="H20" s="609"/>
      <c r="I20" s="609"/>
      <c r="J20" s="609"/>
      <c r="K20" s="609"/>
      <c r="L20" s="609"/>
      <c r="M20" s="609"/>
      <c r="N20" s="609"/>
      <c r="O20" s="607" t="s">
        <v>301</v>
      </c>
      <c r="P20" s="607"/>
      <c r="Q20" s="607"/>
      <c r="R20" s="607"/>
      <c r="S20" s="607"/>
      <c r="T20" s="607"/>
      <c r="U20" s="607" t="s">
        <v>301</v>
      </c>
      <c r="V20" s="607"/>
      <c r="W20" s="607"/>
      <c r="X20" s="607"/>
      <c r="Y20" s="607"/>
      <c r="Z20" s="607"/>
      <c r="AA20" s="607"/>
      <c r="AB20" s="607"/>
      <c r="AC20" s="607" t="s">
        <v>301</v>
      </c>
      <c r="AD20" s="607"/>
      <c r="AE20" s="607"/>
      <c r="AF20" s="607"/>
      <c r="AG20" s="607"/>
      <c r="AH20" s="607"/>
      <c r="AI20" s="607"/>
      <c r="AJ20" s="607"/>
      <c r="AK20" s="607"/>
      <c r="AL20" s="607"/>
      <c r="AM20" s="607"/>
      <c r="AN20" s="607"/>
      <c r="AO20" s="609" t="s">
        <v>303</v>
      </c>
      <c r="AP20" s="609"/>
      <c r="AQ20" s="609"/>
      <c r="AR20" s="609"/>
      <c r="AS20" s="607" t="s">
        <v>304</v>
      </c>
      <c r="AT20" s="607"/>
      <c r="AU20" s="607"/>
      <c r="AV20" s="607"/>
      <c r="AW20" s="607"/>
      <c r="AX20" s="607"/>
      <c r="AY20" s="607"/>
    </row>
    <row r="21" spans="1:51" x14ac:dyDescent="0.3">
      <c r="A21" s="608"/>
      <c r="B21" s="607" t="s">
        <v>365</v>
      </c>
      <c r="C21" s="607"/>
      <c r="D21" s="607"/>
      <c r="E21" s="607"/>
      <c r="F21" s="607"/>
      <c r="G21" s="609"/>
      <c r="H21" s="609"/>
      <c r="I21" s="609"/>
      <c r="J21" s="609"/>
      <c r="K21" s="609"/>
      <c r="L21" s="609"/>
      <c r="M21" s="609"/>
      <c r="N21" s="609"/>
      <c r="O21" s="607" t="s">
        <v>366</v>
      </c>
      <c r="P21" s="607"/>
      <c r="Q21" s="607"/>
      <c r="R21" s="607"/>
      <c r="S21" s="607"/>
      <c r="T21" s="607"/>
      <c r="U21" s="607" t="s">
        <v>306</v>
      </c>
      <c r="V21" s="607"/>
      <c r="W21" s="607"/>
      <c r="X21" s="607"/>
      <c r="Y21" s="607"/>
      <c r="Z21" s="607"/>
      <c r="AA21" s="607"/>
      <c r="AB21" s="607"/>
      <c r="AC21" s="607" t="s">
        <v>306</v>
      </c>
      <c r="AD21" s="607"/>
      <c r="AE21" s="607"/>
      <c r="AF21" s="607"/>
      <c r="AG21" s="607"/>
      <c r="AH21" s="607"/>
      <c r="AI21" s="607"/>
      <c r="AJ21" s="607"/>
      <c r="AK21" s="607"/>
      <c r="AL21" s="607"/>
      <c r="AM21" s="607"/>
      <c r="AN21" s="607"/>
      <c r="AO21" s="609"/>
      <c r="AP21" s="609"/>
      <c r="AQ21" s="609"/>
      <c r="AR21" s="609"/>
      <c r="AS21" s="607" t="s">
        <v>307</v>
      </c>
      <c r="AT21" s="607"/>
      <c r="AU21" s="607"/>
      <c r="AV21" s="607"/>
      <c r="AW21" s="607"/>
      <c r="AX21" s="607"/>
      <c r="AY21" s="607"/>
    </row>
    <row r="22" spans="1:51" ht="15" customHeight="1" x14ac:dyDescent="0.3">
      <c r="A22" s="608"/>
      <c r="B22" s="607" t="s">
        <v>367</v>
      </c>
      <c r="C22" s="607"/>
      <c r="D22" s="607"/>
      <c r="E22" s="607"/>
      <c r="F22" s="607"/>
      <c r="G22" s="609"/>
      <c r="H22" s="609"/>
      <c r="I22" s="609"/>
      <c r="J22" s="609"/>
      <c r="K22" s="609"/>
      <c r="L22" s="609"/>
      <c r="M22" s="609"/>
      <c r="N22" s="609"/>
      <c r="O22" s="607" t="s">
        <v>368</v>
      </c>
      <c r="P22" s="607"/>
      <c r="Q22" s="607"/>
      <c r="R22" s="607"/>
      <c r="S22" s="607"/>
      <c r="T22" s="607"/>
      <c r="U22" s="607" t="s">
        <v>309</v>
      </c>
      <c r="V22" s="607"/>
      <c r="W22" s="607"/>
      <c r="X22" s="607"/>
      <c r="Y22" s="607"/>
      <c r="Z22" s="607"/>
      <c r="AA22" s="607"/>
      <c r="AB22" s="607"/>
      <c r="AC22" s="607" t="s">
        <v>309</v>
      </c>
      <c r="AD22" s="607"/>
      <c r="AE22" s="607"/>
      <c r="AF22" s="607"/>
      <c r="AG22" s="607"/>
      <c r="AH22" s="607"/>
      <c r="AI22" s="607"/>
      <c r="AJ22" s="607"/>
      <c r="AK22" s="607"/>
      <c r="AL22" s="607"/>
      <c r="AM22" s="607"/>
      <c r="AN22" s="607"/>
      <c r="AO22" s="609"/>
      <c r="AP22" s="609"/>
      <c r="AQ22" s="609"/>
      <c r="AR22" s="609"/>
      <c r="AS22" s="607" t="s">
        <v>310</v>
      </c>
      <c r="AT22" s="607"/>
      <c r="AU22" s="607"/>
      <c r="AV22" s="607"/>
      <c r="AW22" s="607"/>
      <c r="AX22" s="607"/>
      <c r="AY22" s="607"/>
    </row>
  </sheetData>
  <mergeCells count="62">
    <mergeCell ref="B22:F22"/>
    <mergeCell ref="O22:T22"/>
    <mergeCell ref="U22:AB22"/>
    <mergeCell ref="AC22:AN22"/>
    <mergeCell ref="B21:F21"/>
    <mergeCell ref="O21:T21"/>
    <mergeCell ref="U21:AB21"/>
    <mergeCell ref="AC21:AN21"/>
    <mergeCell ref="G20:N22"/>
    <mergeCell ref="O20:T20"/>
    <mergeCell ref="U20:AB20"/>
    <mergeCell ref="AC20:AN20"/>
    <mergeCell ref="AO20:AR22"/>
    <mergeCell ref="AS20:AY20"/>
    <mergeCell ref="AS22:AY22"/>
    <mergeCell ref="AS21:AY21"/>
    <mergeCell ref="AY5:AY12"/>
    <mergeCell ref="AV5:AV12"/>
    <mergeCell ref="AW5:AW12"/>
    <mergeCell ref="AX5:AX12"/>
    <mergeCell ref="AG11:AR11"/>
    <mergeCell ref="A19:AY19"/>
    <mergeCell ref="A20:A22"/>
    <mergeCell ref="B20:F20"/>
    <mergeCell ref="A6:A8"/>
    <mergeCell ref="B6:C8"/>
    <mergeCell ref="D6:D8"/>
    <mergeCell ref="E6:F6"/>
    <mergeCell ref="I6:T8"/>
    <mergeCell ref="E7:F7"/>
    <mergeCell ref="E8:F8"/>
    <mergeCell ref="G6:H6"/>
    <mergeCell ref="G7:H7"/>
    <mergeCell ref="G8:H8"/>
    <mergeCell ref="A9:D9"/>
    <mergeCell ref="E9:AF9"/>
    <mergeCell ref="A5:AF5"/>
    <mergeCell ref="AG5:AT10"/>
    <mergeCell ref="AU5:AU12"/>
    <mergeCell ref="G11:G12"/>
    <mergeCell ref="A10:D10"/>
    <mergeCell ref="E10:AF10"/>
    <mergeCell ref="A11:E11"/>
    <mergeCell ref="F11:F12"/>
    <mergeCell ref="L11:L12"/>
    <mergeCell ref="H11:H12"/>
    <mergeCell ref="I11:I12"/>
    <mergeCell ref="J11:J12"/>
    <mergeCell ref="K11:K12"/>
    <mergeCell ref="AS11:AT11"/>
    <mergeCell ref="M11:M12"/>
    <mergeCell ref="N11:R11"/>
    <mergeCell ref="S11:S12"/>
    <mergeCell ref="T11:T12"/>
    <mergeCell ref="U11:AF11"/>
    <mergeCell ref="A1:AW1"/>
    <mergeCell ref="AX1:AY1"/>
    <mergeCell ref="A2:AW2"/>
    <mergeCell ref="AX2:AY2"/>
    <mergeCell ref="A3:AW4"/>
    <mergeCell ref="AX3:AY3"/>
    <mergeCell ref="AX4:AY4"/>
  </mergeCells>
  <dataValidations count="1">
    <dataValidation type="list" allowBlank="1" showInputMessage="1" showErrorMessage="1" sqref="I13:I18" xr:uid="{100127D6-CA68-4F5E-8C71-A93D38DD4903}">
      <formula1>$XFD$13:$XFD$17</formula1>
    </dataValidation>
  </dataValidations>
  <hyperlinks>
    <hyperlink ref="AV13" r:id="rId1" xr:uid="{A4B99D0B-4100-48DE-A605-03B1781B9B0F}"/>
    <hyperlink ref="AV15" r:id="rId2" xr:uid="{9AFF126B-B173-4CD7-BF7E-C3D1A197FEB8}"/>
    <hyperlink ref="AV16" r:id="rId3" xr:uid="{184DF6DC-4073-4ABF-A76F-806EB16F36B1}"/>
    <hyperlink ref="AV14" r:id="rId4" xr:uid="{0F9DA275-33F3-4D67-AF3A-01979AE2CD85}"/>
    <hyperlink ref="AV17" r:id="rId5" xr:uid="{AAFB8B78-1556-458F-B2E9-AF4F829BA728}"/>
    <hyperlink ref="AV18" r:id="rId6" xr:uid="{04DB6140-2D3F-4FF5-A0ED-431C94B25962}"/>
  </hyperlinks>
  <pageMargins left="0.23622047244094491" right="0.23622047244094491" top="0.74803149606299213" bottom="0.74803149606299213" header="0.31496062992125984" footer="0.31496062992125984"/>
  <pageSetup paperSize="5" scale="22" orientation="landscape" r:id="rId7"/>
  <headerFooter>
    <oddFooter>&amp;C_x000D_&amp;1#&amp;"Calibri"&amp;10&amp;K000000 Información Pública Clasificada</oddFooter>
  </headerFooter>
  <legacy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A149B-F447-4E4F-A9F2-C336364BF0D7}">
  <sheetPr>
    <tabColor theme="7" tint="0.39997558519241921"/>
  </sheetPr>
  <dimension ref="A1:B13"/>
  <sheetViews>
    <sheetView workbookViewId="0">
      <selection activeCell="B3" sqref="B3"/>
    </sheetView>
  </sheetViews>
  <sheetFormatPr baseColWidth="10" defaultColWidth="11.44140625" defaultRowHeight="14.4" x14ac:dyDescent="0.3"/>
  <sheetData>
    <row r="1" spans="1:2" x14ac:dyDescent="0.3">
      <c r="A1" t="s">
        <v>369</v>
      </c>
      <c r="B1" t="s">
        <v>370</v>
      </c>
    </row>
    <row r="2" spans="1:2" x14ac:dyDescent="0.3">
      <c r="A2" t="s">
        <v>371</v>
      </c>
      <c r="B2" t="s">
        <v>197</v>
      </c>
    </row>
    <row r="3" spans="1:2" x14ac:dyDescent="0.3">
      <c r="A3" t="s">
        <v>372</v>
      </c>
      <c r="B3" t="s">
        <v>373</v>
      </c>
    </row>
    <row r="4" spans="1:2" x14ac:dyDescent="0.3">
      <c r="A4" t="s">
        <v>374</v>
      </c>
    </row>
    <row r="5" spans="1:2" x14ac:dyDescent="0.3">
      <c r="A5" t="s">
        <v>375</v>
      </c>
    </row>
    <row r="6" spans="1:2" x14ac:dyDescent="0.3">
      <c r="A6" t="s">
        <v>376</v>
      </c>
    </row>
    <row r="7" spans="1:2" x14ac:dyDescent="0.3">
      <c r="A7" t="s">
        <v>377</v>
      </c>
    </row>
    <row r="8" spans="1:2" x14ac:dyDescent="0.3">
      <c r="A8" t="s">
        <v>378</v>
      </c>
    </row>
    <row r="9" spans="1:2" x14ac:dyDescent="0.3">
      <c r="A9" t="s">
        <v>379</v>
      </c>
    </row>
    <row r="10" spans="1:2" x14ac:dyDescent="0.3">
      <c r="A10" t="s">
        <v>380</v>
      </c>
    </row>
    <row r="11" spans="1:2" x14ac:dyDescent="0.3">
      <c r="A11" t="s">
        <v>230</v>
      </c>
    </row>
    <row r="12" spans="1:2" x14ac:dyDescent="0.3">
      <c r="A12" t="s">
        <v>381</v>
      </c>
    </row>
    <row r="13" spans="1:2" x14ac:dyDescent="0.3">
      <c r="A13" t="s">
        <v>382</v>
      </c>
    </row>
  </sheetData>
  <pageMargins left="0.7" right="0.7" top="0.75" bottom="0.75" header="0.3" footer="0.3"/>
  <headerFooter>
    <oddFooter>&amp;C_x000D_&amp;1#&amp;"Calibri"&amp;10&amp;K000000 Información Pública Clasificada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pageSetUpPr fitToPage="1"/>
  </sheetPr>
  <dimension ref="A1:BK58"/>
  <sheetViews>
    <sheetView topLeftCell="AQ1" zoomScale="70" zoomScaleNormal="70" workbookViewId="0">
      <selection activeCell="BI4" sqref="BI4:BK4"/>
    </sheetView>
  </sheetViews>
  <sheetFormatPr baseColWidth="10" defaultColWidth="19.44140625" defaultRowHeight="13.8" x14ac:dyDescent="0.3"/>
  <cols>
    <col min="1" max="1" width="29.5546875" style="31" bestFit="1" customWidth="1"/>
    <col min="2" max="17" width="11" style="31" customWidth="1"/>
    <col min="18" max="19" width="12.109375" style="31" customWidth="1"/>
    <col min="20" max="23" width="8.109375" style="31" customWidth="1"/>
    <col min="24" max="24" width="9.44140625" style="31" customWidth="1"/>
    <col min="25" max="25" width="8.109375" style="31" customWidth="1"/>
    <col min="26" max="30" width="7.88671875" style="31" customWidth="1"/>
    <col min="31" max="31" width="11.33203125" style="31" customWidth="1"/>
    <col min="32" max="32" width="2.33203125" style="31" customWidth="1"/>
    <col min="33" max="33" width="19.44140625" style="31" customWidth="1"/>
    <col min="34" max="51" width="11.33203125" style="31" customWidth="1"/>
    <col min="52" max="63" width="8.88671875" style="31" customWidth="1"/>
    <col min="64" max="16384" width="19.44140625" style="31"/>
  </cols>
  <sheetData>
    <row r="1" spans="1:63" ht="15.9" customHeight="1" x14ac:dyDescent="0.3">
      <c r="A1" s="618" t="s">
        <v>0</v>
      </c>
      <c r="B1" s="618"/>
      <c r="C1" s="618"/>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c r="AH1" s="618"/>
      <c r="AI1" s="618"/>
      <c r="AJ1" s="618"/>
      <c r="AK1" s="618"/>
      <c r="AL1" s="618"/>
      <c r="AM1" s="618"/>
      <c r="AN1" s="618"/>
      <c r="AO1" s="618"/>
      <c r="AP1" s="618"/>
      <c r="AQ1" s="618"/>
      <c r="AR1" s="618"/>
      <c r="AS1" s="618"/>
      <c r="AT1" s="618"/>
      <c r="AU1" s="618"/>
      <c r="AV1" s="618"/>
      <c r="AW1" s="618"/>
      <c r="AX1" s="618"/>
      <c r="AY1" s="618"/>
      <c r="AZ1" s="618"/>
      <c r="BA1" s="618"/>
      <c r="BB1" s="618"/>
      <c r="BC1" s="618"/>
      <c r="BD1" s="618"/>
      <c r="BE1" s="618"/>
      <c r="BF1" s="618"/>
      <c r="BG1" s="618"/>
      <c r="BH1" s="618"/>
      <c r="BI1" s="625" t="s">
        <v>383</v>
      </c>
      <c r="BJ1" s="625"/>
      <c r="BK1" s="625"/>
    </row>
    <row r="2" spans="1:63" ht="15.9" customHeight="1" x14ac:dyDescent="0.3">
      <c r="A2" s="618" t="s">
        <v>2</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25" t="s">
        <v>3</v>
      </c>
      <c r="BJ2" s="625"/>
      <c r="BK2" s="625"/>
    </row>
    <row r="3" spans="1:63" ht="26.1" customHeight="1" x14ac:dyDescent="0.3">
      <c r="A3" s="618" t="s">
        <v>384</v>
      </c>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618"/>
      <c r="AW3" s="618"/>
      <c r="AX3" s="618"/>
      <c r="AY3" s="618"/>
      <c r="AZ3" s="618"/>
      <c r="BA3" s="618"/>
      <c r="BB3" s="618"/>
      <c r="BC3" s="618"/>
      <c r="BD3" s="618"/>
      <c r="BE3" s="618"/>
      <c r="BF3" s="618"/>
      <c r="BG3" s="618"/>
      <c r="BH3" s="618"/>
      <c r="BI3" s="625" t="s">
        <v>5</v>
      </c>
      <c r="BJ3" s="625"/>
      <c r="BK3" s="625"/>
    </row>
    <row r="4" spans="1:63" ht="15.9" customHeight="1" x14ac:dyDescent="0.3">
      <c r="A4" s="618" t="s">
        <v>385</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c r="AS4" s="618"/>
      <c r="AT4" s="618"/>
      <c r="AU4" s="618"/>
      <c r="AV4" s="618"/>
      <c r="AW4" s="618"/>
      <c r="AX4" s="618"/>
      <c r="AY4" s="618"/>
      <c r="AZ4" s="618"/>
      <c r="BA4" s="618"/>
      <c r="BB4" s="618"/>
      <c r="BC4" s="618"/>
      <c r="BD4" s="618"/>
      <c r="BE4" s="618"/>
      <c r="BF4" s="618"/>
      <c r="BG4" s="618"/>
      <c r="BH4" s="618"/>
      <c r="BI4" s="622" t="s">
        <v>386</v>
      </c>
      <c r="BJ4" s="623"/>
      <c r="BK4" s="624"/>
    </row>
    <row r="5" spans="1:63" ht="26.1" customHeight="1" x14ac:dyDescent="0.3">
      <c r="A5" s="626" t="s">
        <v>387</v>
      </c>
      <c r="B5" s="626"/>
      <c r="C5" s="626"/>
      <c r="D5" s="626"/>
      <c r="E5" s="626"/>
      <c r="F5" s="626"/>
      <c r="G5" s="626"/>
      <c r="H5" s="626"/>
      <c r="I5" s="626"/>
      <c r="J5" s="626"/>
      <c r="K5" s="626"/>
      <c r="L5" s="626"/>
      <c r="M5" s="626"/>
      <c r="N5" s="626"/>
      <c r="O5" s="626"/>
      <c r="P5" s="626"/>
      <c r="Q5" s="626"/>
      <c r="R5" s="626"/>
      <c r="S5" s="626"/>
      <c r="T5" s="626"/>
      <c r="U5" s="626"/>
      <c r="V5" s="626"/>
      <c r="W5" s="626"/>
      <c r="X5" s="626"/>
      <c r="Y5" s="626"/>
      <c r="Z5" s="626"/>
      <c r="AA5" s="626"/>
      <c r="AB5" s="626"/>
      <c r="AC5" s="626"/>
      <c r="AD5" s="626"/>
      <c r="AE5" s="626"/>
      <c r="AG5" s="626" t="s">
        <v>388</v>
      </c>
      <c r="AH5" s="626"/>
      <c r="AI5" s="626"/>
      <c r="AJ5" s="626"/>
      <c r="AK5" s="626"/>
      <c r="AL5" s="626"/>
      <c r="AM5" s="626"/>
      <c r="AN5" s="626"/>
      <c r="AO5" s="626"/>
      <c r="AP5" s="626"/>
      <c r="AQ5" s="626"/>
      <c r="AR5" s="626"/>
      <c r="AS5" s="626"/>
      <c r="AT5" s="626"/>
      <c r="AU5" s="626"/>
      <c r="AV5" s="626"/>
      <c r="AW5" s="626"/>
      <c r="AX5" s="626"/>
      <c r="AY5" s="626"/>
      <c r="AZ5" s="626"/>
      <c r="BA5" s="626"/>
      <c r="BB5" s="626"/>
      <c r="BC5" s="626"/>
      <c r="BD5" s="626"/>
      <c r="BE5" s="626"/>
      <c r="BF5" s="626"/>
      <c r="BG5" s="626"/>
      <c r="BH5" s="626"/>
      <c r="BI5" s="627"/>
      <c r="BJ5" s="627"/>
      <c r="BK5" s="627"/>
    </row>
    <row r="6" spans="1:63" ht="31.5" customHeight="1" x14ac:dyDescent="0.3">
      <c r="A6" s="67" t="s">
        <v>389</v>
      </c>
      <c r="B6" s="632"/>
      <c r="C6" s="632"/>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2"/>
      <c r="AY6" s="632"/>
      <c r="AZ6" s="632"/>
      <c r="BA6" s="632"/>
      <c r="BB6" s="632"/>
      <c r="BC6" s="632"/>
      <c r="BD6" s="632"/>
      <c r="BE6" s="632"/>
      <c r="BF6" s="632"/>
      <c r="BG6" s="632"/>
      <c r="BH6" s="632"/>
      <c r="BI6" s="632"/>
      <c r="BJ6" s="632"/>
      <c r="BK6" s="632"/>
    </row>
    <row r="7" spans="1:63" ht="31.5" customHeight="1" x14ac:dyDescent="0.3">
      <c r="A7" s="68" t="s">
        <v>390</v>
      </c>
      <c r="B7" s="630"/>
      <c r="C7" s="633"/>
      <c r="D7" s="633"/>
      <c r="E7" s="633"/>
      <c r="F7" s="633"/>
      <c r="G7" s="633"/>
      <c r="H7" s="633"/>
      <c r="I7" s="633"/>
      <c r="J7" s="633"/>
      <c r="K7" s="633"/>
      <c r="L7" s="633"/>
      <c r="M7" s="633"/>
      <c r="N7" s="633"/>
      <c r="O7" s="633"/>
      <c r="P7" s="633"/>
      <c r="Q7" s="633"/>
      <c r="R7" s="633"/>
      <c r="S7" s="633"/>
      <c r="T7" s="633"/>
      <c r="U7" s="633"/>
      <c r="V7" s="633"/>
      <c r="W7" s="633"/>
      <c r="X7" s="633"/>
      <c r="Y7" s="633"/>
      <c r="Z7" s="633"/>
      <c r="AA7" s="633"/>
      <c r="AB7" s="633"/>
      <c r="AC7" s="633"/>
      <c r="AD7" s="633"/>
      <c r="AE7" s="633"/>
      <c r="AF7" s="633"/>
      <c r="AG7" s="633"/>
      <c r="AH7" s="633"/>
      <c r="AI7" s="633"/>
      <c r="AJ7" s="633"/>
      <c r="AK7" s="633"/>
      <c r="AL7" s="633"/>
      <c r="AM7" s="633"/>
      <c r="AN7" s="633"/>
      <c r="AO7" s="633"/>
      <c r="AP7" s="633"/>
      <c r="AQ7" s="633"/>
      <c r="AR7" s="633"/>
      <c r="AS7" s="633"/>
      <c r="AT7" s="633"/>
      <c r="AU7" s="633"/>
      <c r="AV7" s="633"/>
      <c r="AW7" s="633"/>
      <c r="AX7" s="633"/>
      <c r="AY7" s="633"/>
      <c r="AZ7" s="633"/>
      <c r="BA7" s="633"/>
      <c r="BB7" s="633"/>
      <c r="BC7" s="633"/>
      <c r="BD7" s="633"/>
      <c r="BE7" s="633"/>
      <c r="BF7" s="633"/>
      <c r="BG7" s="633"/>
      <c r="BH7" s="633"/>
      <c r="BI7" s="633"/>
      <c r="BJ7" s="633"/>
      <c r="BK7" s="631"/>
    </row>
    <row r="8" spans="1:63" ht="18.75" customHeight="1" x14ac:dyDescent="0.3">
      <c r="A8" s="59"/>
      <c r="B8" s="59"/>
      <c r="C8" s="59"/>
      <c r="D8" s="59"/>
      <c r="E8" s="59"/>
      <c r="F8" s="59"/>
      <c r="G8" s="59"/>
      <c r="H8" s="59"/>
      <c r="I8" s="59"/>
      <c r="J8" s="59"/>
      <c r="K8" s="60"/>
      <c r="L8" s="60"/>
      <c r="M8" s="60"/>
      <c r="N8" s="60"/>
      <c r="O8" s="60"/>
      <c r="P8" s="60"/>
      <c r="Q8" s="60"/>
      <c r="R8" s="60"/>
      <c r="S8" s="60"/>
      <c r="T8" s="60"/>
      <c r="U8" s="60"/>
      <c r="V8" s="60"/>
      <c r="W8" s="60"/>
      <c r="X8" s="60"/>
      <c r="Y8" s="60"/>
      <c r="Z8" s="60"/>
      <c r="AA8" s="60"/>
      <c r="AB8" s="60"/>
      <c r="AC8" s="60"/>
      <c r="AD8" s="60"/>
      <c r="AE8" s="60"/>
      <c r="AG8" s="59"/>
      <c r="AH8" s="60"/>
      <c r="AI8" s="60"/>
      <c r="AJ8" s="60"/>
      <c r="AK8" s="60"/>
      <c r="AL8" s="60"/>
      <c r="AM8" s="60"/>
      <c r="AN8" s="60"/>
      <c r="AO8" s="60"/>
    </row>
    <row r="9" spans="1:63" ht="30" customHeight="1" x14ac:dyDescent="0.3">
      <c r="A9" s="628" t="s">
        <v>391</v>
      </c>
      <c r="B9" s="93" t="s">
        <v>29</v>
      </c>
      <c r="C9" s="93" t="s">
        <v>30</v>
      </c>
      <c r="D9" s="630" t="s">
        <v>31</v>
      </c>
      <c r="E9" s="631"/>
      <c r="F9" s="93" t="s">
        <v>8</v>
      </c>
      <c r="G9" s="93" t="s">
        <v>32</v>
      </c>
      <c r="H9" s="630" t="s">
        <v>33</v>
      </c>
      <c r="I9" s="631"/>
      <c r="J9" s="93" t="s">
        <v>34</v>
      </c>
      <c r="K9" s="93" t="s">
        <v>35</v>
      </c>
      <c r="L9" s="630" t="s">
        <v>36</v>
      </c>
      <c r="M9" s="631"/>
      <c r="N9" s="93" t="s">
        <v>37</v>
      </c>
      <c r="O9" s="93" t="s">
        <v>38</v>
      </c>
      <c r="P9" s="630" t="s">
        <v>39</v>
      </c>
      <c r="Q9" s="631"/>
      <c r="R9" s="630" t="s">
        <v>392</v>
      </c>
      <c r="S9" s="631"/>
      <c r="T9" s="630" t="s">
        <v>393</v>
      </c>
      <c r="U9" s="633"/>
      <c r="V9" s="633"/>
      <c r="W9" s="633"/>
      <c r="X9" s="633"/>
      <c r="Y9" s="631"/>
      <c r="Z9" s="630" t="s">
        <v>394</v>
      </c>
      <c r="AA9" s="633"/>
      <c r="AB9" s="633"/>
      <c r="AC9" s="633"/>
      <c r="AD9" s="633"/>
      <c r="AE9" s="631"/>
      <c r="AG9" s="628" t="s">
        <v>391</v>
      </c>
      <c r="AH9" s="93" t="s">
        <v>29</v>
      </c>
      <c r="AI9" s="93" t="s">
        <v>30</v>
      </c>
      <c r="AJ9" s="630" t="s">
        <v>31</v>
      </c>
      <c r="AK9" s="631"/>
      <c r="AL9" s="93" t="s">
        <v>8</v>
      </c>
      <c r="AM9" s="93" t="s">
        <v>32</v>
      </c>
      <c r="AN9" s="630" t="s">
        <v>33</v>
      </c>
      <c r="AO9" s="631"/>
      <c r="AP9" s="93" t="s">
        <v>34</v>
      </c>
      <c r="AQ9" s="93" t="s">
        <v>35</v>
      </c>
      <c r="AR9" s="630" t="s">
        <v>36</v>
      </c>
      <c r="AS9" s="631"/>
      <c r="AT9" s="93" t="s">
        <v>37</v>
      </c>
      <c r="AU9" s="93" t="s">
        <v>38</v>
      </c>
      <c r="AV9" s="630" t="s">
        <v>39</v>
      </c>
      <c r="AW9" s="631"/>
      <c r="AX9" s="630" t="s">
        <v>392</v>
      </c>
      <c r="AY9" s="631"/>
      <c r="AZ9" s="630" t="s">
        <v>393</v>
      </c>
      <c r="BA9" s="633"/>
      <c r="BB9" s="633"/>
      <c r="BC9" s="633"/>
      <c r="BD9" s="633"/>
      <c r="BE9" s="631"/>
      <c r="BF9" s="630" t="s">
        <v>394</v>
      </c>
      <c r="BG9" s="633"/>
      <c r="BH9" s="633"/>
      <c r="BI9" s="633"/>
      <c r="BJ9" s="633"/>
      <c r="BK9" s="631"/>
    </row>
    <row r="10" spans="1:63" ht="36" customHeight="1" x14ac:dyDescent="0.3">
      <c r="A10" s="629"/>
      <c r="B10" s="44" t="s">
        <v>395</v>
      </c>
      <c r="C10" s="44" t="s">
        <v>395</v>
      </c>
      <c r="D10" s="44" t="s">
        <v>395</v>
      </c>
      <c r="E10" s="44" t="s">
        <v>396</v>
      </c>
      <c r="F10" s="44" t="s">
        <v>395</v>
      </c>
      <c r="G10" s="44" t="s">
        <v>395</v>
      </c>
      <c r="H10" s="44" t="s">
        <v>395</v>
      </c>
      <c r="I10" s="44" t="s">
        <v>396</v>
      </c>
      <c r="J10" s="44" t="s">
        <v>395</v>
      </c>
      <c r="K10" s="44" t="s">
        <v>395</v>
      </c>
      <c r="L10" s="44" t="s">
        <v>395</v>
      </c>
      <c r="M10" s="44" t="s">
        <v>396</v>
      </c>
      <c r="N10" s="44" t="s">
        <v>395</v>
      </c>
      <c r="O10" s="44" t="s">
        <v>395</v>
      </c>
      <c r="P10" s="44" t="s">
        <v>395</v>
      </c>
      <c r="Q10" s="44" t="s">
        <v>396</v>
      </c>
      <c r="R10" s="44" t="s">
        <v>395</v>
      </c>
      <c r="S10" s="44" t="s">
        <v>396</v>
      </c>
      <c r="T10" s="87" t="s">
        <v>397</v>
      </c>
      <c r="U10" s="87" t="s">
        <v>398</v>
      </c>
      <c r="V10" s="87" t="s">
        <v>399</v>
      </c>
      <c r="W10" s="87" t="s">
        <v>400</v>
      </c>
      <c r="X10" s="88" t="s">
        <v>401</v>
      </c>
      <c r="Y10" s="87" t="s">
        <v>402</v>
      </c>
      <c r="Z10" s="44" t="s">
        <v>403</v>
      </c>
      <c r="AA10" s="61" t="s">
        <v>404</v>
      </c>
      <c r="AB10" s="44" t="s">
        <v>405</v>
      </c>
      <c r="AC10" s="44" t="s">
        <v>406</v>
      </c>
      <c r="AD10" s="44" t="s">
        <v>407</v>
      </c>
      <c r="AE10" s="44" t="s">
        <v>408</v>
      </c>
      <c r="AG10" s="629"/>
      <c r="AH10" s="44" t="s">
        <v>395</v>
      </c>
      <c r="AI10" s="44" t="s">
        <v>395</v>
      </c>
      <c r="AJ10" s="44" t="s">
        <v>395</v>
      </c>
      <c r="AK10" s="44" t="s">
        <v>396</v>
      </c>
      <c r="AL10" s="44" t="s">
        <v>395</v>
      </c>
      <c r="AM10" s="44" t="s">
        <v>395</v>
      </c>
      <c r="AN10" s="44" t="s">
        <v>395</v>
      </c>
      <c r="AO10" s="44" t="s">
        <v>396</v>
      </c>
      <c r="AP10" s="44" t="s">
        <v>395</v>
      </c>
      <c r="AQ10" s="44" t="s">
        <v>395</v>
      </c>
      <c r="AR10" s="44" t="s">
        <v>395</v>
      </c>
      <c r="AS10" s="44" t="s">
        <v>396</v>
      </c>
      <c r="AT10" s="44" t="s">
        <v>395</v>
      </c>
      <c r="AU10" s="44" t="s">
        <v>395</v>
      </c>
      <c r="AV10" s="44" t="s">
        <v>395</v>
      </c>
      <c r="AW10" s="44" t="s">
        <v>396</v>
      </c>
      <c r="AX10" s="44" t="s">
        <v>395</v>
      </c>
      <c r="AY10" s="44" t="s">
        <v>396</v>
      </c>
      <c r="AZ10" s="87" t="s">
        <v>397</v>
      </c>
      <c r="BA10" s="87" t="s">
        <v>398</v>
      </c>
      <c r="BB10" s="87" t="s">
        <v>399</v>
      </c>
      <c r="BC10" s="87" t="s">
        <v>400</v>
      </c>
      <c r="BD10" s="88" t="s">
        <v>401</v>
      </c>
      <c r="BE10" s="87" t="s">
        <v>402</v>
      </c>
      <c r="BF10" s="85" t="s">
        <v>403</v>
      </c>
      <c r="BG10" s="86" t="s">
        <v>404</v>
      </c>
      <c r="BH10" s="85" t="s">
        <v>405</v>
      </c>
      <c r="BI10" s="85" t="s">
        <v>406</v>
      </c>
      <c r="BJ10" s="85" t="s">
        <v>407</v>
      </c>
      <c r="BK10" s="85" t="s">
        <v>408</v>
      </c>
    </row>
    <row r="11" spans="1:63" x14ac:dyDescent="0.3">
      <c r="A11" s="62" t="s">
        <v>409</v>
      </c>
      <c r="B11" s="62"/>
      <c r="C11" s="62"/>
      <c r="D11" s="62"/>
      <c r="E11" s="96"/>
      <c r="F11" s="62"/>
      <c r="G11" s="62"/>
      <c r="H11" s="62"/>
      <c r="I11" s="96"/>
      <c r="J11" s="62"/>
      <c r="K11" s="62"/>
      <c r="L11" s="62"/>
      <c r="M11" s="96"/>
      <c r="N11" s="62"/>
      <c r="O11" s="62"/>
      <c r="P11" s="62"/>
      <c r="Q11" s="96"/>
      <c r="R11" s="90">
        <f t="shared" ref="R11:R31" si="0">B11+C11+D11+F11+G11+H11+J11+K11+L11+N11+O11+P11</f>
        <v>0</v>
      </c>
      <c r="S11" s="69">
        <f>+E11+I11+M11+Q11</f>
        <v>0</v>
      </c>
      <c r="T11" s="89"/>
      <c r="U11" s="89"/>
      <c r="V11" s="89"/>
      <c r="W11" s="89"/>
      <c r="X11" s="89"/>
      <c r="Y11" s="64"/>
      <c r="Z11" s="64"/>
      <c r="AA11" s="64"/>
      <c r="AB11" s="64"/>
      <c r="AC11" s="64"/>
      <c r="AD11" s="64"/>
      <c r="AE11" s="65"/>
      <c r="AG11" s="62" t="s">
        <v>409</v>
      </c>
      <c r="AH11" s="62"/>
      <c r="AI11" s="62"/>
      <c r="AJ11" s="62"/>
      <c r="AK11" s="96"/>
      <c r="AL11" s="62"/>
      <c r="AM11" s="62"/>
      <c r="AN11" s="62"/>
      <c r="AO11" s="96"/>
      <c r="AP11" s="62"/>
      <c r="AQ11" s="62"/>
      <c r="AR11" s="62"/>
      <c r="AS11" s="96"/>
      <c r="AT11" s="62"/>
      <c r="AU11" s="62"/>
      <c r="AV11" s="62"/>
      <c r="AW11" s="96"/>
      <c r="AX11" s="90">
        <f t="shared" ref="AX11:AX31" si="1">AH11+AI11+AJ11+AL11+AM11+AN11+AP11+AQ11+AR11+AT11+AU11+AV11</f>
        <v>0</v>
      </c>
      <c r="AY11" s="69">
        <f>+AK11+AO11+AS11+AW11</f>
        <v>0</v>
      </c>
      <c r="AZ11" s="64"/>
      <c r="BA11" s="64"/>
      <c r="BB11" s="64"/>
      <c r="BC11" s="64"/>
      <c r="BD11" s="64"/>
      <c r="BE11" s="64"/>
      <c r="BF11" s="64"/>
      <c r="BG11" s="64"/>
      <c r="BH11" s="64"/>
      <c r="BI11" s="64"/>
      <c r="BJ11" s="64"/>
      <c r="BK11" s="65"/>
    </row>
    <row r="12" spans="1:63" x14ac:dyDescent="0.3">
      <c r="A12" s="62" t="s">
        <v>410</v>
      </c>
      <c r="B12" s="62"/>
      <c r="C12" s="62"/>
      <c r="D12" s="62"/>
      <c r="E12" s="96"/>
      <c r="F12" s="62"/>
      <c r="G12" s="62"/>
      <c r="H12" s="62"/>
      <c r="I12" s="96"/>
      <c r="J12" s="62"/>
      <c r="K12" s="62"/>
      <c r="L12" s="62"/>
      <c r="M12" s="96"/>
      <c r="N12" s="62"/>
      <c r="O12" s="62"/>
      <c r="P12" s="62"/>
      <c r="Q12" s="96"/>
      <c r="R12" s="90">
        <f t="shared" si="0"/>
        <v>0</v>
      </c>
      <c r="S12" s="69">
        <f t="shared" ref="S12:S31" si="2">+E12+I12+M12+Q12</f>
        <v>0</v>
      </c>
      <c r="T12" s="89"/>
      <c r="U12" s="89"/>
      <c r="V12" s="89"/>
      <c r="W12" s="89"/>
      <c r="X12" s="89"/>
      <c r="Y12" s="64"/>
      <c r="Z12" s="64"/>
      <c r="AA12" s="64"/>
      <c r="AB12" s="64"/>
      <c r="AC12" s="64"/>
      <c r="AD12" s="64"/>
      <c r="AE12" s="64"/>
      <c r="AG12" s="62" t="s">
        <v>410</v>
      </c>
      <c r="AH12" s="62"/>
      <c r="AI12" s="62"/>
      <c r="AJ12" s="62"/>
      <c r="AK12" s="96"/>
      <c r="AL12" s="62"/>
      <c r="AM12" s="62"/>
      <c r="AN12" s="62"/>
      <c r="AO12" s="96"/>
      <c r="AP12" s="62"/>
      <c r="AQ12" s="62"/>
      <c r="AR12" s="62"/>
      <c r="AS12" s="96"/>
      <c r="AT12" s="62"/>
      <c r="AU12" s="62"/>
      <c r="AV12" s="62"/>
      <c r="AW12" s="96"/>
      <c r="AX12" s="90">
        <f t="shared" si="1"/>
        <v>0</v>
      </c>
      <c r="AY12" s="69">
        <f t="shared" ref="AY12:AY31" si="3">+AK12+AO12+AS12+AW12</f>
        <v>0</v>
      </c>
      <c r="AZ12" s="64"/>
      <c r="BA12" s="64"/>
      <c r="BB12" s="64"/>
      <c r="BC12" s="64"/>
      <c r="BD12" s="64"/>
      <c r="BE12" s="64"/>
      <c r="BF12" s="64"/>
      <c r="BG12" s="64"/>
      <c r="BH12" s="64"/>
      <c r="BI12" s="64"/>
      <c r="BJ12" s="64"/>
      <c r="BK12" s="64"/>
    </row>
    <row r="13" spans="1:63" x14ac:dyDescent="0.3">
      <c r="A13" s="62" t="s">
        <v>411</v>
      </c>
      <c r="B13" s="62"/>
      <c r="C13" s="62"/>
      <c r="D13" s="62"/>
      <c r="E13" s="96"/>
      <c r="F13" s="62"/>
      <c r="G13" s="62"/>
      <c r="H13" s="62"/>
      <c r="I13" s="96"/>
      <c r="J13" s="62"/>
      <c r="K13" s="62"/>
      <c r="L13" s="62"/>
      <c r="M13" s="96"/>
      <c r="N13" s="62"/>
      <c r="O13" s="62"/>
      <c r="P13" s="62"/>
      <c r="Q13" s="96"/>
      <c r="R13" s="90">
        <f t="shared" si="0"/>
        <v>0</v>
      </c>
      <c r="S13" s="69">
        <f t="shared" si="2"/>
        <v>0</v>
      </c>
      <c r="T13" s="89"/>
      <c r="U13" s="89"/>
      <c r="V13" s="89"/>
      <c r="W13" s="89"/>
      <c r="X13" s="89"/>
      <c r="Y13" s="64"/>
      <c r="Z13" s="64"/>
      <c r="AA13" s="64"/>
      <c r="AB13" s="64"/>
      <c r="AC13" s="64"/>
      <c r="AD13" s="64"/>
      <c r="AE13" s="64"/>
      <c r="AG13" s="62" t="s">
        <v>411</v>
      </c>
      <c r="AH13" s="62"/>
      <c r="AI13" s="62"/>
      <c r="AJ13" s="62"/>
      <c r="AK13" s="96"/>
      <c r="AL13" s="62"/>
      <c r="AM13" s="62"/>
      <c r="AN13" s="62"/>
      <c r="AO13" s="96"/>
      <c r="AP13" s="62"/>
      <c r="AQ13" s="62"/>
      <c r="AR13" s="62"/>
      <c r="AS13" s="96"/>
      <c r="AT13" s="62"/>
      <c r="AU13" s="62"/>
      <c r="AV13" s="62"/>
      <c r="AW13" s="96"/>
      <c r="AX13" s="90">
        <f t="shared" si="1"/>
        <v>0</v>
      </c>
      <c r="AY13" s="69">
        <f t="shared" si="3"/>
        <v>0</v>
      </c>
      <c r="AZ13" s="64"/>
      <c r="BA13" s="64"/>
      <c r="BB13" s="64"/>
      <c r="BC13" s="64"/>
      <c r="BD13" s="64"/>
      <c r="BE13" s="64"/>
      <c r="BF13" s="64"/>
      <c r="BG13" s="64"/>
      <c r="BH13" s="64"/>
      <c r="BI13" s="64"/>
      <c r="BJ13" s="64"/>
      <c r="BK13" s="64"/>
    </row>
    <row r="14" spans="1:63" x14ac:dyDescent="0.3">
      <c r="A14" s="62" t="s">
        <v>412</v>
      </c>
      <c r="B14" s="62"/>
      <c r="C14" s="62"/>
      <c r="D14" s="62"/>
      <c r="E14" s="96"/>
      <c r="F14" s="62"/>
      <c r="G14" s="62"/>
      <c r="H14" s="62"/>
      <c r="I14" s="96"/>
      <c r="J14" s="62"/>
      <c r="K14" s="62"/>
      <c r="L14" s="62"/>
      <c r="M14" s="96"/>
      <c r="N14" s="62"/>
      <c r="O14" s="62"/>
      <c r="P14" s="62"/>
      <c r="Q14" s="96"/>
      <c r="R14" s="90">
        <f t="shared" si="0"/>
        <v>0</v>
      </c>
      <c r="S14" s="69">
        <f t="shared" si="2"/>
        <v>0</v>
      </c>
      <c r="T14" s="89"/>
      <c r="U14" s="89"/>
      <c r="V14" s="89"/>
      <c r="W14" s="89"/>
      <c r="X14" s="89"/>
      <c r="Y14" s="64"/>
      <c r="Z14" s="64"/>
      <c r="AA14" s="64"/>
      <c r="AB14" s="64"/>
      <c r="AC14" s="64"/>
      <c r="AD14" s="64"/>
      <c r="AE14" s="64"/>
      <c r="AG14" s="62" t="s">
        <v>412</v>
      </c>
      <c r="AH14" s="62"/>
      <c r="AI14" s="62"/>
      <c r="AJ14" s="62"/>
      <c r="AK14" s="96"/>
      <c r="AL14" s="62"/>
      <c r="AM14" s="62"/>
      <c r="AN14" s="62"/>
      <c r="AO14" s="96"/>
      <c r="AP14" s="62"/>
      <c r="AQ14" s="62"/>
      <c r="AR14" s="62"/>
      <c r="AS14" s="96"/>
      <c r="AT14" s="62"/>
      <c r="AU14" s="62"/>
      <c r="AV14" s="62"/>
      <c r="AW14" s="96"/>
      <c r="AX14" s="90">
        <f t="shared" si="1"/>
        <v>0</v>
      </c>
      <c r="AY14" s="69">
        <f t="shared" si="3"/>
        <v>0</v>
      </c>
      <c r="AZ14" s="64"/>
      <c r="BA14" s="64"/>
      <c r="BB14" s="64"/>
      <c r="BC14" s="64"/>
      <c r="BD14" s="64"/>
      <c r="BE14" s="64"/>
      <c r="BF14" s="64"/>
      <c r="BG14" s="64"/>
      <c r="BH14" s="64"/>
      <c r="BI14" s="64"/>
      <c r="BJ14" s="64"/>
      <c r="BK14" s="64"/>
    </row>
    <row r="15" spans="1:63" x14ac:dyDescent="0.3">
      <c r="A15" s="62" t="s">
        <v>413</v>
      </c>
      <c r="B15" s="62"/>
      <c r="C15" s="62"/>
      <c r="D15" s="62"/>
      <c r="E15" s="96"/>
      <c r="F15" s="62"/>
      <c r="G15" s="62"/>
      <c r="H15" s="62"/>
      <c r="I15" s="96"/>
      <c r="J15" s="62"/>
      <c r="K15" s="62"/>
      <c r="L15" s="62"/>
      <c r="M15" s="96"/>
      <c r="N15" s="62"/>
      <c r="O15" s="62"/>
      <c r="P15" s="62"/>
      <c r="Q15" s="96"/>
      <c r="R15" s="90">
        <f t="shared" si="0"/>
        <v>0</v>
      </c>
      <c r="S15" s="69">
        <f t="shared" si="2"/>
        <v>0</v>
      </c>
      <c r="T15" s="89"/>
      <c r="U15" s="89"/>
      <c r="V15" s="89"/>
      <c r="W15" s="89"/>
      <c r="X15" s="89"/>
      <c r="Y15" s="64"/>
      <c r="Z15" s="64"/>
      <c r="AA15" s="64"/>
      <c r="AB15" s="64"/>
      <c r="AC15" s="64"/>
      <c r="AD15" s="64"/>
      <c r="AE15" s="64"/>
      <c r="AG15" s="62" t="s">
        <v>413</v>
      </c>
      <c r="AH15" s="62"/>
      <c r="AI15" s="62"/>
      <c r="AJ15" s="62"/>
      <c r="AK15" s="96"/>
      <c r="AL15" s="62"/>
      <c r="AM15" s="62"/>
      <c r="AN15" s="62"/>
      <c r="AO15" s="96"/>
      <c r="AP15" s="62"/>
      <c r="AQ15" s="62"/>
      <c r="AR15" s="62"/>
      <c r="AS15" s="96"/>
      <c r="AT15" s="62"/>
      <c r="AU15" s="62"/>
      <c r="AV15" s="62"/>
      <c r="AW15" s="96"/>
      <c r="AX15" s="90">
        <f t="shared" si="1"/>
        <v>0</v>
      </c>
      <c r="AY15" s="69">
        <f t="shared" si="3"/>
        <v>0</v>
      </c>
      <c r="AZ15" s="64"/>
      <c r="BA15" s="64"/>
      <c r="BB15" s="64"/>
      <c r="BC15" s="64"/>
      <c r="BD15" s="64"/>
      <c r="BE15" s="64"/>
      <c r="BF15" s="64"/>
      <c r="BG15" s="64"/>
      <c r="BH15" s="64"/>
      <c r="BI15" s="64"/>
      <c r="BJ15" s="64"/>
      <c r="BK15" s="64"/>
    </row>
    <row r="16" spans="1:63" x14ac:dyDescent="0.3">
      <c r="A16" s="62" t="s">
        <v>414</v>
      </c>
      <c r="B16" s="62"/>
      <c r="C16" s="62"/>
      <c r="D16" s="62"/>
      <c r="E16" s="96"/>
      <c r="F16" s="62"/>
      <c r="G16" s="62"/>
      <c r="H16" s="62"/>
      <c r="I16" s="96"/>
      <c r="J16" s="62"/>
      <c r="K16" s="62"/>
      <c r="L16" s="62"/>
      <c r="M16" s="96"/>
      <c r="N16" s="62"/>
      <c r="O16" s="62"/>
      <c r="P16" s="62"/>
      <c r="Q16" s="96"/>
      <c r="R16" s="90">
        <f t="shared" si="0"/>
        <v>0</v>
      </c>
      <c r="S16" s="69">
        <f t="shared" si="2"/>
        <v>0</v>
      </c>
      <c r="T16" s="89"/>
      <c r="U16" s="89"/>
      <c r="V16" s="89"/>
      <c r="W16" s="89"/>
      <c r="X16" s="89"/>
      <c r="Y16" s="64"/>
      <c r="Z16" s="64"/>
      <c r="AA16" s="64"/>
      <c r="AB16" s="64"/>
      <c r="AC16" s="64"/>
      <c r="AD16" s="64"/>
      <c r="AE16" s="64"/>
      <c r="AG16" s="62" t="s">
        <v>414</v>
      </c>
      <c r="AH16" s="62"/>
      <c r="AI16" s="62"/>
      <c r="AJ16" s="62"/>
      <c r="AK16" s="96"/>
      <c r="AL16" s="62"/>
      <c r="AM16" s="62"/>
      <c r="AN16" s="62"/>
      <c r="AO16" s="96"/>
      <c r="AP16" s="62"/>
      <c r="AQ16" s="62"/>
      <c r="AR16" s="62"/>
      <c r="AS16" s="96"/>
      <c r="AT16" s="62"/>
      <c r="AU16" s="62"/>
      <c r="AV16" s="62"/>
      <c r="AW16" s="96"/>
      <c r="AX16" s="90">
        <f t="shared" si="1"/>
        <v>0</v>
      </c>
      <c r="AY16" s="69">
        <f t="shared" si="3"/>
        <v>0</v>
      </c>
      <c r="AZ16" s="64"/>
      <c r="BA16" s="64"/>
      <c r="BB16" s="64"/>
      <c r="BC16" s="64"/>
      <c r="BD16" s="64"/>
      <c r="BE16" s="64"/>
      <c r="BF16" s="64"/>
      <c r="BG16" s="64"/>
      <c r="BH16" s="64"/>
      <c r="BI16" s="64"/>
      <c r="BJ16" s="64"/>
      <c r="BK16" s="64"/>
    </row>
    <row r="17" spans="1:63" x14ac:dyDescent="0.3">
      <c r="A17" s="62" t="s">
        <v>415</v>
      </c>
      <c r="B17" s="62"/>
      <c r="C17" s="62"/>
      <c r="D17" s="62"/>
      <c r="E17" s="96"/>
      <c r="F17" s="62"/>
      <c r="G17" s="62"/>
      <c r="H17" s="62"/>
      <c r="I17" s="96"/>
      <c r="J17" s="62"/>
      <c r="K17" s="62"/>
      <c r="L17" s="62"/>
      <c r="M17" s="96"/>
      <c r="N17" s="62"/>
      <c r="O17" s="62"/>
      <c r="P17" s="62"/>
      <c r="Q17" s="96"/>
      <c r="R17" s="90">
        <f t="shared" si="0"/>
        <v>0</v>
      </c>
      <c r="S17" s="69">
        <f t="shared" si="2"/>
        <v>0</v>
      </c>
      <c r="T17" s="89"/>
      <c r="U17" s="89"/>
      <c r="V17" s="89"/>
      <c r="W17" s="89"/>
      <c r="X17" s="89"/>
      <c r="Y17" s="64"/>
      <c r="Z17" s="64"/>
      <c r="AA17" s="64"/>
      <c r="AB17" s="64"/>
      <c r="AC17" s="64"/>
      <c r="AD17" s="64"/>
      <c r="AE17" s="64"/>
      <c r="AG17" s="62" t="s">
        <v>415</v>
      </c>
      <c r="AH17" s="62"/>
      <c r="AI17" s="62"/>
      <c r="AJ17" s="62"/>
      <c r="AK17" s="96"/>
      <c r="AL17" s="62"/>
      <c r="AM17" s="62"/>
      <c r="AN17" s="62"/>
      <c r="AO17" s="96"/>
      <c r="AP17" s="62"/>
      <c r="AQ17" s="62"/>
      <c r="AR17" s="62"/>
      <c r="AS17" s="96"/>
      <c r="AT17" s="62"/>
      <c r="AU17" s="62"/>
      <c r="AV17" s="62"/>
      <c r="AW17" s="96"/>
      <c r="AX17" s="90">
        <f t="shared" si="1"/>
        <v>0</v>
      </c>
      <c r="AY17" s="69">
        <f t="shared" si="3"/>
        <v>0</v>
      </c>
      <c r="AZ17" s="64"/>
      <c r="BA17" s="64"/>
      <c r="BB17" s="64"/>
      <c r="BC17" s="64"/>
      <c r="BD17" s="64"/>
      <c r="BE17" s="64"/>
      <c r="BF17" s="64"/>
      <c r="BG17" s="64"/>
      <c r="BH17" s="64"/>
      <c r="BI17" s="64"/>
      <c r="BJ17" s="64"/>
      <c r="BK17" s="64"/>
    </row>
    <row r="18" spans="1:63" x14ac:dyDescent="0.3">
      <c r="A18" s="62" t="s">
        <v>416</v>
      </c>
      <c r="B18" s="62"/>
      <c r="C18" s="62"/>
      <c r="D18" s="62"/>
      <c r="E18" s="96"/>
      <c r="F18" s="62"/>
      <c r="G18" s="62"/>
      <c r="H18" s="62"/>
      <c r="I18" s="96"/>
      <c r="J18" s="62"/>
      <c r="K18" s="62"/>
      <c r="L18" s="62"/>
      <c r="M18" s="96"/>
      <c r="N18" s="62"/>
      <c r="O18" s="62"/>
      <c r="P18" s="62"/>
      <c r="Q18" s="96"/>
      <c r="R18" s="90">
        <f t="shared" si="0"/>
        <v>0</v>
      </c>
      <c r="S18" s="69">
        <f t="shared" si="2"/>
        <v>0</v>
      </c>
      <c r="T18" s="89"/>
      <c r="U18" s="89"/>
      <c r="V18" s="89"/>
      <c r="W18" s="89"/>
      <c r="X18" s="89"/>
      <c r="Y18" s="64"/>
      <c r="Z18" s="64"/>
      <c r="AA18" s="64"/>
      <c r="AB18" s="64"/>
      <c r="AC18" s="64"/>
      <c r="AD18" s="64"/>
      <c r="AE18" s="64"/>
      <c r="AG18" s="62" t="s">
        <v>416</v>
      </c>
      <c r="AH18" s="62"/>
      <c r="AI18" s="62"/>
      <c r="AJ18" s="62"/>
      <c r="AK18" s="96"/>
      <c r="AL18" s="62"/>
      <c r="AM18" s="62"/>
      <c r="AN18" s="62"/>
      <c r="AO18" s="96"/>
      <c r="AP18" s="62"/>
      <c r="AQ18" s="62"/>
      <c r="AR18" s="62"/>
      <c r="AS18" s="96"/>
      <c r="AT18" s="62"/>
      <c r="AU18" s="62"/>
      <c r="AV18" s="62"/>
      <c r="AW18" s="96"/>
      <c r="AX18" s="90">
        <f t="shared" si="1"/>
        <v>0</v>
      </c>
      <c r="AY18" s="69">
        <f t="shared" si="3"/>
        <v>0</v>
      </c>
      <c r="AZ18" s="64"/>
      <c r="BA18" s="64"/>
      <c r="BB18" s="64"/>
      <c r="BC18" s="64"/>
      <c r="BD18" s="64"/>
      <c r="BE18" s="64"/>
      <c r="BF18" s="64"/>
      <c r="BG18" s="64"/>
      <c r="BH18" s="64"/>
      <c r="BI18" s="64"/>
      <c r="BJ18" s="64"/>
      <c r="BK18" s="64"/>
    </row>
    <row r="19" spans="1:63" x14ac:dyDescent="0.3">
      <c r="A19" s="62" t="s">
        <v>417</v>
      </c>
      <c r="B19" s="62"/>
      <c r="C19" s="62"/>
      <c r="D19" s="62"/>
      <c r="E19" s="96"/>
      <c r="F19" s="62"/>
      <c r="G19" s="62"/>
      <c r="H19" s="62"/>
      <c r="I19" s="96"/>
      <c r="J19" s="62"/>
      <c r="K19" s="62"/>
      <c r="L19" s="62"/>
      <c r="M19" s="96"/>
      <c r="N19" s="62"/>
      <c r="O19" s="62"/>
      <c r="P19" s="62"/>
      <c r="Q19" s="96"/>
      <c r="R19" s="90">
        <f t="shared" si="0"/>
        <v>0</v>
      </c>
      <c r="S19" s="69">
        <f t="shared" si="2"/>
        <v>0</v>
      </c>
      <c r="T19" s="89"/>
      <c r="U19" s="89"/>
      <c r="V19" s="89"/>
      <c r="W19" s="89"/>
      <c r="X19" s="89"/>
      <c r="Y19" s="64"/>
      <c r="Z19" s="64"/>
      <c r="AA19" s="64"/>
      <c r="AB19" s="64"/>
      <c r="AC19" s="64"/>
      <c r="AD19" s="64"/>
      <c r="AE19" s="64"/>
      <c r="AG19" s="62" t="s">
        <v>417</v>
      </c>
      <c r="AH19" s="62"/>
      <c r="AI19" s="62"/>
      <c r="AJ19" s="62"/>
      <c r="AK19" s="96"/>
      <c r="AL19" s="62"/>
      <c r="AM19" s="62"/>
      <c r="AN19" s="62"/>
      <c r="AO19" s="96"/>
      <c r="AP19" s="62"/>
      <c r="AQ19" s="62"/>
      <c r="AR19" s="62"/>
      <c r="AS19" s="96"/>
      <c r="AT19" s="62"/>
      <c r="AU19" s="62"/>
      <c r="AV19" s="62"/>
      <c r="AW19" s="96"/>
      <c r="AX19" s="90">
        <f t="shared" si="1"/>
        <v>0</v>
      </c>
      <c r="AY19" s="69">
        <f t="shared" si="3"/>
        <v>0</v>
      </c>
      <c r="AZ19" s="64"/>
      <c r="BA19" s="64"/>
      <c r="BB19" s="64"/>
      <c r="BC19" s="64"/>
      <c r="BD19" s="64"/>
      <c r="BE19" s="64"/>
      <c r="BF19" s="64"/>
      <c r="BG19" s="64"/>
      <c r="BH19" s="64"/>
      <c r="BI19" s="62"/>
      <c r="BJ19" s="62"/>
      <c r="BK19" s="62"/>
    </row>
    <row r="20" spans="1:63" x14ac:dyDescent="0.3">
      <c r="A20" s="62" t="s">
        <v>418</v>
      </c>
      <c r="B20" s="62"/>
      <c r="C20" s="62"/>
      <c r="D20" s="62"/>
      <c r="E20" s="96"/>
      <c r="F20" s="62"/>
      <c r="G20" s="62"/>
      <c r="H20" s="62"/>
      <c r="I20" s="96"/>
      <c r="J20" s="62"/>
      <c r="K20" s="62"/>
      <c r="L20" s="62"/>
      <c r="M20" s="96"/>
      <c r="N20" s="62"/>
      <c r="O20" s="62"/>
      <c r="P20" s="62"/>
      <c r="Q20" s="96"/>
      <c r="R20" s="90">
        <f t="shared" si="0"/>
        <v>0</v>
      </c>
      <c r="S20" s="69">
        <f t="shared" si="2"/>
        <v>0</v>
      </c>
      <c r="T20" s="89"/>
      <c r="U20" s="89"/>
      <c r="V20" s="89"/>
      <c r="W20" s="89"/>
      <c r="X20" s="89"/>
      <c r="Y20" s="64"/>
      <c r="Z20" s="64"/>
      <c r="AA20" s="64"/>
      <c r="AB20" s="64"/>
      <c r="AC20" s="64"/>
      <c r="AD20" s="64"/>
      <c r="AE20" s="64"/>
      <c r="AG20" s="62" t="s">
        <v>418</v>
      </c>
      <c r="AH20" s="62"/>
      <c r="AI20" s="62"/>
      <c r="AJ20" s="62"/>
      <c r="AK20" s="96"/>
      <c r="AL20" s="62"/>
      <c r="AM20" s="62"/>
      <c r="AN20" s="62"/>
      <c r="AO20" s="96"/>
      <c r="AP20" s="62"/>
      <c r="AQ20" s="62"/>
      <c r="AR20" s="62"/>
      <c r="AS20" s="96"/>
      <c r="AT20" s="62"/>
      <c r="AU20" s="62"/>
      <c r="AV20" s="62"/>
      <c r="AW20" s="96"/>
      <c r="AX20" s="90">
        <f t="shared" si="1"/>
        <v>0</v>
      </c>
      <c r="AY20" s="69">
        <f t="shared" si="3"/>
        <v>0</v>
      </c>
      <c r="AZ20" s="64"/>
      <c r="BA20" s="64"/>
      <c r="BB20" s="64"/>
      <c r="BC20" s="64"/>
      <c r="BD20" s="64"/>
      <c r="BE20" s="64"/>
      <c r="BF20" s="64"/>
      <c r="BG20" s="64"/>
      <c r="BH20" s="64"/>
      <c r="BI20" s="62"/>
      <c r="BJ20" s="62"/>
      <c r="BK20" s="62"/>
    </row>
    <row r="21" spans="1:63" x14ac:dyDescent="0.3">
      <c r="A21" s="62" t="s">
        <v>419</v>
      </c>
      <c r="B21" s="62"/>
      <c r="C21" s="62"/>
      <c r="D21" s="62"/>
      <c r="E21" s="96"/>
      <c r="F21" s="62"/>
      <c r="G21" s="62"/>
      <c r="H21" s="62"/>
      <c r="I21" s="96"/>
      <c r="J21" s="62"/>
      <c r="K21" s="62"/>
      <c r="L21" s="62"/>
      <c r="M21" s="96"/>
      <c r="N21" s="62"/>
      <c r="O21" s="62"/>
      <c r="P21" s="62"/>
      <c r="Q21" s="96"/>
      <c r="R21" s="90">
        <f t="shared" si="0"/>
        <v>0</v>
      </c>
      <c r="S21" s="69">
        <f t="shared" si="2"/>
        <v>0</v>
      </c>
      <c r="T21" s="89"/>
      <c r="U21" s="89"/>
      <c r="V21" s="89"/>
      <c r="W21" s="89"/>
      <c r="X21" s="89"/>
      <c r="Y21" s="64"/>
      <c r="Z21" s="64"/>
      <c r="AA21" s="64"/>
      <c r="AB21" s="64"/>
      <c r="AC21" s="64"/>
      <c r="AD21" s="64"/>
      <c r="AE21" s="64"/>
      <c r="AG21" s="62" t="s">
        <v>419</v>
      </c>
      <c r="AH21" s="62"/>
      <c r="AI21" s="62"/>
      <c r="AJ21" s="62"/>
      <c r="AK21" s="96"/>
      <c r="AL21" s="62"/>
      <c r="AM21" s="62"/>
      <c r="AN21" s="62"/>
      <c r="AO21" s="96"/>
      <c r="AP21" s="62"/>
      <c r="AQ21" s="62"/>
      <c r="AR21" s="62"/>
      <c r="AS21" s="96"/>
      <c r="AT21" s="62"/>
      <c r="AU21" s="62"/>
      <c r="AV21" s="62"/>
      <c r="AW21" s="96"/>
      <c r="AX21" s="90">
        <f t="shared" si="1"/>
        <v>0</v>
      </c>
      <c r="AY21" s="69">
        <f t="shared" si="3"/>
        <v>0</v>
      </c>
      <c r="AZ21" s="64"/>
      <c r="BA21" s="64"/>
      <c r="BB21" s="64"/>
      <c r="BC21" s="64"/>
      <c r="BD21" s="64"/>
      <c r="BE21" s="64"/>
      <c r="BF21" s="64"/>
      <c r="BG21" s="64"/>
      <c r="BH21" s="64"/>
      <c r="BI21" s="62"/>
      <c r="BJ21" s="62"/>
      <c r="BK21" s="62"/>
    </row>
    <row r="22" spans="1:63" x14ac:dyDescent="0.3">
      <c r="A22" s="62" t="s">
        <v>420</v>
      </c>
      <c r="B22" s="62"/>
      <c r="C22" s="62"/>
      <c r="D22" s="62"/>
      <c r="E22" s="96"/>
      <c r="F22" s="62"/>
      <c r="G22" s="62"/>
      <c r="H22" s="62"/>
      <c r="I22" s="96"/>
      <c r="J22" s="62"/>
      <c r="K22" s="62"/>
      <c r="L22" s="62"/>
      <c r="M22" s="96"/>
      <c r="N22" s="62"/>
      <c r="O22" s="62"/>
      <c r="P22" s="62"/>
      <c r="Q22" s="96"/>
      <c r="R22" s="90">
        <f t="shared" si="0"/>
        <v>0</v>
      </c>
      <c r="S22" s="69">
        <f t="shared" si="2"/>
        <v>0</v>
      </c>
      <c r="T22" s="89"/>
      <c r="U22" s="89"/>
      <c r="V22" s="89"/>
      <c r="W22" s="89"/>
      <c r="X22" s="89"/>
      <c r="Y22" s="64"/>
      <c r="Z22" s="64"/>
      <c r="AA22" s="64"/>
      <c r="AB22" s="64"/>
      <c r="AC22" s="64"/>
      <c r="AD22" s="64"/>
      <c r="AE22" s="64"/>
      <c r="AG22" s="62" t="s">
        <v>420</v>
      </c>
      <c r="AH22" s="62"/>
      <c r="AI22" s="62"/>
      <c r="AJ22" s="62"/>
      <c r="AK22" s="96"/>
      <c r="AL22" s="62"/>
      <c r="AM22" s="62"/>
      <c r="AN22" s="62"/>
      <c r="AO22" s="96"/>
      <c r="AP22" s="62"/>
      <c r="AQ22" s="62"/>
      <c r="AR22" s="62"/>
      <c r="AS22" s="96"/>
      <c r="AT22" s="62"/>
      <c r="AU22" s="62"/>
      <c r="AV22" s="62"/>
      <c r="AW22" s="96"/>
      <c r="AX22" s="90">
        <f t="shared" si="1"/>
        <v>0</v>
      </c>
      <c r="AY22" s="69">
        <f t="shared" si="3"/>
        <v>0</v>
      </c>
      <c r="AZ22" s="64"/>
      <c r="BA22" s="64"/>
      <c r="BB22" s="64"/>
      <c r="BC22" s="64"/>
      <c r="BD22" s="64"/>
      <c r="BE22" s="64"/>
      <c r="BF22" s="64"/>
      <c r="BG22" s="64"/>
      <c r="BH22" s="64"/>
      <c r="BI22" s="64"/>
      <c r="BJ22" s="64"/>
      <c r="BK22" s="64"/>
    </row>
    <row r="23" spans="1:63" x14ac:dyDescent="0.3">
      <c r="A23" s="62" t="s">
        <v>421</v>
      </c>
      <c r="B23" s="62"/>
      <c r="C23" s="62"/>
      <c r="D23" s="62"/>
      <c r="E23" s="96"/>
      <c r="F23" s="62"/>
      <c r="G23" s="62"/>
      <c r="H23" s="62"/>
      <c r="I23" s="96"/>
      <c r="J23" s="62"/>
      <c r="K23" s="62"/>
      <c r="L23" s="62"/>
      <c r="M23" s="96"/>
      <c r="N23" s="62"/>
      <c r="O23" s="62"/>
      <c r="P23" s="62"/>
      <c r="Q23" s="96"/>
      <c r="R23" s="90">
        <f t="shared" si="0"/>
        <v>0</v>
      </c>
      <c r="S23" s="69">
        <f t="shared" si="2"/>
        <v>0</v>
      </c>
      <c r="T23" s="89"/>
      <c r="U23" s="89"/>
      <c r="V23" s="89"/>
      <c r="W23" s="89"/>
      <c r="X23" s="89"/>
      <c r="Y23" s="64"/>
      <c r="Z23" s="64"/>
      <c r="AA23" s="64"/>
      <c r="AB23" s="64"/>
      <c r="AC23" s="64"/>
      <c r="AD23" s="64"/>
      <c r="AE23" s="64"/>
      <c r="AG23" s="62" t="s">
        <v>421</v>
      </c>
      <c r="AH23" s="62"/>
      <c r="AI23" s="62"/>
      <c r="AJ23" s="62"/>
      <c r="AK23" s="96"/>
      <c r="AL23" s="62"/>
      <c r="AM23" s="62"/>
      <c r="AN23" s="62"/>
      <c r="AO23" s="96"/>
      <c r="AP23" s="62"/>
      <c r="AQ23" s="62"/>
      <c r="AR23" s="62"/>
      <c r="AS23" s="96"/>
      <c r="AT23" s="62"/>
      <c r="AU23" s="62"/>
      <c r="AV23" s="62"/>
      <c r="AW23" s="96"/>
      <c r="AX23" s="90">
        <f t="shared" si="1"/>
        <v>0</v>
      </c>
      <c r="AY23" s="69">
        <f t="shared" si="3"/>
        <v>0</v>
      </c>
      <c r="AZ23" s="64"/>
      <c r="BA23" s="64"/>
      <c r="BB23" s="64"/>
      <c r="BC23" s="64"/>
      <c r="BD23" s="64"/>
      <c r="BE23" s="64"/>
      <c r="BF23" s="64"/>
      <c r="BG23" s="64"/>
      <c r="BH23" s="64"/>
      <c r="BI23" s="64"/>
      <c r="BJ23" s="64"/>
      <c r="BK23" s="64"/>
    </row>
    <row r="24" spans="1:63" x14ac:dyDescent="0.3">
      <c r="A24" s="62" t="s">
        <v>422</v>
      </c>
      <c r="B24" s="62"/>
      <c r="C24" s="62"/>
      <c r="D24" s="62"/>
      <c r="E24" s="96"/>
      <c r="F24" s="62"/>
      <c r="G24" s="62"/>
      <c r="H24" s="62"/>
      <c r="I24" s="96"/>
      <c r="J24" s="62"/>
      <c r="K24" s="62"/>
      <c r="L24" s="62"/>
      <c r="M24" s="96"/>
      <c r="N24" s="62"/>
      <c r="O24" s="62"/>
      <c r="P24" s="62"/>
      <c r="Q24" s="96"/>
      <c r="R24" s="90">
        <f t="shared" si="0"/>
        <v>0</v>
      </c>
      <c r="S24" s="69">
        <f t="shared" si="2"/>
        <v>0</v>
      </c>
      <c r="T24" s="89"/>
      <c r="U24" s="89"/>
      <c r="V24" s="89"/>
      <c r="W24" s="89"/>
      <c r="X24" s="89"/>
      <c r="Y24" s="64"/>
      <c r="Z24" s="64"/>
      <c r="AA24" s="64"/>
      <c r="AB24" s="64"/>
      <c r="AC24" s="64"/>
      <c r="AD24" s="64"/>
      <c r="AE24" s="64"/>
      <c r="AG24" s="62" t="s">
        <v>422</v>
      </c>
      <c r="AH24" s="62"/>
      <c r="AI24" s="62"/>
      <c r="AJ24" s="62"/>
      <c r="AK24" s="96"/>
      <c r="AL24" s="62"/>
      <c r="AM24" s="62"/>
      <c r="AN24" s="62"/>
      <c r="AO24" s="96"/>
      <c r="AP24" s="62"/>
      <c r="AQ24" s="62"/>
      <c r="AR24" s="62"/>
      <c r="AS24" s="96"/>
      <c r="AT24" s="62"/>
      <c r="AU24" s="62"/>
      <c r="AV24" s="62"/>
      <c r="AW24" s="96"/>
      <c r="AX24" s="90">
        <f t="shared" si="1"/>
        <v>0</v>
      </c>
      <c r="AY24" s="69">
        <f t="shared" si="3"/>
        <v>0</v>
      </c>
      <c r="AZ24" s="64"/>
      <c r="BA24" s="64"/>
      <c r="BB24" s="64"/>
      <c r="BC24" s="64"/>
      <c r="BD24" s="64"/>
      <c r="BE24" s="64"/>
      <c r="BF24" s="64"/>
      <c r="BG24" s="64"/>
      <c r="BH24" s="64"/>
      <c r="BI24" s="64"/>
      <c r="BJ24" s="64"/>
      <c r="BK24" s="64"/>
    </row>
    <row r="25" spans="1:63" x14ac:dyDescent="0.3">
      <c r="A25" s="62" t="s">
        <v>423</v>
      </c>
      <c r="B25" s="62"/>
      <c r="C25" s="62"/>
      <c r="D25" s="62"/>
      <c r="E25" s="96"/>
      <c r="F25" s="62"/>
      <c r="G25" s="62"/>
      <c r="H25" s="62"/>
      <c r="I25" s="96"/>
      <c r="J25" s="62"/>
      <c r="K25" s="62"/>
      <c r="L25" s="62"/>
      <c r="M25" s="96"/>
      <c r="N25" s="62"/>
      <c r="O25" s="62"/>
      <c r="P25" s="62"/>
      <c r="Q25" s="96"/>
      <c r="R25" s="90">
        <f t="shared" si="0"/>
        <v>0</v>
      </c>
      <c r="S25" s="69">
        <f t="shared" si="2"/>
        <v>0</v>
      </c>
      <c r="T25" s="89"/>
      <c r="U25" s="89"/>
      <c r="V25" s="89"/>
      <c r="W25" s="89"/>
      <c r="X25" s="89"/>
      <c r="Y25" s="64"/>
      <c r="Z25" s="64"/>
      <c r="AA25" s="64"/>
      <c r="AB25" s="64"/>
      <c r="AC25" s="64"/>
      <c r="AD25" s="64"/>
      <c r="AE25" s="64"/>
      <c r="AG25" s="62" t="s">
        <v>423</v>
      </c>
      <c r="AH25" s="62"/>
      <c r="AI25" s="62"/>
      <c r="AJ25" s="62"/>
      <c r="AK25" s="96"/>
      <c r="AL25" s="62"/>
      <c r="AM25" s="62"/>
      <c r="AN25" s="62"/>
      <c r="AO25" s="96"/>
      <c r="AP25" s="62"/>
      <c r="AQ25" s="62"/>
      <c r="AR25" s="62"/>
      <c r="AS25" s="96"/>
      <c r="AT25" s="62"/>
      <c r="AU25" s="62"/>
      <c r="AV25" s="62"/>
      <c r="AW25" s="96"/>
      <c r="AX25" s="90">
        <f t="shared" si="1"/>
        <v>0</v>
      </c>
      <c r="AY25" s="69">
        <f t="shared" si="3"/>
        <v>0</v>
      </c>
      <c r="AZ25" s="64"/>
      <c r="BA25" s="64"/>
      <c r="BB25" s="64"/>
      <c r="BC25" s="64"/>
      <c r="BD25" s="64"/>
      <c r="BE25" s="64"/>
      <c r="BF25" s="64"/>
      <c r="BG25" s="64"/>
      <c r="BH25" s="64"/>
      <c r="BI25" s="64"/>
      <c r="BJ25" s="64"/>
      <c r="BK25" s="64"/>
    </row>
    <row r="26" spans="1:63" x14ac:dyDescent="0.3">
      <c r="A26" s="62" t="s">
        <v>424</v>
      </c>
      <c r="B26" s="62"/>
      <c r="C26" s="62"/>
      <c r="D26" s="62"/>
      <c r="E26" s="96"/>
      <c r="F26" s="62"/>
      <c r="G26" s="62"/>
      <c r="H26" s="62"/>
      <c r="I26" s="96"/>
      <c r="J26" s="62"/>
      <c r="K26" s="62"/>
      <c r="L26" s="62"/>
      <c r="M26" s="96"/>
      <c r="N26" s="62"/>
      <c r="O26" s="62"/>
      <c r="P26" s="62"/>
      <c r="Q26" s="96"/>
      <c r="R26" s="90">
        <f t="shared" si="0"/>
        <v>0</v>
      </c>
      <c r="S26" s="69">
        <f t="shared" si="2"/>
        <v>0</v>
      </c>
      <c r="T26" s="89"/>
      <c r="U26" s="89"/>
      <c r="V26" s="89"/>
      <c r="W26" s="89"/>
      <c r="X26" s="89"/>
      <c r="Y26" s="64"/>
      <c r="Z26" s="64"/>
      <c r="AA26" s="64"/>
      <c r="AB26" s="64"/>
      <c r="AC26" s="64"/>
      <c r="AD26" s="64"/>
      <c r="AE26" s="64"/>
      <c r="AG26" s="62" t="s">
        <v>424</v>
      </c>
      <c r="AH26" s="62"/>
      <c r="AI26" s="62"/>
      <c r="AJ26" s="62"/>
      <c r="AK26" s="96"/>
      <c r="AL26" s="62"/>
      <c r="AM26" s="62"/>
      <c r="AN26" s="62"/>
      <c r="AO26" s="96"/>
      <c r="AP26" s="62"/>
      <c r="AQ26" s="62"/>
      <c r="AR26" s="62"/>
      <c r="AS26" s="96"/>
      <c r="AT26" s="62"/>
      <c r="AU26" s="62"/>
      <c r="AV26" s="62"/>
      <c r="AW26" s="96"/>
      <c r="AX26" s="90">
        <f t="shared" si="1"/>
        <v>0</v>
      </c>
      <c r="AY26" s="69">
        <f t="shared" si="3"/>
        <v>0</v>
      </c>
      <c r="AZ26" s="64"/>
      <c r="BA26" s="64"/>
      <c r="BB26" s="64"/>
      <c r="BC26" s="64"/>
      <c r="BD26" s="64"/>
      <c r="BE26" s="64"/>
      <c r="BF26" s="64"/>
      <c r="BG26" s="64"/>
      <c r="BH26" s="64"/>
      <c r="BI26" s="64"/>
      <c r="BJ26" s="64"/>
      <c r="BK26" s="64"/>
    </row>
    <row r="27" spans="1:63" x14ac:dyDescent="0.3">
      <c r="A27" s="62" t="s">
        <v>425</v>
      </c>
      <c r="B27" s="62"/>
      <c r="C27" s="62"/>
      <c r="D27" s="62"/>
      <c r="E27" s="96"/>
      <c r="F27" s="62"/>
      <c r="G27" s="62"/>
      <c r="H27" s="62"/>
      <c r="I27" s="96"/>
      <c r="J27" s="62"/>
      <c r="K27" s="62"/>
      <c r="L27" s="62"/>
      <c r="M27" s="96"/>
      <c r="N27" s="62"/>
      <c r="O27" s="62"/>
      <c r="P27" s="62"/>
      <c r="Q27" s="96"/>
      <c r="R27" s="90">
        <f t="shared" si="0"/>
        <v>0</v>
      </c>
      <c r="S27" s="69">
        <f t="shared" si="2"/>
        <v>0</v>
      </c>
      <c r="T27" s="89"/>
      <c r="U27" s="89"/>
      <c r="V27" s="89"/>
      <c r="W27" s="89"/>
      <c r="X27" s="89"/>
      <c r="Y27" s="64"/>
      <c r="Z27" s="64"/>
      <c r="AA27" s="64"/>
      <c r="AB27" s="64"/>
      <c r="AC27" s="64"/>
      <c r="AD27" s="64"/>
      <c r="AE27" s="64"/>
      <c r="AG27" s="62" t="s">
        <v>425</v>
      </c>
      <c r="AH27" s="62"/>
      <c r="AI27" s="62"/>
      <c r="AJ27" s="62"/>
      <c r="AK27" s="96"/>
      <c r="AL27" s="62"/>
      <c r="AM27" s="62"/>
      <c r="AN27" s="62"/>
      <c r="AO27" s="96"/>
      <c r="AP27" s="62"/>
      <c r="AQ27" s="62"/>
      <c r="AR27" s="62"/>
      <c r="AS27" s="96"/>
      <c r="AT27" s="62"/>
      <c r="AU27" s="62"/>
      <c r="AV27" s="62"/>
      <c r="AW27" s="96"/>
      <c r="AX27" s="90">
        <f t="shared" si="1"/>
        <v>0</v>
      </c>
      <c r="AY27" s="69">
        <f t="shared" si="3"/>
        <v>0</v>
      </c>
      <c r="AZ27" s="64"/>
      <c r="BA27" s="64"/>
      <c r="BB27" s="64"/>
      <c r="BC27" s="64"/>
      <c r="BD27" s="64"/>
      <c r="BE27" s="64"/>
      <c r="BF27" s="64"/>
      <c r="BG27" s="64"/>
      <c r="BH27" s="64"/>
      <c r="BI27" s="64"/>
      <c r="BJ27" s="64"/>
      <c r="BK27" s="64"/>
    </row>
    <row r="28" spans="1:63" x14ac:dyDescent="0.3">
      <c r="A28" s="62" t="s">
        <v>426</v>
      </c>
      <c r="B28" s="62"/>
      <c r="C28" s="62"/>
      <c r="D28" s="62"/>
      <c r="E28" s="96"/>
      <c r="F28" s="62"/>
      <c r="G28" s="62"/>
      <c r="H28" s="62"/>
      <c r="I28" s="96"/>
      <c r="J28" s="62"/>
      <c r="K28" s="62"/>
      <c r="L28" s="62"/>
      <c r="M28" s="96"/>
      <c r="N28" s="62"/>
      <c r="O28" s="62"/>
      <c r="P28" s="62"/>
      <c r="Q28" s="96"/>
      <c r="R28" s="90">
        <f t="shared" si="0"/>
        <v>0</v>
      </c>
      <c r="S28" s="69">
        <f t="shared" si="2"/>
        <v>0</v>
      </c>
      <c r="T28" s="89"/>
      <c r="U28" s="89"/>
      <c r="V28" s="89"/>
      <c r="W28" s="89"/>
      <c r="X28" s="89"/>
      <c r="Y28" s="64"/>
      <c r="Z28" s="64"/>
      <c r="AA28" s="64"/>
      <c r="AB28" s="64"/>
      <c r="AC28" s="64"/>
      <c r="AD28" s="64"/>
      <c r="AE28" s="64"/>
      <c r="AG28" s="62" t="s">
        <v>426</v>
      </c>
      <c r="AH28" s="62"/>
      <c r="AI28" s="62"/>
      <c r="AJ28" s="62"/>
      <c r="AK28" s="96"/>
      <c r="AL28" s="62"/>
      <c r="AM28" s="62"/>
      <c r="AN28" s="62"/>
      <c r="AO28" s="96"/>
      <c r="AP28" s="62"/>
      <c r="AQ28" s="62"/>
      <c r="AR28" s="62"/>
      <c r="AS28" s="96"/>
      <c r="AT28" s="62"/>
      <c r="AU28" s="62"/>
      <c r="AV28" s="62"/>
      <c r="AW28" s="96"/>
      <c r="AX28" s="90">
        <f t="shared" si="1"/>
        <v>0</v>
      </c>
      <c r="AY28" s="69">
        <f t="shared" si="3"/>
        <v>0</v>
      </c>
      <c r="AZ28" s="64"/>
      <c r="BA28" s="64"/>
      <c r="BB28" s="64"/>
      <c r="BC28" s="64"/>
      <c r="BD28" s="64"/>
      <c r="BE28" s="64"/>
      <c r="BF28" s="64"/>
      <c r="BG28" s="64"/>
      <c r="BH28" s="64"/>
      <c r="BI28" s="64"/>
      <c r="BJ28" s="64"/>
      <c r="BK28" s="64"/>
    </row>
    <row r="29" spans="1:63" x14ac:dyDescent="0.3">
      <c r="A29" s="62" t="s">
        <v>427</v>
      </c>
      <c r="B29" s="62"/>
      <c r="C29" s="62"/>
      <c r="D29" s="62"/>
      <c r="E29" s="96"/>
      <c r="F29" s="62"/>
      <c r="G29" s="62"/>
      <c r="H29" s="62"/>
      <c r="I29" s="96"/>
      <c r="J29" s="62"/>
      <c r="K29" s="62"/>
      <c r="L29" s="62"/>
      <c r="M29" s="96"/>
      <c r="N29" s="62"/>
      <c r="O29" s="62"/>
      <c r="P29" s="62"/>
      <c r="Q29" s="96"/>
      <c r="R29" s="90">
        <f t="shared" si="0"/>
        <v>0</v>
      </c>
      <c r="S29" s="69">
        <f t="shared" si="2"/>
        <v>0</v>
      </c>
      <c r="T29" s="89"/>
      <c r="U29" s="89"/>
      <c r="V29" s="89"/>
      <c r="W29" s="89"/>
      <c r="X29" s="89"/>
      <c r="Y29" s="64"/>
      <c r="Z29" s="64"/>
      <c r="AA29" s="64"/>
      <c r="AB29" s="64"/>
      <c r="AC29" s="64"/>
      <c r="AD29" s="64"/>
      <c r="AE29" s="64"/>
      <c r="AG29" s="62" t="s">
        <v>427</v>
      </c>
      <c r="AH29" s="62"/>
      <c r="AI29" s="62"/>
      <c r="AJ29" s="62"/>
      <c r="AK29" s="96"/>
      <c r="AL29" s="62"/>
      <c r="AM29" s="62"/>
      <c r="AN29" s="62"/>
      <c r="AO29" s="96"/>
      <c r="AP29" s="62"/>
      <c r="AQ29" s="62"/>
      <c r="AR29" s="62"/>
      <c r="AS29" s="96"/>
      <c r="AT29" s="62"/>
      <c r="AU29" s="62"/>
      <c r="AV29" s="62"/>
      <c r="AW29" s="96"/>
      <c r="AX29" s="90">
        <f t="shared" si="1"/>
        <v>0</v>
      </c>
      <c r="AY29" s="69">
        <f t="shared" si="3"/>
        <v>0</v>
      </c>
      <c r="AZ29" s="64"/>
      <c r="BA29" s="64"/>
      <c r="BB29" s="64"/>
      <c r="BC29" s="64"/>
      <c r="BD29" s="64"/>
      <c r="BE29" s="64"/>
      <c r="BF29" s="64"/>
      <c r="BG29" s="64"/>
      <c r="BH29" s="64"/>
      <c r="BI29" s="64"/>
      <c r="BJ29" s="64"/>
      <c r="BK29" s="64"/>
    </row>
    <row r="30" spans="1:63" x14ac:dyDescent="0.3">
      <c r="A30" s="62" t="s">
        <v>428</v>
      </c>
      <c r="B30" s="62"/>
      <c r="C30" s="62"/>
      <c r="D30" s="62"/>
      <c r="E30" s="96"/>
      <c r="F30" s="62"/>
      <c r="G30" s="62"/>
      <c r="H30" s="62"/>
      <c r="I30" s="96"/>
      <c r="J30" s="62"/>
      <c r="K30" s="62"/>
      <c r="L30" s="62"/>
      <c r="M30" s="96"/>
      <c r="N30" s="62"/>
      <c r="O30" s="62"/>
      <c r="P30" s="62"/>
      <c r="Q30" s="96"/>
      <c r="R30" s="90">
        <f t="shared" si="0"/>
        <v>0</v>
      </c>
      <c r="S30" s="69">
        <f t="shared" si="2"/>
        <v>0</v>
      </c>
      <c r="T30" s="89"/>
      <c r="U30" s="89"/>
      <c r="V30" s="89"/>
      <c r="W30" s="89"/>
      <c r="X30" s="89"/>
      <c r="Y30" s="64"/>
      <c r="Z30" s="64"/>
      <c r="AA30" s="64"/>
      <c r="AB30" s="64"/>
      <c r="AC30" s="64"/>
      <c r="AD30" s="64"/>
      <c r="AE30" s="64"/>
      <c r="AG30" s="62" t="s">
        <v>428</v>
      </c>
      <c r="AH30" s="62"/>
      <c r="AI30" s="62"/>
      <c r="AJ30" s="62"/>
      <c r="AK30" s="96"/>
      <c r="AL30" s="62"/>
      <c r="AM30" s="62"/>
      <c r="AN30" s="62"/>
      <c r="AO30" s="96"/>
      <c r="AP30" s="62"/>
      <c r="AQ30" s="62"/>
      <c r="AR30" s="62"/>
      <c r="AS30" s="96"/>
      <c r="AT30" s="62"/>
      <c r="AU30" s="62"/>
      <c r="AV30" s="62"/>
      <c r="AW30" s="96"/>
      <c r="AX30" s="90">
        <f t="shared" si="1"/>
        <v>0</v>
      </c>
      <c r="AY30" s="69">
        <f t="shared" si="3"/>
        <v>0</v>
      </c>
      <c r="AZ30" s="64"/>
      <c r="BA30" s="64"/>
      <c r="BB30" s="64"/>
      <c r="BC30" s="64"/>
      <c r="BD30" s="64"/>
      <c r="BE30" s="64"/>
      <c r="BF30" s="64"/>
      <c r="BG30" s="64"/>
      <c r="BH30" s="64"/>
      <c r="BI30" s="64"/>
      <c r="BJ30" s="64"/>
      <c r="BK30" s="64"/>
    </row>
    <row r="31" spans="1:63" x14ac:dyDescent="0.3">
      <c r="A31" s="62" t="s">
        <v>429</v>
      </c>
      <c r="B31" s="62"/>
      <c r="C31" s="62"/>
      <c r="D31" s="62"/>
      <c r="E31" s="96"/>
      <c r="F31" s="62"/>
      <c r="G31" s="62"/>
      <c r="H31" s="62"/>
      <c r="I31" s="96"/>
      <c r="J31" s="62"/>
      <c r="K31" s="62"/>
      <c r="L31" s="62"/>
      <c r="M31" s="96"/>
      <c r="N31" s="62"/>
      <c r="O31" s="62"/>
      <c r="P31" s="62"/>
      <c r="Q31" s="96"/>
      <c r="R31" s="90">
        <f t="shared" si="0"/>
        <v>0</v>
      </c>
      <c r="S31" s="69">
        <f t="shared" si="2"/>
        <v>0</v>
      </c>
      <c r="T31" s="89"/>
      <c r="U31" s="89"/>
      <c r="V31" s="89"/>
      <c r="W31" s="89"/>
      <c r="X31" s="89"/>
      <c r="Y31" s="64"/>
      <c r="Z31" s="64"/>
      <c r="AA31" s="64"/>
      <c r="AB31" s="64"/>
      <c r="AC31" s="64"/>
      <c r="AD31" s="64"/>
      <c r="AE31" s="64"/>
      <c r="AG31" s="62" t="s">
        <v>429</v>
      </c>
      <c r="AH31" s="62"/>
      <c r="AI31" s="62"/>
      <c r="AJ31" s="62"/>
      <c r="AK31" s="96"/>
      <c r="AL31" s="62"/>
      <c r="AM31" s="62"/>
      <c r="AN31" s="62"/>
      <c r="AO31" s="96"/>
      <c r="AP31" s="62"/>
      <c r="AQ31" s="62"/>
      <c r="AR31" s="62"/>
      <c r="AS31" s="96"/>
      <c r="AT31" s="62"/>
      <c r="AU31" s="62"/>
      <c r="AV31" s="62"/>
      <c r="AW31" s="96"/>
      <c r="AX31" s="90">
        <f t="shared" si="1"/>
        <v>0</v>
      </c>
      <c r="AY31" s="69">
        <f t="shared" si="3"/>
        <v>0</v>
      </c>
      <c r="AZ31" s="64"/>
      <c r="BA31" s="64"/>
      <c r="BB31" s="64"/>
      <c r="BC31" s="64"/>
      <c r="BD31" s="64"/>
      <c r="BE31" s="64"/>
      <c r="BF31" s="64"/>
      <c r="BG31" s="64"/>
      <c r="BH31" s="64"/>
      <c r="BI31" s="64"/>
      <c r="BJ31" s="64"/>
      <c r="BK31" s="64"/>
    </row>
    <row r="32" spans="1:63" x14ac:dyDescent="0.3">
      <c r="A32" s="66" t="s">
        <v>430</v>
      </c>
      <c r="B32" s="63">
        <f>SUM(B11:B31)</f>
        <v>0</v>
      </c>
      <c r="C32" s="63">
        <f t="shared" ref="C32:AE32" si="4">SUM(C11:C31)</f>
        <v>0</v>
      </c>
      <c r="D32" s="63">
        <f t="shared" si="4"/>
        <v>0</v>
      </c>
      <c r="E32" s="97">
        <f>SUM(E11:E31)</f>
        <v>0</v>
      </c>
      <c r="F32" s="63">
        <f t="shared" si="4"/>
        <v>0</v>
      </c>
      <c r="G32" s="63">
        <f t="shared" si="4"/>
        <v>0</v>
      </c>
      <c r="H32" s="63">
        <f t="shared" si="4"/>
        <v>0</v>
      </c>
      <c r="I32" s="97">
        <f>SUM(I11:I31)</f>
        <v>0</v>
      </c>
      <c r="J32" s="63">
        <f t="shared" si="4"/>
        <v>0</v>
      </c>
      <c r="K32" s="63">
        <f t="shared" si="4"/>
        <v>0</v>
      </c>
      <c r="L32" s="63">
        <f t="shared" si="4"/>
        <v>0</v>
      </c>
      <c r="M32" s="97">
        <f>SUM(M11:M31)</f>
        <v>0</v>
      </c>
      <c r="N32" s="63">
        <f t="shared" si="4"/>
        <v>0</v>
      </c>
      <c r="O32" s="63">
        <f t="shared" si="4"/>
        <v>0</v>
      </c>
      <c r="P32" s="63">
        <f t="shared" si="4"/>
        <v>0</v>
      </c>
      <c r="Q32" s="97">
        <f>SUM(Q11:Q31)</f>
        <v>0</v>
      </c>
      <c r="R32" s="63">
        <f t="shared" si="4"/>
        <v>0</v>
      </c>
      <c r="S32" s="69">
        <f t="shared" si="4"/>
        <v>0</v>
      </c>
      <c r="T32" s="63">
        <f t="shared" si="4"/>
        <v>0</v>
      </c>
      <c r="U32" s="63">
        <f t="shared" si="4"/>
        <v>0</v>
      </c>
      <c r="V32" s="63">
        <f t="shared" si="4"/>
        <v>0</v>
      </c>
      <c r="W32" s="63">
        <f t="shared" si="4"/>
        <v>0</v>
      </c>
      <c r="X32" s="63">
        <f t="shared" si="4"/>
        <v>0</v>
      </c>
      <c r="Y32" s="63">
        <f t="shared" si="4"/>
        <v>0</v>
      </c>
      <c r="Z32" s="63">
        <f t="shared" si="4"/>
        <v>0</v>
      </c>
      <c r="AA32" s="63">
        <f t="shared" si="4"/>
        <v>0</v>
      </c>
      <c r="AB32" s="63">
        <f t="shared" si="4"/>
        <v>0</v>
      </c>
      <c r="AC32" s="63">
        <f t="shared" si="4"/>
        <v>0</v>
      </c>
      <c r="AD32" s="63">
        <f t="shared" si="4"/>
        <v>0</v>
      </c>
      <c r="AE32" s="63">
        <f t="shared" si="4"/>
        <v>0</v>
      </c>
      <c r="AG32" s="66" t="s">
        <v>430</v>
      </c>
      <c r="AH32" s="63">
        <f t="shared" ref="AH32:AW32" si="5">SUM(AH11:AH31)</f>
        <v>0</v>
      </c>
      <c r="AI32" s="63">
        <f t="shared" si="5"/>
        <v>0</v>
      </c>
      <c r="AJ32" s="63">
        <f t="shared" si="5"/>
        <v>0</v>
      </c>
      <c r="AK32" s="97">
        <f t="shared" si="5"/>
        <v>0</v>
      </c>
      <c r="AL32" s="63">
        <f t="shared" si="5"/>
        <v>0</v>
      </c>
      <c r="AM32" s="63">
        <f t="shared" si="5"/>
        <v>0</v>
      </c>
      <c r="AN32" s="63">
        <f t="shared" si="5"/>
        <v>0</v>
      </c>
      <c r="AO32" s="97">
        <f t="shared" si="5"/>
        <v>0</v>
      </c>
      <c r="AP32" s="63">
        <f t="shared" si="5"/>
        <v>0</v>
      </c>
      <c r="AQ32" s="63">
        <f t="shared" si="5"/>
        <v>0</v>
      </c>
      <c r="AR32" s="63">
        <f t="shared" si="5"/>
        <v>0</v>
      </c>
      <c r="AS32" s="97">
        <f t="shared" si="5"/>
        <v>0</v>
      </c>
      <c r="AT32" s="63">
        <f t="shared" si="5"/>
        <v>0</v>
      </c>
      <c r="AU32" s="63">
        <f t="shared" si="5"/>
        <v>0</v>
      </c>
      <c r="AV32" s="63">
        <f t="shared" si="5"/>
        <v>0</v>
      </c>
      <c r="AW32" s="97">
        <f t="shared" si="5"/>
        <v>0</v>
      </c>
      <c r="AX32" s="91">
        <f t="shared" ref="AX32:BK32" si="6">SUM(AX11:AX31)</f>
        <v>0</v>
      </c>
      <c r="AY32" s="70">
        <f t="shared" si="6"/>
        <v>0</v>
      </c>
      <c r="AZ32" s="63">
        <f t="shared" si="6"/>
        <v>0</v>
      </c>
      <c r="BA32" s="63">
        <f t="shared" si="6"/>
        <v>0</v>
      </c>
      <c r="BB32" s="63">
        <f t="shared" si="6"/>
        <v>0</v>
      </c>
      <c r="BC32" s="63">
        <f t="shared" si="6"/>
        <v>0</v>
      </c>
      <c r="BD32" s="63">
        <f t="shared" si="6"/>
        <v>0</v>
      </c>
      <c r="BE32" s="63">
        <f t="shared" si="6"/>
        <v>0</v>
      </c>
      <c r="BF32" s="63">
        <f t="shared" si="6"/>
        <v>0</v>
      </c>
      <c r="BG32" s="63">
        <f t="shared" si="6"/>
        <v>0</v>
      </c>
      <c r="BH32" s="63">
        <f t="shared" si="6"/>
        <v>0</v>
      </c>
      <c r="BI32" s="63">
        <f t="shared" si="6"/>
        <v>0</v>
      </c>
      <c r="BJ32" s="63">
        <f t="shared" si="6"/>
        <v>0</v>
      </c>
      <c r="BK32" s="63">
        <f t="shared" si="6"/>
        <v>0</v>
      </c>
    </row>
    <row r="35" spans="1:63" ht="30" customHeight="1" x14ac:dyDescent="0.3">
      <c r="A35" s="628" t="s">
        <v>391</v>
      </c>
      <c r="B35" s="93" t="s">
        <v>29</v>
      </c>
      <c r="C35" s="93" t="s">
        <v>30</v>
      </c>
      <c r="D35" s="630" t="s">
        <v>31</v>
      </c>
      <c r="E35" s="631"/>
      <c r="F35" s="93" t="s">
        <v>8</v>
      </c>
      <c r="G35" s="93" t="s">
        <v>32</v>
      </c>
      <c r="H35" s="630" t="s">
        <v>33</v>
      </c>
      <c r="I35" s="631"/>
      <c r="J35" s="93" t="s">
        <v>34</v>
      </c>
      <c r="K35" s="93" t="s">
        <v>35</v>
      </c>
      <c r="L35" s="630" t="s">
        <v>36</v>
      </c>
      <c r="M35" s="631"/>
      <c r="N35" s="93" t="s">
        <v>37</v>
      </c>
      <c r="O35" s="93" t="s">
        <v>38</v>
      </c>
      <c r="P35" s="630" t="s">
        <v>39</v>
      </c>
      <c r="Q35" s="631"/>
      <c r="R35" s="630" t="s">
        <v>392</v>
      </c>
      <c r="S35" s="631"/>
      <c r="T35" s="630" t="s">
        <v>393</v>
      </c>
      <c r="U35" s="633"/>
      <c r="V35" s="633"/>
      <c r="W35" s="633"/>
      <c r="X35" s="633"/>
      <c r="Y35" s="631"/>
      <c r="Z35" s="630" t="s">
        <v>394</v>
      </c>
      <c r="AA35" s="633"/>
      <c r="AB35" s="633"/>
      <c r="AC35" s="633"/>
      <c r="AD35" s="633"/>
      <c r="AE35" s="631"/>
      <c r="AG35" s="628" t="s">
        <v>391</v>
      </c>
      <c r="AH35" s="93" t="s">
        <v>29</v>
      </c>
      <c r="AI35" s="93" t="s">
        <v>30</v>
      </c>
      <c r="AJ35" s="630" t="s">
        <v>31</v>
      </c>
      <c r="AK35" s="631"/>
      <c r="AL35" s="93" t="s">
        <v>8</v>
      </c>
      <c r="AM35" s="93" t="s">
        <v>32</v>
      </c>
      <c r="AN35" s="630" t="s">
        <v>33</v>
      </c>
      <c r="AO35" s="631"/>
      <c r="AP35" s="93" t="s">
        <v>34</v>
      </c>
      <c r="AQ35" s="93" t="s">
        <v>35</v>
      </c>
      <c r="AR35" s="630" t="s">
        <v>36</v>
      </c>
      <c r="AS35" s="631"/>
      <c r="AT35" s="93" t="s">
        <v>37</v>
      </c>
      <c r="AU35" s="93" t="s">
        <v>38</v>
      </c>
      <c r="AV35" s="630" t="s">
        <v>39</v>
      </c>
      <c r="AW35" s="631"/>
      <c r="AX35" s="630" t="s">
        <v>392</v>
      </c>
      <c r="AY35" s="631"/>
      <c r="AZ35" s="630" t="s">
        <v>393</v>
      </c>
      <c r="BA35" s="633"/>
      <c r="BB35" s="633"/>
      <c r="BC35" s="633"/>
      <c r="BD35" s="633"/>
      <c r="BE35" s="631"/>
      <c r="BF35" s="630" t="s">
        <v>394</v>
      </c>
      <c r="BG35" s="633"/>
      <c r="BH35" s="633"/>
      <c r="BI35" s="633"/>
      <c r="BJ35" s="633"/>
      <c r="BK35" s="631"/>
    </row>
    <row r="36" spans="1:63" ht="36" customHeight="1" x14ac:dyDescent="0.3">
      <c r="A36" s="629"/>
      <c r="B36" s="44" t="s">
        <v>395</v>
      </c>
      <c r="C36" s="44" t="s">
        <v>395</v>
      </c>
      <c r="D36" s="44" t="s">
        <v>395</v>
      </c>
      <c r="E36" s="44" t="s">
        <v>396</v>
      </c>
      <c r="F36" s="44" t="s">
        <v>395</v>
      </c>
      <c r="G36" s="44" t="s">
        <v>395</v>
      </c>
      <c r="H36" s="44" t="s">
        <v>395</v>
      </c>
      <c r="I36" s="44" t="s">
        <v>396</v>
      </c>
      <c r="J36" s="44" t="s">
        <v>395</v>
      </c>
      <c r="K36" s="44" t="s">
        <v>395</v>
      </c>
      <c r="L36" s="44" t="s">
        <v>395</v>
      </c>
      <c r="M36" s="44" t="s">
        <v>396</v>
      </c>
      <c r="N36" s="44" t="s">
        <v>395</v>
      </c>
      <c r="O36" s="44" t="s">
        <v>395</v>
      </c>
      <c r="P36" s="44" t="s">
        <v>395</v>
      </c>
      <c r="Q36" s="44" t="s">
        <v>396</v>
      </c>
      <c r="R36" s="44" t="s">
        <v>395</v>
      </c>
      <c r="S36" s="44" t="s">
        <v>396</v>
      </c>
      <c r="T36" s="87" t="s">
        <v>397</v>
      </c>
      <c r="U36" s="87" t="s">
        <v>398</v>
      </c>
      <c r="V36" s="87" t="s">
        <v>399</v>
      </c>
      <c r="W36" s="87" t="s">
        <v>400</v>
      </c>
      <c r="X36" s="88" t="s">
        <v>401</v>
      </c>
      <c r="Y36" s="87" t="s">
        <v>402</v>
      </c>
      <c r="Z36" s="44" t="s">
        <v>403</v>
      </c>
      <c r="AA36" s="61" t="s">
        <v>404</v>
      </c>
      <c r="AB36" s="44" t="s">
        <v>405</v>
      </c>
      <c r="AC36" s="44" t="s">
        <v>406</v>
      </c>
      <c r="AD36" s="44" t="s">
        <v>407</v>
      </c>
      <c r="AE36" s="44" t="s">
        <v>408</v>
      </c>
      <c r="AG36" s="629"/>
      <c r="AH36" s="44" t="s">
        <v>395</v>
      </c>
      <c r="AI36" s="44" t="s">
        <v>395</v>
      </c>
      <c r="AJ36" s="44" t="s">
        <v>395</v>
      </c>
      <c r="AK36" s="44" t="s">
        <v>396</v>
      </c>
      <c r="AL36" s="44" t="s">
        <v>395</v>
      </c>
      <c r="AM36" s="44" t="s">
        <v>395</v>
      </c>
      <c r="AN36" s="44" t="s">
        <v>395</v>
      </c>
      <c r="AO36" s="44" t="s">
        <v>396</v>
      </c>
      <c r="AP36" s="44" t="s">
        <v>395</v>
      </c>
      <c r="AQ36" s="44" t="s">
        <v>395</v>
      </c>
      <c r="AR36" s="44" t="s">
        <v>395</v>
      </c>
      <c r="AS36" s="44" t="s">
        <v>396</v>
      </c>
      <c r="AT36" s="44" t="s">
        <v>395</v>
      </c>
      <c r="AU36" s="44" t="s">
        <v>395</v>
      </c>
      <c r="AV36" s="44" t="s">
        <v>395</v>
      </c>
      <c r="AW36" s="44" t="s">
        <v>396</v>
      </c>
      <c r="AX36" s="44" t="s">
        <v>395</v>
      </c>
      <c r="AY36" s="44" t="s">
        <v>396</v>
      </c>
      <c r="AZ36" s="87" t="s">
        <v>397</v>
      </c>
      <c r="BA36" s="87" t="s">
        <v>398</v>
      </c>
      <c r="BB36" s="87" t="s">
        <v>399</v>
      </c>
      <c r="BC36" s="87" t="s">
        <v>400</v>
      </c>
      <c r="BD36" s="88" t="s">
        <v>401</v>
      </c>
      <c r="BE36" s="87" t="s">
        <v>402</v>
      </c>
      <c r="BF36" s="85" t="s">
        <v>403</v>
      </c>
      <c r="BG36" s="86" t="s">
        <v>404</v>
      </c>
      <c r="BH36" s="85" t="s">
        <v>405</v>
      </c>
      <c r="BI36" s="85" t="s">
        <v>406</v>
      </c>
      <c r="BJ36" s="85" t="s">
        <v>407</v>
      </c>
      <c r="BK36" s="85" t="s">
        <v>408</v>
      </c>
    </row>
    <row r="37" spans="1:63" x14ac:dyDescent="0.3">
      <c r="A37" s="62" t="s">
        <v>409</v>
      </c>
      <c r="B37" s="62"/>
      <c r="C37" s="62"/>
      <c r="D37" s="62"/>
      <c r="E37" s="96"/>
      <c r="F37" s="62"/>
      <c r="G37" s="62"/>
      <c r="H37" s="62"/>
      <c r="I37" s="96"/>
      <c r="J37" s="62"/>
      <c r="K37" s="62"/>
      <c r="L37" s="62"/>
      <c r="M37" s="96"/>
      <c r="N37" s="62"/>
      <c r="O37" s="62"/>
      <c r="P37" s="62"/>
      <c r="Q37" s="96"/>
      <c r="R37" s="90">
        <f t="shared" ref="R37:R57" si="7">B37+C37+D37+F37+G37+H37+J37+K37+L37+N37+O37+P37</f>
        <v>0</v>
      </c>
      <c r="S37" s="69">
        <f>+E37+I37+M37+Q37</f>
        <v>0</v>
      </c>
      <c r="T37" s="89"/>
      <c r="U37" s="89"/>
      <c r="V37" s="89"/>
      <c r="W37" s="89"/>
      <c r="X37" s="89"/>
      <c r="Y37" s="64"/>
      <c r="Z37" s="64"/>
      <c r="AA37" s="64"/>
      <c r="AB37" s="64"/>
      <c r="AC37" s="64"/>
      <c r="AD37" s="64"/>
      <c r="AE37" s="65"/>
      <c r="AG37" s="62" t="s">
        <v>409</v>
      </c>
      <c r="AH37" s="62"/>
      <c r="AI37" s="62"/>
      <c r="AJ37" s="62"/>
      <c r="AK37" s="96"/>
      <c r="AL37" s="62"/>
      <c r="AM37" s="62"/>
      <c r="AN37" s="62"/>
      <c r="AO37" s="96"/>
      <c r="AP37" s="62"/>
      <c r="AQ37" s="62"/>
      <c r="AR37" s="62"/>
      <c r="AS37" s="96"/>
      <c r="AT37" s="62"/>
      <c r="AU37" s="62"/>
      <c r="AV37" s="62"/>
      <c r="AW37" s="96"/>
      <c r="AX37" s="90">
        <f t="shared" ref="AX37:AX57" si="8">AH37+AI37+AJ37+AL37+AM37+AN37+AP37+AQ37+AR37+AT37+AU37+AV37</f>
        <v>0</v>
      </c>
      <c r="AY37" s="69">
        <f>+AK37+AO37+AS37+AW37</f>
        <v>0</v>
      </c>
      <c r="AZ37" s="64"/>
      <c r="BA37" s="64"/>
      <c r="BB37" s="64"/>
      <c r="BC37" s="64"/>
      <c r="BD37" s="64"/>
      <c r="BE37" s="64"/>
      <c r="BF37" s="64"/>
      <c r="BG37" s="64"/>
      <c r="BH37" s="64"/>
      <c r="BI37" s="64"/>
      <c r="BJ37" s="64"/>
      <c r="BK37" s="65"/>
    </row>
    <row r="38" spans="1:63" x14ac:dyDescent="0.3">
      <c r="A38" s="62" t="s">
        <v>410</v>
      </c>
      <c r="B38" s="62"/>
      <c r="C38" s="62"/>
      <c r="D38" s="62"/>
      <c r="E38" s="96"/>
      <c r="F38" s="62"/>
      <c r="G38" s="62"/>
      <c r="H38" s="62"/>
      <c r="I38" s="96"/>
      <c r="J38" s="62"/>
      <c r="K38" s="62"/>
      <c r="L38" s="62"/>
      <c r="M38" s="96"/>
      <c r="N38" s="62"/>
      <c r="O38" s="62"/>
      <c r="P38" s="62"/>
      <c r="Q38" s="96"/>
      <c r="R38" s="90">
        <f t="shared" si="7"/>
        <v>0</v>
      </c>
      <c r="S38" s="69">
        <f t="shared" ref="S38:S57" si="9">+E38+I38+M38+Q38</f>
        <v>0</v>
      </c>
      <c r="T38" s="89"/>
      <c r="U38" s="89"/>
      <c r="V38" s="89"/>
      <c r="W38" s="89"/>
      <c r="X38" s="89"/>
      <c r="Y38" s="64"/>
      <c r="Z38" s="64"/>
      <c r="AA38" s="64"/>
      <c r="AB38" s="64"/>
      <c r="AC38" s="64"/>
      <c r="AD38" s="64"/>
      <c r="AE38" s="64"/>
      <c r="AG38" s="62" t="s">
        <v>410</v>
      </c>
      <c r="AH38" s="62"/>
      <c r="AI38" s="62"/>
      <c r="AJ38" s="62"/>
      <c r="AK38" s="96"/>
      <c r="AL38" s="62"/>
      <c r="AM38" s="62"/>
      <c r="AN38" s="62"/>
      <c r="AO38" s="96"/>
      <c r="AP38" s="62"/>
      <c r="AQ38" s="62"/>
      <c r="AR38" s="62"/>
      <c r="AS38" s="96"/>
      <c r="AT38" s="62"/>
      <c r="AU38" s="62"/>
      <c r="AV38" s="62"/>
      <c r="AW38" s="96"/>
      <c r="AX38" s="90">
        <f t="shared" si="8"/>
        <v>0</v>
      </c>
      <c r="AY38" s="69">
        <f t="shared" ref="AY38:AY57" si="10">+AK38+AO38+AS38+AW38</f>
        <v>0</v>
      </c>
      <c r="AZ38" s="64"/>
      <c r="BA38" s="64"/>
      <c r="BB38" s="64"/>
      <c r="BC38" s="64"/>
      <c r="BD38" s="64"/>
      <c r="BE38" s="64"/>
      <c r="BF38" s="64"/>
      <c r="BG38" s="64"/>
      <c r="BH38" s="64"/>
      <c r="BI38" s="64"/>
      <c r="BJ38" s="64"/>
      <c r="BK38" s="64"/>
    </row>
    <row r="39" spans="1:63" x14ac:dyDescent="0.3">
      <c r="A39" s="62" t="s">
        <v>411</v>
      </c>
      <c r="B39" s="62"/>
      <c r="C39" s="62"/>
      <c r="D39" s="62"/>
      <c r="E39" s="96"/>
      <c r="F39" s="62"/>
      <c r="G39" s="62"/>
      <c r="H39" s="62"/>
      <c r="I39" s="96"/>
      <c r="J39" s="62"/>
      <c r="K39" s="62"/>
      <c r="L39" s="62"/>
      <c r="M39" s="96"/>
      <c r="N39" s="62"/>
      <c r="O39" s="62"/>
      <c r="P39" s="62"/>
      <c r="Q39" s="96"/>
      <c r="R39" s="90">
        <f t="shared" si="7"/>
        <v>0</v>
      </c>
      <c r="S39" s="69">
        <f t="shared" si="9"/>
        <v>0</v>
      </c>
      <c r="T39" s="89"/>
      <c r="U39" s="89"/>
      <c r="V39" s="89"/>
      <c r="W39" s="89"/>
      <c r="X39" s="89"/>
      <c r="Y39" s="64"/>
      <c r="Z39" s="64"/>
      <c r="AA39" s="64"/>
      <c r="AB39" s="64"/>
      <c r="AC39" s="64"/>
      <c r="AD39" s="64"/>
      <c r="AE39" s="64"/>
      <c r="AG39" s="62" t="s">
        <v>411</v>
      </c>
      <c r="AH39" s="62"/>
      <c r="AI39" s="62"/>
      <c r="AJ39" s="62"/>
      <c r="AK39" s="96"/>
      <c r="AL39" s="62"/>
      <c r="AM39" s="62"/>
      <c r="AN39" s="62"/>
      <c r="AO39" s="96"/>
      <c r="AP39" s="62"/>
      <c r="AQ39" s="62"/>
      <c r="AR39" s="62"/>
      <c r="AS39" s="96"/>
      <c r="AT39" s="62"/>
      <c r="AU39" s="62"/>
      <c r="AV39" s="62"/>
      <c r="AW39" s="96"/>
      <c r="AX39" s="90">
        <f t="shared" si="8"/>
        <v>0</v>
      </c>
      <c r="AY39" s="69">
        <f t="shared" si="10"/>
        <v>0</v>
      </c>
      <c r="AZ39" s="64"/>
      <c r="BA39" s="64"/>
      <c r="BB39" s="64"/>
      <c r="BC39" s="64"/>
      <c r="BD39" s="64"/>
      <c r="BE39" s="64"/>
      <c r="BF39" s="64"/>
      <c r="BG39" s="64"/>
      <c r="BH39" s="64"/>
      <c r="BI39" s="64"/>
      <c r="BJ39" s="64"/>
      <c r="BK39" s="64"/>
    </row>
    <row r="40" spans="1:63" x14ac:dyDescent="0.3">
      <c r="A40" s="62" t="s">
        <v>412</v>
      </c>
      <c r="B40" s="62"/>
      <c r="C40" s="62"/>
      <c r="D40" s="62"/>
      <c r="E40" s="96"/>
      <c r="F40" s="62"/>
      <c r="G40" s="62"/>
      <c r="H40" s="62"/>
      <c r="I40" s="96"/>
      <c r="J40" s="62"/>
      <c r="K40" s="62"/>
      <c r="L40" s="62"/>
      <c r="M40" s="96"/>
      <c r="N40" s="62"/>
      <c r="O40" s="62"/>
      <c r="P40" s="62"/>
      <c r="Q40" s="96"/>
      <c r="R40" s="90">
        <f t="shared" si="7"/>
        <v>0</v>
      </c>
      <c r="S40" s="69">
        <f t="shared" si="9"/>
        <v>0</v>
      </c>
      <c r="T40" s="89"/>
      <c r="U40" s="89"/>
      <c r="V40" s="89"/>
      <c r="W40" s="89"/>
      <c r="X40" s="89"/>
      <c r="Y40" s="64"/>
      <c r="Z40" s="64"/>
      <c r="AA40" s="64"/>
      <c r="AB40" s="64"/>
      <c r="AC40" s="64"/>
      <c r="AD40" s="64"/>
      <c r="AE40" s="64"/>
      <c r="AG40" s="62" t="s">
        <v>412</v>
      </c>
      <c r="AH40" s="62"/>
      <c r="AI40" s="62"/>
      <c r="AJ40" s="62"/>
      <c r="AK40" s="96"/>
      <c r="AL40" s="62"/>
      <c r="AM40" s="62"/>
      <c r="AN40" s="62"/>
      <c r="AO40" s="96"/>
      <c r="AP40" s="62"/>
      <c r="AQ40" s="62"/>
      <c r="AR40" s="62"/>
      <c r="AS40" s="96"/>
      <c r="AT40" s="62"/>
      <c r="AU40" s="62"/>
      <c r="AV40" s="62"/>
      <c r="AW40" s="96"/>
      <c r="AX40" s="90">
        <f t="shared" si="8"/>
        <v>0</v>
      </c>
      <c r="AY40" s="69">
        <f t="shared" si="10"/>
        <v>0</v>
      </c>
      <c r="AZ40" s="64"/>
      <c r="BA40" s="64"/>
      <c r="BB40" s="64"/>
      <c r="BC40" s="64"/>
      <c r="BD40" s="64"/>
      <c r="BE40" s="64"/>
      <c r="BF40" s="64"/>
      <c r="BG40" s="64"/>
      <c r="BH40" s="64"/>
      <c r="BI40" s="64"/>
      <c r="BJ40" s="64"/>
      <c r="BK40" s="64"/>
    </row>
    <row r="41" spans="1:63" x14ac:dyDescent="0.3">
      <c r="A41" s="62" t="s">
        <v>413</v>
      </c>
      <c r="B41" s="62"/>
      <c r="C41" s="62"/>
      <c r="D41" s="62"/>
      <c r="E41" s="96"/>
      <c r="F41" s="62"/>
      <c r="G41" s="62"/>
      <c r="H41" s="62"/>
      <c r="I41" s="96"/>
      <c r="J41" s="62"/>
      <c r="K41" s="62"/>
      <c r="L41" s="62"/>
      <c r="M41" s="96"/>
      <c r="N41" s="62"/>
      <c r="O41" s="62"/>
      <c r="P41" s="62"/>
      <c r="Q41" s="96"/>
      <c r="R41" s="90">
        <f t="shared" si="7"/>
        <v>0</v>
      </c>
      <c r="S41" s="69">
        <f t="shared" si="9"/>
        <v>0</v>
      </c>
      <c r="T41" s="89"/>
      <c r="U41" s="89"/>
      <c r="V41" s="89"/>
      <c r="W41" s="89"/>
      <c r="X41" s="89"/>
      <c r="Y41" s="64"/>
      <c r="Z41" s="64"/>
      <c r="AA41" s="64"/>
      <c r="AB41" s="64"/>
      <c r="AC41" s="64"/>
      <c r="AD41" s="64"/>
      <c r="AE41" s="64"/>
      <c r="AG41" s="62" t="s">
        <v>413</v>
      </c>
      <c r="AH41" s="62"/>
      <c r="AI41" s="62"/>
      <c r="AJ41" s="62"/>
      <c r="AK41" s="96"/>
      <c r="AL41" s="62"/>
      <c r="AM41" s="62"/>
      <c r="AN41" s="62"/>
      <c r="AO41" s="96"/>
      <c r="AP41" s="62"/>
      <c r="AQ41" s="62"/>
      <c r="AR41" s="62"/>
      <c r="AS41" s="96"/>
      <c r="AT41" s="62"/>
      <c r="AU41" s="62"/>
      <c r="AV41" s="62"/>
      <c r="AW41" s="96"/>
      <c r="AX41" s="90">
        <f t="shared" si="8"/>
        <v>0</v>
      </c>
      <c r="AY41" s="69">
        <f t="shared" si="10"/>
        <v>0</v>
      </c>
      <c r="AZ41" s="64"/>
      <c r="BA41" s="64"/>
      <c r="BB41" s="64"/>
      <c r="BC41" s="64"/>
      <c r="BD41" s="64"/>
      <c r="BE41" s="64"/>
      <c r="BF41" s="64"/>
      <c r="BG41" s="64"/>
      <c r="BH41" s="64"/>
      <c r="BI41" s="64"/>
      <c r="BJ41" s="64"/>
      <c r="BK41" s="64"/>
    </row>
    <row r="42" spans="1:63" x14ac:dyDescent="0.3">
      <c r="A42" s="62" t="s">
        <v>414</v>
      </c>
      <c r="B42" s="62"/>
      <c r="C42" s="62"/>
      <c r="D42" s="62"/>
      <c r="E42" s="96"/>
      <c r="F42" s="62"/>
      <c r="G42" s="62"/>
      <c r="H42" s="62"/>
      <c r="I42" s="96"/>
      <c r="J42" s="62"/>
      <c r="K42" s="62"/>
      <c r="L42" s="62"/>
      <c r="M42" s="96"/>
      <c r="N42" s="62"/>
      <c r="O42" s="62"/>
      <c r="P42" s="62"/>
      <c r="Q42" s="96"/>
      <c r="R42" s="90">
        <f t="shared" si="7"/>
        <v>0</v>
      </c>
      <c r="S42" s="69">
        <f t="shared" si="9"/>
        <v>0</v>
      </c>
      <c r="T42" s="89"/>
      <c r="U42" s="89"/>
      <c r="V42" s="89"/>
      <c r="W42" s="89"/>
      <c r="X42" s="89"/>
      <c r="Y42" s="64"/>
      <c r="Z42" s="64"/>
      <c r="AA42" s="64"/>
      <c r="AB42" s="64"/>
      <c r="AC42" s="64"/>
      <c r="AD42" s="64"/>
      <c r="AE42" s="64"/>
      <c r="AG42" s="62" t="s">
        <v>414</v>
      </c>
      <c r="AH42" s="62"/>
      <c r="AI42" s="62"/>
      <c r="AJ42" s="62"/>
      <c r="AK42" s="96"/>
      <c r="AL42" s="62"/>
      <c r="AM42" s="62"/>
      <c r="AN42" s="62"/>
      <c r="AO42" s="96"/>
      <c r="AP42" s="62"/>
      <c r="AQ42" s="62"/>
      <c r="AR42" s="62"/>
      <c r="AS42" s="96"/>
      <c r="AT42" s="62"/>
      <c r="AU42" s="62"/>
      <c r="AV42" s="62"/>
      <c r="AW42" s="96"/>
      <c r="AX42" s="90">
        <f t="shared" si="8"/>
        <v>0</v>
      </c>
      <c r="AY42" s="69">
        <f t="shared" si="10"/>
        <v>0</v>
      </c>
      <c r="AZ42" s="64"/>
      <c r="BA42" s="64"/>
      <c r="BB42" s="64"/>
      <c r="BC42" s="64"/>
      <c r="BD42" s="64"/>
      <c r="BE42" s="64"/>
      <c r="BF42" s="64"/>
      <c r="BG42" s="64"/>
      <c r="BH42" s="64"/>
      <c r="BI42" s="64"/>
      <c r="BJ42" s="64"/>
      <c r="BK42" s="64"/>
    </row>
    <row r="43" spans="1:63" x14ac:dyDescent="0.3">
      <c r="A43" s="62" t="s">
        <v>415</v>
      </c>
      <c r="B43" s="62"/>
      <c r="C43" s="62"/>
      <c r="D43" s="62"/>
      <c r="E43" s="96"/>
      <c r="F43" s="62"/>
      <c r="G43" s="62"/>
      <c r="H43" s="62"/>
      <c r="I43" s="96"/>
      <c r="J43" s="62"/>
      <c r="K43" s="62"/>
      <c r="L43" s="62"/>
      <c r="M43" s="96"/>
      <c r="N43" s="62"/>
      <c r="O43" s="62"/>
      <c r="P43" s="62"/>
      <c r="Q43" s="96"/>
      <c r="R43" s="90">
        <f t="shared" si="7"/>
        <v>0</v>
      </c>
      <c r="S43" s="69">
        <f t="shared" si="9"/>
        <v>0</v>
      </c>
      <c r="T43" s="89"/>
      <c r="U43" s="89"/>
      <c r="V43" s="89"/>
      <c r="W43" s="89"/>
      <c r="X43" s="89"/>
      <c r="Y43" s="64"/>
      <c r="Z43" s="64"/>
      <c r="AA43" s="64"/>
      <c r="AB43" s="64"/>
      <c r="AC43" s="64"/>
      <c r="AD43" s="64"/>
      <c r="AE43" s="64"/>
      <c r="AG43" s="62" t="s">
        <v>415</v>
      </c>
      <c r="AH43" s="62"/>
      <c r="AI43" s="62"/>
      <c r="AJ43" s="62"/>
      <c r="AK43" s="96"/>
      <c r="AL43" s="62"/>
      <c r="AM43" s="62"/>
      <c r="AN43" s="62"/>
      <c r="AO43" s="96"/>
      <c r="AP43" s="62"/>
      <c r="AQ43" s="62"/>
      <c r="AR43" s="62"/>
      <c r="AS43" s="96"/>
      <c r="AT43" s="62"/>
      <c r="AU43" s="62"/>
      <c r="AV43" s="62"/>
      <c r="AW43" s="96"/>
      <c r="AX43" s="90">
        <f t="shared" si="8"/>
        <v>0</v>
      </c>
      <c r="AY43" s="69">
        <f t="shared" si="10"/>
        <v>0</v>
      </c>
      <c r="AZ43" s="64"/>
      <c r="BA43" s="64"/>
      <c r="BB43" s="64"/>
      <c r="BC43" s="64"/>
      <c r="BD43" s="64"/>
      <c r="BE43" s="64"/>
      <c r="BF43" s="64"/>
      <c r="BG43" s="64"/>
      <c r="BH43" s="64"/>
      <c r="BI43" s="64"/>
      <c r="BJ43" s="64"/>
      <c r="BK43" s="64"/>
    </row>
    <row r="44" spans="1:63" x14ac:dyDescent="0.3">
      <c r="A44" s="62" t="s">
        <v>416</v>
      </c>
      <c r="B44" s="62"/>
      <c r="C44" s="62"/>
      <c r="D44" s="62"/>
      <c r="E44" s="96"/>
      <c r="F44" s="62"/>
      <c r="G44" s="62"/>
      <c r="H44" s="62"/>
      <c r="I44" s="96"/>
      <c r="J44" s="62"/>
      <c r="K44" s="62"/>
      <c r="L44" s="62"/>
      <c r="M44" s="96"/>
      <c r="N44" s="62"/>
      <c r="O44" s="62"/>
      <c r="P44" s="62"/>
      <c r="Q44" s="96"/>
      <c r="R44" s="90">
        <f t="shared" si="7"/>
        <v>0</v>
      </c>
      <c r="S44" s="69">
        <f t="shared" si="9"/>
        <v>0</v>
      </c>
      <c r="T44" s="89"/>
      <c r="U44" s="89"/>
      <c r="V44" s="89"/>
      <c r="W44" s="89"/>
      <c r="X44" s="89"/>
      <c r="Y44" s="64"/>
      <c r="Z44" s="64"/>
      <c r="AA44" s="64"/>
      <c r="AB44" s="64"/>
      <c r="AC44" s="64"/>
      <c r="AD44" s="64"/>
      <c r="AE44" s="64"/>
      <c r="AG44" s="62" t="s">
        <v>416</v>
      </c>
      <c r="AH44" s="62"/>
      <c r="AI44" s="62"/>
      <c r="AJ44" s="62"/>
      <c r="AK44" s="96"/>
      <c r="AL44" s="62"/>
      <c r="AM44" s="62"/>
      <c r="AN44" s="62"/>
      <c r="AO44" s="96"/>
      <c r="AP44" s="62"/>
      <c r="AQ44" s="62"/>
      <c r="AR44" s="62"/>
      <c r="AS44" s="96"/>
      <c r="AT44" s="62"/>
      <c r="AU44" s="62"/>
      <c r="AV44" s="62"/>
      <c r="AW44" s="96"/>
      <c r="AX44" s="90">
        <f t="shared" si="8"/>
        <v>0</v>
      </c>
      <c r="AY44" s="69">
        <f t="shared" si="10"/>
        <v>0</v>
      </c>
      <c r="AZ44" s="64"/>
      <c r="BA44" s="64"/>
      <c r="BB44" s="64"/>
      <c r="BC44" s="64"/>
      <c r="BD44" s="64"/>
      <c r="BE44" s="64"/>
      <c r="BF44" s="64"/>
      <c r="BG44" s="64"/>
      <c r="BH44" s="64"/>
      <c r="BI44" s="64"/>
      <c r="BJ44" s="64"/>
      <c r="BK44" s="64"/>
    </row>
    <row r="45" spans="1:63" x14ac:dyDescent="0.3">
      <c r="A45" s="62" t="s">
        <v>417</v>
      </c>
      <c r="B45" s="62"/>
      <c r="C45" s="62"/>
      <c r="D45" s="62"/>
      <c r="E45" s="96"/>
      <c r="F45" s="62"/>
      <c r="G45" s="62"/>
      <c r="H45" s="62"/>
      <c r="I45" s="96"/>
      <c r="J45" s="62"/>
      <c r="K45" s="62"/>
      <c r="L45" s="62"/>
      <c r="M45" s="96"/>
      <c r="N45" s="62"/>
      <c r="O45" s="62"/>
      <c r="P45" s="62"/>
      <c r="Q45" s="96"/>
      <c r="R45" s="90">
        <f t="shared" si="7"/>
        <v>0</v>
      </c>
      <c r="S45" s="69">
        <f t="shared" si="9"/>
        <v>0</v>
      </c>
      <c r="T45" s="89"/>
      <c r="U45" s="89"/>
      <c r="V45" s="89"/>
      <c r="W45" s="89"/>
      <c r="X45" s="89"/>
      <c r="Y45" s="64"/>
      <c r="Z45" s="64"/>
      <c r="AA45" s="64"/>
      <c r="AB45" s="64"/>
      <c r="AC45" s="64"/>
      <c r="AD45" s="64"/>
      <c r="AE45" s="64"/>
      <c r="AG45" s="62" t="s">
        <v>417</v>
      </c>
      <c r="AH45" s="62"/>
      <c r="AI45" s="62"/>
      <c r="AJ45" s="62"/>
      <c r="AK45" s="96"/>
      <c r="AL45" s="62"/>
      <c r="AM45" s="62"/>
      <c r="AN45" s="62"/>
      <c r="AO45" s="96"/>
      <c r="AP45" s="62"/>
      <c r="AQ45" s="62"/>
      <c r="AR45" s="62"/>
      <c r="AS45" s="96"/>
      <c r="AT45" s="62"/>
      <c r="AU45" s="62"/>
      <c r="AV45" s="62"/>
      <c r="AW45" s="96"/>
      <c r="AX45" s="90">
        <f t="shared" si="8"/>
        <v>0</v>
      </c>
      <c r="AY45" s="69">
        <f t="shared" si="10"/>
        <v>0</v>
      </c>
      <c r="AZ45" s="64"/>
      <c r="BA45" s="64"/>
      <c r="BB45" s="64"/>
      <c r="BC45" s="64"/>
      <c r="BD45" s="64"/>
      <c r="BE45" s="64"/>
      <c r="BF45" s="64"/>
      <c r="BG45" s="64"/>
      <c r="BH45" s="64"/>
      <c r="BI45" s="62"/>
      <c r="BJ45" s="62"/>
      <c r="BK45" s="62"/>
    </row>
    <row r="46" spans="1:63" x14ac:dyDescent="0.3">
      <c r="A46" s="62" t="s">
        <v>418</v>
      </c>
      <c r="B46" s="62"/>
      <c r="C46" s="62"/>
      <c r="D46" s="62"/>
      <c r="E46" s="96"/>
      <c r="F46" s="62"/>
      <c r="G46" s="62"/>
      <c r="H46" s="62"/>
      <c r="I46" s="96"/>
      <c r="J46" s="62"/>
      <c r="K46" s="62"/>
      <c r="L46" s="62"/>
      <c r="M46" s="96"/>
      <c r="N46" s="62"/>
      <c r="O46" s="62"/>
      <c r="P46" s="62"/>
      <c r="Q46" s="96"/>
      <c r="R46" s="90">
        <f t="shared" si="7"/>
        <v>0</v>
      </c>
      <c r="S46" s="69">
        <f t="shared" si="9"/>
        <v>0</v>
      </c>
      <c r="T46" s="89"/>
      <c r="U46" s="89"/>
      <c r="V46" s="89"/>
      <c r="W46" s="89"/>
      <c r="X46" s="89"/>
      <c r="Y46" s="64"/>
      <c r="Z46" s="64"/>
      <c r="AA46" s="64"/>
      <c r="AB46" s="64"/>
      <c r="AC46" s="64"/>
      <c r="AD46" s="64"/>
      <c r="AE46" s="64"/>
      <c r="AG46" s="62" t="s">
        <v>418</v>
      </c>
      <c r="AH46" s="62"/>
      <c r="AI46" s="62"/>
      <c r="AJ46" s="62"/>
      <c r="AK46" s="96"/>
      <c r="AL46" s="62"/>
      <c r="AM46" s="62"/>
      <c r="AN46" s="62"/>
      <c r="AO46" s="96"/>
      <c r="AP46" s="62"/>
      <c r="AQ46" s="62"/>
      <c r="AR46" s="62"/>
      <c r="AS46" s="96"/>
      <c r="AT46" s="62"/>
      <c r="AU46" s="62"/>
      <c r="AV46" s="62"/>
      <c r="AW46" s="96"/>
      <c r="AX46" s="90">
        <f t="shared" si="8"/>
        <v>0</v>
      </c>
      <c r="AY46" s="69">
        <f t="shared" si="10"/>
        <v>0</v>
      </c>
      <c r="AZ46" s="64"/>
      <c r="BA46" s="64"/>
      <c r="BB46" s="64"/>
      <c r="BC46" s="64"/>
      <c r="BD46" s="64"/>
      <c r="BE46" s="64"/>
      <c r="BF46" s="64"/>
      <c r="BG46" s="64"/>
      <c r="BH46" s="64"/>
      <c r="BI46" s="62"/>
      <c r="BJ46" s="62"/>
      <c r="BK46" s="62"/>
    </row>
    <row r="47" spans="1:63" x14ac:dyDescent="0.3">
      <c r="A47" s="62" t="s">
        <v>419</v>
      </c>
      <c r="B47" s="62"/>
      <c r="C47" s="62"/>
      <c r="D47" s="62"/>
      <c r="E47" s="96"/>
      <c r="F47" s="62"/>
      <c r="G47" s="62"/>
      <c r="H47" s="62"/>
      <c r="I47" s="96"/>
      <c r="J47" s="62"/>
      <c r="K47" s="62"/>
      <c r="L47" s="62"/>
      <c r="M47" s="96"/>
      <c r="N47" s="62"/>
      <c r="O47" s="62"/>
      <c r="P47" s="62"/>
      <c r="Q47" s="96"/>
      <c r="R47" s="90">
        <f t="shared" si="7"/>
        <v>0</v>
      </c>
      <c r="S47" s="69">
        <f t="shared" si="9"/>
        <v>0</v>
      </c>
      <c r="T47" s="89"/>
      <c r="U47" s="89"/>
      <c r="V47" s="89"/>
      <c r="W47" s="89"/>
      <c r="X47" s="89"/>
      <c r="Y47" s="64"/>
      <c r="Z47" s="64"/>
      <c r="AA47" s="64"/>
      <c r="AB47" s="64"/>
      <c r="AC47" s="64"/>
      <c r="AD47" s="64"/>
      <c r="AE47" s="64"/>
      <c r="AG47" s="62" t="s">
        <v>419</v>
      </c>
      <c r="AH47" s="62"/>
      <c r="AI47" s="62"/>
      <c r="AJ47" s="62"/>
      <c r="AK47" s="96"/>
      <c r="AL47" s="62"/>
      <c r="AM47" s="62"/>
      <c r="AN47" s="62"/>
      <c r="AO47" s="96"/>
      <c r="AP47" s="62"/>
      <c r="AQ47" s="62"/>
      <c r="AR47" s="62"/>
      <c r="AS47" s="96"/>
      <c r="AT47" s="62"/>
      <c r="AU47" s="62"/>
      <c r="AV47" s="62"/>
      <c r="AW47" s="96"/>
      <c r="AX47" s="90">
        <f t="shared" si="8"/>
        <v>0</v>
      </c>
      <c r="AY47" s="69">
        <f t="shared" si="10"/>
        <v>0</v>
      </c>
      <c r="AZ47" s="64"/>
      <c r="BA47" s="64"/>
      <c r="BB47" s="64"/>
      <c r="BC47" s="64"/>
      <c r="BD47" s="64"/>
      <c r="BE47" s="64"/>
      <c r="BF47" s="64"/>
      <c r="BG47" s="64"/>
      <c r="BH47" s="64"/>
      <c r="BI47" s="62"/>
      <c r="BJ47" s="62"/>
      <c r="BK47" s="62"/>
    </row>
    <row r="48" spans="1:63" x14ac:dyDescent="0.3">
      <c r="A48" s="62" t="s">
        <v>420</v>
      </c>
      <c r="B48" s="62"/>
      <c r="C48" s="62"/>
      <c r="D48" s="62"/>
      <c r="E48" s="96"/>
      <c r="F48" s="62"/>
      <c r="G48" s="62"/>
      <c r="H48" s="62"/>
      <c r="I48" s="96"/>
      <c r="J48" s="62"/>
      <c r="K48" s="62"/>
      <c r="L48" s="62"/>
      <c r="M48" s="96"/>
      <c r="N48" s="62"/>
      <c r="O48" s="62"/>
      <c r="P48" s="62"/>
      <c r="Q48" s="96"/>
      <c r="R48" s="90">
        <f t="shared" si="7"/>
        <v>0</v>
      </c>
      <c r="S48" s="69">
        <f t="shared" si="9"/>
        <v>0</v>
      </c>
      <c r="T48" s="89"/>
      <c r="U48" s="89"/>
      <c r="V48" s="89"/>
      <c r="W48" s="89"/>
      <c r="X48" s="89"/>
      <c r="Y48" s="64"/>
      <c r="Z48" s="64"/>
      <c r="AA48" s="64"/>
      <c r="AB48" s="64"/>
      <c r="AC48" s="64"/>
      <c r="AD48" s="64"/>
      <c r="AE48" s="64"/>
      <c r="AG48" s="62" t="s">
        <v>420</v>
      </c>
      <c r="AH48" s="62"/>
      <c r="AI48" s="62"/>
      <c r="AJ48" s="62"/>
      <c r="AK48" s="96"/>
      <c r="AL48" s="62"/>
      <c r="AM48" s="62"/>
      <c r="AN48" s="62"/>
      <c r="AO48" s="96"/>
      <c r="AP48" s="62"/>
      <c r="AQ48" s="62"/>
      <c r="AR48" s="62"/>
      <c r="AS48" s="96"/>
      <c r="AT48" s="62"/>
      <c r="AU48" s="62"/>
      <c r="AV48" s="62"/>
      <c r="AW48" s="96"/>
      <c r="AX48" s="90">
        <f t="shared" si="8"/>
        <v>0</v>
      </c>
      <c r="AY48" s="69">
        <f t="shared" si="10"/>
        <v>0</v>
      </c>
      <c r="AZ48" s="64"/>
      <c r="BA48" s="64"/>
      <c r="BB48" s="64"/>
      <c r="BC48" s="64"/>
      <c r="BD48" s="64"/>
      <c r="BE48" s="64"/>
      <c r="BF48" s="64"/>
      <c r="BG48" s="64"/>
      <c r="BH48" s="64"/>
      <c r="BI48" s="64"/>
      <c r="BJ48" s="64"/>
      <c r="BK48" s="64"/>
    </row>
    <row r="49" spans="1:63" x14ac:dyDescent="0.3">
      <c r="A49" s="62" t="s">
        <v>421</v>
      </c>
      <c r="B49" s="62"/>
      <c r="C49" s="62"/>
      <c r="D49" s="62"/>
      <c r="E49" s="96"/>
      <c r="F49" s="62"/>
      <c r="G49" s="62"/>
      <c r="H49" s="62"/>
      <c r="I49" s="96"/>
      <c r="J49" s="62"/>
      <c r="K49" s="62"/>
      <c r="L49" s="62"/>
      <c r="M49" s="96"/>
      <c r="N49" s="62"/>
      <c r="O49" s="62"/>
      <c r="P49" s="62"/>
      <c r="Q49" s="96"/>
      <c r="R49" s="90">
        <f t="shared" si="7"/>
        <v>0</v>
      </c>
      <c r="S49" s="69">
        <f t="shared" si="9"/>
        <v>0</v>
      </c>
      <c r="T49" s="89"/>
      <c r="U49" s="89"/>
      <c r="V49" s="89"/>
      <c r="W49" s="89"/>
      <c r="X49" s="89"/>
      <c r="Y49" s="64"/>
      <c r="Z49" s="64"/>
      <c r="AA49" s="64"/>
      <c r="AB49" s="64"/>
      <c r="AC49" s="64"/>
      <c r="AD49" s="64"/>
      <c r="AE49" s="64"/>
      <c r="AG49" s="62" t="s">
        <v>421</v>
      </c>
      <c r="AH49" s="62"/>
      <c r="AI49" s="62"/>
      <c r="AJ49" s="62"/>
      <c r="AK49" s="96"/>
      <c r="AL49" s="62"/>
      <c r="AM49" s="62"/>
      <c r="AN49" s="62"/>
      <c r="AO49" s="96"/>
      <c r="AP49" s="62"/>
      <c r="AQ49" s="62"/>
      <c r="AR49" s="62"/>
      <c r="AS49" s="96"/>
      <c r="AT49" s="62"/>
      <c r="AU49" s="62"/>
      <c r="AV49" s="62"/>
      <c r="AW49" s="96"/>
      <c r="AX49" s="90">
        <f t="shared" si="8"/>
        <v>0</v>
      </c>
      <c r="AY49" s="69">
        <f t="shared" si="10"/>
        <v>0</v>
      </c>
      <c r="AZ49" s="64"/>
      <c r="BA49" s="64"/>
      <c r="BB49" s="64"/>
      <c r="BC49" s="64"/>
      <c r="BD49" s="64"/>
      <c r="BE49" s="64"/>
      <c r="BF49" s="64"/>
      <c r="BG49" s="64"/>
      <c r="BH49" s="64"/>
      <c r="BI49" s="64"/>
      <c r="BJ49" s="64"/>
      <c r="BK49" s="64"/>
    </row>
    <row r="50" spans="1:63" x14ac:dyDescent="0.3">
      <c r="A50" s="62" t="s">
        <v>422</v>
      </c>
      <c r="B50" s="62"/>
      <c r="C50" s="62"/>
      <c r="D50" s="62"/>
      <c r="E50" s="96"/>
      <c r="F50" s="62"/>
      <c r="G50" s="62"/>
      <c r="H50" s="62"/>
      <c r="I50" s="96"/>
      <c r="J50" s="62"/>
      <c r="K50" s="62"/>
      <c r="L50" s="62"/>
      <c r="M50" s="96"/>
      <c r="N50" s="62"/>
      <c r="O50" s="62"/>
      <c r="P50" s="62"/>
      <c r="Q50" s="96"/>
      <c r="R50" s="90">
        <f t="shared" si="7"/>
        <v>0</v>
      </c>
      <c r="S50" s="69">
        <f t="shared" si="9"/>
        <v>0</v>
      </c>
      <c r="T50" s="89"/>
      <c r="U50" s="89"/>
      <c r="V50" s="89"/>
      <c r="W50" s="89"/>
      <c r="X50" s="89"/>
      <c r="Y50" s="64"/>
      <c r="Z50" s="64"/>
      <c r="AA50" s="64"/>
      <c r="AB50" s="64"/>
      <c r="AC50" s="64"/>
      <c r="AD50" s="64"/>
      <c r="AE50" s="64"/>
      <c r="AG50" s="62" t="s">
        <v>422</v>
      </c>
      <c r="AH50" s="62"/>
      <c r="AI50" s="62"/>
      <c r="AJ50" s="62"/>
      <c r="AK50" s="96"/>
      <c r="AL50" s="62"/>
      <c r="AM50" s="62"/>
      <c r="AN50" s="62"/>
      <c r="AO50" s="96"/>
      <c r="AP50" s="62"/>
      <c r="AQ50" s="62"/>
      <c r="AR50" s="62"/>
      <c r="AS50" s="96"/>
      <c r="AT50" s="62"/>
      <c r="AU50" s="62"/>
      <c r="AV50" s="62"/>
      <c r="AW50" s="96"/>
      <c r="AX50" s="90">
        <f t="shared" si="8"/>
        <v>0</v>
      </c>
      <c r="AY50" s="69">
        <f t="shared" si="10"/>
        <v>0</v>
      </c>
      <c r="AZ50" s="64"/>
      <c r="BA50" s="64"/>
      <c r="BB50" s="64"/>
      <c r="BC50" s="64"/>
      <c r="BD50" s="64"/>
      <c r="BE50" s="64"/>
      <c r="BF50" s="64"/>
      <c r="BG50" s="64"/>
      <c r="BH50" s="64"/>
      <c r="BI50" s="64"/>
      <c r="BJ50" s="64"/>
      <c r="BK50" s="64"/>
    </row>
    <row r="51" spans="1:63" x14ac:dyDescent="0.3">
      <c r="A51" s="62" t="s">
        <v>423</v>
      </c>
      <c r="B51" s="62"/>
      <c r="C51" s="62"/>
      <c r="D51" s="62"/>
      <c r="E51" s="96"/>
      <c r="F51" s="62"/>
      <c r="G51" s="62"/>
      <c r="H51" s="62"/>
      <c r="I51" s="96"/>
      <c r="J51" s="62"/>
      <c r="K51" s="62"/>
      <c r="L51" s="62"/>
      <c r="M51" s="96"/>
      <c r="N51" s="62"/>
      <c r="O51" s="62"/>
      <c r="P51" s="62"/>
      <c r="Q51" s="96"/>
      <c r="R51" s="90">
        <f t="shared" si="7"/>
        <v>0</v>
      </c>
      <c r="S51" s="69">
        <f t="shared" si="9"/>
        <v>0</v>
      </c>
      <c r="T51" s="89"/>
      <c r="U51" s="89"/>
      <c r="V51" s="89"/>
      <c r="W51" s="89"/>
      <c r="X51" s="89"/>
      <c r="Y51" s="64"/>
      <c r="Z51" s="64"/>
      <c r="AA51" s="64"/>
      <c r="AB51" s="64"/>
      <c r="AC51" s="64"/>
      <c r="AD51" s="64"/>
      <c r="AE51" s="64"/>
      <c r="AG51" s="62" t="s">
        <v>423</v>
      </c>
      <c r="AH51" s="62"/>
      <c r="AI51" s="62"/>
      <c r="AJ51" s="62"/>
      <c r="AK51" s="96"/>
      <c r="AL51" s="62"/>
      <c r="AM51" s="62"/>
      <c r="AN51" s="62"/>
      <c r="AO51" s="96"/>
      <c r="AP51" s="62"/>
      <c r="AQ51" s="62"/>
      <c r="AR51" s="62"/>
      <c r="AS51" s="96"/>
      <c r="AT51" s="62"/>
      <c r="AU51" s="62"/>
      <c r="AV51" s="62"/>
      <c r="AW51" s="96"/>
      <c r="AX51" s="90">
        <f t="shared" si="8"/>
        <v>0</v>
      </c>
      <c r="AY51" s="69">
        <f t="shared" si="10"/>
        <v>0</v>
      </c>
      <c r="AZ51" s="64"/>
      <c r="BA51" s="64"/>
      <c r="BB51" s="64"/>
      <c r="BC51" s="64"/>
      <c r="BD51" s="64"/>
      <c r="BE51" s="64"/>
      <c r="BF51" s="64"/>
      <c r="BG51" s="64"/>
      <c r="BH51" s="64"/>
      <c r="BI51" s="64"/>
      <c r="BJ51" s="64"/>
      <c r="BK51" s="64"/>
    </row>
    <row r="52" spans="1:63" x14ac:dyDescent="0.3">
      <c r="A52" s="62" t="s">
        <v>424</v>
      </c>
      <c r="B52" s="62"/>
      <c r="C52" s="62"/>
      <c r="D52" s="62"/>
      <c r="E52" s="96"/>
      <c r="F52" s="62"/>
      <c r="G52" s="62"/>
      <c r="H52" s="62"/>
      <c r="I52" s="96"/>
      <c r="J52" s="62"/>
      <c r="K52" s="62"/>
      <c r="L52" s="62"/>
      <c r="M52" s="96"/>
      <c r="N52" s="62"/>
      <c r="O52" s="62"/>
      <c r="P52" s="62"/>
      <c r="Q52" s="96"/>
      <c r="R52" s="90">
        <f t="shared" si="7"/>
        <v>0</v>
      </c>
      <c r="S52" s="69">
        <f t="shared" si="9"/>
        <v>0</v>
      </c>
      <c r="T52" s="89"/>
      <c r="U52" s="89"/>
      <c r="V52" s="89"/>
      <c r="W52" s="89"/>
      <c r="X52" s="89"/>
      <c r="Y52" s="64"/>
      <c r="Z52" s="64"/>
      <c r="AA52" s="64"/>
      <c r="AB52" s="64"/>
      <c r="AC52" s="64"/>
      <c r="AD52" s="64"/>
      <c r="AE52" s="64"/>
      <c r="AG52" s="62" t="s">
        <v>424</v>
      </c>
      <c r="AH52" s="62"/>
      <c r="AI52" s="62"/>
      <c r="AJ52" s="62"/>
      <c r="AK52" s="96"/>
      <c r="AL52" s="62"/>
      <c r="AM52" s="62"/>
      <c r="AN52" s="62"/>
      <c r="AO52" s="96"/>
      <c r="AP52" s="62"/>
      <c r="AQ52" s="62"/>
      <c r="AR52" s="62"/>
      <c r="AS52" s="96"/>
      <c r="AT52" s="62"/>
      <c r="AU52" s="62"/>
      <c r="AV52" s="62"/>
      <c r="AW52" s="96"/>
      <c r="AX52" s="90">
        <f t="shared" si="8"/>
        <v>0</v>
      </c>
      <c r="AY52" s="69">
        <f t="shared" si="10"/>
        <v>0</v>
      </c>
      <c r="AZ52" s="64"/>
      <c r="BA52" s="64"/>
      <c r="BB52" s="64"/>
      <c r="BC52" s="64"/>
      <c r="BD52" s="64"/>
      <c r="BE52" s="64"/>
      <c r="BF52" s="64"/>
      <c r="BG52" s="64"/>
      <c r="BH52" s="64"/>
      <c r="BI52" s="64"/>
      <c r="BJ52" s="64"/>
      <c r="BK52" s="64"/>
    </row>
    <row r="53" spans="1:63" x14ac:dyDescent="0.3">
      <c r="A53" s="62" t="s">
        <v>425</v>
      </c>
      <c r="B53" s="62"/>
      <c r="C53" s="62"/>
      <c r="D53" s="62"/>
      <c r="E53" s="96"/>
      <c r="F53" s="62"/>
      <c r="G53" s="62"/>
      <c r="H53" s="62"/>
      <c r="I53" s="96"/>
      <c r="J53" s="62"/>
      <c r="K53" s="62"/>
      <c r="L53" s="62"/>
      <c r="M53" s="96"/>
      <c r="N53" s="62"/>
      <c r="O53" s="62"/>
      <c r="P53" s="62"/>
      <c r="Q53" s="96"/>
      <c r="R53" s="90">
        <f t="shared" si="7"/>
        <v>0</v>
      </c>
      <c r="S53" s="69">
        <f t="shared" si="9"/>
        <v>0</v>
      </c>
      <c r="T53" s="89"/>
      <c r="U53" s="89"/>
      <c r="V53" s="89"/>
      <c r="W53" s="89"/>
      <c r="X53" s="89"/>
      <c r="Y53" s="64"/>
      <c r="Z53" s="64"/>
      <c r="AA53" s="64"/>
      <c r="AB53" s="64"/>
      <c r="AC53" s="64"/>
      <c r="AD53" s="64"/>
      <c r="AE53" s="64"/>
      <c r="AG53" s="62" t="s">
        <v>425</v>
      </c>
      <c r="AH53" s="62"/>
      <c r="AI53" s="62"/>
      <c r="AJ53" s="62"/>
      <c r="AK53" s="96"/>
      <c r="AL53" s="62"/>
      <c r="AM53" s="62"/>
      <c r="AN53" s="62"/>
      <c r="AO53" s="96"/>
      <c r="AP53" s="62"/>
      <c r="AQ53" s="62"/>
      <c r="AR53" s="62"/>
      <c r="AS53" s="96"/>
      <c r="AT53" s="62"/>
      <c r="AU53" s="62"/>
      <c r="AV53" s="62"/>
      <c r="AW53" s="96"/>
      <c r="AX53" s="90">
        <f t="shared" si="8"/>
        <v>0</v>
      </c>
      <c r="AY53" s="69">
        <f t="shared" si="10"/>
        <v>0</v>
      </c>
      <c r="AZ53" s="64"/>
      <c r="BA53" s="64"/>
      <c r="BB53" s="64"/>
      <c r="BC53" s="64"/>
      <c r="BD53" s="64"/>
      <c r="BE53" s="64"/>
      <c r="BF53" s="64"/>
      <c r="BG53" s="64"/>
      <c r="BH53" s="64"/>
      <c r="BI53" s="64"/>
      <c r="BJ53" s="64"/>
      <c r="BK53" s="64"/>
    </row>
    <row r="54" spans="1:63" x14ac:dyDescent="0.3">
      <c r="A54" s="62" t="s">
        <v>426</v>
      </c>
      <c r="B54" s="62"/>
      <c r="C54" s="62"/>
      <c r="D54" s="62"/>
      <c r="E54" s="96"/>
      <c r="F54" s="62"/>
      <c r="G54" s="62"/>
      <c r="H54" s="62"/>
      <c r="I54" s="96"/>
      <c r="J54" s="62"/>
      <c r="K54" s="62"/>
      <c r="L54" s="62"/>
      <c r="M54" s="96"/>
      <c r="N54" s="62"/>
      <c r="O54" s="62"/>
      <c r="P54" s="62"/>
      <c r="Q54" s="96"/>
      <c r="R54" s="90">
        <f t="shared" si="7"/>
        <v>0</v>
      </c>
      <c r="S54" s="69">
        <f t="shared" si="9"/>
        <v>0</v>
      </c>
      <c r="T54" s="89"/>
      <c r="U54" s="89"/>
      <c r="V54" s="89"/>
      <c r="W54" s="89"/>
      <c r="X54" s="89"/>
      <c r="Y54" s="64"/>
      <c r="Z54" s="64"/>
      <c r="AA54" s="64"/>
      <c r="AB54" s="64"/>
      <c r="AC54" s="64"/>
      <c r="AD54" s="64"/>
      <c r="AE54" s="64"/>
      <c r="AG54" s="62" t="s">
        <v>426</v>
      </c>
      <c r="AH54" s="62"/>
      <c r="AI54" s="62"/>
      <c r="AJ54" s="62"/>
      <c r="AK54" s="96"/>
      <c r="AL54" s="62"/>
      <c r="AM54" s="62"/>
      <c r="AN54" s="62"/>
      <c r="AO54" s="96"/>
      <c r="AP54" s="62"/>
      <c r="AQ54" s="62"/>
      <c r="AR54" s="62"/>
      <c r="AS54" s="96"/>
      <c r="AT54" s="62"/>
      <c r="AU54" s="62"/>
      <c r="AV54" s="62"/>
      <c r="AW54" s="96"/>
      <c r="AX54" s="90">
        <f t="shared" si="8"/>
        <v>0</v>
      </c>
      <c r="AY54" s="69">
        <f t="shared" si="10"/>
        <v>0</v>
      </c>
      <c r="AZ54" s="64"/>
      <c r="BA54" s="64"/>
      <c r="BB54" s="64"/>
      <c r="BC54" s="64"/>
      <c r="BD54" s="64"/>
      <c r="BE54" s="64"/>
      <c r="BF54" s="64"/>
      <c r="BG54" s="64"/>
      <c r="BH54" s="64"/>
      <c r="BI54" s="64"/>
      <c r="BJ54" s="64"/>
      <c r="BK54" s="64"/>
    </row>
    <row r="55" spans="1:63" x14ac:dyDescent="0.3">
      <c r="A55" s="62" t="s">
        <v>427</v>
      </c>
      <c r="B55" s="62"/>
      <c r="C55" s="62"/>
      <c r="D55" s="62"/>
      <c r="E55" s="96"/>
      <c r="F55" s="62"/>
      <c r="G55" s="62"/>
      <c r="H55" s="62"/>
      <c r="I55" s="96"/>
      <c r="J55" s="62"/>
      <c r="K55" s="62"/>
      <c r="L55" s="62"/>
      <c r="M55" s="96"/>
      <c r="N55" s="62"/>
      <c r="O55" s="62"/>
      <c r="P55" s="62"/>
      <c r="Q55" s="96"/>
      <c r="R55" s="90">
        <f t="shared" si="7"/>
        <v>0</v>
      </c>
      <c r="S55" s="69">
        <f t="shared" si="9"/>
        <v>0</v>
      </c>
      <c r="T55" s="89"/>
      <c r="U55" s="89"/>
      <c r="V55" s="89"/>
      <c r="W55" s="89"/>
      <c r="X55" s="89"/>
      <c r="Y55" s="64"/>
      <c r="Z55" s="64"/>
      <c r="AA55" s="64"/>
      <c r="AB55" s="64"/>
      <c r="AC55" s="64"/>
      <c r="AD55" s="64"/>
      <c r="AE55" s="64"/>
      <c r="AG55" s="62" t="s">
        <v>427</v>
      </c>
      <c r="AH55" s="62"/>
      <c r="AI55" s="62"/>
      <c r="AJ55" s="62"/>
      <c r="AK55" s="96"/>
      <c r="AL55" s="62"/>
      <c r="AM55" s="62"/>
      <c r="AN55" s="62"/>
      <c r="AO55" s="96"/>
      <c r="AP55" s="62"/>
      <c r="AQ55" s="62"/>
      <c r="AR55" s="62"/>
      <c r="AS55" s="96"/>
      <c r="AT55" s="62"/>
      <c r="AU55" s="62"/>
      <c r="AV55" s="62"/>
      <c r="AW55" s="96"/>
      <c r="AX55" s="90">
        <f t="shared" si="8"/>
        <v>0</v>
      </c>
      <c r="AY55" s="69">
        <f t="shared" si="10"/>
        <v>0</v>
      </c>
      <c r="AZ55" s="64"/>
      <c r="BA55" s="64"/>
      <c r="BB55" s="64"/>
      <c r="BC55" s="64"/>
      <c r="BD55" s="64"/>
      <c r="BE55" s="64"/>
      <c r="BF55" s="64"/>
      <c r="BG55" s="64"/>
      <c r="BH55" s="64"/>
      <c r="BI55" s="64"/>
      <c r="BJ55" s="64"/>
      <c r="BK55" s="64"/>
    </row>
    <row r="56" spans="1:63" x14ac:dyDescent="0.3">
      <c r="A56" s="62" t="s">
        <v>428</v>
      </c>
      <c r="B56" s="62"/>
      <c r="C56" s="62"/>
      <c r="D56" s="62"/>
      <c r="E56" s="96"/>
      <c r="F56" s="62"/>
      <c r="G56" s="62"/>
      <c r="H56" s="62"/>
      <c r="I56" s="96"/>
      <c r="J56" s="62"/>
      <c r="K56" s="62"/>
      <c r="L56" s="62"/>
      <c r="M56" s="96"/>
      <c r="N56" s="62"/>
      <c r="O56" s="62"/>
      <c r="P56" s="62"/>
      <c r="Q56" s="96"/>
      <c r="R56" s="90">
        <f t="shared" si="7"/>
        <v>0</v>
      </c>
      <c r="S56" s="69">
        <f t="shared" si="9"/>
        <v>0</v>
      </c>
      <c r="T56" s="89"/>
      <c r="U56" s="89"/>
      <c r="V56" s="89"/>
      <c r="W56" s="89"/>
      <c r="X56" s="89"/>
      <c r="Y56" s="64"/>
      <c r="Z56" s="64"/>
      <c r="AA56" s="64"/>
      <c r="AB56" s="64"/>
      <c r="AC56" s="64"/>
      <c r="AD56" s="64"/>
      <c r="AE56" s="64"/>
      <c r="AG56" s="62" t="s">
        <v>428</v>
      </c>
      <c r="AH56" s="62"/>
      <c r="AI56" s="62"/>
      <c r="AJ56" s="62"/>
      <c r="AK56" s="96"/>
      <c r="AL56" s="62"/>
      <c r="AM56" s="62"/>
      <c r="AN56" s="62"/>
      <c r="AO56" s="96"/>
      <c r="AP56" s="62"/>
      <c r="AQ56" s="62"/>
      <c r="AR56" s="62"/>
      <c r="AS56" s="96"/>
      <c r="AT56" s="62"/>
      <c r="AU56" s="62"/>
      <c r="AV56" s="62"/>
      <c r="AW56" s="96"/>
      <c r="AX56" s="90">
        <f t="shared" si="8"/>
        <v>0</v>
      </c>
      <c r="AY56" s="69">
        <f t="shared" si="10"/>
        <v>0</v>
      </c>
      <c r="AZ56" s="64"/>
      <c r="BA56" s="64"/>
      <c r="BB56" s="64"/>
      <c r="BC56" s="64"/>
      <c r="BD56" s="64"/>
      <c r="BE56" s="64"/>
      <c r="BF56" s="64"/>
      <c r="BG56" s="64"/>
      <c r="BH56" s="64"/>
      <c r="BI56" s="64"/>
      <c r="BJ56" s="64"/>
      <c r="BK56" s="64"/>
    </row>
    <row r="57" spans="1:63" x14ac:dyDescent="0.3">
      <c r="A57" s="62" t="s">
        <v>429</v>
      </c>
      <c r="B57" s="62"/>
      <c r="C57" s="62"/>
      <c r="D57" s="62"/>
      <c r="E57" s="96"/>
      <c r="F57" s="62"/>
      <c r="G57" s="62"/>
      <c r="H57" s="62"/>
      <c r="I57" s="96"/>
      <c r="J57" s="62"/>
      <c r="K57" s="62"/>
      <c r="L57" s="62"/>
      <c r="M57" s="96"/>
      <c r="N57" s="62"/>
      <c r="O57" s="62"/>
      <c r="P57" s="62"/>
      <c r="Q57" s="96"/>
      <c r="R57" s="90">
        <f t="shared" si="7"/>
        <v>0</v>
      </c>
      <c r="S57" s="69">
        <f t="shared" si="9"/>
        <v>0</v>
      </c>
      <c r="T57" s="89"/>
      <c r="U57" s="89"/>
      <c r="V57" s="89"/>
      <c r="W57" s="89"/>
      <c r="X57" s="89"/>
      <c r="Y57" s="64"/>
      <c r="Z57" s="64"/>
      <c r="AA57" s="64"/>
      <c r="AB57" s="64"/>
      <c r="AC57" s="64"/>
      <c r="AD57" s="64"/>
      <c r="AE57" s="64"/>
      <c r="AG57" s="62" t="s">
        <v>429</v>
      </c>
      <c r="AH57" s="62"/>
      <c r="AI57" s="62"/>
      <c r="AJ57" s="62"/>
      <c r="AK57" s="96"/>
      <c r="AL57" s="62"/>
      <c r="AM57" s="62"/>
      <c r="AN57" s="62"/>
      <c r="AO57" s="96"/>
      <c r="AP57" s="62"/>
      <c r="AQ57" s="62"/>
      <c r="AR57" s="62"/>
      <c r="AS57" s="96"/>
      <c r="AT57" s="62"/>
      <c r="AU57" s="62"/>
      <c r="AV57" s="62"/>
      <c r="AW57" s="96"/>
      <c r="AX57" s="90">
        <f t="shared" si="8"/>
        <v>0</v>
      </c>
      <c r="AY57" s="69">
        <f t="shared" si="10"/>
        <v>0</v>
      </c>
      <c r="AZ57" s="64"/>
      <c r="BA57" s="64"/>
      <c r="BB57" s="64"/>
      <c r="BC57" s="64"/>
      <c r="BD57" s="64"/>
      <c r="BE57" s="64"/>
      <c r="BF57" s="64"/>
      <c r="BG57" s="64"/>
      <c r="BH57" s="64"/>
      <c r="BI57" s="64"/>
      <c r="BJ57" s="64"/>
      <c r="BK57" s="64"/>
    </row>
    <row r="58" spans="1:63" x14ac:dyDescent="0.3">
      <c r="A58" s="66" t="s">
        <v>430</v>
      </c>
      <c r="B58" s="63">
        <f t="shared" ref="B58:Q58" si="11">SUM(B37:B57)</f>
        <v>0</v>
      </c>
      <c r="C58" s="63">
        <f t="shared" si="11"/>
        <v>0</v>
      </c>
      <c r="D58" s="63">
        <f t="shared" si="11"/>
        <v>0</v>
      </c>
      <c r="E58" s="97">
        <f t="shared" si="11"/>
        <v>0</v>
      </c>
      <c r="F58" s="63">
        <f t="shared" si="11"/>
        <v>0</v>
      </c>
      <c r="G58" s="63">
        <f t="shared" si="11"/>
        <v>0</v>
      </c>
      <c r="H58" s="63">
        <f t="shared" si="11"/>
        <v>0</v>
      </c>
      <c r="I58" s="97">
        <f t="shared" si="11"/>
        <v>0</v>
      </c>
      <c r="J58" s="63">
        <f t="shared" si="11"/>
        <v>0</v>
      </c>
      <c r="K58" s="63">
        <f t="shared" si="11"/>
        <v>0</v>
      </c>
      <c r="L58" s="63">
        <f t="shared" si="11"/>
        <v>0</v>
      </c>
      <c r="M58" s="97">
        <f t="shared" si="11"/>
        <v>0</v>
      </c>
      <c r="N58" s="63">
        <f t="shared" si="11"/>
        <v>0</v>
      </c>
      <c r="O58" s="63">
        <f t="shared" si="11"/>
        <v>0</v>
      </c>
      <c r="P58" s="63">
        <f t="shared" si="11"/>
        <v>0</v>
      </c>
      <c r="Q58" s="97">
        <f t="shared" si="11"/>
        <v>0</v>
      </c>
      <c r="R58" s="63">
        <f t="shared" ref="R58:AE58" si="12">SUM(R37:R57)</f>
        <v>0</v>
      </c>
      <c r="S58" s="69">
        <f t="shared" si="12"/>
        <v>0</v>
      </c>
      <c r="T58" s="63">
        <f t="shared" si="12"/>
        <v>0</v>
      </c>
      <c r="U58" s="63">
        <f t="shared" si="12"/>
        <v>0</v>
      </c>
      <c r="V58" s="63">
        <f t="shared" si="12"/>
        <v>0</v>
      </c>
      <c r="W58" s="63">
        <f t="shared" si="12"/>
        <v>0</v>
      </c>
      <c r="X58" s="63">
        <f t="shared" si="12"/>
        <v>0</v>
      </c>
      <c r="Y58" s="63">
        <f t="shared" si="12"/>
        <v>0</v>
      </c>
      <c r="Z58" s="63">
        <f t="shared" si="12"/>
        <v>0</v>
      </c>
      <c r="AA58" s="63">
        <f t="shared" si="12"/>
        <v>0</v>
      </c>
      <c r="AB58" s="63">
        <f t="shared" si="12"/>
        <v>0</v>
      </c>
      <c r="AC58" s="63">
        <f t="shared" si="12"/>
        <v>0</v>
      </c>
      <c r="AD58" s="63">
        <f t="shared" si="12"/>
        <v>0</v>
      </c>
      <c r="AE58" s="63">
        <f t="shared" si="12"/>
        <v>0</v>
      </c>
      <c r="AG58" s="66" t="s">
        <v>430</v>
      </c>
      <c r="AH58" s="63">
        <f t="shared" ref="AH58:AW58" si="13">SUM(AH37:AH57)</f>
        <v>0</v>
      </c>
      <c r="AI58" s="63">
        <f t="shared" si="13"/>
        <v>0</v>
      </c>
      <c r="AJ58" s="63">
        <f t="shared" si="13"/>
        <v>0</v>
      </c>
      <c r="AK58" s="97">
        <f t="shared" si="13"/>
        <v>0</v>
      </c>
      <c r="AL58" s="63">
        <f t="shared" si="13"/>
        <v>0</v>
      </c>
      <c r="AM58" s="63">
        <f t="shared" si="13"/>
        <v>0</v>
      </c>
      <c r="AN58" s="63">
        <f t="shared" si="13"/>
        <v>0</v>
      </c>
      <c r="AO58" s="97">
        <f t="shared" si="13"/>
        <v>0</v>
      </c>
      <c r="AP58" s="63">
        <f t="shared" si="13"/>
        <v>0</v>
      </c>
      <c r="AQ58" s="63">
        <f t="shared" si="13"/>
        <v>0</v>
      </c>
      <c r="AR58" s="63">
        <f t="shared" si="13"/>
        <v>0</v>
      </c>
      <c r="AS58" s="97">
        <f t="shared" si="13"/>
        <v>0</v>
      </c>
      <c r="AT58" s="63">
        <f t="shared" si="13"/>
        <v>0</v>
      </c>
      <c r="AU58" s="63">
        <f t="shared" si="13"/>
        <v>0</v>
      </c>
      <c r="AV58" s="63">
        <f t="shared" si="13"/>
        <v>0</v>
      </c>
      <c r="AW58" s="97">
        <f t="shared" si="13"/>
        <v>0</v>
      </c>
      <c r="AX58" s="91">
        <f t="shared" ref="AX58:BK58" si="14">SUM(AX37:AX57)</f>
        <v>0</v>
      </c>
      <c r="AY58" s="70">
        <f t="shared" si="14"/>
        <v>0</v>
      </c>
      <c r="AZ58" s="63">
        <f t="shared" si="14"/>
        <v>0</v>
      </c>
      <c r="BA58" s="63">
        <f t="shared" si="14"/>
        <v>0</v>
      </c>
      <c r="BB58" s="63">
        <f t="shared" si="14"/>
        <v>0</v>
      </c>
      <c r="BC58" s="63">
        <f t="shared" si="14"/>
        <v>0</v>
      </c>
      <c r="BD58" s="63">
        <f t="shared" si="14"/>
        <v>0</v>
      </c>
      <c r="BE58" s="63">
        <f t="shared" si="14"/>
        <v>0</v>
      </c>
      <c r="BF58" s="63">
        <f t="shared" si="14"/>
        <v>0</v>
      </c>
      <c r="BG58" s="63">
        <f t="shared" si="14"/>
        <v>0</v>
      </c>
      <c r="BH58" s="63">
        <f t="shared" si="14"/>
        <v>0</v>
      </c>
      <c r="BI58" s="63">
        <f t="shared" si="14"/>
        <v>0</v>
      </c>
      <c r="BJ58" s="63">
        <f t="shared" si="14"/>
        <v>0</v>
      </c>
      <c r="BK58" s="63">
        <f t="shared" si="14"/>
        <v>0</v>
      </c>
    </row>
  </sheetData>
  <mergeCells count="44">
    <mergeCell ref="AN35:AO35"/>
    <mergeCell ref="AR35:AS35"/>
    <mergeCell ref="AV35:AW35"/>
    <mergeCell ref="R35:S35"/>
    <mergeCell ref="T35:Y35"/>
    <mergeCell ref="Z35:AE35"/>
    <mergeCell ref="AG35:AG36"/>
    <mergeCell ref="AJ35:AK35"/>
    <mergeCell ref="A35:A36"/>
    <mergeCell ref="D35:E35"/>
    <mergeCell ref="H35:I35"/>
    <mergeCell ref="L35:M35"/>
    <mergeCell ref="P35:Q35"/>
    <mergeCell ref="BF35:BK35"/>
    <mergeCell ref="AR9:AS9"/>
    <mergeCell ref="AV9:AW9"/>
    <mergeCell ref="BF9:BK9"/>
    <mergeCell ref="AZ9:BE9"/>
    <mergeCell ref="AX35:AY35"/>
    <mergeCell ref="AZ35:BE35"/>
    <mergeCell ref="AX9:AY9"/>
    <mergeCell ref="AG5:BK5"/>
    <mergeCell ref="A9:A10"/>
    <mergeCell ref="D9:E9"/>
    <mergeCell ref="H9:I9"/>
    <mergeCell ref="B6:BK6"/>
    <mergeCell ref="R9:S9"/>
    <mergeCell ref="A5:AE5"/>
    <mergeCell ref="AJ9:AK9"/>
    <mergeCell ref="AN9:AO9"/>
    <mergeCell ref="Z9:AE9"/>
    <mergeCell ref="AG9:AG10"/>
    <mergeCell ref="L9:M9"/>
    <mergeCell ref="P9:Q9"/>
    <mergeCell ref="B7:BK7"/>
    <mergeCell ref="T9:Y9"/>
    <mergeCell ref="BI4:BK4"/>
    <mergeCell ref="A4:BH4"/>
    <mergeCell ref="BI1:BK1"/>
    <mergeCell ref="BI2:BK2"/>
    <mergeCell ref="BI3:BK3"/>
    <mergeCell ref="A1:BH1"/>
    <mergeCell ref="A2:BH2"/>
    <mergeCell ref="A3:BH3"/>
  </mergeCells>
  <pageMargins left="0.7" right="0.7" top="0.75" bottom="0.75" header="0.3" footer="0.3"/>
  <pageSetup scale="18" orientation="landscape" r:id="rId1"/>
  <headerFooter>
    <oddFooter>&amp;C_x000D_&amp;1#&amp;"Calibri"&amp;10&amp;K000000 Información Pública Clasificada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49DA3-DEAB-4243-8C65-C670859D1A0D}">
  <sheetPr>
    <tabColor theme="6" tint="0.79998168889431442"/>
    <pageSetUpPr fitToPage="1"/>
  </sheetPr>
  <dimension ref="A1:XFD18"/>
  <sheetViews>
    <sheetView view="pageBreakPreview" topLeftCell="AI1" zoomScale="60" zoomScaleNormal="60" workbookViewId="0">
      <selection activeCell="AS18" sqref="A1:AY18"/>
    </sheetView>
  </sheetViews>
  <sheetFormatPr baseColWidth="10" defaultColWidth="10.88671875" defaultRowHeight="13.8" x14ac:dyDescent="0.3"/>
  <cols>
    <col min="1" max="1" width="15" style="31" customWidth="1"/>
    <col min="2" max="2" width="8.33203125" style="31" customWidth="1"/>
    <col min="3" max="3" width="20.6640625" style="31" customWidth="1"/>
    <col min="4" max="4" width="14.6640625" style="31" customWidth="1"/>
    <col min="5" max="5" width="15.88671875" style="31" customWidth="1"/>
    <col min="6" max="6" width="41" style="31" customWidth="1"/>
    <col min="7" max="8" width="29.33203125" style="31" customWidth="1"/>
    <col min="9" max="9" width="23" style="31" customWidth="1"/>
    <col min="10" max="10" width="27.88671875" style="31" customWidth="1"/>
    <col min="11" max="11" width="15.33203125" style="31" customWidth="1"/>
    <col min="12" max="12" width="39.33203125" style="31" customWidth="1"/>
    <col min="13" max="13" width="21.109375" style="31" customWidth="1"/>
    <col min="14" max="18" width="8.6640625" style="31" customWidth="1"/>
    <col min="19" max="19" width="22.33203125" style="31" customWidth="1"/>
    <col min="20" max="20" width="30" style="31" customWidth="1"/>
    <col min="21" max="22" width="7.44140625" style="31" customWidth="1"/>
    <col min="23" max="23" width="8.88671875" style="31" customWidth="1"/>
    <col min="24" max="31" width="7.44140625" style="31" customWidth="1"/>
    <col min="32" max="32" width="5.88671875" style="31" customWidth="1"/>
    <col min="33" max="43" width="8.109375" style="31" customWidth="1"/>
    <col min="44" max="44" width="5.88671875" style="31" customWidth="1"/>
    <col min="45" max="45" width="17.109375" style="31" customWidth="1"/>
    <col min="46" max="46" width="15.88671875" style="95" customWidth="1"/>
    <col min="47" max="47" width="53.5546875" style="31" customWidth="1"/>
    <col min="48" max="48" width="41.33203125" style="31" customWidth="1"/>
    <col min="49" max="49" width="52.5546875" style="31" customWidth="1"/>
    <col min="50" max="51" width="24.44140625" style="31" customWidth="1"/>
    <col min="52" max="16382" width="10.88671875" style="31"/>
    <col min="16383" max="16383" width="9" style="31" customWidth="1"/>
    <col min="16384" max="16384" width="10.88671875" style="31"/>
  </cols>
  <sheetData>
    <row r="1" spans="1:51 16384:16384" ht="15.9" customHeight="1" x14ac:dyDescent="0.3">
      <c r="A1" s="598" t="s">
        <v>0</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600"/>
      <c r="AX1" s="593" t="s">
        <v>1</v>
      </c>
      <c r="AY1" s="594"/>
    </row>
    <row r="2" spans="1:51 16384:16384" ht="15.9" customHeight="1" x14ac:dyDescent="0.3">
      <c r="A2" s="601" t="s">
        <v>2</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3"/>
      <c r="AX2" s="595" t="s">
        <v>3</v>
      </c>
      <c r="AY2" s="596"/>
    </row>
    <row r="3" spans="1:51 16384:16384" ht="15" customHeight="1" x14ac:dyDescent="0.3">
      <c r="A3" s="604" t="s">
        <v>160</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6"/>
      <c r="AX3" s="595" t="s">
        <v>5</v>
      </c>
      <c r="AY3" s="596"/>
    </row>
    <row r="4" spans="1:51 16384:16384" ht="15.9" customHeight="1" x14ac:dyDescent="0.3">
      <c r="A4" s="598"/>
      <c r="B4" s="599"/>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600"/>
      <c r="AX4" s="597" t="s">
        <v>161</v>
      </c>
      <c r="AY4" s="597"/>
    </row>
    <row r="5" spans="1:51 16384:16384" ht="15" customHeight="1" x14ac:dyDescent="0.3">
      <c r="A5" s="581" t="s">
        <v>162</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3"/>
      <c r="AG5" s="584" t="s">
        <v>13</v>
      </c>
      <c r="AH5" s="585"/>
      <c r="AI5" s="585"/>
      <c r="AJ5" s="585"/>
      <c r="AK5" s="585"/>
      <c r="AL5" s="585"/>
      <c r="AM5" s="585"/>
      <c r="AN5" s="585"/>
      <c r="AO5" s="585"/>
      <c r="AP5" s="585"/>
      <c r="AQ5" s="585"/>
      <c r="AR5" s="585"/>
      <c r="AS5" s="585"/>
      <c r="AT5" s="586"/>
      <c r="AU5" s="578" t="s">
        <v>163</v>
      </c>
      <c r="AV5" s="578" t="s">
        <v>164</v>
      </c>
      <c r="AW5" s="578" t="s">
        <v>165</v>
      </c>
      <c r="AX5" s="578" t="s">
        <v>166</v>
      </c>
      <c r="AY5" s="578" t="s">
        <v>167</v>
      </c>
    </row>
    <row r="6" spans="1:51 16384:16384" ht="15" customHeight="1" x14ac:dyDescent="0.3">
      <c r="A6" s="614" t="s">
        <v>9</v>
      </c>
      <c r="B6" s="615">
        <v>45418</v>
      </c>
      <c r="C6" s="616"/>
      <c r="D6" s="586"/>
      <c r="E6" s="617" t="s">
        <v>11</v>
      </c>
      <c r="F6" s="617"/>
      <c r="G6" s="613"/>
      <c r="H6" s="613"/>
      <c r="I6" s="584"/>
      <c r="J6" s="585"/>
      <c r="K6" s="585"/>
      <c r="L6" s="585"/>
      <c r="M6" s="585"/>
      <c r="N6" s="585"/>
      <c r="O6" s="585"/>
      <c r="P6" s="585"/>
      <c r="Q6" s="585"/>
      <c r="R6" s="585"/>
      <c r="S6" s="585"/>
      <c r="T6" s="585"/>
      <c r="U6" s="32"/>
      <c r="V6" s="32"/>
      <c r="W6" s="32"/>
      <c r="X6" s="32"/>
      <c r="Y6" s="32"/>
      <c r="Z6" s="32"/>
      <c r="AA6" s="32"/>
      <c r="AB6" s="32"/>
      <c r="AC6" s="32"/>
      <c r="AD6" s="32"/>
      <c r="AE6" s="32"/>
      <c r="AF6" s="33"/>
      <c r="AG6" s="587"/>
      <c r="AH6" s="588"/>
      <c r="AI6" s="588"/>
      <c r="AJ6" s="588"/>
      <c r="AK6" s="588"/>
      <c r="AL6" s="588"/>
      <c r="AM6" s="588"/>
      <c r="AN6" s="588"/>
      <c r="AO6" s="588"/>
      <c r="AP6" s="588"/>
      <c r="AQ6" s="588"/>
      <c r="AR6" s="588"/>
      <c r="AS6" s="588"/>
      <c r="AT6" s="589"/>
      <c r="AU6" s="579"/>
      <c r="AV6" s="579"/>
      <c r="AW6" s="579"/>
      <c r="AX6" s="579"/>
      <c r="AY6" s="579"/>
    </row>
    <row r="7" spans="1:51 16384:16384" ht="15" customHeight="1" x14ac:dyDescent="0.3">
      <c r="A7" s="614"/>
      <c r="B7" s="616"/>
      <c r="C7" s="616"/>
      <c r="D7" s="589"/>
      <c r="E7" s="617" t="s">
        <v>12</v>
      </c>
      <c r="F7" s="617"/>
      <c r="G7" s="618"/>
      <c r="H7" s="618"/>
      <c r="I7" s="587"/>
      <c r="J7" s="588"/>
      <c r="K7" s="588"/>
      <c r="L7" s="588"/>
      <c r="M7" s="588"/>
      <c r="N7" s="588"/>
      <c r="O7" s="588"/>
      <c r="P7" s="588"/>
      <c r="Q7" s="588"/>
      <c r="R7" s="588"/>
      <c r="S7" s="588"/>
      <c r="T7" s="588"/>
      <c r="U7" s="34"/>
      <c r="V7" s="34"/>
      <c r="W7" s="34"/>
      <c r="X7" s="34"/>
      <c r="Y7" s="34"/>
      <c r="Z7" s="34"/>
      <c r="AA7" s="34"/>
      <c r="AB7" s="34"/>
      <c r="AC7" s="34"/>
      <c r="AD7" s="34"/>
      <c r="AE7" s="34"/>
      <c r="AF7" s="35"/>
      <c r="AG7" s="587"/>
      <c r="AH7" s="588"/>
      <c r="AI7" s="588"/>
      <c r="AJ7" s="588"/>
      <c r="AK7" s="588"/>
      <c r="AL7" s="588"/>
      <c r="AM7" s="588"/>
      <c r="AN7" s="588"/>
      <c r="AO7" s="588"/>
      <c r="AP7" s="588"/>
      <c r="AQ7" s="588"/>
      <c r="AR7" s="588"/>
      <c r="AS7" s="588"/>
      <c r="AT7" s="589"/>
      <c r="AU7" s="579"/>
      <c r="AV7" s="579"/>
      <c r="AW7" s="579"/>
      <c r="AX7" s="579"/>
      <c r="AY7" s="579"/>
    </row>
    <row r="8" spans="1:51 16384:16384" ht="15" customHeight="1" x14ac:dyDescent="0.3">
      <c r="A8" s="614"/>
      <c r="B8" s="616"/>
      <c r="C8" s="616"/>
      <c r="D8" s="592"/>
      <c r="E8" s="617" t="s">
        <v>13</v>
      </c>
      <c r="F8" s="617"/>
      <c r="G8" s="613" t="s">
        <v>14</v>
      </c>
      <c r="H8" s="613"/>
      <c r="I8" s="590"/>
      <c r="J8" s="591"/>
      <c r="K8" s="591"/>
      <c r="L8" s="591"/>
      <c r="M8" s="591"/>
      <c r="N8" s="591"/>
      <c r="O8" s="591"/>
      <c r="P8" s="591"/>
      <c r="Q8" s="591"/>
      <c r="R8" s="591"/>
      <c r="S8" s="591"/>
      <c r="T8" s="591"/>
      <c r="U8" s="36"/>
      <c r="V8" s="36"/>
      <c r="W8" s="36"/>
      <c r="X8" s="36"/>
      <c r="Y8" s="36"/>
      <c r="Z8" s="36"/>
      <c r="AA8" s="36"/>
      <c r="AB8" s="36"/>
      <c r="AC8" s="36"/>
      <c r="AD8" s="36"/>
      <c r="AE8" s="36"/>
      <c r="AF8" s="37"/>
      <c r="AG8" s="587"/>
      <c r="AH8" s="588"/>
      <c r="AI8" s="588"/>
      <c r="AJ8" s="588"/>
      <c r="AK8" s="588"/>
      <c r="AL8" s="588"/>
      <c r="AM8" s="588"/>
      <c r="AN8" s="588"/>
      <c r="AO8" s="588"/>
      <c r="AP8" s="588"/>
      <c r="AQ8" s="588"/>
      <c r="AR8" s="588"/>
      <c r="AS8" s="588"/>
      <c r="AT8" s="589"/>
      <c r="AU8" s="579"/>
      <c r="AV8" s="579"/>
      <c r="AW8" s="579"/>
      <c r="AX8" s="579"/>
      <c r="AY8" s="579"/>
    </row>
    <row r="9" spans="1:51 16384:16384" ht="15" customHeight="1" x14ac:dyDescent="0.3">
      <c r="A9" s="581" t="s">
        <v>168</v>
      </c>
      <c r="B9" s="582"/>
      <c r="C9" s="582"/>
      <c r="D9" s="582"/>
      <c r="E9" s="613" t="s">
        <v>56</v>
      </c>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587"/>
      <c r="AH9" s="588"/>
      <c r="AI9" s="588"/>
      <c r="AJ9" s="588"/>
      <c r="AK9" s="588"/>
      <c r="AL9" s="588"/>
      <c r="AM9" s="588"/>
      <c r="AN9" s="588"/>
      <c r="AO9" s="588"/>
      <c r="AP9" s="588"/>
      <c r="AQ9" s="588"/>
      <c r="AR9" s="588"/>
      <c r="AS9" s="588"/>
      <c r="AT9" s="589"/>
      <c r="AU9" s="579"/>
      <c r="AV9" s="579"/>
      <c r="AW9" s="579"/>
      <c r="AX9" s="579"/>
      <c r="AY9" s="579"/>
    </row>
    <row r="10" spans="1:51 16384:16384" ht="15" customHeight="1" x14ac:dyDescent="0.3">
      <c r="A10" s="581" t="s">
        <v>169</v>
      </c>
      <c r="B10" s="582"/>
      <c r="C10" s="582"/>
      <c r="D10" s="582"/>
      <c r="E10" s="613" t="s">
        <v>170</v>
      </c>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590"/>
      <c r="AH10" s="591"/>
      <c r="AI10" s="591"/>
      <c r="AJ10" s="591"/>
      <c r="AK10" s="591"/>
      <c r="AL10" s="591"/>
      <c r="AM10" s="591"/>
      <c r="AN10" s="591"/>
      <c r="AO10" s="591"/>
      <c r="AP10" s="591"/>
      <c r="AQ10" s="591"/>
      <c r="AR10" s="591"/>
      <c r="AS10" s="591"/>
      <c r="AT10" s="592"/>
      <c r="AU10" s="579"/>
      <c r="AV10" s="579"/>
      <c r="AW10" s="579"/>
      <c r="AX10" s="579"/>
      <c r="AY10" s="579"/>
    </row>
    <row r="11" spans="1:51 16384:16384" ht="39.9" customHeight="1" x14ac:dyDescent="0.3">
      <c r="A11" s="610" t="s">
        <v>171</v>
      </c>
      <c r="B11" s="611"/>
      <c r="C11" s="611"/>
      <c r="D11" s="611"/>
      <c r="E11" s="612"/>
      <c r="F11" s="578" t="s">
        <v>172</v>
      </c>
      <c r="G11" s="578" t="s">
        <v>173</v>
      </c>
      <c r="H11" s="578" t="s">
        <v>174</v>
      </c>
      <c r="I11" s="578" t="s">
        <v>175</v>
      </c>
      <c r="J11" s="578" t="s">
        <v>176</v>
      </c>
      <c r="K11" s="578" t="s">
        <v>177</v>
      </c>
      <c r="L11" s="578" t="s">
        <v>178</v>
      </c>
      <c r="M11" s="578" t="s">
        <v>179</v>
      </c>
      <c r="N11" s="610" t="s">
        <v>180</v>
      </c>
      <c r="O11" s="611"/>
      <c r="P11" s="611"/>
      <c r="Q11" s="611"/>
      <c r="R11" s="612"/>
      <c r="S11" s="578" t="s">
        <v>181</v>
      </c>
      <c r="T11" s="578" t="s">
        <v>182</v>
      </c>
      <c r="U11" s="581" t="s">
        <v>183</v>
      </c>
      <c r="V11" s="582"/>
      <c r="W11" s="582"/>
      <c r="X11" s="582"/>
      <c r="Y11" s="582"/>
      <c r="Z11" s="582"/>
      <c r="AA11" s="582"/>
      <c r="AB11" s="582"/>
      <c r="AC11" s="582"/>
      <c r="AD11" s="582"/>
      <c r="AE11" s="582"/>
      <c r="AF11" s="583"/>
      <c r="AG11" s="581" t="s">
        <v>184</v>
      </c>
      <c r="AH11" s="582"/>
      <c r="AI11" s="582"/>
      <c r="AJ11" s="582"/>
      <c r="AK11" s="582"/>
      <c r="AL11" s="582"/>
      <c r="AM11" s="582"/>
      <c r="AN11" s="582"/>
      <c r="AO11" s="582"/>
      <c r="AP11" s="582"/>
      <c r="AQ11" s="582"/>
      <c r="AR11" s="583"/>
      <c r="AS11" s="610" t="s">
        <v>40</v>
      </c>
      <c r="AT11" s="612"/>
      <c r="AU11" s="579"/>
      <c r="AV11" s="579"/>
      <c r="AW11" s="579"/>
      <c r="AX11" s="579"/>
      <c r="AY11" s="579"/>
    </row>
    <row r="12" spans="1:51 16384:16384" ht="123" customHeight="1" x14ac:dyDescent="0.3">
      <c r="A12" s="38" t="s">
        <v>185</v>
      </c>
      <c r="B12" s="38" t="s">
        <v>186</v>
      </c>
      <c r="C12" s="38" t="s">
        <v>187</v>
      </c>
      <c r="D12" s="38" t="s">
        <v>188</v>
      </c>
      <c r="E12" s="38" t="s">
        <v>189</v>
      </c>
      <c r="F12" s="580"/>
      <c r="G12" s="580"/>
      <c r="H12" s="580"/>
      <c r="I12" s="580"/>
      <c r="J12" s="580"/>
      <c r="K12" s="580"/>
      <c r="L12" s="580"/>
      <c r="M12" s="580"/>
      <c r="N12" s="38">
        <v>2020</v>
      </c>
      <c r="O12" s="38">
        <v>2021</v>
      </c>
      <c r="P12" s="38">
        <v>2022</v>
      </c>
      <c r="Q12" s="38">
        <v>2023</v>
      </c>
      <c r="R12" s="38">
        <v>2024</v>
      </c>
      <c r="S12" s="580"/>
      <c r="T12" s="580"/>
      <c r="U12" s="44" t="s">
        <v>29</v>
      </c>
      <c r="V12" s="44" t="s">
        <v>30</v>
      </c>
      <c r="W12" s="44" t="s">
        <v>31</v>
      </c>
      <c r="X12" s="44" t="s">
        <v>8</v>
      </c>
      <c r="Y12" s="44" t="s">
        <v>32</v>
      </c>
      <c r="Z12" s="44" t="s">
        <v>33</v>
      </c>
      <c r="AA12" s="44" t="s">
        <v>34</v>
      </c>
      <c r="AB12" s="44" t="s">
        <v>35</v>
      </c>
      <c r="AC12" s="44" t="s">
        <v>36</v>
      </c>
      <c r="AD12" s="44" t="s">
        <v>37</v>
      </c>
      <c r="AE12" s="44" t="s">
        <v>38</v>
      </c>
      <c r="AF12" s="44" t="s">
        <v>39</v>
      </c>
      <c r="AG12" s="44" t="s">
        <v>29</v>
      </c>
      <c r="AH12" s="44" t="s">
        <v>30</v>
      </c>
      <c r="AI12" s="44" t="s">
        <v>31</v>
      </c>
      <c r="AJ12" s="44" t="s">
        <v>8</v>
      </c>
      <c r="AK12" s="44" t="s">
        <v>32</v>
      </c>
      <c r="AL12" s="44" t="s">
        <v>33</v>
      </c>
      <c r="AM12" s="44" t="s">
        <v>34</v>
      </c>
      <c r="AN12" s="44" t="s">
        <v>35</v>
      </c>
      <c r="AO12" s="44" t="s">
        <v>36</v>
      </c>
      <c r="AP12" s="44" t="s">
        <v>37</v>
      </c>
      <c r="AQ12" s="44" t="s">
        <v>38</v>
      </c>
      <c r="AR12" s="44" t="s">
        <v>39</v>
      </c>
      <c r="AS12" s="38" t="s">
        <v>190</v>
      </c>
      <c r="AT12" s="94" t="s">
        <v>191</v>
      </c>
      <c r="AU12" s="580"/>
      <c r="AV12" s="580"/>
      <c r="AW12" s="580"/>
      <c r="AX12" s="580"/>
      <c r="AY12" s="580"/>
    </row>
    <row r="13" spans="1:51 16384:16384" ht="105" customHeight="1" x14ac:dyDescent="0.3">
      <c r="A13" s="39"/>
      <c r="B13" s="39"/>
      <c r="C13" s="39">
        <v>11</v>
      </c>
      <c r="D13" s="40" t="s">
        <v>431</v>
      </c>
      <c r="E13" s="39"/>
      <c r="F13" s="153" t="s">
        <v>432</v>
      </c>
      <c r="G13" s="40" t="s">
        <v>433</v>
      </c>
      <c r="H13" s="40" t="s">
        <v>434</v>
      </c>
      <c r="I13" s="40" t="s">
        <v>210</v>
      </c>
      <c r="J13" s="40" t="s">
        <v>196</v>
      </c>
      <c r="K13" s="40" t="s">
        <v>211</v>
      </c>
      <c r="L13" s="187" t="s">
        <v>434</v>
      </c>
      <c r="M13" s="40" t="s">
        <v>435</v>
      </c>
      <c r="N13" s="41"/>
      <c r="O13" s="41"/>
      <c r="P13" s="41"/>
      <c r="Q13" s="41"/>
      <c r="R13" s="143">
        <v>1</v>
      </c>
      <c r="S13" s="41" t="s">
        <v>289</v>
      </c>
      <c r="T13" s="41" t="s">
        <v>436</v>
      </c>
      <c r="U13" s="42"/>
      <c r="V13" s="42"/>
      <c r="W13" s="143"/>
      <c r="X13" s="143">
        <v>1</v>
      </c>
      <c r="Y13" s="42"/>
      <c r="Z13" s="143"/>
      <c r="AA13" s="42"/>
      <c r="AB13" s="42"/>
      <c r="AC13" s="42"/>
      <c r="AD13" s="42"/>
      <c r="AE13" s="42"/>
      <c r="AF13" s="42"/>
      <c r="AG13" s="42"/>
      <c r="AH13" s="311"/>
      <c r="AI13" s="311"/>
      <c r="AJ13" s="288">
        <v>1</v>
      </c>
      <c r="AK13" s="311"/>
      <c r="AL13" s="42"/>
      <c r="AM13" s="42"/>
      <c r="AN13" s="42"/>
      <c r="AO13" s="42"/>
      <c r="AP13" s="42"/>
      <c r="AQ13" s="42"/>
      <c r="AR13" s="42"/>
      <c r="AS13" s="146">
        <v>1</v>
      </c>
      <c r="AT13" s="199" t="s">
        <v>437</v>
      </c>
      <c r="AU13" s="40" t="s">
        <v>438</v>
      </c>
      <c r="AV13" s="300" t="s">
        <v>439</v>
      </c>
      <c r="AW13" s="40" t="s">
        <v>438</v>
      </c>
      <c r="AX13" s="198" t="s">
        <v>204</v>
      </c>
      <c r="AY13" s="198" t="s">
        <v>196</v>
      </c>
      <c r="XFD13" s="31" t="s">
        <v>322</v>
      </c>
    </row>
    <row r="14" spans="1:51 16384:16384" ht="186" customHeight="1" x14ac:dyDescent="0.3">
      <c r="A14" s="39"/>
      <c r="B14" s="39"/>
      <c r="C14" s="39">
        <v>11</v>
      </c>
      <c r="D14" s="157" t="s">
        <v>431</v>
      </c>
      <c r="E14" s="39"/>
      <c r="F14" s="156" t="s">
        <v>440</v>
      </c>
      <c r="G14" s="40" t="s">
        <v>441</v>
      </c>
      <c r="H14" s="40" t="s">
        <v>442</v>
      </c>
      <c r="I14" s="40" t="s">
        <v>210</v>
      </c>
      <c r="J14" s="40" t="s">
        <v>196</v>
      </c>
      <c r="K14" s="40" t="s">
        <v>211</v>
      </c>
      <c r="L14" s="187" t="s">
        <v>442</v>
      </c>
      <c r="M14" s="40" t="s">
        <v>435</v>
      </c>
      <c r="N14" s="42"/>
      <c r="O14" s="42"/>
      <c r="P14" s="42"/>
      <c r="Q14" s="42"/>
      <c r="R14" s="143">
        <v>1</v>
      </c>
      <c r="S14" s="41" t="s">
        <v>200</v>
      </c>
      <c r="T14" s="40" t="s">
        <v>443</v>
      </c>
      <c r="U14" s="42"/>
      <c r="V14" s="42"/>
      <c r="W14" s="143">
        <v>1</v>
      </c>
      <c r="X14" s="42"/>
      <c r="Y14" s="42"/>
      <c r="Z14" s="143">
        <v>1</v>
      </c>
      <c r="AA14" s="42"/>
      <c r="AB14" s="42"/>
      <c r="AC14" s="143">
        <v>1</v>
      </c>
      <c r="AD14" s="42"/>
      <c r="AE14" s="42"/>
      <c r="AF14" s="143">
        <v>1</v>
      </c>
      <c r="AG14" s="42"/>
      <c r="AH14" s="311"/>
      <c r="AI14" s="312">
        <v>1</v>
      </c>
      <c r="AJ14" s="311"/>
      <c r="AK14" s="311"/>
      <c r="AL14" s="42"/>
      <c r="AM14" s="42"/>
      <c r="AN14" s="42"/>
      <c r="AO14" s="42"/>
      <c r="AP14" s="42"/>
      <c r="AQ14" s="42"/>
      <c r="AR14" s="42"/>
      <c r="AS14" s="146">
        <v>1</v>
      </c>
      <c r="AT14" s="199">
        <v>1</v>
      </c>
      <c r="AU14" s="40" t="s">
        <v>444</v>
      </c>
      <c r="AV14" s="40" t="s">
        <v>56</v>
      </c>
      <c r="AW14" s="153" t="s">
        <v>445</v>
      </c>
      <c r="AX14" s="198" t="s">
        <v>204</v>
      </c>
      <c r="AY14" s="198" t="s">
        <v>196</v>
      </c>
      <c r="XFD14" s="31" t="s">
        <v>331</v>
      </c>
    </row>
    <row r="15" spans="1:51 16384:16384" x14ac:dyDescent="0.3">
      <c r="A15" s="619" t="s">
        <v>364</v>
      </c>
      <c r="B15" s="620"/>
      <c r="C15" s="620"/>
      <c r="D15" s="620"/>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0"/>
      <c r="AJ15" s="620"/>
      <c r="AK15" s="620"/>
      <c r="AL15" s="620"/>
      <c r="AM15" s="620"/>
      <c r="AN15" s="620"/>
      <c r="AO15" s="620"/>
      <c r="AP15" s="620"/>
      <c r="AQ15" s="620"/>
      <c r="AR15" s="620"/>
      <c r="AS15" s="620"/>
      <c r="AT15" s="620"/>
      <c r="AU15" s="620"/>
      <c r="AV15" s="620"/>
      <c r="AW15" s="620"/>
      <c r="AX15" s="620"/>
      <c r="AY15" s="621"/>
    </row>
    <row r="16" spans="1:51 16384:16384" x14ac:dyDescent="0.3">
      <c r="A16" s="608" t="s">
        <v>300</v>
      </c>
      <c r="B16" s="607" t="s">
        <v>301</v>
      </c>
      <c r="C16" s="607"/>
      <c r="D16" s="607"/>
      <c r="E16" s="607"/>
      <c r="F16" s="607"/>
      <c r="G16" s="609" t="s">
        <v>302</v>
      </c>
      <c r="H16" s="609"/>
      <c r="I16" s="609"/>
      <c r="J16" s="609"/>
      <c r="K16" s="609"/>
      <c r="L16" s="609"/>
      <c r="M16" s="609"/>
      <c r="N16" s="609"/>
      <c r="O16" s="607" t="s">
        <v>301</v>
      </c>
      <c r="P16" s="607"/>
      <c r="Q16" s="607"/>
      <c r="R16" s="607"/>
      <c r="S16" s="607"/>
      <c r="T16" s="607"/>
      <c r="U16" s="607" t="s">
        <v>301</v>
      </c>
      <c r="V16" s="607"/>
      <c r="W16" s="607"/>
      <c r="X16" s="607"/>
      <c r="Y16" s="607"/>
      <c r="Z16" s="607"/>
      <c r="AA16" s="607"/>
      <c r="AB16" s="607"/>
      <c r="AC16" s="607" t="s">
        <v>301</v>
      </c>
      <c r="AD16" s="607"/>
      <c r="AE16" s="607"/>
      <c r="AF16" s="607"/>
      <c r="AG16" s="607"/>
      <c r="AH16" s="607"/>
      <c r="AI16" s="607"/>
      <c r="AJ16" s="607"/>
      <c r="AK16" s="607"/>
      <c r="AL16" s="607"/>
      <c r="AM16" s="607"/>
      <c r="AN16" s="607"/>
      <c r="AO16" s="609" t="s">
        <v>303</v>
      </c>
      <c r="AP16" s="609"/>
      <c r="AQ16" s="609"/>
      <c r="AR16" s="609"/>
      <c r="AS16" s="607" t="s">
        <v>304</v>
      </c>
      <c r="AT16" s="607"/>
      <c r="AU16" s="607"/>
      <c r="AV16" s="607"/>
      <c r="AW16" s="607"/>
      <c r="AX16" s="607"/>
      <c r="AY16" s="607"/>
    </row>
    <row r="17" spans="1:51" x14ac:dyDescent="0.3">
      <c r="A17" s="608"/>
      <c r="B17" s="607" t="s">
        <v>446</v>
      </c>
      <c r="C17" s="607"/>
      <c r="D17" s="607"/>
      <c r="E17" s="607"/>
      <c r="F17" s="607"/>
      <c r="G17" s="609"/>
      <c r="H17" s="609"/>
      <c r="I17" s="609"/>
      <c r="J17" s="609"/>
      <c r="K17" s="609"/>
      <c r="L17" s="609"/>
      <c r="M17" s="609"/>
      <c r="N17" s="609"/>
      <c r="O17" s="607" t="s">
        <v>447</v>
      </c>
      <c r="P17" s="607"/>
      <c r="Q17" s="607"/>
      <c r="R17" s="607"/>
      <c r="S17" s="607"/>
      <c r="T17" s="607"/>
      <c r="U17" s="607" t="s">
        <v>306</v>
      </c>
      <c r="V17" s="607"/>
      <c r="W17" s="607"/>
      <c r="X17" s="607"/>
      <c r="Y17" s="607"/>
      <c r="Z17" s="607"/>
      <c r="AA17" s="607"/>
      <c r="AB17" s="607"/>
      <c r="AC17" s="607" t="s">
        <v>306</v>
      </c>
      <c r="AD17" s="607"/>
      <c r="AE17" s="607"/>
      <c r="AF17" s="607"/>
      <c r="AG17" s="607"/>
      <c r="AH17" s="607"/>
      <c r="AI17" s="607"/>
      <c r="AJ17" s="607"/>
      <c r="AK17" s="607"/>
      <c r="AL17" s="607"/>
      <c r="AM17" s="607"/>
      <c r="AN17" s="607"/>
      <c r="AO17" s="609"/>
      <c r="AP17" s="609"/>
      <c r="AQ17" s="609"/>
      <c r="AR17" s="609"/>
      <c r="AS17" s="607" t="s">
        <v>307</v>
      </c>
      <c r="AT17" s="607"/>
      <c r="AU17" s="607"/>
      <c r="AV17" s="607"/>
      <c r="AW17" s="607"/>
      <c r="AX17" s="607"/>
      <c r="AY17" s="607"/>
    </row>
    <row r="18" spans="1:51" x14ac:dyDescent="0.3">
      <c r="A18" s="608"/>
      <c r="B18" s="607" t="s">
        <v>367</v>
      </c>
      <c r="C18" s="607"/>
      <c r="D18" s="607"/>
      <c r="E18" s="607"/>
      <c r="F18" s="607"/>
      <c r="G18" s="609"/>
      <c r="H18" s="609"/>
      <c r="I18" s="609"/>
      <c r="J18" s="609"/>
      <c r="K18" s="609"/>
      <c r="L18" s="609"/>
      <c r="M18" s="609"/>
      <c r="N18" s="609"/>
      <c r="O18" s="607" t="s">
        <v>448</v>
      </c>
      <c r="P18" s="607"/>
      <c r="Q18" s="607"/>
      <c r="R18" s="607"/>
      <c r="S18" s="607"/>
      <c r="T18" s="607"/>
      <c r="U18" s="607" t="s">
        <v>309</v>
      </c>
      <c r="V18" s="607"/>
      <c r="W18" s="607"/>
      <c r="X18" s="607"/>
      <c r="Y18" s="607"/>
      <c r="Z18" s="607"/>
      <c r="AA18" s="607"/>
      <c r="AB18" s="607"/>
      <c r="AC18" s="607" t="s">
        <v>309</v>
      </c>
      <c r="AD18" s="607"/>
      <c r="AE18" s="607"/>
      <c r="AF18" s="607"/>
      <c r="AG18" s="607"/>
      <c r="AH18" s="607"/>
      <c r="AI18" s="607"/>
      <c r="AJ18" s="607"/>
      <c r="AK18" s="607"/>
      <c r="AL18" s="607"/>
      <c r="AM18" s="607"/>
      <c r="AN18" s="607"/>
      <c r="AO18" s="609"/>
      <c r="AP18" s="609"/>
      <c r="AQ18" s="609"/>
      <c r="AR18" s="609"/>
      <c r="AS18" s="607" t="s">
        <v>310</v>
      </c>
      <c r="AT18" s="607"/>
      <c r="AU18" s="607"/>
      <c r="AV18" s="607"/>
      <c r="AW18" s="607"/>
      <c r="AX18" s="607"/>
      <c r="AY18" s="607"/>
    </row>
  </sheetData>
  <mergeCells count="62">
    <mergeCell ref="A1:AW1"/>
    <mergeCell ref="AX1:AY1"/>
    <mergeCell ref="A2:AW2"/>
    <mergeCell ref="AX2:AY2"/>
    <mergeCell ref="A3:AW4"/>
    <mergeCell ref="AX3:AY3"/>
    <mergeCell ref="AX4:AY4"/>
    <mergeCell ref="AX5:AX12"/>
    <mergeCell ref="A10:D10"/>
    <mergeCell ref="E10:AF10"/>
    <mergeCell ref="A11:E11"/>
    <mergeCell ref="F11:F12"/>
    <mergeCell ref="L11:L12"/>
    <mergeCell ref="H11:H12"/>
    <mergeCell ref="I11:I12"/>
    <mergeCell ref="J11:J12"/>
    <mergeCell ref="K11:K12"/>
    <mergeCell ref="AS11:AT11"/>
    <mergeCell ref="M11:M12"/>
    <mergeCell ref="N11:R11"/>
    <mergeCell ref="S11:S12"/>
    <mergeCell ref="T11:T12"/>
    <mergeCell ref="U11:AF11"/>
    <mergeCell ref="AY5:AY12"/>
    <mergeCell ref="A6:A8"/>
    <mergeCell ref="B6:C8"/>
    <mergeCell ref="D6:D8"/>
    <mergeCell ref="E6:F6"/>
    <mergeCell ref="I6:T8"/>
    <mergeCell ref="E7:F7"/>
    <mergeCell ref="E8:F8"/>
    <mergeCell ref="A9:D9"/>
    <mergeCell ref="E9:AF9"/>
    <mergeCell ref="A5:AF5"/>
    <mergeCell ref="AG5:AT10"/>
    <mergeCell ref="AU5:AU12"/>
    <mergeCell ref="AV5:AV12"/>
    <mergeCell ref="AW5:AW12"/>
    <mergeCell ref="G11:G12"/>
    <mergeCell ref="O16:T16"/>
    <mergeCell ref="U16:AB16"/>
    <mergeCell ref="AC16:AN16"/>
    <mergeCell ref="AO16:AR18"/>
    <mergeCell ref="AS16:AY16"/>
    <mergeCell ref="AS18:AY18"/>
    <mergeCell ref="AS17:AY17"/>
    <mergeCell ref="G6:H6"/>
    <mergeCell ref="G7:H7"/>
    <mergeCell ref="G8:H8"/>
    <mergeCell ref="AG11:AR11"/>
    <mergeCell ref="B18:F18"/>
    <mergeCell ref="O18:T18"/>
    <mergeCell ref="U18:AB18"/>
    <mergeCell ref="AC18:AN18"/>
    <mergeCell ref="B17:F17"/>
    <mergeCell ref="O17:T17"/>
    <mergeCell ref="U17:AB17"/>
    <mergeCell ref="AC17:AN17"/>
    <mergeCell ref="A15:AY15"/>
    <mergeCell ref="A16:A18"/>
    <mergeCell ref="B16:F16"/>
    <mergeCell ref="G16:N18"/>
  </mergeCells>
  <dataValidations count="1">
    <dataValidation type="list" allowBlank="1" showInputMessage="1" showErrorMessage="1" sqref="I13:I14" xr:uid="{944088B3-19B6-48DC-926F-36994E96BEE8}">
      <formula1>$XFD$13:$XFD$14</formula1>
    </dataValidation>
  </dataValidations>
  <hyperlinks>
    <hyperlink ref="AV13" r:id="rId1" xr:uid="{A1FCE9A8-6FB5-4573-A65A-557BCAEBBFA0}"/>
  </hyperlinks>
  <pageMargins left="0.7" right="0.7" top="0.75" bottom="0.75" header="0.3" footer="0.3"/>
  <pageSetup scale="15" orientation="landscape" r:id="rId2"/>
  <headerFooter>
    <oddFooter>&amp;C_x000D_&amp;1#&amp;"Calibri"&amp;10&amp;K000000 Información Pública Clasificada</oddFooter>
  </headerFooter>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D66EF4D399EC643B805E1B81FD7DB08" ma:contentTypeVersion="12" ma:contentTypeDescription="Crear nuevo documento." ma:contentTypeScope="" ma:versionID="8758c92883161d98d57f9ca4ab170ef5">
  <xsd:schema xmlns:xsd="http://www.w3.org/2001/XMLSchema" xmlns:xs="http://www.w3.org/2001/XMLSchema" xmlns:p="http://schemas.microsoft.com/office/2006/metadata/properties" xmlns:ns3="bea38547-d34c-4dfd-b958-4ddc302b48de" xmlns:ns4="fe9e2b3d-4c1d-4923-bca8-f2013ad4d455" targetNamespace="http://schemas.microsoft.com/office/2006/metadata/properties" ma:root="true" ma:fieldsID="8686ed13af4d6fc26ce55cddea3b7fe2" ns3:_="" ns4:_="">
    <xsd:import namespace="bea38547-d34c-4dfd-b958-4ddc302b48de"/>
    <xsd:import namespace="fe9e2b3d-4c1d-4923-bca8-f2013ad4d455"/>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a38547-d34c-4dfd-b958-4ddc302b48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9e2b3d-4c1d-4923-bca8-f2013ad4d455"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SharingHintHash" ma:index="19"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0BE2B49-65C1-4DB6-80BB-19CCA2412B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a38547-d34c-4dfd-b958-4ddc302b48de"/>
    <ds:schemaRef ds:uri="fe9e2b3d-4c1d-4923-bca8-f2013ad4d4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725F5B-FF5C-430D-AB20-F37D6003DD67}">
  <ds:schemaRefs>
    <ds:schemaRef ds:uri="http://schemas.microsoft.com/sharepoint/v3/contenttype/forms"/>
  </ds:schemaRefs>
</ds:datastoreItem>
</file>

<file path=customXml/itemProps3.xml><?xml version="1.0" encoding="utf-8"?>
<ds:datastoreItem xmlns:ds="http://schemas.openxmlformats.org/officeDocument/2006/customXml" ds:itemID="{202E8B72-858C-4889-8960-E361352B4DB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12</vt:i4>
      </vt:variant>
    </vt:vector>
  </HeadingPairs>
  <TitlesOfParts>
    <vt:vector size="30" baseType="lpstr">
      <vt:lpstr>Meta 1</vt:lpstr>
      <vt:lpstr>Meta 2</vt:lpstr>
      <vt:lpstr>Meta 3</vt:lpstr>
      <vt:lpstr>Meta 4</vt:lpstr>
      <vt:lpstr>Indicadores PA_OAP </vt:lpstr>
      <vt:lpstr>Indicadores PA_OAJ</vt:lpstr>
      <vt:lpstr>Hoja1</vt:lpstr>
      <vt:lpstr>Territorialización PA</vt:lpstr>
      <vt:lpstr>Indicadores PA_OCI</vt:lpstr>
      <vt:lpstr>Indicadores PA_OCDI</vt:lpstr>
      <vt:lpstr>Indicadores PA Administrativa</vt:lpstr>
      <vt:lpstr>Indicadores PA G. Documental</vt:lpstr>
      <vt:lpstr>Indicadores PA Financiera</vt:lpstr>
      <vt:lpstr>Indicadores PA DTH</vt:lpstr>
      <vt:lpstr>Indicadores PA Contratación</vt:lpstr>
      <vt:lpstr>Indicadores PA Atención Ciudada</vt:lpstr>
      <vt:lpstr>Control de Cambios</vt:lpstr>
      <vt:lpstr>LISTAS</vt:lpstr>
      <vt:lpstr>'Indicadores PA Contratación'!Área_de_impresión</vt:lpstr>
      <vt:lpstr>'Indicadores PA DTH'!Área_de_impresión</vt:lpstr>
      <vt:lpstr>'Indicadores PA Financiera'!Área_de_impresión</vt:lpstr>
      <vt:lpstr>'Indicadores PA G. Documental'!Área_de_impresión</vt:lpstr>
      <vt:lpstr>'Indicadores PA_OAJ'!Área_de_impresión</vt:lpstr>
      <vt:lpstr>'Indicadores PA_OAP '!Área_de_impresión</vt:lpstr>
      <vt:lpstr>'Indicadores PA_OCDI'!Área_de_impresión</vt:lpstr>
      <vt:lpstr>'Indicadores PA_OCI'!Área_de_impresión</vt:lpstr>
      <vt:lpstr>'Meta 1'!Área_de_impresión</vt:lpstr>
      <vt:lpstr>'Meta 2'!Área_de_impresión</vt:lpstr>
      <vt:lpstr>'Meta 3'!Área_de_impresión</vt:lpstr>
      <vt:lpstr>'Meta 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fhinestroza</dc:creator>
  <cp:keywords/>
  <dc:description/>
  <cp:lastModifiedBy>Lida Cubillos</cp:lastModifiedBy>
  <cp:revision/>
  <cp:lastPrinted>2024-06-25T23:13:40Z</cp:lastPrinted>
  <dcterms:created xsi:type="dcterms:W3CDTF">2011-04-26T22:16:52Z</dcterms:created>
  <dcterms:modified xsi:type="dcterms:W3CDTF">2024-07-16T21:24:59Z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0x010100CD66EF4D399EC643B805E1B81FD7DB08</vt:lpwstr>
  </property>
  <property fmtid="{D5CDD505-2E9C-101B-9397-08002B2CF9AE}" pid="3" name="MSIP_Label_630bdb00-ca10-497f-be05-67db4f93448b_Enabled">
    <vt:lpwstr>true</vt:lpwstr>
  </property>
  <property fmtid="{D5CDD505-2E9C-101B-9397-08002B2CF9AE}" pid="4" name="MSIP_Label_630bdb00-ca10-497f-be05-67db4f93448b_SetDate">
    <vt:lpwstr>2024-04-01T17:18:58Z</vt:lpwstr>
  </property>
  <property fmtid="{D5CDD505-2E9C-101B-9397-08002B2CF9AE}" pid="5" name="MSIP_Label_630bdb00-ca10-497f-be05-67db4f93448b_Method">
    <vt:lpwstr>Standard</vt:lpwstr>
  </property>
  <property fmtid="{D5CDD505-2E9C-101B-9397-08002B2CF9AE}" pid="6" name="MSIP_Label_630bdb00-ca10-497f-be05-67db4f93448b_Name">
    <vt:lpwstr>Información Pública Clasificada</vt:lpwstr>
  </property>
  <property fmtid="{D5CDD505-2E9C-101B-9397-08002B2CF9AE}" pid="7" name="MSIP_Label_630bdb00-ca10-497f-be05-67db4f93448b_SiteId">
    <vt:lpwstr>62014016-9db4-44c2-bf33-e4366b82fdaa</vt:lpwstr>
  </property>
  <property fmtid="{D5CDD505-2E9C-101B-9397-08002B2CF9AE}" pid="8" name="MSIP_Label_630bdb00-ca10-497f-be05-67db4f93448b_ActionId">
    <vt:lpwstr>ab766c42-4a46-48c8-b201-1d8b0456793e</vt:lpwstr>
  </property>
  <property fmtid="{D5CDD505-2E9C-101B-9397-08002B2CF9AE}" pid="9" name="MSIP_Label_630bdb00-ca10-497f-be05-67db4f93448b_ContentBits">
    <vt:lpwstr>2</vt:lpwstr>
  </property>
</Properties>
</file>