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https://secretariadistritald-my.sharepoint.com/personal/crlopez_sdmujer_gov_co/Documents/7738 Políticas Públicas/Seguimiento PA/"/>
    </mc:Choice>
  </mc:AlternateContent>
  <xr:revisionPtr revIDLastSave="0" documentId="8_{A6E5A65E-5F74-40A5-9DB1-19B6BD97FB7B}" xr6:coauthVersionLast="47" xr6:coauthVersionMax="47" xr10:uidLastSave="{00000000-0000-0000-0000-000000000000}"/>
  <bookViews>
    <workbookView xWindow="-120" yWindow="-120" windowWidth="29040" windowHeight="15720" xr2:uid="{00000000-000D-0000-FFFF-FFFF00000000}"/>
  </bookViews>
  <sheets>
    <sheet name="Meta 1 PA proyecto" sheetId="40" r:id="rId1"/>
    <sheet name="Meta 4 PA proyecto" sheetId="43" r:id="rId2"/>
    <sheet name="Meta 5 PA proyecto" sheetId="44" r:id="rId3"/>
    <sheet name="Meta 6 PA proyecto" sheetId="45" r:id="rId4"/>
    <sheet name="Indicadores PA" sheetId="36" r:id="rId5"/>
    <sheet name="Siglas" sheetId="46" state="hidden" r:id="rId6"/>
    <sheet name="Hoja1" sheetId="42" state="hidden" r:id="rId7"/>
    <sheet name="Territorialización PA" sheetId="37" state="hidden" r:id="rId8"/>
    <sheet name="Sigla" sheetId="47" r:id="rId9"/>
    <sheet name="Control de Cambios" sheetId="41" r:id="rId10"/>
    <sheet name="LISTAS" sheetId="38" state="hidden" r:id="rId11"/>
  </sheets>
  <definedNames>
    <definedName name="_xlnm._FilterDatabase" localSheetId="4" hidden="1">'Indicadores PA'!$A$12:$AY$12</definedName>
    <definedName name="_xlnm.Print_Area" localSheetId="4">'Indicadores PA'!$A$1:$AY$23</definedName>
    <definedName name="_xlnm.Print_Area" localSheetId="0">'Meta 1 PA proyecto'!$A$1:$AE$50</definedName>
    <definedName name="_xlnm.Print_Area" localSheetId="1">'Meta 4 PA proyecto'!$A$1:$AE$44</definedName>
    <definedName name="_xlnm.Print_Area" localSheetId="2">'Meta 5 PA proyecto'!$A$1:$AE$44</definedName>
    <definedName name="_xlnm.Print_Area" localSheetId="3">'Meta 6 PA proyecto'!$A$1:$AE$46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3" i="45" l="1"/>
  <c r="T23" i="45" l="1"/>
  <c r="T23" i="44" l="1"/>
  <c r="T23" i="43"/>
  <c r="T23" i="40" l="1"/>
  <c r="I7" i="45" l="1"/>
  <c r="I7" i="44"/>
  <c r="I7" i="43"/>
  <c r="B24" i="45"/>
  <c r="C24" i="45" s="1"/>
  <c r="D24" i="45" s="1"/>
  <c r="E24" i="45" s="1"/>
  <c r="B24" i="44"/>
  <c r="C24" i="44" s="1"/>
  <c r="B24" i="43"/>
  <c r="C24" i="43" s="1"/>
  <c r="N24" i="43" s="1"/>
  <c r="B24" i="40"/>
  <c r="AS13" i="36"/>
  <c r="AT13" i="36" s="1"/>
  <c r="AS14" i="36"/>
  <c r="AT14" i="36" s="1"/>
  <c r="P36" i="44"/>
  <c r="P35" i="44"/>
  <c r="P36" i="45"/>
  <c r="P35" i="45"/>
  <c r="N25" i="45"/>
  <c r="N23" i="45"/>
  <c r="N22" i="45"/>
  <c r="N25" i="44"/>
  <c r="N23" i="44"/>
  <c r="N22" i="44"/>
  <c r="N25" i="43"/>
  <c r="N23" i="43"/>
  <c r="N22" i="43"/>
  <c r="AC23" i="43"/>
  <c r="AD23" i="43" s="1"/>
  <c r="AC24" i="43"/>
  <c r="AC25" i="43"/>
  <c r="AD25" i="43" s="1"/>
  <c r="O25" i="43" l="1"/>
  <c r="C24" i="40"/>
  <c r="N24" i="45"/>
  <c r="O25" i="45" s="1"/>
  <c r="N24" i="44"/>
  <c r="O25" i="44" s="1"/>
  <c r="D24" i="40" l="1"/>
  <c r="E24" i="40" s="1"/>
  <c r="AC25" i="40"/>
  <c r="AD25" i="40" l="1"/>
  <c r="N24" i="40"/>
  <c r="AE25" i="40"/>
  <c r="P35" i="43"/>
  <c r="P36" i="40"/>
  <c r="P35" i="40"/>
  <c r="AC23" i="40" l="1"/>
  <c r="AD23" i="40" s="1"/>
  <c r="AS15" i="36"/>
  <c r="AS16" i="36"/>
  <c r="AT16" i="36" s="1"/>
  <c r="AS17" i="36"/>
  <c r="AT17" i="36" s="1"/>
  <c r="AS18" i="36"/>
  <c r="AT18" i="36" s="1"/>
  <c r="AS19" i="36"/>
  <c r="AT19" i="36" s="1"/>
  <c r="P46" i="45"/>
  <c r="P45" i="45"/>
  <c r="P44" i="45"/>
  <c r="P43" i="45"/>
  <c r="P42" i="45"/>
  <c r="P41" i="45"/>
  <c r="A35" i="45"/>
  <c r="P30" i="45"/>
  <c r="A30" i="45"/>
  <c r="AC25" i="45"/>
  <c r="AD25" i="45" s="1"/>
  <c r="AC24" i="45"/>
  <c r="AC23" i="45"/>
  <c r="AC22" i="45"/>
  <c r="P44" i="44"/>
  <c r="P43" i="44"/>
  <c r="P42" i="44"/>
  <c r="P41" i="44"/>
  <c r="A35" i="44"/>
  <c r="P30" i="44"/>
  <c r="A30" i="44"/>
  <c r="AC25" i="44"/>
  <c r="AC24" i="44"/>
  <c r="AC23" i="44"/>
  <c r="AD23" i="44" s="1"/>
  <c r="AC22" i="44"/>
  <c r="P44" i="43"/>
  <c r="P43" i="43"/>
  <c r="P42" i="43"/>
  <c r="P41" i="43"/>
  <c r="A35" i="43"/>
  <c r="P30" i="43"/>
  <c r="A30" i="43"/>
  <c r="AC22" i="43"/>
  <c r="P48" i="40"/>
  <c r="P47" i="40"/>
  <c r="A35" i="40"/>
  <c r="A30" i="40"/>
  <c r="N22" i="40"/>
  <c r="BK58" i="37"/>
  <c r="BJ58" i="37"/>
  <c r="BI58" i="37"/>
  <c r="BH58" i="37"/>
  <c r="BG58" i="37"/>
  <c r="BF58" i="37"/>
  <c r="BE58" i="37"/>
  <c r="BD58" i="37"/>
  <c r="BC58" i="37"/>
  <c r="BB58" i="37"/>
  <c r="BA58" i="37"/>
  <c r="AZ58" i="37"/>
  <c r="AW58" i="37"/>
  <c r="AV58" i="37"/>
  <c r="AU58" i="37"/>
  <c r="AT58" i="37"/>
  <c r="AS58" i="37"/>
  <c r="AR58" i="37"/>
  <c r="AQ58" i="37"/>
  <c r="AP58" i="37"/>
  <c r="AO58" i="37"/>
  <c r="AN58" i="37"/>
  <c r="AM58" i="37"/>
  <c r="AL58" i="37"/>
  <c r="AK58" i="37"/>
  <c r="AJ58" i="37"/>
  <c r="AI58" i="37"/>
  <c r="AH58" i="37"/>
  <c r="AE58" i="37"/>
  <c r="AD58" i="37"/>
  <c r="AC58" i="37"/>
  <c r="AB58" i="37"/>
  <c r="AA58" i="37"/>
  <c r="Z58" i="37"/>
  <c r="Y58" i="37"/>
  <c r="X58" i="37"/>
  <c r="W58" i="37"/>
  <c r="V58" i="37"/>
  <c r="U58" i="37"/>
  <c r="T58" i="37"/>
  <c r="Q58" i="37"/>
  <c r="P58" i="37"/>
  <c r="O58" i="37"/>
  <c r="N58" i="37"/>
  <c r="M58" i="37"/>
  <c r="L58" i="37"/>
  <c r="K58" i="37"/>
  <c r="J58" i="37"/>
  <c r="I58" i="37"/>
  <c r="H58" i="37"/>
  <c r="G58" i="37"/>
  <c r="F58" i="37"/>
  <c r="E58" i="37"/>
  <c r="D58" i="37"/>
  <c r="C58" i="37"/>
  <c r="B58" i="37"/>
  <c r="AY57" i="37"/>
  <c r="AX57" i="37"/>
  <c r="S57" i="37"/>
  <c r="R57" i="37"/>
  <c r="AY56" i="37"/>
  <c r="AX56" i="37"/>
  <c r="S56" i="37"/>
  <c r="R56" i="37"/>
  <c r="AY55" i="37"/>
  <c r="AX55" i="37"/>
  <c r="S55" i="37"/>
  <c r="R55" i="37"/>
  <c r="AY54" i="37"/>
  <c r="AX54" i="37"/>
  <c r="S54" i="37"/>
  <c r="R54" i="37"/>
  <c r="AY53" i="37"/>
  <c r="AX53" i="37"/>
  <c r="S53" i="37"/>
  <c r="R53" i="37"/>
  <c r="AY52" i="37"/>
  <c r="AX52" i="37"/>
  <c r="S52" i="37"/>
  <c r="R52" i="37"/>
  <c r="AY51" i="37"/>
  <c r="AX51" i="37"/>
  <c r="S51" i="37"/>
  <c r="R51" i="37"/>
  <c r="AY50" i="37"/>
  <c r="AX50" i="37"/>
  <c r="S50" i="37"/>
  <c r="R50" i="37"/>
  <c r="AY49" i="37"/>
  <c r="AX49" i="37"/>
  <c r="S49" i="37"/>
  <c r="R49" i="37"/>
  <c r="AY48" i="37"/>
  <c r="AX48" i="37"/>
  <c r="S48" i="37"/>
  <c r="R48" i="37"/>
  <c r="AY47" i="37"/>
  <c r="AX47" i="37"/>
  <c r="S47" i="37"/>
  <c r="R47" i="37"/>
  <c r="AY46" i="37"/>
  <c r="AX46" i="37"/>
  <c r="S46" i="37"/>
  <c r="R46" i="37"/>
  <c r="AY45" i="37"/>
  <c r="AX45" i="37"/>
  <c r="S45" i="37"/>
  <c r="R45" i="37"/>
  <c r="AY44" i="37"/>
  <c r="AX44" i="37"/>
  <c r="S44" i="37"/>
  <c r="R44" i="37"/>
  <c r="AY43" i="37"/>
  <c r="AX43" i="37"/>
  <c r="S43" i="37"/>
  <c r="R43" i="37"/>
  <c r="AY42" i="37"/>
  <c r="AX42" i="37"/>
  <c r="S42" i="37"/>
  <c r="R42" i="37"/>
  <c r="AY41" i="37"/>
  <c r="AX41" i="37"/>
  <c r="S41" i="37"/>
  <c r="R41" i="37"/>
  <c r="AY40" i="37"/>
  <c r="AX40" i="37"/>
  <c r="S40" i="37"/>
  <c r="R40" i="37"/>
  <c r="AY39" i="37"/>
  <c r="AX39" i="37"/>
  <c r="S39" i="37"/>
  <c r="R39" i="37"/>
  <c r="R58" i="37" s="1"/>
  <c r="AY38" i="37"/>
  <c r="AY58" i="37" s="1"/>
  <c r="AX38" i="37"/>
  <c r="S38" i="37"/>
  <c r="R38" i="37"/>
  <c r="AY37" i="37"/>
  <c r="AX37" i="37"/>
  <c r="AX58" i="37" s="1"/>
  <c r="S37" i="37"/>
  <c r="S58" i="37" s="1"/>
  <c r="R37" i="37"/>
  <c r="AW32" i="37"/>
  <c r="AV32" i="37"/>
  <c r="AU32" i="37"/>
  <c r="AT32" i="37"/>
  <c r="AS32" i="37"/>
  <c r="AR32" i="37"/>
  <c r="AQ32" i="37"/>
  <c r="AP32" i="37"/>
  <c r="AO32" i="37"/>
  <c r="AN32" i="37"/>
  <c r="AM32" i="37"/>
  <c r="AL32" i="37"/>
  <c r="AK32" i="37"/>
  <c r="AJ32" i="37"/>
  <c r="AI32" i="37"/>
  <c r="AH32" i="37"/>
  <c r="Q32" i="37"/>
  <c r="M32" i="37"/>
  <c r="I32" i="37"/>
  <c r="E32" i="37"/>
  <c r="AY12" i="37"/>
  <c r="AY32" i="37" s="1"/>
  <c r="AY13" i="37"/>
  <c r="AY14" i="37"/>
  <c r="AY15" i="37"/>
  <c r="AY16" i="37"/>
  <c r="AY17" i="37"/>
  <c r="AY18" i="37"/>
  <c r="AY19" i="37"/>
  <c r="AY20" i="37"/>
  <c r="AY21" i="37"/>
  <c r="AY22" i="37"/>
  <c r="AY23" i="37"/>
  <c r="AY24" i="37"/>
  <c r="AY25" i="37"/>
  <c r="AY26" i="37"/>
  <c r="AY27" i="37"/>
  <c r="AY28" i="37"/>
  <c r="AY29" i="37"/>
  <c r="AY30" i="37"/>
  <c r="AY31" i="37"/>
  <c r="AY11" i="37"/>
  <c r="S12" i="37"/>
  <c r="S32" i="37" s="1"/>
  <c r="S13" i="37"/>
  <c r="S14" i="37"/>
  <c r="S15" i="37"/>
  <c r="S16" i="37"/>
  <c r="S17" i="37"/>
  <c r="S18" i="37"/>
  <c r="S19" i="37"/>
  <c r="S20" i="37"/>
  <c r="S21" i="37"/>
  <c r="S22" i="37"/>
  <c r="S23" i="37"/>
  <c r="S24" i="37"/>
  <c r="S25" i="37"/>
  <c r="S26" i="37"/>
  <c r="S27" i="37"/>
  <c r="S28" i="37"/>
  <c r="S29" i="37"/>
  <c r="S30" i="37"/>
  <c r="S31" i="37"/>
  <c r="S11" i="37"/>
  <c r="J32" i="37"/>
  <c r="K32" i="37"/>
  <c r="L32" i="37"/>
  <c r="AX14" i="37"/>
  <c r="AX15" i="37"/>
  <c r="AX16" i="37"/>
  <c r="AX17" i="37"/>
  <c r="AX32" i="37" s="1"/>
  <c r="AX18" i="37"/>
  <c r="AX19" i="37"/>
  <c r="AX20" i="37"/>
  <c r="AX21" i="37"/>
  <c r="AX22" i="37"/>
  <c r="N23" i="40"/>
  <c r="T32" i="37"/>
  <c r="U32" i="37"/>
  <c r="V32" i="37"/>
  <c r="W32" i="37"/>
  <c r="X32" i="37"/>
  <c r="AZ32" i="37"/>
  <c r="BA32" i="37"/>
  <c r="BB32" i="37"/>
  <c r="BC32" i="37"/>
  <c r="BD32" i="37"/>
  <c r="BE32" i="37"/>
  <c r="AC22" i="40"/>
  <c r="N25" i="40"/>
  <c r="O25" i="40" s="1"/>
  <c r="P50" i="40"/>
  <c r="P49" i="40"/>
  <c r="P46" i="40"/>
  <c r="P45" i="40"/>
  <c r="P43" i="40"/>
  <c r="P42" i="40"/>
  <c r="P41" i="40"/>
  <c r="P30" i="40"/>
  <c r="AX12" i="37"/>
  <c r="AX13" i="37"/>
  <c r="AX23" i="37"/>
  <c r="AX24" i="37"/>
  <c r="AX25" i="37"/>
  <c r="AX26" i="37"/>
  <c r="AX27" i="37"/>
  <c r="AX28" i="37"/>
  <c r="AX29" i="37"/>
  <c r="AX30" i="37"/>
  <c r="AX31" i="37"/>
  <c r="AX11" i="37"/>
  <c r="R12" i="37"/>
  <c r="R32" i="37" s="1"/>
  <c r="R13" i="37"/>
  <c r="R14" i="37"/>
  <c r="R15" i="37"/>
  <c r="R16" i="37"/>
  <c r="R17" i="37"/>
  <c r="R18" i="37"/>
  <c r="R19" i="37"/>
  <c r="R20" i="37"/>
  <c r="R21" i="37"/>
  <c r="R22" i="37"/>
  <c r="R23" i="37"/>
  <c r="R24" i="37"/>
  <c r="R25" i="37"/>
  <c r="R26" i="37"/>
  <c r="R27" i="37"/>
  <c r="R28" i="37"/>
  <c r="R29" i="37"/>
  <c r="R30" i="37"/>
  <c r="R31" i="37"/>
  <c r="R11" i="37"/>
  <c r="C32" i="37"/>
  <c r="D32" i="37"/>
  <c r="F32" i="37"/>
  <c r="G32" i="37"/>
  <c r="H32" i="37"/>
  <c r="N32" i="37"/>
  <c r="O32" i="37"/>
  <c r="P32" i="37"/>
  <c r="Y32" i="37"/>
  <c r="Z32" i="37"/>
  <c r="AA32" i="37"/>
  <c r="AB32" i="37"/>
  <c r="AC32" i="37"/>
  <c r="AD32" i="37"/>
  <c r="AE32" i="37"/>
  <c r="B32" i="37"/>
  <c r="BK32" i="37"/>
  <c r="BJ32" i="37"/>
  <c r="BI32" i="37"/>
  <c r="BH32" i="37"/>
  <c r="BG32" i="37"/>
  <c r="BF32" i="37"/>
  <c r="AD25" i="44" l="1"/>
  <c r="AE23" i="45"/>
  <c r="AE23" i="40"/>
  <c r="AE25" i="45"/>
  <c r="AE23" i="44"/>
  <c r="AE25" i="44"/>
  <c r="AE23" i="43"/>
  <c r="AE25"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0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0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0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0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0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0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0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0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1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1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1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1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1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1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1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1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2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2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2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2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2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2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2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2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K7" authorId="0" shapeId="0" xr:uid="{00000000-0006-0000-0300-000001000000}">
      <text>
        <r>
          <rPr>
            <b/>
            <sz val="9"/>
            <color indexed="81"/>
            <rFont val="Tahoma"/>
            <family val="2"/>
          </rPr>
          <t>Daniel Avendaño:</t>
        </r>
        <r>
          <rPr>
            <sz val="9"/>
            <color indexed="81"/>
            <rFont val="Tahoma"/>
            <family val="2"/>
          </rPr>
          <t xml:space="preserve">
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5" authorId="0" shapeId="0" xr:uid="{00000000-0006-0000-0300-000002000000}">
      <text>
        <r>
          <rPr>
            <b/>
            <sz val="9"/>
            <color indexed="81"/>
            <rFont val="Tahoma"/>
            <family val="2"/>
          </rPr>
          <t>Daniel Avendaño:</t>
        </r>
        <r>
          <rPr>
            <sz val="9"/>
            <color indexed="81"/>
            <rFont val="Tahoma"/>
            <family val="2"/>
          </rPr>
          <t xml:space="preserve">
En estos campos se debe diligenciar el detalle de la estructura Plan de Desarrollo vigente, bajo la cual se encuentra articulado el proyecto de inversión </t>
        </r>
      </text>
    </comment>
    <comment ref="A21" authorId="0" shapeId="0" xr:uid="{00000000-0006-0000-0300-000003000000}">
      <text>
        <r>
          <rPr>
            <b/>
            <sz val="9"/>
            <color indexed="81"/>
            <rFont val="Tahoma"/>
            <family val="2"/>
          </rPr>
          <t>Daniel Avendaño:</t>
        </r>
        <r>
          <rPr>
            <sz val="9"/>
            <color indexed="81"/>
            <rFont val="Tahoma"/>
            <family val="2"/>
          </rPr>
          <t xml:space="preserve">
Valor de la reserva constituida al inicio de la vigencia</t>
        </r>
      </text>
    </comment>
    <comment ref="AD21" authorId="0" shapeId="0" xr:uid="{00000000-0006-0000-0300-000004000000}">
      <text>
        <r>
          <rPr>
            <b/>
            <sz val="9"/>
            <color indexed="81"/>
            <rFont val="Tahoma"/>
            <family val="2"/>
          </rPr>
          <t>Daniel Avendaño:</t>
        </r>
        <r>
          <rPr>
            <sz val="9"/>
            <color indexed="81"/>
            <rFont val="Tahoma"/>
            <family val="2"/>
          </rPr>
          <t xml:space="preserve">
Ajustar las sumatorias en las formulas de compromisos y giros según el periodo según corresponda</t>
        </r>
      </text>
    </comment>
    <comment ref="A22" authorId="0" shapeId="0" xr:uid="{00000000-0006-0000-0300-000005000000}">
      <text>
        <r>
          <rPr>
            <b/>
            <sz val="9"/>
            <color indexed="81"/>
            <rFont val="Tahoma"/>
            <family val="2"/>
          </rPr>
          <t>Daniel Avendaño:</t>
        </r>
        <r>
          <rPr>
            <sz val="9"/>
            <color indexed="81"/>
            <rFont val="Tahoma"/>
            <family val="2"/>
          </rPr>
          <t xml:space="preserve">
Programación de acuerdo de desempleño en la ejecución de giros para cada mes de la vigencia.</t>
        </r>
      </text>
    </comment>
    <comment ref="A23" authorId="0" shapeId="0" xr:uid="{00000000-0006-0000-0300-000006000000}">
      <text>
        <r>
          <rPr>
            <b/>
            <sz val="9"/>
            <color indexed="81"/>
            <rFont val="Tahoma"/>
            <family val="2"/>
          </rPr>
          <t>Daniel Avendaño:</t>
        </r>
        <r>
          <rPr>
            <sz val="9"/>
            <color indexed="81"/>
            <rFont val="Tahoma"/>
            <family val="2"/>
          </rPr>
          <t xml:space="preserve">
Liberaciones de reservas realizadas en cada mes de la vigencia.</t>
        </r>
      </text>
    </comment>
    <comment ref="A24" authorId="0" shapeId="0" xr:uid="{00000000-0006-0000-0300-000007000000}">
      <text>
        <r>
          <rPr>
            <b/>
            <sz val="9"/>
            <color indexed="81"/>
            <rFont val="Tahoma"/>
            <family val="2"/>
          </rPr>
          <t>Daniel Avendaño:</t>
        </r>
        <r>
          <rPr>
            <sz val="9"/>
            <color indexed="81"/>
            <rFont val="Tahoma"/>
            <family val="2"/>
          </rPr>
          <t xml:space="preserve">
Reserva definitiva despues de liberaciones.</t>
        </r>
      </text>
    </comment>
    <comment ref="A25" authorId="0" shapeId="0" xr:uid="{00000000-0006-0000-0300-000008000000}">
      <text>
        <r>
          <rPr>
            <b/>
            <sz val="9"/>
            <color indexed="81"/>
            <rFont val="Tahoma"/>
            <family val="2"/>
          </rPr>
          <t>Daniel Avendaño:</t>
        </r>
        <r>
          <rPr>
            <sz val="9"/>
            <color indexed="81"/>
            <rFont val="Tahoma"/>
            <family val="2"/>
          </rPr>
          <t xml:space="preserve">
Ejecución de los giros de la reserva para mes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U5" authorId="0" shapeId="0" xr:uid="{00000000-0006-0000-04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Relacionar la descripción cualitativa del cumplimiento en coherencia con el avance del indicador.
</t>
        </r>
        <r>
          <rPr>
            <sz val="10"/>
            <color rgb="FF000000"/>
            <rFont val="Tahoma"/>
            <family val="2"/>
          </rPr>
          <t>De presentarse el mismo reporte (meta 1..n) indicarlo. ejemplo: avance reportado en proyecto 7738, actividad 1.</t>
        </r>
      </text>
    </comment>
    <comment ref="AV5" authorId="1" shapeId="0" xr:uid="{00000000-0006-0000-0400-000002000000}">
      <text>
        <r>
          <rPr>
            <b/>
            <sz val="9"/>
            <color indexed="81"/>
            <rFont val="Tahoma"/>
            <family val="2"/>
          </rPr>
          <t>Daniel Avendaño:</t>
        </r>
        <r>
          <rPr>
            <sz val="9"/>
            <color indexed="81"/>
            <rFont val="Tahoma"/>
            <family val="2"/>
          </rPr>
          <t xml:space="preserve">
En este campo se pone el link o la ruta donde se puede consultar las evidencias que soportan la ejecución de las actividades.</t>
        </r>
      </text>
    </comment>
    <comment ref="AW5" authorId="0" shapeId="0" xr:uid="{00000000-0006-0000-0400-000003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X5" authorId="0" shapeId="0" xr:uid="{00000000-0006-0000-0400-000004000000}">
      <text>
        <r>
          <rPr>
            <b/>
            <sz val="10"/>
            <color indexed="8"/>
            <rFont val="Tahoma"/>
            <family val="2"/>
          </rPr>
          <t>Microsoft Office User:</t>
        </r>
        <r>
          <rPr>
            <sz val="10"/>
            <color indexed="8"/>
            <rFont val="Tahoma"/>
            <family val="2"/>
          </rPr>
          <t xml:space="preserve">
</t>
        </r>
        <r>
          <rPr>
            <sz val="10"/>
            <color indexed="8"/>
            <rFont val="Tahoma"/>
            <family val="2"/>
          </rPr>
          <t>Relacionar el detalle del retraso, en coherencia con la programación de cada periodo. De presentarse esta situación es obligatorio diligenciar este campo.</t>
        </r>
      </text>
    </comment>
    <comment ref="AY5" authorId="0" shapeId="0" xr:uid="{00000000-0006-0000-0400-000005000000}">
      <text>
        <r>
          <rPr>
            <b/>
            <sz val="10"/>
            <color indexed="8"/>
            <rFont val="Tahoma"/>
            <family val="2"/>
          </rPr>
          <t>Microsoft Office User:</t>
        </r>
        <r>
          <rPr>
            <sz val="10"/>
            <color indexed="8"/>
            <rFont val="Tahoma"/>
            <family val="2"/>
          </rPr>
          <t xml:space="preserve">
</t>
        </r>
        <r>
          <rPr>
            <sz val="10"/>
            <color indexed="8"/>
            <rFont val="Tahoma"/>
            <family val="2"/>
          </rPr>
          <t xml:space="preserve">Relacionar la descripción de las alternativas de solución </t>
        </r>
      </text>
    </comment>
    <comment ref="A11" authorId="0" shapeId="0" xr:uid="{00000000-0006-0000-0400-000006000000}">
      <text>
        <r>
          <rPr>
            <b/>
            <sz val="10"/>
            <color indexed="8"/>
            <rFont val="Tahoma"/>
            <family val="2"/>
          </rPr>
          <t>Microsoft Office User:</t>
        </r>
        <r>
          <rPr>
            <sz val="10"/>
            <color indexed="8"/>
            <rFont val="Tahoma"/>
            <family val="2"/>
          </rPr>
          <t xml:space="preserve">
</t>
        </r>
        <r>
          <rPr>
            <sz val="10"/>
            <color indexed="8"/>
            <rFont val="Tahoma"/>
            <family val="2"/>
          </rPr>
          <t xml:space="preserve">Seleccionar el nivel del indicador a reportar y relacionar el código asignado del indicador a medir segun: SEGPLAN, PMR, número de actividad, etc).
</t>
        </r>
      </text>
    </comment>
    <comment ref="F11" authorId="0" shapeId="0" xr:uid="{00000000-0006-0000-0400-000007000000}">
      <text>
        <r>
          <rPr>
            <b/>
            <sz val="10"/>
            <color rgb="FF000000"/>
            <rFont val="Tahoma"/>
            <family val="2"/>
          </rPr>
          <t>Microsoft Office User:</t>
        </r>
        <r>
          <rPr>
            <sz val="10"/>
            <color rgb="FF000000"/>
            <rFont val="Tahoma"/>
            <family val="2"/>
          </rPr>
          <t xml:space="preserve">
</t>
        </r>
        <r>
          <rPr>
            <sz val="10"/>
            <color rgb="FF000000"/>
            <rFont val="Tahoma"/>
            <family val="2"/>
          </rPr>
          <t xml:space="preserve">Corresponde a la meta PDD o meta proyecto articulada con el indicador de actividad a medir.
</t>
        </r>
        <r>
          <rPr>
            <sz val="10"/>
            <color rgb="FF000000"/>
            <rFont val="Tahoma"/>
            <family val="2"/>
          </rPr>
          <t>Así mismo, se podrá establecer la meta para los indicadores POA y de Planes Decreto 612.</t>
        </r>
      </text>
    </comment>
    <comment ref="G11" authorId="0" shapeId="0" xr:uid="{00000000-0006-0000-0400-000008000000}">
      <text>
        <r>
          <rPr>
            <b/>
            <sz val="10"/>
            <color rgb="FF000000"/>
            <rFont val="Tahoma"/>
            <family val="2"/>
          </rPr>
          <t>Microsoft Office User:</t>
        </r>
        <r>
          <rPr>
            <sz val="10"/>
            <color rgb="FF000000"/>
            <rFont val="Tahoma"/>
            <family val="2"/>
          </rPr>
          <t xml:space="preserve">
</t>
        </r>
        <r>
          <rPr>
            <sz val="10"/>
            <color rgb="FF000000"/>
            <rFont val="Tahoma"/>
            <family val="2"/>
          </rPr>
          <t xml:space="preserve">Detallar la expresión cualitativa del indicador.
</t>
        </r>
        <r>
          <rPr>
            <sz val="10"/>
            <color rgb="FF000000"/>
            <rFont val="Tahoma"/>
            <family val="2"/>
          </rPr>
          <t>Objeto + condición deseada del objeto (verbo conjugado) + elementos adicionales de contexto descriptivo</t>
        </r>
      </text>
    </comment>
    <comment ref="I11" authorId="0" shapeId="0" xr:uid="{00000000-0006-0000-0400-000009000000}">
      <text>
        <r>
          <rPr>
            <b/>
            <sz val="10"/>
            <color indexed="8"/>
            <rFont val="Tahoma"/>
            <family val="2"/>
          </rPr>
          <t>Microsoft Office User:</t>
        </r>
        <r>
          <rPr>
            <sz val="10"/>
            <color indexed="8"/>
            <rFont val="Tahoma"/>
            <family val="2"/>
          </rPr>
          <t xml:space="preserve">
</t>
        </r>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L11" authorId="0" shapeId="0" xr:uid="{00000000-0006-0000-0400-00000A000000}">
      <text>
        <r>
          <rPr>
            <b/>
            <sz val="10"/>
            <color rgb="FF000000"/>
            <rFont val="Tahoma"/>
            <family val="2"/>
          </rPr>
          <t>Microsoft Office User:</t>
        </r>
        <r>
          <rPr>
            <sz val="10"/>
            <color rgb="FF000000"/>
            <rFont val="Tahoma"/>
            <family val="2"/>
          </rPr>
          <t xml:space="preserve">
</t>
        </r>
        <r>
          <rPr>
            <sz val="10"/>
            <color rgb="FF000000"/>
            <rFont val="Tahoma"/>
            <family val="2"/>
          </rPr>
          <t>Describe los pasos o el proceso para calcular el indicador</t>
        </r>
      </text>
    </comment>
    <comment ref="N11" authorId="2" shapeId="0" xr:uid="{00000000-0006-0000-0400-00000B000000}">
      <text>
        <r>
          <rPr>
            <b/>
            <sz val="9"/>
            <color indexed="81"/>
            <rFont val="Tahoma"/>
            <family val="2"/>
          </rPr>
          <t xml:space="preserve">User:
</t>
        </r>
        <r>
          <rPr>
            <sz val="9"/>
            <color indexed="81"/>
            <rFont val="Tahoma"/>
            <family val="2"/>
          </rPr>
          <t>Para los indicadores POA, únicamente diligenciar la vigencia a formular.</t>
        </r>
        <r>
          <rPr>
            <sz val="9"/>
            <color indexed="81"/>
            <rFont val="Tahoma"/>
            <family val="2"/>
          </rPr>
          <t xml:space="preserve">
</t>
        </r>
      </text>
    </comment>
    <comment ref="S11" authorId="0" shapeId="0" xr:uid="{00000000-0006-0000-0400-00000C000000}">
      <text>
        <r>
          <rPr>
            <b/>
            <sz val="10"/>
            <color indexed="8"/>
            <rFont val="Tahoma"/>
            <family val="2"/>
          </rPr>
          <t>Microsoft Office User:</t>
        </r>
        <r>
          <rPr>
            <sz val="10"/>
            <color indexed="8"/>
            <rFont val="Tahoma"/>
            <family val="2"/>
          </rPr>
          <t xml:space="preserve">
</t>
        </r>
        <r>
          <rPr>
            <sz val="10"/>
            <color indexed="8"/>
            <rFont val="Tahoma"/>
            <family val="2"/>
          </rPr>
          <t xml:space="preserve">Se debe establecer la periodicidad de la medicicion del indicador y del reporte del seguimiento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900-000001000000}">
      <text>
        <r>
          <rPr>
            <b/>
            <sz val="9"/>
            <color indexed="81"/>
            <rFont val="Tahoma"/>
            <family val="2"/>
          </rPr>
          <t>Daniel Avendaño:</t>
        </r>
        <r>
          <rPr>
            <sz val="9"/>
            <color indexed="81"/>
            <rFont val="Tahoma"/>
            <family val="2"/>
          </rPr>
          <t xml:space="preserve">
Fecha en la que el cambio solicitado al plan de acción es aprobado</t>
        </r>
      </text>
    </comment>
    <comment ref="B7" authorId="0" shapeId="0" xr:uid="{00000000-0006-0000-0900-000002000000}">
      <text>
        <r>
          <rPr>
            <b/>
            <sz val="9"/>
            <color indexed="81"/>
            <rFont val="Tahoma"/>
            <family val="2"/>
          </rPr>
          <t>Daniel Avendaño:</t>
        </r>
        <r>
          <rPr>
            <sz val="9"/>
            <color indexed="81"/>
            <rFont val="Tahoma"/>
            <family val="2"/>
          </rPr>
          <t xml:space="preserve">
Descripción de los cambios realizados en la actialización que corresponda</t>
        </r>
      </text>
    </comment>
    <comment ref="C7" authorId="0" shapeId="0" xr:uid="{00000000-0006-0000-0900-000003000000}">
      <text>
        <r>
          <rPr>
            <b/>
            <sz val="9"/>
            <color indexed="81"/>
            <rFont val="Tahoma"/>
            <family val="2"/>
          </rPr>
          <t>Daniel Avendaño:</t>
        </r>
        <r>
          <rPr>
            <sz val="9"/>
            <color indexed="81"/>
            <rFont val="Tahoma"/>
            <family val="2"/>
          </rPr>
          <t xml:space="preserve">
Justificación del motivo que genera el cambio en el plan de acción</t>
        </r>
      </text>
    </comment>
  </commentList>
</comments>
</file>

<file path=xl/sharedStrings.xml><?xml version="1.0" encoding="utf-8"?>
<sst xmlns="http://schemas.openxmlformats.org/spreadsheetml/2006/main" count="1648" uniqueCount="681">
  <si>
    <t>SECRETARÍA DISTRITAL DE LA MUJER</t>
  </si>
  <si>
    <t>Código: DE-FO-5</t>
  </si>
  <si>
    <t xml:space="preserve">DIRECCIONAMIENTO ESTRATEGICO </t>
  </si>
  <si>
    <t>Versión: 12</t>
  </si>
  <si>
    <t xml:space="preserve">FORMULACIÓN Y SEGUIMIENTO  PLAN DE ACCIÓN </t>
  </si>
  <si>
    <t>Fecha de Emisión: 22/12/2023</t>
  </si>
  <si>
    <t>Libro 2 (vigencia 2024) Página 1 de 4</t>
  </si>
  <si>
    <t>PERIODO REPORTADO</t>
  </si>
  <si>
    <t>ABR</t>
  </si>
  <si>
    <t>FECHA DE REPORTE</t>
  </si>
  <si>
    <t>TIPO DE REPORTE</t>
  </si>
  <si>
    <t>FORMULACION</t>
  </si>
  <si>
    <t>ACTUALIZACION</t>
  </si>
  <si>
    <t>SEGUIMIENTO</t>
  </si>
  <si>
    <t>X</t>
  </si>
  <si>
    <t>NOMBRE DEL PROYECTO</t>
  </si>
  <si>
    <t>7738 - Implementación de las Políticas Públicas lideradas por la Secretaría de la Mujer y Transversalización de género para promover igualdad, desarrollo de capacidades y reconocimiento de las mujeres en Bogotá</t>
  </si>
  <si>
    <t>PROPÓSITO</t>
  </si>
  <si>
    <t>1- Hacer un nuevo contrato social con igualdad de oportunidades para la inclusión social, productiva y política</t>
  </si>
  <si>
    <t>LOGRO</t>
  </si>
  <si>
    <t>3 - Implementar el sistema distrital de cuidado y la estrategia de transversalización y territorialización de los enfoques de género y diferencial para garantizar la igualdad de género, los derechos de las mujeres y el desarrollo de capacidades de la ciudadanía en el nivel distrital y local</t>
  </si>
  <si>
    <t>PROGRAMA</t>
  </si>
  <si>
    <t>5 - Promoción de la igualdad, el desarrollo de capacidades y el reconocimiento de las mujeres</t>
  </si>
  <si>
    <t>DESCRIPCIÓN DE LA META (ACTIVIDAD MGA)</t>
  </si>
  <si>
    <t>1 - Acompañar técnicamente a 15 sectores de la Administración Distrital en la inclusión del enfoque de género en las políticas, planes,  programas y proyectos así como en su cultura organizacional e institucional</t>
  </si>
  <si>
    <t>EJECUCIÓN PRESUPUESTAL DEL PROYECTO</t>
  </si>
  <si>
    <t>RESERVA CONSTITUIDA</t>
  </si>
  <si>
    <t>RESERVAS VIGENCIA ANTERIOR (en pesos, sin decimales)</t>
  </si>
  <si>
    <t>PRESUPUESTO ASIGNADO EN LA VIGENCIA ACTUAL (en pesos, sin decimales)</t>
  </si>
  <si>
    <t>ENE</t>
  </si>
  <si>
    <t>FEB</t>
  </si>
  <si>
    <t>MAR</t>
  </si>
  <si>
    <t>MAY</t>
  </si>
  <si>
    <t>JUN</t>
  </si>
  <si>
    <t>JUL</t>
  </si>
  <si>
    <t>AGO</t>
  </si>
  <si>
    <t>SEP</t>
  </si>
  <si>
    <t>OCT</t>
  </si>
  <si>
    <t>NOV</t>
  </si>
  <si>
    <t>DIC</t>
  </si>
  <si>
    <t>TOTAL</t>
  </si>
  <si>
    <t>AVANCE</t>
  </si>
  <si>
    <t>AVANCE PERIODO</t>
  </si>
  <si>
    <t>AVANCE TOTAL</t>
  </si>
  <si>
    <t>PROGRAMACION DE GIROS</t>
  </si>
  <si>
    <t>PROGRAMACION DE COMPROMISOS</t>
  </si>
  <si>
    <t>LIBERACIONES</t>
  </si>
  <si>
    <t>COMPROMISOS</t>
  </si>
  <si>
    <t>RESERVA DEFINITIVA</t>
  </si>
  <si>
    <t>GIROS</t>
  </si>
  <si>
    <t xml:space="preserve">REPORTE METAS VIGENCIA ANTERIOR - Pendientes de cumplir por contratos sin ejecutar a 31.DIC (Reservas Presupuestales) </t>
  </si>
  <si>
    <t>DESCRIPCIÓN DE LA META (Reserva)</t>
  </si>
  <si>
    <t>PROG.</t>
  </si>
  <si>
    <t>AVANCE MENSUAL</t>
  </si>
  <si>
    <t>DESCRIPCIÓN CUALITATIVA DEL AVANCE POR META
(Logros y beneficios, y retrasos y alternativas de solución (2.000 caracteres))</t>
  </si>
  <si>
    <t>DESCRIPCIÓN CUALITATIVA  DE LA RESERVA PRESUPUESTAL</t>
  </si>
  <si>
    <t>N/A</t>
  </si>
  <si>
    <t>No aplica</t>
  </si>
  <si>
    <t xml:space="preserve">Las reservas presupuestales has presentado los siguientes giros:
-	Enero 2024: Se realizó el giró correspondiente a la cuenta por pagar constituida en el mes de diciembre de 2023 de los eventos realizados por la DDDP del Contrato 986 de 2023 de Operador Logístico. 
-	Febrero 2024: Se realizó el giro de las adiciones (27 días del mes enero de 2024) de los Contratos de Prestación de Servicios y Apoyo a la Gestión No. 115 y 119 de 2023   </t>
  </si>
  <si>
    <t>REPORTE METAS VIGENCIA (Ejecución vigencia)</t>
  </si>
  <si>
    <t>PONDERACIÓN META</t>
  </si>
  <si>
    <t xml:space="preserve">AVANCE DE META </t>
  </si>
  <si>
    <t>DESCRIPCIÓN CUALITATIVA DEL AVANCE POR META</t>
  </si>
  <si>
    <t>Avances y Logros Mensual (2.000 caracteres)</t>
  </si>
  <si>
    <t>Avances y Logros Acumulado 
(2.000 caracteres)</t>
  </si>
  <si>
    <t>Retrasos y Alternativas de solución (1.000 caracteres)</t>
  </si>
  <si>
    <t>Beneficios</t>
  </si>
  <si>
    <t>Programación</t>
  </si>
  <si>
    <r>
      <t xml:space="preserve">Se realizó acompañamiento técnico para la transversalización del enfoque de género en 15 sectores de la administración distrital mediante 14 acompañamientos a 11 entidades para la definición de planes de trabajo Sello En Igualdad,  3 sesiones de 14 instancias de participación para incorporación del enfoque de género, 6 conceptos técnicos, 2 documentos técnicos, 4 bullets, 12 sensibilizaciones, 1 lineamiento estructura proyectos de inversión con enfoque de género y se generó la presentación del informe de TPIEG a 31 de dicciembre 2023.
</t>
    </r>
    <r>
      <rPr>
        <b/>
        <sz val="11"/>
        <color rgb="FF000000"/>
        <rFont val="Times New Roman"/>
        <family val="1"/>
      </rPr>
      <t>Sello En Igualdad:</t>
    </r>
    <r>
      <rPr>
        <sz val="11"/>
        <color rgb="FF000000"/>
        <rFont val="Times New Roman"/>
        <family val="1"/>
      </rPr>
      <t xml:space="preserve"> Linea de trabajo sector público: Se realizaron 2 reuniones de alistamiento del grupo 3 del mecanismo. / Línea de trabajo sector privado: Se realizaron 6 reuniones de primer contacto en las que se socializó el Sello En Igualdad.							</t>
    </r>
  </si>
  <si>
    <r>
      <t xml:space="preserve"> En la vigencia 2024 se ha generado acompañamiento técnico para la transversalización del enfoque de género en 15 sectores de la administración distrital mediante 28 acompañamientos a 16 entidades para la definición de planes de trabajo Sello En Igualdad,  35 sesiones de 20 instancias de participación para incorporación del enfoque de género, 9 conceptos técnicos, 3 documentos técnicos, 8 bullets,  33 sensibilizaciones, 1 lineamiento estructura proyectos de inversión con enfoque de género, 2 presentaciones y  se generó la presentación del informe de TPIEG a 31 de dicciembre 2023.
</t>
    </r>
    <r>
      <rPr>
        <b/>
        <sz val="11"/>
        <color rgb="FF000000"/>
        <rFont val="Times New Roman"/>
        <family val="1"/>
      </rPr>
      <t xml:space="preserve">
Sello En Igualdad: </t>
    </r>
    <r>
      <rPr>
        <sz val="11"/>
        <color rgb="FF000000"/>
        <rFont val="Times New Roman"/>
        <family val="1"/>
      </rPr>
      <t xml:space="preserve"> Línea de trabajo con sector público: Se realizaron 5 reuniones de alistamiento de la fase 3 del mecanismo. / Línea de trabajo sector privado: Se realizaron 19 reuniones de primer contacto en las que se socializó el Sello En Igualdad. Se implementaron 3 talleres del catálogo de herramientas para IES y empresas alcanzando a 43 personas.</t>
    </r>
  </si>
  <si>
    <t xml:space="preserve">No se presentaron retrasos </t>
  </si>
  <si>
    <t>Transversalización: El acompañamiento técnico a los sectores de la Administración Distrital beneficia a contratistas y funcionarias de las entidades públicas y de forma indirecta las mujeres desde sus diversidades de Bogotá D.C., brindando conocimiento e insumos técnicos y metodológicos para la transversalización del enfoque de género favoreciendo la adecuación institucional, la transformación de la cultura organizacional y la garantía de derechos de las mujeres desde la misionalidad de cada uno de sus sectores.</t>
  </si>
  <si>
    <t>Ejecución</t>
  </si>
  <si>
    <t>REPORTE ACTIVIDADES VIGENCIA (Ejecución vigencia)</t>
  </si>
  <si>
    <t>DESCRIPCIÓN DE LA ACTIVIDAD</t>
  </si>
  <si>
    <t>PONDERACIÓN VERTICAL (Porcentual)</t>
  </si>
  <si>
    <t>CRITERIOS DE SEGUIMIENTO</t>
  </si>
  <si>
    <t>CRONOGRAMA %</t>
  </si>
  <si>
    <t>DESCRIPCIÓN CUALITATIVA DEL AVANCE POR ACTIVIDAD</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</si>
  <si>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</si>
  <si>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</si>
  <si>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</si>
  <si>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</si>
  <si>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</si>
  <si>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</si>
  <si>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</si>
  <si>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</si>
  <si>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</si>
  <si>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</si>
  <si>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</si>
  <si>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</si>
  <si>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</si>
  <si>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</si>
  <si>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Evidencias de ejecución</t>
  </si>
  <si>
    <t>1. Realizar el acompañamiento técnico a los sectores y las entidades de la administración distrital para la definición de acciones de la Estrategia de Transversalización del Enfoque de Género, el Plan de Igualdad de Oportunidades para la Equidad de Género en el marco de la implementación de "En Igualdad: Sello Distrital de Igualdad de Género".</t>
  </si>
  <si>
    <r>
      <rPr>
        <b/>
        <sz val="11"/>
        <color rgb="FF000000"/>
        <rFont val="Times New Roman"/>
        <family val="1"/>
      </rPr>
      <t xml:space="preserve">ACUMULADO: </t>
    </r>
    <r>
      <rPr>
        <sz val="11"/>
        <color rgb="FF000000"/>
        <rFont val="Times New Roman"/>
        <family val="1"/>
      </rPr>
      <t xml:space="preserve">Se realizaron 28 acompañamientos técnicos para la definición de planes de trabajo de la 2da Fase de sello a 16 entidades: AMB:2IDPYBA, MOV:2UMV, 1METRO, 1IDU, EDU:5ATENEA, 1IDEP, SAL:3CAPITALSALUD, 2SUB RED SUR OCCIDENTE, DEE:1IDT, AMB:3IDIGER, HAC:2LOTERIA DE BOGOTÁ, GOB:1DADEP, CUL:1IDPC, 1FUGA, 1OFB, HÁB:1EAAB
</t>
    </r>
    <r>
      <rPr>
        <b/>
        <sz val="11"/>
        <color rgb="FF000000"/>
        <rFont val="Times New Roman"/>
        <family val="1"/>
      </rPr>
      <t xml:space="preserve">
ABRIL: </t>
    </r>
    <r>
      <rPr>
        <sz val="11"/>
        <color rgb="FF000000"/>
        <rFont val="Times New Roman"/>
        <family val="1"/>
      </rPr>
      <t xml:space="preserve">Se realizaron 14 acompañamientos técnicos para la definición de planes de trabajo de la 2da fase de Sello a 11 entidades así: AMB: 2IDIGER, 1IDPYBA; GOB:1DADEP; MOV:1IDU; CUL:1IDPC, 1FUGA, 1OFB; SAL:1Subred SurOccidente, 1Capital Salud, HÁB:1EAAB, EDU:3ATENEA </t>
    </r>
  </si>
  <si>
    <t>Actividad 1</t>
  </si>
  <si>
    <t>2. Realizar el acompañamiento técnico a las mesas, comités y comisiones de los sectores y las entidades de la administración distrital.</t>
  </si>
  <si>
    <t>Actividad 2</t>
  </si>
  <si>
    <t xml:space="preserve"> </t>
  </si>
  <si>
    <t>3. Realizar el acompañamiento técnico para la implementación del enfoque de género en pro de la transformación de la cultura institucional  y en la labor misional de los sectores de la administración distrital y sus entidades, por ejemplo a través de la elaboración de documentos, manuales, lineamientos, informes, guías, sensibilizaciones, talleres, charlas, recorridos entre otros.</t>
  </si>
  <si>
    <t>Actividad 3</t>
  </si>
  <si>
    <t>4.  Apoyar la implementación del Trazador Presupuestal de Igualdad y Equidad de Género (aportes a documentos, informes, participación en mesas, sensibilizaciones)</t>
  </si>
  <si>
    <r>
      <t>ACUMULADO:</t>
    </r>
    <r>
      <rPr>
        <sz val="11"/>
        <color rgb="FF000000"/>
        <rFont val="Times New Roman"/>
        <family val="1"/>
      </rPr>
      <t xml:space="preserve"> Se remitió la propuesta de marcación en el TPIEG para la vigencia 2024 a 45 entidades de los 15 sectores de la administración distrital. Se realizaron 2 talleres Magistrales sobre la conceptualización del TPIEG a las entidades distritales. Se desarrollaron 9 talleres uno a uno con las entidades distritales y 2 reuniones de acompañamiento técnico a la marcación en el TPIEG 2024 y se elaboró y publicó el Informe del TPIEG vigencia 2023. Se realizó la presentación del Informe del TPIEG a 31 de diciembre de 2023. 
</t>
    </r>
    <r>
      <rPr>
        <b/>
        <sz val="11"/>
        <color rgb="FF000000"/>
        <rFont val="Times New Roman"/>
        <family val="1"/>
      </rPr>
      <t xml:space="preserve">ABRIL: </t>
    </r>
    <r>
      <rPr>
        <sz val="11"/>
        <color rgb="FF000000"/>
        <rFont val="Times New Roman"/>
        <family val="1"/>
      </rPr>
      <t xml:space="preserve">Se realizó la presentación del Informe del Trazador Presupuestal de Igualdad y Equidad de Género a 31 de diciembre de 2023. </t>
    </r>
  </si>
  <si>
    <t>Actividad 4</t>
  </si>
  <si>
    <t>5. Implementar “En Igualdad”- Sello Distrital de Igualdad de Género como mecanismo para reconocer, medir e incentivar la inclusión del enfoque de género en las políticas, planes, programas y proyectos de las entidades Distritales así como en su cultura organizacional e institucional.</t>
  </si>
  <si>
    <t>Actividad 5</t>
  </si>
  <si>
    <t>*Incluir tantas filas sean necesarias</t>
  </si>
  <si>
    <t>4 - Realizar el seguimiento de 2 Políticas Públicas lideradas por la Secretaría Distrital de la Mujer</t>
  </si>
  <si>
    <t>DESCRIPCIÓN DE LA META</t>
  </si>
  <si>
    <t xml:space="preserve">Retroalimentación del reporte plan de acción PPMyEG I trimestre 2024, de los sectores EDU, AMB y CUL.
Se realizaron 8 mesas de seguimiento a la implementación de la PPMyEG, de los sectores EDU, AMB, INT, HAB, SAL, SDP, GEP y CUL
Retroalimentación del reporte plan de acción PPASP I trimestre del 2024, de los sectores EDU y CUL.
Se realizaron 10 mesas de seguimiento a la implementación de la PPASP, de los sectores EDU, AMB, DEE, MUJ, GOB, HAB, SAL, SDP, GEP, INT          
Retroalimentación al reporte de Sello de Igualdad de Género IV trimestre 2023 de SDP, DASC, GOB y IDPAC.
Se actualizó la matriz de consolidación interna de seguimiento a los planes de acción de la PPMyEG, PPASP y plan de trabajo sello en igualdad fase I.
Revisión y documentación de la matriz de seguimiento a productos de la PPMYEG y PPASP, vigencia 2023,  en formato de la SDP.
</t>
  </si>
  <si>
    <t xml:space="preserve">Retroalimentación del reporte plan de acción PPMyEG I trimestre 2024 de los sectores EDU, AMB y CUL. 
Retroalimentación reporte plan de acción PPASP I trimestre 2024, de los sectores EDU, CUL.
Retroalimentación de reportes del IV Trimestre 2023 de la PPMyEG y desarrollo de mesas técnicas de seguimiento a la implementación (GOB, SEG, JUR, MUJ, DEE, HAC, MOV, EDU, AMB, INT, HAB, SAL, SDP, GEP y CUL).
Retroalimentación de reportes del IV Trimestre 2023 de la PPASP y desarrollo de mesas técnicas de seguimiento a la implementación (MOV, CUL, JUR, SEG, EDU, AMB, DEE, MUJ, DEE, SDP, HAB, SAL, GEP y GOB).
Matriz de registro de información territorial de la PPMyEG.2023
Recepción de reportes de Plan de Trabajo de Sello fase 1, revisión técnica, análisis y retroalimentación de los reportes del IV trimestre 2023, de las siguientes entidades y sectores: GEP, DEE, IPES, SAL, INT, IDIPRON, CUL, IDRD, AMB, JBB, MOV, HAB, UAESP, SEG, UAECOB, JUR, MUJ, IDARTES, DASCD, EDU, HAC y JBB, SDP, DASC, GOB y IDPAC.
Actualización de consolidación de reportes 2023 PPMyEG y PPASP, en formato interno y de la SDP y consolidación de planes de trabajo sello en igualdad fase I.
Se realizó revisión, retroalimentación y consolidación del reporte de logros de transversalización de género del mes de diciembre del 2023. Se actualizó el informe de logros de transversalización de género del año 2023
Se actualizó con corte a septiembre del 2023 el informe de derechos del PIOEG
</t>
  </si>
  <si>
    <t>NA</t>
  </si>
  <si>
    <t>El seguimiento y los ejercicios de retroalimentación permiten aportar a la cualificación de reportes de política, consolidar los avances de implementación anuales de la PPMYEG y la PPASP y aportar al acceso a información oportuna, de calidad y completa sobre los avances en la implementación y ejecución de las actividades concertadas por los 15 sectores de la Administración Distrital. A través de su socialización son un insumo técnico para rendiciones de cuentas.</t>
  </si>
  <si>
    <t>6. Realizar el seguimiento, la verificación, consolidación, análisis y reporte de información relacionada con la implementación de la Política Pública de Mujeres y Equidad de Género, a partir de su plan de acción, y la implementación de planes de trabajo  de En Igualdad: Sello Distrital de Igualdad de Género.</t>
  </si>
  <si>
    <t xml:space="preserve">ACUMULADO: Retroalimentación del reporte plan de acción PPMyEG I trimestre 2024 de los sectores EDU, AMB y CUL. 
Retroalimentación de reportes del IV Trimestre 2023 de la PPMyEG y desarrollo de mesas técnicas de seguimiento a la implementación (GOB, SEG, JUR, MUJ, DEE, HAC, MOV, EDU, AMB, INT, HAB, SAL, SDP, GEP y CUL).
Matriz de registro de información territorial de la PPMyEG.2023
Recepción de reportes de Plan de Trabajo de Sello fase 1, revisión técnica, análisis y retroalimentación de los reportes del IV trimestre 2023, de las siguientes entidades y sectores: GEP, DEE, IPES, SAL, INT, IDIPRON, CUL, IDRD, AMB, JBB, MOV, HAB, UAESP, SEG, UAECOB, JUR, MUJ, IDARTES, DASCD, EDU, HAC y JBB, SDP, DASC, GOB y IDPAC.
Actualización de consolidación de reportes 2023 PPMyEG, en formato interno y de la SDP y consolidación de planes de trabajo sello en igualdad fase I.
Se realizó revisión, retroalimentación y consolidación del reporte de logros de transversalización de género del mes de diciembre del 2023. Se actualizó el informe de logros de transversalización de género del año 2023
Se actualizó con corte a septiembre del 2023 el informe de derechos del PIOEG.
ABRIL:
Retroalimentación del reporte plan de acción PPMyEG I trimestre 2024, de los sectores EDU, AMB y CUL.
Se realizaron 8 mesas de seguimiento a la implementación de la PPMyEG, de los sectores EDU, AMB, INT, HAB, SAL, SDP, GEP y CUL
Retroalimentación al reporte de Sello IV trimestre 2023 de SDP, DASC, GOB y IDPAC.
Se actualizó la matriz de consolidación interna de seguimiento a los planes de acción de la PPMyEG y plan de trabajo Sello Fase I.
Revisión y documentación de la matriz de seguimiento a productos de la PPMYEG vigencia 2023 en formato de la SDP.
</t>
  </si>
  <si>
    <t>Actividad 6</t>
  </si>
  <si>
    <t>7. Realizar el seguimiento, la verificación, consolidación, análisis y reporte de información relacionada con la implementación de la Política Pública de Actividades Sexuales Pagadas,  a partir de su plan de acción.</t>
  </si>
  <si>
    <t xml:space="preserve">ACUMULADO: Retroalimentación reporte plan de acción PPASP I trimestre 2024, de los sectores EDU, CUL.
Retroalimentación de reportes del IV Trimestre 2023 de la PPASP y desarrollo de mesas técnicas de seguimiento a la implementación (MOV, CUL, JUR, SEG, EDU, AMB, DEE, MUJ, DEE, SDP, HAB, SAL, GEP y GOB).
Matriz de registro de información territorial de la PPMyEG.2023
Actualización de consolidación de reportes 2023 PPASP, en formato interno y de la SDP 
ABRIL:
Retroalimentación del reporte plan de acción PPASP I trimestre del 2024, de los sectores EDU, INT, HAB, SAL, SDP, GEP y CUL.
Se realizaron 10 mesas de seguimiento a la implementación de la PPASP, de los sectores EDU, AMB, DEE, MUJ, GOB, HAB, SAL, SDP, GEP, INT.           
Se actualizó la matriz de consolidación interna de seguimiento a los planes de acción de la PPASP.
Revisión y documentación de la matriz de seguimiento a productos de la PPASP, vigencia 2023, en formato de la SDP.
</t>
  </si>
  <si>
    <t>Actividad 7</t>
  </si>
  <si>
    <t>x</t>
  </si>
  <si>
    <t xml:space="preserve">5 - Acompañar el 100%  de la incorporación del enfoque de género y  la implementación de siete derechos de la PPMyEG														</t>
  </si>
  <si>
    <t xml:space="preserve">Las reservas presupuestales han presentado los siguientes giros:
-	Enero 2024: Se realizó el giró correspondiente a la cuenta por pagar constituida en el mes de diciembre de 2023 de los eventos realizados por la DDDP del Contrato 986 de 2023 de Operador Logístico. 
-	Febrero 2024: Se realizó el giro de las adiciones (27 días del mes enero de 2024) de los Contratos de Prestación de Servicios y Apoyo a la Gestión No. 115 y 119 de 2023   </t>
  </si>
  <si>
    <r>
      <t xml:space="preserve">Durante abril se avanzó en la implementación de 7 derechos PPMyEG así: </t>
    </r>
    <r>
      <rPr>
        <u/>
        <sz val="11"/>
        <color rgb="FF000000"/>
        <rFont val="Times New Roman"/>
        <family val="1"/>
      </rPr>
      <t>Paz:</t>
    </r>
    <r>
      <rPr>
        <sz val="11"/>
        <color rgb="FF000000"/>
        <rFont val="Times New Roman"/>
        <family val="1"/>
      </rPr>
      <t xml:space="preserve"> 4 mesas intersectoriales: enfoque diferencial mujeres víctimas, PDET, Reincorporación, SIVJRNR. 2 reuniones articulación interna paz y PDET. Conmemoración distrital 9 abril. Reporte PAD I Trim. 2024. Respuesta acciones Mesa SIVJRNR. </t>
    </r>
    <r>
      <rPr>
        <u/>
        <sz val="11"/>
        <color rgb="FF000000"/>
        <rFont val="Times New Roman"/>
        <family val="1"/>
      </rPr>
      <t>Participación:</t>
    </r>
    <r>
      <rPr>
        <sz val="11"/>
        <color rgb="FF000000"/>
        <rFont val="Times New Roman"/>
        <family val="1"/>
      </rPr>
      <t xml:space="preserve"> 1 reunión articulación interna Acuerdo 792/2020. Gestión contactos mujeres rurales acción afirmativa EAAB. </t>
    </r>
    <r>
      <rPr>
        <u/>
        <sz val="11"/>
        <color rgb="FF000000"/>
        <rFont val="Times New Roman"/>
        <family val="1"/>
      </rPr>
      <t>Trabajo:</t>
    </r>
    <r>
      <rPr>
        <sz val="11"/>
        <color rgb="FF000000"/>
        <rFont val="Times New Roman"/>
        <family val="1"/>
      </rPr>
      <t xml:space="preserve"> Participación taller C40 -visita La Rolita. 1 reunión articulación interna, insumos y 1 intersectorial con SDDE. </t>
    </r>
    <r>
      <rPr>
        <u/>
        <sz val="11"/>
        <color rgb="FF000000"/>
        <rFont val="Times New Roman"/>
        <family val="1"/>
      </rPr>
      <t>Salud:</t>
    </r>
    <r>
      <rPr>
        <sz val="11"/>
        <color rgb="FF000000"/>
        <rFont val="Times New Roman"/>
        <family val="1"/>
      </rPr>
      <t xml:space="preserve"> 4 mesas  intersectoriales: parto humanizado, mortalidad materna, salud mental, IVE. </t>
    </r>
    <r>
      <rPr>
        <u/>
        <sz val="11"/>
        <color rgb="FF000000"/>
        <rFont val="Times New Roman"/>
        <family val="1"/>
      </rPr>
      <t>Educación:</t>
    </r>
    <r>
      <rPr>
        <sz val="11"/>
        <color rgb="FF000000"/>
        <rFont val="Times New Roman"/>
        <family val="1"/>
      </rPr>
      <t xml:space="preserve"> 2 reuniones articulación: SED mesa diálogo IES, Comité Formación Docente. </t>
    </r>
    <r>
      <rPr>
        <u/>
        <sz val="11"/>
        <color rgb="FF000000"/>
        <rFont val="Times New Roman"/>
        <family val="1"/>
      </rPr>
      <t>Cultura:</t>
    </r>
    <r>
      <rPr>
        <sz val="11"/>
        <color rgb="FF000000"/>
        <rFont val="Times New Roman"/>
        <family val="1"/>
      </rPr>
      <t xml:space="preserve"> 2 reuniones articulación interna, 1 intersectorial con Biblored, propuesta producto PPLEO y guión entrevistas. Articulación delegaciones mesas cultura ciudadana. </t>
    </r>
    <r>
      <rPr>
        <u/>
        <sz val="11"/>
        <color rgb="FF000000"/>
        <rFont val="Times New Roman"/>
        <family val="1"/>
      </rPr>
      <t>Hábitat:</t>
    </r>
    <r>
      <rPr>
        <sz val="11"/>
        <color rgb="FF000000"/>
        <rFont val="Times New Roman"/>
        <family val="1"/>
      </rPr>
      <t xml:space="preserve"> 4 reuniones articulación: Mesa de trabajo vivienda, UTA CIEP, ONU Mujeres (2). Recorrido y recomendaciones zonas intervención Metro.</t>
    </r>
    <r>
      <rPr>
        <u/>
        <sz val="11"/>
        <color rgb="FF000000"/>
        <rFont val="Times New Roman"/>
        <family val="1"/>
      </rPr>
      <t xml:space="preserve">
7Derechos:</t>
    </r>
    <r>
      <rPr>
        <sz val="11"/>
        <color rgb="FF000000"/>
        <rFont val="Times New Roman"/>
        <family val="1"/>
      </rPr>
      <t xml:space="preserve"> 2 Retroalimentaciones PIOEG IV Trim 2023 en planes Sello. 11 reuniones validación PIOEG en planes Sello fase 2. 2 bullets  mortalidad materna y parto humanizado..3 respuestas a derechos de petición y requerimientos ciudadanos y de organismos de control. </t>
    </r>
  </si>
  <si>
    <r>
      <t xml:space="preserve">Avances en implementación 7 Derechos: </t>
    </r>
    <r>
      <rPr>
        <u/>
        <sz val="11"/>
        <color rgb="FF000000"/>
        <rFont val="Times New Roman"/>
        <family val="1"/>
      </rPr>
      <t>Paz:</t>
    </r>
    <r>
      <rPr>
        <sz val="11"/>
        <color rgb="FF000000"/>
        <rFont val="Times New Roman"/>
        <family val="1"/>
      </rPr>
      <t xml:space="preserve"> Alta Consejería Víctimas, Consultivo Indígena, Consejo Paz, mesa enfoque diferencial, PDET, Reincorporación, SIVJRNR. Avance formulación PAD 2024 - 2028. Conmemoración 9 abril. . </t>
    </r>
    <r>
      <rPr>
        <u/>
        <sz val="11"/>
        <color rgb="FF000000"/>
        <rFont val="Times New Roman"/>
        <family val="1"/>
      </rPr>
      <t>Participación:</t>
    </r>
    <r>
      <rPr>
        <sz val="11"/>
        <color rgb="FF000000"/>
        <rFont val="Times New Roman"/>
        <family val="1"/>
      </rPr>
      <t xml:space="preserve"> Mesa técnica Concejo sobre objeción conciencia; gestión articulación Acuerdo 792 y agenda mujeres habitantes calle. </t>
    </r>
    <r>
      <rPr>
        <u/>
        <sz val="11"/>
        <color rgb="FF000000"/>
        <rFont val="Times New Roman"/>
        <family val="1"/>
      </rPr>
      <t>Trabajo:</t>
    </r>
    <r>
      <rPr>
        <sz val="11"/>
        <color rgb="FF000000"/>
        <rFont val="Times New Roman"/>
        <family val="1"/>
      </rPr>
      <t xml:space="preserve">Emprendimiento femenino, articulación SDDE, C40, La Rolita. </t>
    </r>
    <r>
      <rPr>
        <u/>
        <sz val="11"/>
        <color rgb="FF000000"/>
        <rFont val="Times New Roman"/>
        <family val="1"/>
      </rPr>
      <t>Salud:</t>
    </r>
    <r>
      <rPr>
        <sz val="11"/>
        <color rgb="FF000000"/>
        <rFont val="Times New Roman"/>
        <family val="1"/>
      </rPr>
      <t xml:space="preserve"> parto humanizado, mortalidad materna, salud mental, IVE, Doulas y endometriosis, prevención maternidades tempranas. Avance productos PPDDHH. </t>
    </r>
    <r>
      <rPr>
        <u/>
        <sz val="11"/>
        <color rgb="FF000000"/>
        <rFont val="Times New Roman"/>
        <family val="1"/>
      </rPr>
      <t>Educación:</t>
    </r>
    <r>
      <rPr>
        <sz val="11"/>
        <color rgb="FF000000"/>
        <rFont val="Times New Roman"/>
        <family val="1"/>
      </rPr>
      <t xml:space="preserve"> Comité formación docente, implementación acuerdo 909, gestión mesa diálogo IES. Reporte avance productos PP Educativa. </t>
    </r>
    <r>
      <rPr>
        <u/>
        <sz val="11"/>
        <color rgb="FF000000"/>
        <rFont val="Times New Roman"/>
        <family val="1"/>
      </rPr>
      <t>Cultura:</t>
    </r>
    <r>
      <rPr>
        <sz val="11"/>
        <color rgb="FF000000"/>
        <rFont val="Times New Roman"/>
        <family val="1"/>
      </rPr>
      <t xml:space="preserve">  Mesas cultura ciudadana y transformaciones culturales, Biblored. Avances producto PPLEO. </t>
    </r>
    <r>
      <rPr>
        <u/>
        <sz val="11"/>
        <color rgb="FF000000"/>
        <rFont val="Times New Roman"/>
        <family val="1"/>
      </rPr>
      <t>Hábitat:</t>
    </r>
    <r>
      <rPr>
        <sz val="11"/>
        <color rgb="FF000000"/>
        <rFont val="Times New Roman"/>
        <family val="1"/>
      </rPr>
      <t xml:space="preserve"> UTA CIEP, mesa vivienda Concejo, ONU Mujeres. Recorrido y observaciones técnicas zonas intervención Metro. Reporte avance producto PP Espacio Público.  </t>
    </r>
    <r>
      <rPr>
        <u/>
        <sz val="11"/>
        <color rgb="FF000000"/>
        <rFont val="Times New Roman"/>
        <family val="1"/>
      </rPr>
      <t>7Derechos:</t>
    </r>
    <r>
      <rPr>
        <sz val="11"/>
        <color rgb="FF000000"/>
        <rFont val="Times New Roman"/>
        <family val="1"/>
      </rPr>
      <t xml:space="preserve"> Retroalimentación acciones PIOEG en reportes 2023-IV en planes de trabajo Sello Fase 1. Reuniones validación propuestas PIOEG en planes de trabajo Sello Fase 2. Análisis y propuestas derechos en nuevo PDD. Elaboración 26 conceptos técnicos sobre proyectos de Acuerdo distritales, Proposiciones Concejo, Proyectos de Ley y derechos de petición. Elaboración insumos conmemoracion 8Marzo.</t>
    </r>
  </si>
  <si>
    <t>No aplica para el periodo reportado</t>
  </si>
  <si>
    <t>Las estrategias de trabajo sectorial e intersectorial, así como los documentos y conceptos técnicos aportan a la implementación de los enfoques de género y derechos de las mujeres por parte de las entidades distritales y otros actores clave  y a la toma de decisiones respecto a planes, programas, proyectos y estrategias que garanticen los derechos de las mujeres y promuevan la igualdad de género en el Distrito Capital.
Las actividades de sensibilización sobre enfoques de género y derechos de las mujeres aportan al reconocimiento de los derechos de las mujeres y a eliminar los estereotipos de género asociados a discriminaciones y violencias contra ellas.
Las conmemoraciones de fechas emblemáticas aportarn a la visibilización y exigibilidad de derechos de las mujeres en sus diferencias y diversidad.</t>
  </si>
  <si>
    <t>8. Apoyar técnicamente el desarrollo de estrategias que contribuyan a la implementación de 7 derechos de la Política Pública de Mujeres y Equidad  de Género en las entidades de la administración distrital, así como con universidades, sector privado, ONGs y sociedad civil, a traves articulaciones, emisión de conceptos, documentos tecnicos, procesos de información y sensibilización entre otros.</t>
  </si>
  <si>
    <r>
      <rPr>
        <b/>
        <sz val="11"/>
        <color rgb="FF000000"/>
        <rFont val="Times New Roman"/>
        <family val="1"/>
      </rPr>
      <t>ACUMULADO</t>
    </r>
    <r>
      <rPr>
        <sz val="11"/>
        <color rgb="FF000000"/>
        <rFont val="Times New Roman"/>
        <family val="1"/>
      </rPr>
      <t xml:space="preserve">: Avances en articulación intersectorial: </t>
    </r>
    <r>
      <rPr>
        <u/>
        <sz val="11"/>
        <color rgb="FF000000"/>
        <rFont val="Times New Roman"/>
        <family val="1"/>
      </rPr>
      <t>Paz:</t>
    </r>
    <r>
      <rPr>
        <sz val="11"/>
        <color rgb="FF000000"/>
        <rFont val="Times New Roman"/>
        <family val="1"/>
      </rPr>
      <t xml:space="preserve"> Alta Consejería Víctimas, Consultivo Indígena, Consejo Paz, mesa enfoque diferencial, PDET, Reincorporación, SIVJRNR. Avance formulación PAD 2024 - 2028, conmemoración 9 abril. </t>
    </r>
    <r>
      <rPr>
        <u/>
        <sz val="11"/>
        <color rgb="FF000000"/>
        <rFont val="Times New Roman"/>
        <family val="1"/>
      </rPr>
      <t>Participación</t>
    </r>
    <r>
      <rPr>
        <sz val="11"/>
        <color rgb="FF000000"/>
        <rFont val="Times New Roman"/>
        <family val="1"/>
      </rPr>
      <t xml:space="preserve">: Mesa técnica Concejo sobre objeción conciencia; gestión articulación Acuerdo 792 y agenda mujeres habitantes calle. </t>
    </r>
    <r>
      <rPr>
        <u/>
        <sz val="11"/>
        <color rgb="FF000000"/>
        <rFont val="Times New Roman"/>
        <family val="1"/>
      </rPr>
      <t>Trabajo:</t>
    </r>
    <r>
      <rPr>
        <sz val="11"/>
        <color rgb="FF000000"/>
        <rFont val="Times New Roman"/>
        <family val="1"/>
      </rPr>
      <t xml:space="preserve"> Emprendimiento femenino, articulación SDDE, C40, La Rolita. </t>
    </r>
    <r>
      <rPr>
        <u/>
        <sz val="11"/>
        <color rgb="FF000000"/>
        <rFont val="Times New Roman"/>
        <family val="1"/>
      </rPr>
      <t>Salud</t>
    </r>
    <r>
      <rPr>
        <sz val="11"/>
        <color rgb="FF000000"/>
        <rFont val="Times New Roman"/>
        <family val="1"/>
      </rPr>
      <t xml:space="preserve">: parto humanizado, mortalidad materna, salud mental, IVE, Doulas y endometriosis, prevención maternidades tempranas. Avance productos PPDDHH. </t>
    </r>
    <r>
      <rPr>
        <u/>
        <sz val="11"/>
        <color rgb="FF000000"/>
        <rFont val="Times New Roman"/>
        <family val="1"/>
      </rPr>
      <t>Educación</t>
    </r>
    <r>
      <rPr>
        <sz val="11"/>
        <color rgb="FF000000"/>
        <rFont val="Times New Roman"/>
        <family val="1"/>
      </rPr>
      <t xml:space="preserve">: Comité formación docente, implementación acuerdo 909, gestión mesa diálogo IES. Reporte avance productos PP Educativa. </t>
    </r>
    <r>
      <rPr>
        <u/>
        <sz val="11"/>
        <color rgb="FF000000"/>
        <rFont val="Times New Roman"/>
        <family val="1"/>
      </rPr>
      <t>Cultura</t>
    </r>
    <r>
      <rPr>
        <sz val="11"/>
        <color rgb="FF000000"/>
        <rFont val="Times New Roman"/>
        <family val="1"/>
      </rPr>
      <t xml:space="preserve">:  Mesa cultura ciudadana, mesa transformaciones culturales, Biblored. Avances producto PPLEO. </t>
    </r>
    <r>
      <rPr>
        <u/>
        <sz val="11"/>
        <color rgb="FF000000"/>
        <rFont val="Times New Roman"/>
        <family val="1"/>
      </rPr>
      <t>Hábitat:</t>
    </r>
    <r>
      <rPr>
        <sz val="11"/>
        <color rgb="FF000000"/>
        <rFont val="Times New Roman"/>
        <family val="1"/>
      </rPr>
      <t xml:space="preserve"> UTA CIEP, mesa vivienda Concejo, ONU Mujeres. Recorrido y observaciones técnicas zonas intervención Metro. Reporte avance producto PP Espacio Público.  </t>
    </r>
    <r>
      <rPr>
        <u/>
        <sz val="11"/>
        <color rgb="FF000000"/>
        <rFont val="Times New Roman"/>
        <family val="1"/>
      </rPr>
      <t>7Derechos</t>
    </r>
    <r>
      <rPr>
        <sz val="11"/>
        <color rgb="FF000000"/>
        <rFont val="Times New Roman"/>
        <family val="1"/>
      </rPr>
      <t xml:space="preserve">: Retroalimentación acciones PIOEG en reportes 2023-IV en planes de trabajo Sello Fase 1. Reuniones validación propuestas acciones PIOEG en planes de trabajo Sello Fase 2. Análisis y propuestas derechos en nuevo PDD. Elaboración 26 conceptos técnicos sobre proyectos de Acuerdo distritales, proyectos de Ley, Decretos, Proposiciones Concejo y derechos de petición. </t>
    </r>
  </si>
  <si>
    <t>Actividad 8</t>
  </si>
  <si>
    <r>
      <rPr>
        <b/>
        <sz val="11"/>
        <color rgb="FF000000"/>
        <rFont val="Times New Roman"/>
        <family val="1"/>
      </rPr>
      <t>ABRIL</t>
    </r>
    <r>
      <rPr>
        <sz val="11"/>
        <color rgb="FF000000"/>
        <rFont val="Times New Roman"/>
        <family val="1"/>
      </rPr>
      <t xml:space="preserve">: </t>
    </r>
    <r>
      <rPr>
        <u/>
        <sz val="11"/>
        <color rgb="FF000000"/>
        <rFont val="Times New Roman"/>
        <family val="1"/>
      </rPr>
      <t>Paz:</t>
    </r>
    <r>
      <rPr>
        <sz val="11"/>
        <color rgb="FF000000"/>
        <rFont val="Times New Roman"/>
        <family val="1"/>
      </rPr>
      <t xml:space="preserve"> 4 mesas intersectoriales: enfoque diferencial mujeres víctimas, PDET, Reincorporación, SIVJRNR. 2 reuniones articulación interna paz y PDET. Conmemoración distrital 9 abril. Reporte PAD I Trim. 2024. Respuesta acciones Mesa SIVJRNR. </t>
    </r>
    <r>
      <rPr>
        <u/>
        <sz val="11"/>
        <color rgb="FF000000"/>
        <rFont val="Times New Roman"/>
        <family val="1"/>
      </rPr>
      <t>Participación:</t>
    </r>
    <r>
      <rPr>
        <sz val="11"/>
        <color rgb="FF000000"/>
        <rFont val="Times New Roman"/>
        <family val="1"/>
      </rPr>
      <t xml:space="preserve"> 1 reunión articulación interna Acuerdo 792/2020. Gestión contactos mujeres rurales acción afirmativa EAAB. </t>
    </r>
    <r>
      <rPr>
        <u/>
        <sz val="11"/>
        <color rgb="FF000000"/>
        <rFont val="Times New Roman"/>
        <family val="1"/>
      </rPr>
      <t>Trabajo:</t>
    </r>
    <r>
      <rPr>
        <sz val="11"/>
        <color rgb="FF000000"/>
        <rFont val="Times New Roman"/>
        <family val="1"/>
      </rPr>
      <t xml:space="preserve"> Participación taller C40 -visita La Rolita. 1 reunión articulación interna, insumos y 1 intersectorial con SDDE. </t>
    </r>
    <r>
      <rPr>
        <u/>
        <sz val="11"/>
        <color rgb="FF000000"/>
        <rFont val="Times New Roman"/>
        <family val="1"/>
      </rPr>
      <t>Salud:</t>
    </r>
    <r>
      <rPr>
        <sz val="11"/>
        <color rgb="FF000000"/>
        <rFont val="Times New Roman"/>
        <family val="1"/>
      </rPr>
      <t xml:space="preserve"> 4 mesas  intersectoriales: parto humanizado, mortalidad materna, salud mental, IVE. </t>
    </r>
    <r>
      <rPr>
        <u/>
        <sz val="11"/>
        <color rgb="FF000000"/>
        <rFont val="Times New Roman"/>
        <family val="1"/>
      </rPr>
      <t>Educación:</t>
    </r>
    <r>
      <rPr>
        <sz val="11"/>
        <color rgb="FF000000"/>
        <rFont val="Times New Roman"/>
        <family val="1"/>
      </rPr>
      <t xml:space="preserve"> 2 reuniones articulación: SED mesa diálogo IES, Comité Formación Docente. </t>
    </r>
    <r>
      <rPr>
        <u/>
        <sz val="11"/>
        <color rgb="FF000000"/>
        <rFont val="Times New Roman"/>
        <family val="1"/>
      </rPr>
      <t>Cultura:</t>
    </r>
    <r>
      <rPr>
        <sz val="11"/>
        <color rgb="FF000000"/>
        <rFont val="Times New Roman"/>
        <family val="1"/>
      </rPr>
      <t xml:space="preserve"> 2 reuniones articulación interna, 1 intersectorial con Biblored, propuesta producto PPLEO y guión entrevistas. Articulación delegaciones mesas cultura ciudadana. </t>
    </r>
    <r>
      <rPr>
        <u/>
        <sz val="11"/>
        <color rgb="FF000000"/>
        <rFont val="Times New Roman"/>
        <family val="1"/>
      </rPr>
      <t>Hábitat:</t>
    </r>
    <r>
      <rPr>
        <sz val="11"/>
        <color rgb="FF000000"/>
        <rFont val="Times New Roman"/>
        <family val="1"/>
      </rPr>
      <t xml:space="preserve"> 4 reuniones articulación: Mesa de trabajo vivienda, UTA CIEP, 2 ONU Mujeres. Recorrido y recomendaciones zonas intervención Metro.
</t>
    </r>
    <r>
      <rPr>
        <u/>
        <sz val="11"/>
        <color rgb="FF000000"/>
        <rFont val="Times New Roman"/>
        <family val="1"/>
      </rPr>
      <t>7Derechos:</t>
    </r>
    <r>
      <rPr>
        <sz val="11"/>
        <color rgb="FF000000"/>
        <rFont val="Times New Roman"/>
        <family val="1"/>
      </rPr>
      <t xml:space="preserve"> </t>
    </r>
    <r>
      <rPr>
        <b/>
        <sz val="11"/>
        <color rgb="FF000000"/>
        <rFont val="Times New Roman"/>
        <family val="1"/>
      </rPr>
      <t xml:space="preserve">2 Retroalimentaciones </t>
    </r>
    <r>
      <rPr>
        <sz val="11"/>
        <color rgb="FF000000"/>
        <rFont val="Times New Roman"/>
        <family val="1"/>
      </rPr>
      <t xml:space="preserve">PIOEG IV Trim 2023 en planes Sello: IDPAC, SDG. </t>
    </r>
    <r>
      <rPr>
        <b/>
        <sz val="11"/>
        <color rgb="FF000000"/>
        <rFont val="Times New Roman"/>
        <family val="1"/>
      </rPr>
      <t>11 reuniones validación</t>
    </r>
    <r>
      <rPr>
        <sz val="11"/>
        <color rgb="FF000000"/>
        <rFont val="Times New Roman"/>
        <family val="1"/>
      </rPr>
      <t xml:space="preserve"> PIOEG en planes Sello fase 2: Subred Suroccidente, 2Capital Salud, IDPYBA, FUGA, OFB, IDPC, 2ATENEA, 2EAAB. </t>
    </r>
    <r>
      <rPr>
        <b/>
        <sz val="11"/>
        <color rgb="FF000000"/>
        <rFont val="Times New Roman"/>
        <family val="1"/>
      </rPr>
      <t>10 conceptos técnicos:</t>
    </r>
    <r>
      <rPr>
        <sz val="11"/>
        <color rgb="FF000000"/>
        <rFont val="Times New Roman"/>
        <family val="1"/>
      </rPr>
      <t xml:space="preserve"> Protocolo Distrital Seguridad, Comodidad y Convivencia en Fútbol; PL 123-2023 Estatuto de Igualdad; PL 142-2023 licencia menstrual; PL 228-2024 macroruedas institucionales; modificación Dec.482-2024 ingreso mínimo garantizado; PA 331-2024 zonas lactancia; PA 266-2024 acoso espacios públicos; Dec.espacio público; Dec.desarrollo rural sostenible(2). 2 bullets mortalidad materna y parto humanizado..3 respuestas: Derecho petición participación mujeres; proposición parto humanizado; Personería DSDR.</t>
    </r>
  </si>
  <si>
    <t>9. Realizar acciones para la conmemoración de fechas emblemáticas en relación con la garantía de los 7 derechos de la PPMyEG (8 de Marzo, 28 de Mayo)</t>
  </si>
  <si>
    <r>
      <t xml:space="preserve">
</t>
    </r>
    <r>
      <rPr>
        <b/>
        <sz val="11"/>
        <color rgb="FF000000"/>
        <rFont val="Times New Roman"/>
        <family val="1"/>
      </rPr>
      <t>ACUMULADO</t>
    </r>
    <r>
      <rPr>
        <sz val="11"/>
        <color rgb="FF000000"/>
        <rFont val="Times New Roman"/>
        <family val="1"/>
      </rPr>
      <t xml:space="preserve">: </t>
    </r>
    <r>
      <rPr>
        <u/>
        <sz val="11"/>
        <color rgb="FF000000"/>
        <rFont val="Times New Roman"/>
        <family val="1"/>
      </rPr>
      <t>8Marzo</t>
    </r>
    <r>
      <rPr>
        <sz val="11"/>
        <color rgb="FF000000"/>
        <rFont val="Times New Roman"/>
        <family val="1"/>
      </rPr>
      <t>: Documento de sentido, tips para la conmemoración, metodología y presentación de apoyo para sensibilización sobre el 8M 2024.</t>
    </r>
  </si>
  <si>
    <r>
      <rPr>
        <b/>
        <sz val="11"/>
        <color rgb="FF000000"/>
        <rFont val="Times New Roman"/>
        <family val="1"/>
      </rPr>
      <t>ABRIL</t>
    </r>
    <r>
      <rPr>
        <sz val="11"/>
        <color rgb="FF000000"/>
        <rFont val="Times New Roman"/>
        <family val="1"/>
      </rPr>
      <t>: La actividad no cuenta con programación para el mes de abril 2024.</t>
    </r>
  </si>
  <si>
    <t>6 - Acompañar el 100% de la implementación de las  Políticas Públicas de PPMYEG y PPASP y de los productos que la SDMujer es responsable</t>
  </si>
  <si>
    <t>Desarrollo de 13 mesas de implementación de la PPMYEG y 1 jornadas de socialización.  Se realizaron 11 mesas de implementación para la PPASP con sectores responsables de productos, 2 mesas intersectoriales y 11 jornadas de socialización de la PPASP. Acompañamiento técnico de 1 Política Distrital en el ciclo de Políticas. Se realizó la propuesta de Evaluación de la PPMYEG para ser priorizada por SDP.</t>
  </si>
  <si>
    <t>De enero a marzo  se desarrollaron 21 mesas de implementación y 3 jornadas de socialización de la PPMYEG. Se realizarón 16 mesas de implementación, 4 mesas intersectoriales y 14 jornadas de socialización de la PPASP. Se elaboraron 17 reportes de seguimiento de productos en responsabilidad de la SDMujer en Políticas Públicas Distritales. Acompañamiento técnico de 1 Política Distrital en el ciclo de Políticas.</t>
  </si>
  <si>
    <t>No existen retrasos</t>
  </si>
  <si>
    <t>El acompañamiento técnico a la implementación de las Políticas de PPMYEG y PPASP permite fortalecer la ejecución de los productos y resultados que componen cada uno de los planes de acción de estas políticas, según lo programación establecida para la consecución de los objetivos específicos planteados, con el fin a la garantía de derechos para las mujeres en Bogotá. Así mismo, el acompañamiento técnico a las políticas públicas en el marco del Ciclo de Política, aporta a la transversalización del enfoque de género en las políticas públicias distritales en formulación e implementación.</t>
  </si>
  <si>
    <t>10. Apoyar técnicamente la implementación y socialización de la Política Pública de Mujeres y Equidad de Género - PPMYEG-.</t>
  </si>
  <si>
    <r>
      <t xml:space="preserve">
ACUMULADO: Se realizaron 4 mesas internas de implementación con equipos de la DDDP donde se revisaron dificultades evidenciadas en los reportes de productos de la PPMYEG. Desarrollo de 21 mesas de implementación de la PPMYEG con los sectores de: 1 DEE, 1 GOB, 1 JUR, 1 SEG, 1 HAC, 1 MOV, 5 MUJ, 1 EDU, 1 CUL, 1 SAL, 1 AMB, 2 INT, 1 IDIPRON, GEP, 1 HAB, 1 SDP. Se realizaron 3 jornadas de socialización: 1 con IDPYBA, 1 con UAT Subdirección Local de Tunjuelito Y 1 con ciudadanía.
</t>
    </r>
    <r>
      <rPr>
        <b/>
        <sz val="11"/>
        <color rgb="FF000000"/>
        <rFont val="Times New Roman"/>
        <family val="1"/>
      </rPr>
      <t xml:space="preserve">ABRIL: Desarrollo de 13 mesas de implementación de la PPMYEG con los sectores de: 1 EDU, 1 Cultura, 1 Salud,  1 Ambiente, 2 Integración Social, 1 IDIPRON, 1 Gestión Pública, 1 Hábitat, 1 Planeación y 3 Mujeres. Se realizó 1 jornada de socialización con ciudadanía. </t>
    </r>
  </si>
  <si>
    <t>Actividad 10</t>
  </si>
  <si>
    <t>11. Apoyar técnicamente la implementación y socialización de la Pública de Actividades Sexuales Pagadas -PPASP-. </t>
  </si>
  <si>
    <r>
      <t xml:space="preserve">
ACUMULADO: Se realizaron 6  mesas internas con equipos internos de la DDDP para el fortalecimiento de la implementación de la PPASP. Se realizaron 16 mesas de implementación con los sectores de: 2 MUJ, 1 MOV, 1 CUL, 1 JUR, 1 SEG 1 AMB, 1 EDU, 1 DEE, 1 GEP, 1 GOB, 1 SAL, 1 SDP, 2  INT, 1 HAB .  Se desarrollaron 4 mesas intersectoriales:3 con la Mesa ZESAI Y 1 para IVC. Se llevaron a cabo 14 jornadas de socialización: 3 con MEBOG, 5 en feria de servicios, 4 con ciudadanía y 2 con funcionariado del Distrito.
</t>
    </r>
    <r>
      <rPr>
        <b/>
        <sz val="11"/>
        <color rgb="FF000000"/>
        <rFont val="Times New Roman"/>
        <family val="1"/>
      </rPr>
      <t>ABRIL: Se realizaron 11 mesas de implementación con los sectores de: 1Ambiente, 1Educación, 1Desarrollo Económico, 1Gestión Pública, 1Gobierno, 1Salud, 1Planeación, 1Mujer, 2Integración Social y 1Hábitat. Desarrollo de 2 Mesas interectoriales: 1 Mesa SEZAI y 1 de IVC. Se realizaron 11 jornadas de socialización de la PPASP: 3 con ciudadanía, 4 en Ferias de Servicio, 2 con MEBOG y 2 con funcionarios públicos de entidades Distritales.</t>
    </r>
  </si>
  <si>
    <t>Actividad 11</t>
  </si>
  <si>
    <t>12. Brindar acompañamiento técnico en el ciclo de política pública (de acuerdo a la guía de la SDP) a través del desarrollo de conceptos técnicos de inclusión de enfoque de género, reporte de productos a cargo de la SDMujer de políticas públicas distritales y acompañamiento en formulación de productos para nuevas políticas públicas. </t>
  </si>
  <si>
    <r>
      <t xml:space="preserve">ACUMULADO: Se realizó el reporte de seguimiento de 17 PPDs en las que tiene responsabilidad la SDMujer: 1 Primera Infancia, Infancia y Adolescencia, 1 Seguridad Convivencia y Justicia, 1 LGBTI, 1 Envejecimiento y Vejez, 1 Juventud, 1 Familias,  1 Adultez, 1 Gestión del Hábitat, 1 Educación, 1 Discapacidad, 1 Fenómeno de Habitabilidad en Calle, 1 Derechos Humanos, 1 Lucha contra la trata de personas, 1 Lectura Escritura y Oralidad y 1 Economía Cultural y Creativa, 1 Migrantes y 1 Espacio Públicto. Reporte  cuantitativo y cualitativo de resultados para IV trimestre de 2023 de las PPMYEG y PPASP. Acompañamiento técnico de 1 Política en el ciclo de Políticas Públicas: Derechos Humanos. Realización de propuesta de Evaluación de la PPMYEG para ser priorizada por SDP
</t>
    </r>
    <r>
      <rPr>
        <b/>
        <sz val="11"/>
        <color rgb="FF000000"/>
        <rFont val="Times New Roman"/>
        <family val="1"/>
      </rPr>
      <t>ABRIL: Acompañamiento técnico de 1 Política en el ciclo de Políticas Públicas: Derechos Humanos. Realización de propuesta de Evaluación de la PPMYEG para ser priorizada por SDP</t>
    </r>
  </si>
  <si>
    <t>Actividad 12</t>
  </si>
  <si>
    <t>FORMULACIÓN Y SEGUIMIENTO PLAN DE ACCIÓN</t>
  </si>
  <si>
    <t>Página 2 de 4</t>
  </si>
  <si>
    <t xml:space="preserve">PROGRAMACIÓN </t>
  </si>
  <si>
    <t>DESCRIPCIÓN CUALITATIVA DEL AVANCE DEL PERIODO</t>
  </si>
  <si>
    <t>EVIDENCIA DEL AVANCE DEL PERIODO</t>
  </si>
  <si>
    <t>DESCRIPCIÓN CUALITATIVA DEL AVANCE ACUMULADO</t>
  </si>
  <si>
    <t>RETRASOS Y FACTORES LIMITANTES PARA EL CUMPLIMIENTO</t>
  </si>
  <si>
    <t>SOLUCIONES PROPUESTAS PARA RESOLVER LOS RETRASOS Y FACTORES LIMITANTES PARA EL CUMPLIMIENTO</t>
  </si>
  <si>
    <t>PRODUCTO INSTITUCIONAL (PMR):</t>
  </si>
  <si>
    <t>OBJETIVO ESTRATEGICO:</t>
  </si>
  <si>
    <t>3. Implementar de manera transversal el enfoque de género y las políticas públicas lideradas por la SdMujer, en los 15 sectores de la administración distrital</t>
  </si>
  <si>
    <t>NIVEL</t>
  </si>
  <si>
    <t xml:space="preserve"> META</t>
  </si>
  <si>
    <t>DESCRIPCIÓN DEL INDICADOR</t>
  </si>
  <si>
    <t>FORMULA DEL INDICADOR</t>
  </si>
  <si>
    <t>TIPO DE ANUALIZACIÓN  (Según aplique)</t>
  </si>
  <si>
    <t xml:space="preserve">MAGNITUD CUATRIENIO
(Únicamente para indicadores Sectoriales y PMR. Se debe diligenciar "A demanda" cuando aplique en los indicadores de actividad) </t>
  </si>
  <si>
    <t>UNIDAD DE MEDIDA</t>
  </si>
  <si>
    <t xml:space="preserve">DESCRIPCIÓN DE LA MEDICIÓN </t>
  </si>
  <si>
    <t>RESPONSABLE DE LA MEDICIÓN</t>
  </si>
  <si>
    <t>PROGRAMACIÓN ANUAL</t>
  </si>
  <si>
    <t>PERIODICIDAD</t>
  </si>
  <si>
    <t>MEDIOS DE VERIFICACIÓN Y FUENTES DE INFORMACIÓN</t>
  </si>
  <si>
    <t>PROGRAMACIÓN</t>
  </si>
  <si>
    <t xml:space="preserve">AVANCE META </t>
  </si>
  <si>
    <t>Meta sectorial</t>
  </si>
  <si>
    <t>PMR</t>
  </si>
  <si>
    <t xml:space="preserve"> De actividad  </t>
  </si>
  <si>
    <t xml:space="preserve"> Proceso (POA)</t>
  </si>
  <si>
    <t>Planes Decreto 612</t>
  </si>
  <si>
    <t>MAGNITUD EJECUTADA</t>
  </si>
  <si>
    <t>AVANCE %</t>
  </si>
  <si>
    <t>Implementar la Política Pública de Mujeres y Equidad de género en los sectores responsables del cumplimiento de su plan de acción. (Meta 4 y 6)</t>
  </si>
  <si>
    <t>Política Pública de Mujeres y Equidad de Género implementada en los sectores responsables del cumplimiento de su plan de acción.</t>
  </si>
  <si>
    <t>Política pública implementada</t>
  </si>
  <si>
    <t>Constante</t>
  </si>
  <si>
    <t>Número</t>
  </si>
  <si>
    <t>Este indicador busca garantizar la revisión de las acciones realizadas para la implementación de la Política Pública de Mujeres y Equidad de Género, desde el acompañamiento técnico realizado a los sectores responsables de productos en su plan de acción y las acciones de reportee y seguimiento de esta política pública
(meta 4 y 6).</t>
  </si>
  <si>
    <t>Dirección de Derechos y Diseño de Política</t>
  </si>
  <si>
    <t>Mensual</t>
  </si>
  <si>
    <t>Solicitudes de seguimiento y retroalimentación trimestrales para la implementación de la PPMYEG, acompañamientos técnicos realizados a los sectores de la administración distrital para la implementación de la PPMYEG</t>
  </si>
  <si>
    <t>Retroalimentación del reporte plan de acción PPMyEG I trimestre 2024, de los sectores EDU, AMB y CUL.
Se actualizó la matriz de consolidación interna de seguimiento a los planes de acción de la PPMyEG. Revisión y documentación de la matriz de seguimiento a productos de la PPMYEG vigencia 2023 en formato de la SDP. Desarrollo de 13 mesas de implementación de la PPMYEG con los sectores de: 1 EDU, 1 Cultura, 1 Salud,  1 Ambiente, 2 Integración Social, 1 IDIPRON, 1 Gestión Pública, 1 Hábitat, 1 Planeación y 3 Mujeres. Se realizó 1 jornada de socialización con ciudadanía.</t>
  </si>
  <si>
    <t>Retroalimentación del reporte plan de acción PPMyEG I trimestre 2024, de los sectores EDU, AMB y CUL.
Se realizó revisión, retroalimentación y consolidación del reporte de logros de transversalización de género del mes de diciembre del 2023 y se actualizó el informe de logros 2023
Se realizó revisión y retroalimentación de los reportes del IV Trimestre 2023 de la PPMyEG de los sectores CUL, JUR, HAC, AMB, INT, HAB, DEE, MOV, MUJ, SAL, EDU, GEP, GOB, SDP y SEG.
Se actualizó con corte a septiembre del 2023 el informe de derechos del PIOEG. 
Se realizó mesa interna de implementación con equipos de la DDDP, en las cuales se revisaron las dificultades que se evidenciaron con los reportes de productos de la PPMYEG a cargo del sector INT y SAL, así como de los lineamientos para el reporte de implementación del enfoque de género en productos de esta política
Se realizaron 4 mesas internas de implementación con equipos de la DDDP, en las cuales se revisaron las dificultades que se evidenciaron con los reportes de productos de la PPMYEG. Se desarrollaron 8 mesas de implementación de la PPMYEG con los sectores de: 1 DEE, 1 GOB, 1 JUR, 1 SEG, 1 HAC, 1 MOV y  2 MUJ. Se realizaron 2 jornadas de socialización: 1 con el IDPYBA y 1 con UAT-Subdirección Local Tunjuelito. 
Se realizaron 4 mesas internas de implementación con equipos de la DDDP donde se revisaron dificultades evidenciadas en los reportes de productos de la PPMYEG. Desarrollo de 21 mesas de implementación de la PPMYEG con los sectores de: 1 DEE, 1 GOB, 1 JUR, 1 SEG, 1 HAC, 1 MOV, 5 MUJ, 1 EDU, 1 CUL, 1 SAL, 1 AMB, 2 INT, 1 IDIPRON, GEP, 1 HAB, 1 SDP. Se realizaron 3 jornadas de socialización: 1 con IDPYBA, 1 con UAT Subdirección Local de Tunjuelito Y 1 con ciudadanía.</t>
  </si>
  <si>
    <t>No se presentaron retrasos</t>
  </si>
  <si>
    <t>suma</t>
  </si>
  <si>
    <t>Incorporar de manera transversal en los 15 sectores de la administración distrital y en las localidades, el enfoque de género y de derechos de las mujeres (Meta 1 y 5)</t>
  </si>
  <si>
    <t>Estrategia de transversalización implementada en los 15 sectores de la Administración Distrital</t>
  </si>
  <si>
    <t>Estrategia de transversalización implementada</t>
  </si>
  <si>
    <t>Este indicador busca dar cuenta de la transversalización del enfoque de género y de derechos de las mujeres en los 15 sectores de la administración distrital a traves de documentos tecnicos, conceptos tecnicos, asistencia a instancias de participación y acciones enmarcadas en el Sello en igualdad. (meta 1 y 5).</t>
  </si>
  <si>
    <t>Informes, documentos de lineamientos, actas de reunión y listados de asistencia.</t>
  </si>
  <si>
    <r>
      <t xml:space="preserve">ABRIL: Se realizó </t>
    </r>
    <r>
      <rPr>
        <b/>
        <sz val="11"/>
        <color rgb="FF000000"/>
        <rFont val="Times New Roman"/>
        <family val="1"/>
      </rPr>
      <t>acompañamiento técnico</t>
    </r>
    <r>
      <rPr>
        <sz val="11"/>
        <color rgb="FF000000"/>
        <rFont val="Times New Roman"/>
        <family val="1"/>
      </rPr>
      <t xml:space="preserve"> para la transversalización del enfoque de género en 15 sectores de la administración distrital mediante 14 acompañamientos a 11 entidades para la definición de planes de trabajo Sello En Igualdad, 22 sesiones de 13 instancias de participación para incorporación del enfoque de género,</t>
    </r>
    <r>
      <rPr>
        <b/>
        <sz val="11"/>
        <color rgb="FF000000"/>
        <rFont val="Times New Roman"/>
        <family val="1"/>
      </rPr>
      <t xml:space="preserve"> </t>
    </r>
    <r>
      <rPr>
        <sz val="11"/>
        <color rgb="FF000000"/>
        <rFont val="Times New Roman"/>
        <family val="1"/>
      </rPr>
      <t xml:space="preserve">6 conceptos técnicos, 2 documentos técnicos, 4 bullets, 12 sensibilizaciones, 1 lineamiento estructura proyectos de inversión con enfoque de género y se generó la presentación del informe de TPIEG a 31 de dicciembre 2023.
</t>
    </r>
    <r>
      <rPr>
        <b/>
        <sz val="11"/>
        <color rgb="FF000000"/>
        <rFont val="Times New Roman"/>
        <family val="1"/>
      </rPr>
      <t>Implementación de 7 derechos PPMyEG (meta 5)</t>
    </r>
    <r>
      <rPr>
        <sz val="11"/>
        <color rgb="FF000000"/>
        <rFont val="Times New Roman"/>
        <family val="1"/>
      </rPr>
      <t xml:space="preserve">, en abril se avanzó en: </t>
    </r>
    <r>
      <rPr>
        <u/>
        <sz val="11"/>
        <color rgb="FF000000"/>
        <rFont val="Times New Roman"/>
        <family val="1"/>
      </rPr>
      <t>Paz:</t>
    </r>
    <r>
      <rPr>
        <sz val="11"/>
        <color rgb="FF000000"/>
        <rFont val="Times New Roman"/>
        <family val="1"/>
      </rPr>
      <t xml:space="preserve"> 4 mesas intersectoriales: enfoque diferencial mujeres víctimas, PDET, Reincorporación, SIVJRNR. 2 reuniones articulación interna paz y PDET. Conmemoración distrital 9 abril. Reporte PAD I Trim. 2024. Respuesta acciones Mesa SIVJRNR. </t>
    </r>
    <r>
      <rPr>
        <u/>
        <sz val="11"/>
        <color rgb="FF000000"/>
        <rFont val="Times New Roman"/>
        <family val="1"/>
      </rPr>
      <t xml:space="preserve">Participación: </t>
    </r>
    <r>
      <rPr>
        <sz val="11"/>
        <color rgb="FF000000"/>
        <rFont val="Times New Roman"/>
        <family val="1"/>
      </rPr>
      <t>1 reunión articulación interna Acuerdo 792/2020. Gestión contactos mujeres rurales acción afirmativa EAAB.</t>
    </r>
    <r>
      <rPr>
        <u/>
        <sz val="11"/>
        <color rgb="FF000000"/>
        <rFont val="Times New Roman"/>
        <family val="1"/>
      </rPr>
      <t xml:space="preserve"> Trabajo: </t>
    </r>
    <r>
      <rPr>
        <sz val="11"/>
        <color rgb="FF000000"/>
        <rFont val="Times New Roman"/>
        <family val="1"/>
      </rPr>
      <t xml:space="preserve">Participación taller C40 -visita La Rolita. 1 reunión articulación interna, insumos y 1 intersectorial con SDDE. </t>
    </r>
    <r>
      <rPr>
        <u/>
        <sz val="11"/>
        <color rgb="FF000000"/>
        <rFont val="Times New Roman"/>
        <family val="1"/>
      </rPr>
      <t>Salud:</t>
    </r>
    <r>
      <rPr>
        <sz val="11"/>
        <color rgb="FF000000"/>
        <rFont val="Times New Roman"/>
        <family val="1"/>
      </rPr>
      <t xml:space="preserve"> 4 mesas  intersectoriales: parto humanizado, mortalidad materna, salud mental, IVE. </t>
    </r>
    <r>
      <rPr>
        <u/>
        <sz val="11"/>
        <color rgb="FF000000"/>
        <rFont val="Times New Roman"/>
        <family val="1"/>
      </rPr>
      <t xml:space="preserve">Educación: </t>
    </r>
    <r>
      <rPr>
        <sz val="11"/>
        <color rgb="FF000000"/>
        <rFont val="Times New Roman"/>
        <family val="1"/>
      </rPr>
      <t xml:space="preserve">2 reuniones articulación: SED mesa diálogo IES, Comité Formación Docente. </t>
    </r>
    <r>
      <rPr>
        <u/>
        <sz val="11"/>
        <color rgb="FF000000"/>
        <rFont val="Times New Roman"/>
        <family val="1"/>
      </rPr>
      <t xml:space="preserve">Cultura: </t>
    </r>
    <r>
      <rPr>
        <sz val="11"/>
        <color rgb="FF000000"/>
        <rFont val="Times New Roman"/>
        <family val="1"/>
      </rPr>
      <t xml:space="preserve">2 reuniones articulación interna, 1 intersectorial con Biblored, propuesta producto PPLEO y guión entrevistas. Articulación delegaciones mesas cultura ciudadana. Hábitat: 4 reuniones articulación: Mesa de trabajo vivienda, UTA CIEP, ONU Mujeres (2). Recorrido y recomendaciones zonas intervención Metro. </t>
    </r>
    <r>
      <rPr>
        <u/>
        <sz val="11"/>
        <color rgb="FF000000"/>
        <rFont val="Times New Roman"/>
        <family val="1"/>
      </rPr>
      <t>7Derechos:</t>
    </r>
    <r>
      <rPr>
        <sz val="11"/>
        <color rgb="FF000000"/>
        <rFont val="Times New Roman"/>
        <family val="1"/>
      </rPr>
      <t xml:space="preserve"> 2 Retroalimentaciones PIOEG IV Trim 2023 en planes Sello. 11 reuniones validación PIOEG en planes Sello fase 2. 2 bullets  mortalidad materna y parto humanizado. 3 respuestas a derechos de petición y requerimientos ciudadanos y de organismos de control. 
</t>
    </r>
    <r>
      <rPr>
        <b/>
        <sz val="11"/>
        <color rgb="FF000000"/>
        <rFont val="Times New Roman"/>
        <family val="1"/>
      </rPr>
      <t>Sello En Igualdad:</t>
    </r>
    <r>
      <rPr>
        <sz val="11"/>
        <color rgb="FF000000"/>
        <rFont val="Times New Roman"/>
        <family val="1"/>
      </rPr>
      <t xml:space="preserve"> </t>
    </r>
    <r>
      <rPr>
        <b/>
        <sz val="11"/>
        <color rgb="FF000000"/>
        <rFont val="Times New Roman"/>
        <family val="1"/>
      </rPr>
      <t>Línea de trabajo con sector público:</t>
    </r>
    <r>
      <rPr>
        <sz val="11"/>
        <color rgb="FF000000"/>
        <rFont val="Times New Roman"/>
        <family val="1"/>
      </rPr>
      <t xml:space="preserve"> a) Validación de los planes de trabajo de entidades priorizadas en el Grupo 2 del mecanismo: se realizaron 4 reuniones internas de revisión de propuestas de planes de trabajo b) Se realizaron 2 reuniones de alistamiento del grupo 3 del mecanismos. /</t>
    </r>
    <r>
      <rPr>
        <b/>
        <sz val="11"/>
        <color rgb="FF000000"/>
        <rFont val="Times New Roman"/>
        <family val="1"/>
      </rPr>
      <t xml:space="preserve"> Línea de trabajo sector privado:</t>
    </r>
    <r>
      <rPr>
        <sz val="11"/>
        <color rgb="FF000000"/>
        <rFont val="Times New Roman"/>
        <family val="1"/>
      </rPr>
      <t xml:space="preserve"> a) Se realizaron 6 reuniones de primer contacto en las que se socializó el Sello En Igualdad. b) Se brindó acompañamiento a la implementación del Catalogo de Herramientas a través de 3 reuniones.  c) Se realizó la actualización de 5 metodologías de sensibilización. d)  Se realizó 1 articulación con el Sello Bogotá Incluyente de la SDDE.</t>
    </r>
  </si>
  <si>
    <r>
      <t xml:space="preserve">En la vigencia 2024 se ha generado acompañamiento técnico para la transversalización del enfoque de género en 15 sectores de la administración distrital mediante 28 acompañamientos a 16 entidades para la definición de planes de trabajo Sello En Igualdad,  34 sesiones de 19 instancias de participación para incorporación del enfoque de género, 9 conceptos técnicos, 3 documentos técnicos, 8 bullets,  33 sensibilizaciones, 1 lineamiento estructura proyectos de inversión con enfoque de género, 2 presentaciones y  se generó la presentación del informe de TPIEG a 31 de dicciembre 2023.
</t>
    </r>
    <r>
      <rPr>
        <b/>
        <sz val="11"/>
        <color rgb="FF000000"/>
        <rFont val="Times New Roman"/>
        <family val="1"/>
      </rPr>
      <t>En relación con la implementación de 7 derechos de la PPMyEG se ha avanzado en (meta 5)</t>
    </r>
    <r>
      <rPr>
        <sz val="11"/>
        <color rgb="FF000000"/>
        <rFont val="Times New Roman"/>
        <family val="1"/>
      </rPr>
      <t xml:space="preserve">:  Paz: Alta Consejería Víctimas, Consultivo Indígena, Consejo Paz, mesa enfoque diferencial, PDET, Reincorporación, SIVJRNR. Avance formulación PAD 2024 - 2028. Conmemoración 9 abril. . Participación: Mesa técnica Concejo sobre objeción conciencia; gestión articulación Acuerdo 792 y agenda mujeres habitantes calle. Trabajo:Emprendimiento femenino, articulación SDDE, C40, La Rolita. Salud: parto humanizado, mortalidad materna, salud mental, IVE, Doulas y endometriosis, prevención maternidades tempranas. Avance productos PPDDHH. Educación: Comité formación docente, implementación acuerdo 909, gestión mesa diálogo IES. Reporte avance productos PP Educativa. Cultura:  Mesas cultura ciudadana y transformaciones culturales, Biblored. Avances producto PPLEO. Hábitat: UTA CIEP, mesa vivienda Concejo, ONU Mujeres. Recorrido y observaciones técnicas zonas intervención Metro. Reporte avance producto PP Espacio Público.  7Derechos: Retroalimentación acciones PIOEG en reportes 2023-IV en planes de trabajo Sello Fase 1. Reuniones validación propuestas PIOEG en planes de trabajo Sello Fase 2. Análisis y propuestas derechos en nuevo PDD. Elaboración 26 conceptos técnicos sobre proyectos de Acuerdo distritales, Proposiciones Concejo, Proyectos de Ley y derechos de petición. Elaboración insumos conmemoracion 8Marzo.
</t>
    </r>
    <r>
      <rPr>
        <b/>
        <sz val="11"/>
        <color rgb="FF000000"/>
        <rFont val="Times New Roman"/>
        <family val="1"/>
      </rPr>
      <t xml:space="preserve">Sello En Igualdad </t>
    </r>
    <r>
      <rPr>
        <sz val="11"/>
        <color rgb="FF000000"/>
        <rFont val="Times New Roman"/>
        <family val="1"/>
      </rPr>
      <t xml:space="preserve">en la línea de trabajo con sector público:  Se realizaron 5 reuniones de alistamiento de la fase 3 del mecanismos. / Línea de trabajo sector privado: Se realizaron 19 reuniones de primer contacto en las que se socializó el Sello En Igualdad. Se implementaron 3 talleres del catálogo de herramientas para IES y empresas alcanzando a 43 personas.  Se brindó compañamiento a la implementación del Catálogo de Herramientas a través de 3 reuniones </t>
    </r>
  </si>
  <si>
    <t>creciente</t>
  </si>
  <si>
    <t>Transversalización del Enfoque de Género y Diferencial para las mujeres</t>
  </si>
  <si>
    <t>Realizar procesos de información y sensibilización que contribuyan a la implementación de 7 derechos de la Política Pública de Mujeres y Equidad de Género</t>
  </si>
  <si>
    <t>Procesos de información y sensibilización realizadas sobre los 7 derechos priorizados de la Política Pública de Mujeres y Equidad de Género</t>
  </si>
  <si>
    <t>Numero de procesos de información y sensibilización ejecutados sobre los 7 derechos priorizados de la Política Pública de Mujeres y Equidad de Género</t>
  </si>
  <si>
    <t>Suma</t>
  </si>
  <si>
    <t>A demanda</t>
  </si>
  <si>
    <t>Este indicador da cuenta de los procesos de información y sensibilización generados  a la ciudadanía y a  las y los funcionarios públicos sobre el reconocimiento de los 7 derechos priorizados de la Política Pública de Mujeres y Equidad de Género. Se establece a demanda teniendo en cuenta que las acciones se generan a solicitud de las entidades y a necesidad de la ciudadanía.</t>
  </si>
  <si>
    <t>Trimestral</t>
  </si>
  <si>
    <t>Ficha de resultados de sensibilizaciones.</t>
  </si>
  <si>
    <r>
      <t xml:space="preserve">Durante el mes de abril se realizaron </t>
    </r>
    <r>
      <rPr>
        <b/>
        <sz val="11"/>
        <color rgb="FF000000"/>
        <rFont val="Times New Roman"/>
        <family val="1"/>
      </rPr>
      <t>5 sensibilizaciones</t>
    </r>
    <r>
      <rPr>
        <sz val="11"/>
        <color rgb="FF000000"/>
        <rFont val="Times New Roman"/>
        <family val="1"/>
      </rPr>
      <t>: 2UAN Consejo: PPMyEG, enfoque de género y derechos de las mujeres (35 personas) y comunicación y violencia política (30 personas). 1 a ciudadanía sobre derechoa la participación (22 personas). 2 a talento humano SDMujer: transformación cultural y seguridad mujeres (63 personas), comunicación no sexista (107 personas).</t>
    </r>
  </si>
  <si>
    <t xml:space="preserve">Se elaboró material metodológico y se implementaron 8 sensibilizaciones: (7) dirigidas a talento humano de entidades distritales, así: Derecho a la salud y enfoque de género a Capital Salud; Masculinidades a Secretaría de Gobierno;Comunicación no sexista a DADEP, SDMujer y Concejo; PPMyEG y derechos de las mujeres a Concejo; transformación cultural y seguridad mujeres a SDMujer. (1) dirigida a ciudadanía sobre derecho a la participación y representación con equidad.
Adicionalmente, se elaboraron insumos para piezas comunicativas de sensibilización sobre endometriosis que fueron divulgadas por redes y canales institucionales. </t>
  </si>
  <si>
    <t>decreciente</t>
  </si>
  <si>
    <t>Gestión de Polìticas Pùblicas</t>
  </si>
  <si>
    <t>Socializar documento guía metodológica sobre el seguimiento con enfoque de género en la UTA de la CIM.</t>
  </si>
  <si>
    <t>Documento guía metodológica sobre el seguimiento con enfoque de género en la UTA de la CIM socializado.</t>
  </si>
  <si>
    <t>(Número de socializaciones de la Guia Metodologica sobre el seguimiento con enfoque de género realizadasen la UTA de la CIM / Número de socializaciones programadas )*100</t>
  </si>
  <si>
    <t>Este indicador busca socializar el documento guia metodologica sobre el seguimiento con enfoque de género en la UTA de la CIM, por lo depende del desarrollo de la sesión de la UTA. Promueve el fortalecimiento de capacidades en el seguimiento con enfoque de género en las entidades y sectores de la Administración Distrital.</t>
  </si>
  <si>
    <t>Anual</t>
  </si>
  <si>
    <t>1. Acta de la socialización de la Guía</t>
  </si>
  <si>
    <t>No se programó avance para el periodo reportado.</t>
  </si>
  <si>
    <t>No se programó avance para el periodo reportado</t>
  </si>
  <si>
    <t>constante</t>
  </si>
  <si>
    <t>Realizar los informes de asistencia técnica para la transversalización del enfoque de género de cada uno de los 15 sectores de la Administración Distrital.</t>
  </si>
  <si>
    <t>Informes de asistencia técnica para la transversalización del enfoque de género para cada uno de los 15 sectores de la Administración Distrital.</t>
  </si>
  <si>
    <t>(Informe de asistencia técnica realizado/  informe de asistencia técnica programado) *100</t>
  </si>
  <si>
    <t>A través del Infome de asistencia técnica  se da cuenta de los avances generados a los 15 sectores de la administración distrital sobre la transversalización del enfoque de género.</t>
  </si>
  <si>
    <t>15 informes de asistencia técnica para la transversalización del enfoque de género para cada uno de los 15 sectores de la Administración Distrital.</t>
  </si>
  <si>
    <t>Avance en informe de asistencia tecnica de los meses enero, febrero y marzo de los 15 sectores de la administracion distrital.</t>
  </si>
  <si>
    <t>Desarrollar sesiones de la secretaría técnica de la CIM</t>
  </si>
  <si>
    <t>Informe de la Comisión Intersectorial de Mujeres con Secretaría técnica</t>
  </si>
  <si>
    <t>(Informe de la Comisión Intersectorial de Mujeres/ Informe de la Comisión Intersectorial de Mujeres programado) *100</t>
  </si>
  <si>
    <t>Creciente</t>
  </si>
  <si>
    <t xml:space="preserve">Este indicador a traves del informe de la Comisión Intersectorial de Mujeres da cuenta del desarrollo de las sesiones con secretaría técnica </t>
  </si>
  <si>
    <t xml:space="preserve"> 1. Informes de la CIM</t>
  </si>
  <si>
    <r>
      <t xml:space="preserve">Se elaboró el informe de gestión trimestral de la Comisión Intersectorial de Mujeres, el cual se encuentra en proceso de publicación y se realizó la primera sesión de la Comisión Intersectorial de Mujeres el 19 de abril de 2024, de manera presencial, en temas como: la apuesta de transversalización del enfoque de género en el Plan de Desarrollo Distrital, la presentación de buena práctica con enfoque de género del Sector Desarrollo Económico y que viene en transversalización del enfoque de género para los sectores de la Administración Distrital, </t>
    </r>
    <r>
      <rPr>
        <u/>
        <sz val="11"/>
        <color rgb="FF000000"/>
        <rFont val="Times New Roman"/>
        <family val="1"/>
      </rPr>
      <t>el acta está en proceso de aprobación.</t>
    </r>
  </si>
  <si>
    <t>Se elaboró el informe de gestión trimestral de la CIM, el cual se encuentra en proceso de publicación y se realizó la primera sesión de la CIM abordando temas importantes como la apuesta de transversalización del enfoque de género en el Plan de Desarrollo Distrital, la presentación de buena práctica con enfoque de género del Sector Desarrollo Económico y que viene en transversalización del enfoque de género para los sectores de la Administración Distrital, el acta está en proceso de aprobación.</t>
  </si>
  <si>
    <t>Coordinar la Unidad Técnica de Apoyo (UTA) de la Comisión Intersectorial de Mujeres.</t>
  </si>
  <si>
    <t>Número de sesiones de la UTA realizadas</t>
  </si>
  <si>
    <t>(Numero de sesiones de la UTA realizadas /Numero de sesiones de la UTA programadas) *100</t>
  </si>
  <si>
    <t>Este indicador da cuenta de la coordinación de la Unidad Técnica de Apoyo (UTA) de la Comisión Intersectorial de Mujeres (CIM) y se reporta  lo relevante de cada sesión</t>
  </si>
  <si>
    <t>1. Actas de la UTA 2. Presentaciones UTA</t>
  </si>
  <si>
    <t>Se realizó la sesión 4 de la Unidad Técnica de Apoyo de la Comisión Intersectorial de Mujeres, así como la sesión 1 de la instancia, realizadas de manera conjunta el día 19 de abril de 2024, de manera presencial abordando temas como: la apuesta de transversalización del enfoque de género en el Plan de Desarrollo Distrital, la presentación de buena práctica con enfoque de género del Sector Desarrollo Económico y que viene en transversalización del enfoque de género para los sectores de la Administración Distrital, el acta está en proceso de elaboración. Se adjunta ppt 4 sesión y actas aprobadas de las 3 sesiones desarrolladas.</t>
  </si>
  <si>
    <r>
      <t xml:space="preserve">Se han realizado 4 sesiones de la UTA de la CIM, </t>
    </r>
    <r>
      <rPr>
        <b/>
        <sz val="11"/>
        <color rgb="FF000000"/>
        <rFont val="Times New Roman"/>
        <family val="1"/>
      </rPr>
      <t xml:space="preserve">1 sesión </t>
    </r>
    <r>
      <rPr>
        <sz val="11"/>
        <color rgb="FF000000"/>
        <rFont val="Times New Roman"/>
        <family val="1"/>
      </rPr>
      <t>- 15/02/2024 virtual: socialización de la propuesta y calendario del plan de acción CIM y UTA 2024, cronograma de reportes PPMYEG-PPASP- Planes de trabajo Sello 2024, contextualización del ejercicio de buenas prácticas con enfoque de género, se socializó, se informó sobre marcación en el TPIEG para 2024 y aspectos a tener en cuenta para la conmemoración del 8M. La</t>
    </r>
    <r>
      <rPr>
        <b/>
        <sz val="11"/>
        <color rgb="FF000000"/>
        <rFont val="Times New Roman"/>
        <family val="1"/>
      </rPr>
      <t xml:space="preserve"> 2 sesión</t>
    </r>
    <r>
      <rPr>
        <sz val="11"/>
        <color rgb="FF000000"/>
        <rFont val="Times New Roman"/>
        <family val="1"/>
      </rPr>
      <t xml:space="preserve"> - 22/02/2024 asincrónica: aprobación plan de acción CIM _ UTA 2024, información sobre el balance de entrega de reportes IV trimestre 2023, de políticas e instrumentos y el cronograma de reportes 2024. La</t>
    </r>
    <r>
      <rPr>
        <b/>
        <sz val="11"/>
        <color rgb="FF000000"/>
        <rFont val="Times New Roman"/>
        <family val="1"/>
      </rPr>
      <t xml:space="preserve"> 3 sesión</t>
    </r>
    <r>
      <rPr>
        <sz val="11"/>
        <color rgb="FF000000"/>
        <rFont val="Times New Roman"/>
        <family val="1"/>
      </rPr>
      <t xml:space="preserve"> - 31/03/2024 virtual: socialización de la buena práctica del Sector Cultura, resultados de la conmemoración del 8M, presentación de balance implementación del sello “En igualdad”, matriz y calendario final para socialización buenas prácticas 2024, difusión del curso de transversalización del enfoque de género y conceptos básicos del TPIEG. La </t>
    </r>
    <r>
      <rPr>
        <b/>
        <sz val="11"/>
        <color rgb="FF000000"/>
        <rFont val="Times New Roman"/>
        <family val="1"/>
      </rPr>
      <t xml:space="preserve">4 sesión </t>
    </r>
    <r>
      <rPr>
        <sz val="11"/>
        <color rgb="FF000000"/>
        <rFont val="Times New Roman"/>
        <family val="1"/>
      </rPr>
      <t>-19/04/2024 presencial: abordando la apuesta de transversalización del enfoque de género en el PDD, presentación de buena práctica con enfoque de género del Sector Desarrollo Económico y que viene en transversalización del enfoque de género para los sectores de la Administración Distrital
El acta de la sesión 4 está en proceso de elaboración. Se adjuntan actas aprobadas de las 3 sesiones desarrolladas.</t>
    </r>
  </si>
  <si>
    <t xml:space="preserve">No se presentaron retrasos en el cumplimiento de sesiones programadas </t>
  </si>
  <si>
    <t>ELABORÓ</t>
  </si>
  <si>
    <t>Firma:</t>
  </si>
  <si>
    <t>APROBÓ (Según aplique Gerenta de proyecto, Lider técnica y responsable de proceso)</t>
  </si>
  <si>
    <t>REVISÓ OFICINA ASESORA DE PLANEACIÓN</t>
  </si>
  <si>
    <t xml:space="preserve">VoBo. </t>
  </si>
  <si>
    <t>Nombre: HEIDI GUZMÁN, MARIA ALEJANDRA MUÑOZ</t>
  </si>
  <si>
    <t>Nombre:  IVONNE RICO VARGAS</t>
  </si>
  <si>
    <t>Nombre: ANGIE PAOLA MESA</t>
  </si>
  <si>
    <t>Nombre:</t>
  </si>
  <si>
    <t>Nombre: Carlos Alfonso Gaitán Sánchez</t>
  </si>
  <si>
    <t>Cargo: Contratistas DDDP</t>
  </si>
  <si>
    <t>Cargo: DIRECTORA DE DERECHOS Y DISEÑO DE POLÍTICA- LIDERESA TÉCNICA Y RESPONSABLE DEL PROCESO</t>
  </si>
  <si>
    <t xml:space="preserve">Cargo: SUBSECRETARIA DEL CUIDADO Y POLÍTICAS DE IGUALDAD- GERENTA </t>
  </si>
  <si>
    <t xml:space="preserve">Cargo: </t>
  </si>
  <si>
    <t>Cargo: Jefe Oficina Asesora de Planeación</t>
  </si>
  <si>
    <t>Sigla</t>
  </si>
  <si>
    <t>Definición</t>
  </si>
  <si>
    <t>ACDTIC</t>
  </si>
  <si>
    <t>Alta Consejería Distrital de Tecnologías de Información y Comunicaciones</t>
  </si>
  <si>
    <t>AMB</t>
  </si>
  <si>
    <t>Sector Ambiente</t>
  </si>
  <si>
    <t>ATENEA</t>
  </si>
  <si>
    <t xml:space="preserve">Agencia Distrital para la Educación Supeior, la Ciencia y la Tecbologia </t>
  </si>
  <si>
    <t>ASCUN</t>
  </si>
  <si>
    <t>Asociación Colombiana de Universidades</t>
  </si>
  <si>
    <t>C-40</t>
  </si>
  <si>
    <t xml:space="preserve">Grupo de Liderazgo Climático </t>
  </si>
  <si>
    <t>CCM</t>
  </si>
  <si>
    <t>Consejo Consultivo de Mujeres</t>
  </si>
  <si>
    <t>CDSCCFB</t>
  </si>
  <si>
    <t>Comisión Distrital de Seguridad, Comodidad y Convivencia en el Fútbol de Bogotá</t>
  </si>
  <si>
    <t>CIDPO</t>
  </si>
  <si>
    <t>Comisión Intersectorial Diferencial Poblacional</t>
  </si>
  <si>
    <t>CIEP</t>
  </si>
  <si>
    <t>Comisión Intersectorial del Espacio Público</t>
  </si>
  <si>
    <t>CIM</t>
  </si>
  <si>
    <t>Comisión Intersectorial de Mujeres</t>
  </si>
  <si>
    <t>CIOM</t>
  </si>
  <si>
    <t>Casas de Igualdad de Oportunidades para las Mujeres</t>
  </si>
  <si>
    <t>COLMYG</t>
  </si>
  <si>
    <t>Comités Operativos Locales de Mujer y Género</t>
  </si>
  <si>
    <t>CT</t>
  </si>
  <si>
    <t>Concepto Técnico</t>
  </si>
  <si>
    <t>CUL</t>
  </si>
  <si>
    <t>Sector Cultura, Recreación y Deporte</t>
  </si>
  <si>
    <t>DADEP</t>
  </si>
  <si>
    <t>Departamento Administrativo de la Defendoría del Espacio Público</t>
  </si>
  <si>
    <t>DASCD</t>
  </si>
  <si>
    <t>Departamento Administrativo del Servicio Civil Distrital</t>
  </si>
  <si>
    <t>DCLS</t>
  </si>
  <si>
    <t>Derecho a una cultura libre de sexismo</t>
  </si>
  <si>
    <t>DED</t>
  </si>
  <si>
    <t>Derecho a la educación con equidad</t>
  </si>
  <si>
    <t>DEE</t>
  </si>
  <si>
    <t>Sector Desarrollo Económico</t>
  </si>
  <si>
    <t>DDHH</t>
  </si>
  <si>
    <t>Derechos Humanos</t>
  </si>
  <si>
    <t>DDDP</t>
  </si>
  <si>
    <t>Direccion de Derechos y Diseño de Política</t>
  </si>
  <si>
    <t>DEVAJ</t>
  </si>
  <si>
    <t>Dirección de Eliminación de las Violencias contra las Mujeres y Acceso a la Justicia</t>
  </si>
  <si>
    <t>DT</t>
  </si>
  <si>
    <t>Documeto Técnico</t>
  </si>
  <si>
    <t>EAAB</t>
  </si>
  <si>
    <t>Empresa de Acueducto y Alcantarillado de Bogota</t>
  </si>
  <si>
    <t>EDU</t>
  </si>
  <si>
    <t>Sector Educación</t>
  </si>
  <si>
    <t>ESAP</t>
  </si>
  <si>
    <t>Escuela Superior de Administración Pública</t>
  </si>
  <si>
    <t>FUGA</t>
  </si>
  <si>
    <t>Fundación Gilberto Alzáte Avendaño</t>
  </si>
  <si>
    <t>GEP</t>
  </si>
  <si>
    <t>Sector Gestión Pública</t>
  </si>
  <si>
    <t>GIZ</t>
  </si>
  <si>
    <t>Agencia de Cooperación Internacional Alemana</t>
  </si>
  <si>
    <t>GOB</t>
  </si>
  <si>
    <t>Sector Gobierno</t>
  </si>
  <si>
    <t>GPAZ</t>
  </si>
  <si>
    <t>Grupo de Género en la Paz (grupo de organizaciones nacionales e internacionales)</t>
  </si>
  <si>
    <t>HAB</t>
  </si>
  <si>
    <t>Sector Hábitat</t>
  </si>
  <si>
    <t>HAC</t>
  </si>
  <si>
    <t>Sector Hacienda</t>
  </si>
  <si>
    <t>HVD</t>
  </si>
  <si>
    <t>Derecho al hábitat y vivienda digna</t>
  </si>
  <si>
    <t>ICFES</t>
  </si>
  <si>
    <t>Instituto Colombiano para la Evaluación de la Educación</t>
  </si>
  <si>
    <t>IDEP</t>
  </si>
  <si>
    <t>Instituto para la Investigación Educativa y el Desarrollo Pedagógico</t>
  </si>
  <si>
    <t>IDPYBA</t>
  </si>
  <si>
    <t>Instituto Distrital de Protección y Bienestar Animal</t>
  </si>
  <si>
    <t>IDRD</t>
  </si>
  <si>
    <t>Instituto Distrital de Recreación y Deporte</t>
  </si>
  <si>
    <t>IDT</t>
  </si>
  <si>
    <t xml:space="preserve">Instituto Distrital de Turismo </t>
  </si>
  <si>
    <t>IDU</t>
  </si>
  <si>
    <t>Instituto de Desarrollo Urbano</t>
  </si>
  <si>
    <t>IES</t>
  </si>
  <si>
    <t>Institución de Educación Superior</t>
  </si>
  <si>
    <t>INT</t>
  </si>
  <si>
    <t>Sector Integración Social</t>
  </si>
  <si>
    <t>IVE</t>
  </si>
  <si>
    <t>Interrupción Voluntaria del Embarazo</t>
  </si>
  <si>
    <t>JBB</t>
  </si>
  <si>
    <t>Jardín Botánico de Bogotá</t>
  </si>
  <si>
    <t>JEP</t>
  </si>
  <si>
    <t>Jurisdicción Especial para la Paz</t>
  </si>
  <si>
    <t>JUR</t>
  </si>
  <si>
    <t>Sector Gestión Jurídica</t>
  </si>
  <si>
    <t>MAS</t>
  </si>
  <si>
    <t xml:space="preserve">Mesa de Atención social </t>
  </si>
  <si>
    <t>MOV</t>
  </si>
  <si>
    <t>Sector Movilidad</t>
  </si>
  <si>
    <t>MUJ</t>
  </si>
  <si>
    <t>Sector Mujeres</t>
  </si>
  <si>
    <t>OFB</t>
  </si>
  <si>
    <t>Orquesta Filarmónica de Bogotá</t>
  </si>
  <si>
    <t>PAD</t>
  </si>
  <si>
    <t>Plan Distrital de Atención a Víctimas</t>
  </si>
  <si>
    <t>PC</t>
  </si>
  <si>
    <t>Derecho a la paz y convivencia con equidad de género</t>
  </si>
  <si>
    <t>PDET</t>
  </si>
  <si>
    <t>Programas de Desarrollo con Enfoque Territorial</t>
  </si>
  <si>
    <t>PES</t>
  </si>
  <si>
    <t>Plan Especial de Salvaguardia</t>
  </si>
  <si>
    <t>POT</t>
  </si>
  <si>
    <t>Plan de Ordenamiento Territorial</t>
  </si>
  <si>
    <t>PP</t>
  </si>
  <si>
    <t>Política Pública</t>
  </si>
  <si>
    <t>PPASP</t>
  </si>
  <si>
    <t>Política Pública de Actividades Sexuales Pagadas</t>
  </si>
  <si>
    <t>PPMyEG</t>
  </si>
  <si>
    <t>Política Pública de Mujeres y Equidad de Género</t>
  </si>
  <si>
    <t>PYR</t>
  </si>
  <si>
    <t>Derecho a la participación y representación con equidad</t>
  </si>
  <si>
    <t>RAC</t>
  </si>
  <si>
    <t>Red de Alianzas del Cuidado</t>
  </si>
  <si>
    <t>SAL</t>
  </si>
  <si>
    <t>Sector Salud</t>
  </si>
  <si>
    <t>SCRD</t>
  </si>
  <si>
    <t xml:space="preserve">Secretaría de Cultura, Recreación y Deporte </t>
  </si>
  <si>
    <t>SDIG</t>
  </si>
  <si>
    <t>Sello Distrital de Igualdad De Género</t>
  </si>
  <si>
    <t>SDM</t>
  </si>
  <si>
    <t>Secretaría Distrital de Movilidad</t>
  </si>
  <si>
    <t>SDP</t>
  </si>
  <si>
    <t>Sector Planeación</t>
  </si>
  <si>
    <t>SEG</t>
  </si>
  <si>
    <t>Sector Seguridad</t>
  </si>
  <si>
    <t>SOFA</t>
  </si>
  <si>
    <t>Salón del Ocio y la Fantasía</t>
  </si>
  <si>
    <t>SP</t>
  </si>
  <si>
    <t>Derecho a la salud plena</t>
  </si>
  <si>
    <t>Subred Sur</t>
  </si>
  <si>
    <t>Subred Integrada de Servicios de Salud Sur E.S.E.</t>
  </si>
  <si>
    <t>TID</t>
  </si>
  <si>
    <t>Derecho al trabajo en condiciones de igualdad y dignidad</t>
  </si>
  <si>
    <t>UMV</t>
  </si>
  <si>
    <t>Unidad de Mantenimiento Vial</t>
  </si>
  <si>
    <t>UNAD</t>
  </si>
  <si>
    <t>Universidad Nacional Abierta y a Distancia</t>
  </si>
  <si>
    <t>UTA</t>
  </si>
  <si>
    <t>Unidad Técnicas de Apoyo</t>
  </si>
  <si>
    <t>VIH</t>
  </si>
  <si>
    <t>Virus de Inmunodeficiencia Humana</t>
  </si>
  <si>
    <t>ZESAI</t>
  </si>
  <si>
    <t>Zonas Especiales de Servicios de Alto Impacto</t>
  </si>
  <si>
    <t>Planes decreto 612</t>
  </si>
  <si>
    <t>Unidad de medida</t>
  </si>
  <si>
    <t>1. Plan Institucional de Archivos de la Entidad (PINAR)</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</si>
  <si>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</si>
  <si>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</si>
  <si>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</si>
  <si>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</si>
  <si>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</si>
  <si>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</si>
  <si>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</si>
  <si>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</si>
  <si>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</si>
  <si>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</si>
  <si>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</si>
  <si>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</si>
  <si>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Código: DE-FO-05</t>
  </si>
  <si>
    <t xml:space="preserve">FORMULACIÓN Y SEGUIMIENTO PLAN DE ACCIÓN </t>
  </si>
  <si>
    <t>ANEXO - TERRITORIALIZACIÓN</t>
  </si>
  <si>
    <t>Página 3 de 4</t>
  </si>
  <si>
    <t xml:space="preserve">PRORAMACIÓN </t>
  </si>
  <si>
    <t xml:space="preserve">SEGUIMIENTO </t>
  </si>
  <si>
    <t>PERIODO DE REPORTE:</t>
  </si>
  <si>
    <t>INDICADOR / META:</t>
  </si>
  <si>
    <t>LOCALIDAD</t>
  </si>
  <si>
    <t>TOTAL POR LOCALIDAD</t>
  </si>
  <si>
    <t xml:space="preserve">ENFOQUE DIFERENCIAL </t>
  </si>
  <si>
    <t>GRUPO ETARIO</t>
  </si>
  <si>
    <t>Magnitud</t>
  </si>
  <si>
    <t>Presupuesto</t>
  </si>
  <si>
    <t>Indigenas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</si>
  <si>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</si>
  <si>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</si>
  <si>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</si>
  <si>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</si>
  <si>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</si>
  <si>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</si>
  <si>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</si>
  <si>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</si>
  <si>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</si>
  <si>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</si>
  <si>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</si>
  <si>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</si>
  <si>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1. Usaquen</t>
  </si>
  <si>
    <t>2. Chapinero</t>
  </si>
  <si>
    <t>3. Santafe</t>
  </si>
  <si>
    <t>4. San Cristobal</t>
  </si>
  <si>
    <t>5. Usme</t>
  </si>
  <si>
    <t>6. Tunjuelito</t>
  </si>
  <si>
    <t>7. Bosa</t>
  </si>
  <si>
    <t>8. Kennedy</t>
  </si>
  <si>
    <t>9. Fontibon</t>
  </si>
  <si>
    <t>10. Engativa</t>
  </si>
  <si>
    <t>11. Suba</t>
  </si>
  <si>
    <t>12. Barrios Unidos</t>
  </si>
  <si>
    <t>13. Teusaquillo</t>
  </si>
  <si>
    <t>14. Los Martires</t>
  </si>
  <si>
    <t>15. Antonio Nariño</t>
  </si>
  <si>
    <t>16. Puente Aranda</t>
  </si>
  <si>
    <t>17. La Candelaria</t>
  </si>
  <si>
    <t>18. Rafael Uribe Uribe</t>
  </si>
  <si>
    <t>19. Ciudad Bolivar</t>
  </si>
  <si>
    <t>20. Sumapaz</t>
  </si>
  <si>
    <t>TOTAL POR MES</t>
  </si>
  <si>
    <t>PA</t>
  </si>
  <si>
    <t>Plan de Acción</t>
  </si>
  <si>
    <t>PDD</t>
  </si>
  <si>
    <t>Plan Distrital de Desarrollo</t>
  </si>
  <si>
    <t>PIOEG</t>
  </si>
  <si>
    <t>Plan de Igualdad de Oportinidades y Equidad de Género</t>
  </si>
  <si>
    <t>PPDs</t>
  </si>
  <si>
    <t>Políticas Públicas Distritales</t>
  </si>
  <si>
    <t>SDDE</t>
  </si>
  <si>
    <t>Secretaría Distrital de Desarrollo Económico</t>
  </si>
  <si>
    <t>VBG</t>
  </si>
  <si>
    <t>Violencias Basadas en Género</t>
  </si>
  <si>
    <t>MEBOG</t>
  </si>
  <si>
    <t>Políca Metropolotina de Bogotá</t>
  </si>
  <si>
    <t>IVC</t>
  </si>
  <si>
    <t>Inspección Vigilancia y Control</t>
  </si>
  <si>
    <t>UAN</t>
  </si>
  <si>
    <t>Unidades de Apoyo Normativo</t>
  </si>
  <si>
    <t>SDG</t>
  </si>
  <si>
    <t>Secretaría Distrital de Gobierno</t>
  </si>
  <si>
    <t>SIVJRNR</t>
  </si>
  <si>
    <t>Sistema Integral de Verdad, Justicia, Reparación y No Repetición</t>
  </si>
  <si>
    <t>C40</t>
  </si>
  <si>
    <t>Red mundial de ciudades comprometidas en la lucha contra el cambio climático</t>
  </si>
  <si>
    <t>SED</t>
  </si>
  <si>
    <t>Secretaría de Educación Distrital</t>
  </si>
  <si>
    <t>IDPC</t>
  </si>
  <si>
    <t xml:space="preserve">Instituto Distital de Patrimonio Cultural </t>
  </si>
  <si>
    <t>Agencia Distrital para la Educación Superior, la Ciencia y la Tecnología</t>
  </si>
  <si>
    <t>Concepto técnico</t>
  </si>
  <si>
    <t>PL</t>
  </si>
  <si>
    <t>Proyecto de Ley</t>
  </si>
  <si>
    <t>Proyecto de Acuerdo</t>
  </si>
  <si>
    <t>SDMujer</t>
  </si>
  <si>
    <t>Secretaría Distrital de la Mujer</t>
  </si>
  <si>
    <t>Página 4 de 4</t>
  </si>
  <si>
    <t>CONTROL DE CAMBIOS EN EL PLAN DE ACCIÓN</t>
  </si>
  <si>
    <t>Fecha de aprobación</t>
  </si>
  <si>
    <t>Cambio</t>
  </si>
  <si>
    <t>Justificación del cambio</t>
  </si>
  <si>
    <t>Actualización Plan de Acción</t>
  </si>
  <si>
    <t>Teniendo en cuenta los lineamientos de la guía metodológica para la planeación institucional DE-GU-3, se realizaron los siguientes cambios: Programación de reservas y programación del presupuesto vigencia actual. Hoja de indicadores, se ajusta la marcación del nivel de indicador para los asociados al PDD. Se ajusta la periodicidad de medición del indicador a demanda asociado a la actividad 8.</t>
  </si>
  <si>
    <t>Se ajusta la programación de los indicadores PDD teniendo en cuenta la programación vigente en SEGPLAN</t>
  </si>
  <si>
    <t>PRODUCTO INSTITUCIONAL</t>
  </si>
  <si>
    <t xml:space="preserve">PROCESO ASOCIADO - PLAN OPERATIVO </t>
  </si>
  <si>
    <t xml:space="preserve">NOMBRE PROYECTO DE INVERSIÓN </t>
  </si>
  <si>
    <t>NOMBRE META / INDICADOR</t>
  </si>
  <si>
    <t xml:space="preserve">TIPO DE ANUALIZACIÓN </t>
  </si>
  <si>
    <t xml:space="preserve">GRUPO ETARIO </t>
  </si>
  <si>
    <t>PLANES DECRETO 612</t>
  </si>
  <si>
    <t>1. Vida libre de Violencias y justicia con enfoque de género para las mujeres</t>
  </si>
  <si>
    <t>DIRECCIONAMIENTO ESTRATÉGICO</t>
  </si>
  <si>
    <t>7662.Fortalecimiento a la gestión institucional de la SDMujer en Bogotá</t>
  </si>
  <si>
    <t>INDICADORES PMR</t>
  </si>
  <si>
    <t>MUJERES</t>
  </si>
  <si>
    <t xml:space="preserve">CRECIENTE </t>
  </si>
  <si>
    <t>Infancia (Menor de 12 años)</t>
  </si>
  <si>
    <t xml:space="preserve">Discapacidad </t>
  </si>
  <si>
    <t>Plan institucional de archivos - PINAR</t>
  </si>
  <si>
    <t>2. Gestión del conocimiento e información para la toma de decisiones y garantía de derechos de las mujeres</t>
  </si>
  <si>
    <t xml:space="preserve">PLANEACIÓN Y GESTIÓN </t>
  </si>
  <si>
    <t>7668.Levantamiento y análisis de información para la garantía de derechos de las mujeres en Bogotá</t>
  </si>
  <si>
    <t>35.Mujeres atendidas en Casas de Justicia, escenarios de Fiscalía y Sede Central</t>
  </si>
  <si>
    <t>MUJERES, HIJOS E HIJAS</t>
  </si>
  <si>
    <t>DECRECIENTE</t>
  </si>
  <si>
    <t>Juventud (Entre 12 y 14 años)</t>
  </si>
  <si>
    <t>Plan Anual de Adquisiciones</t>
  </si>
  <si>
    <t>3. Igualdad de oportunidades y desarrollo de capacidades para las mujeres</t>
  </si>
  <si>
    <t xml:space="preserve">COMUNICACIÓN ESTRATÉGICA </t>
  </si>
  <si>
    <t>7671.Implementación de acciones afirmativas dirigidas a las mujeres con enfoque diferencial y de género en Bogotá</t>
  </si>
  <si>
    <t xml:space="preserve">31.Casos nuevos de violencias contra las mujeres con representación jurídica en instancias judiciales y administrativas </t>
  </si>
  <si>
    <t>INTERVENCIONES</t>
  </si>
  <si>
    <t xml:space="preserve">CONSTANTE </t>
  </si>
  <si>
    <t>Juventud (Entre 15 y 28 años)</t>
  </si>
  <si>
    <t>Plan anticorrupción y de atención al ciudadano</t>
  </si>
  <si>
    <t>4. Inclusión y equidad de género en la participación y la representación de las mujeres</t>
  </si>
  <si>
    <t>GESTIÓN DEL CONOCIMIENTO</t>
  </si>
  <si>
    <t>7672.Contribución acceso efectivo de las mujeres a la justicia con enfoque de género y de la ruta integral de atención para el acceso a la justicia de las mujeres en Bogotá</t>
  </si>
  <si>
    <t>36.Número de mujeres víctimas de violencias y su sistema familiar, acogidas y atendidas a través del modelo de Casas Refugio incluyendo modalidad intermedia de acogida y ruralidad</t>
  </si>
  <si>
    <t>CONSULTAS</t>
  </si>
  <si>
    <t>SUMA</t>
  </si>
  <si>
    <t>Adultez (Entre 29 y 59 años)</t>
  </si>
  <si>
    <t xml:space="preserve">Plan de incentivos institucionales </t>
  </si>
  <si>
    <t>5. Sistema Distrital de Cuidado</t>
  </si>
  <si>
    <t>PREVENCIÓN Y ATENCIÓN INTEGRAL A MUJERES VÍCTIMAS DE VIOLENCIA</t>
  </si>
  <si>
    <t>7673.Desarrollo de capacidades para aumentar la autonomía y empoderamiento de las mujeres en toda su diversidad en Bogotá</t>
  </si>
  <si>
    <t>37.Número de atenciones a mujeres víctimas de violencias, a través de las Duplas de atención psicosocial</t>
  </si>
  <si>
    <t>CASAS</t>
  </si>
  <si>
    <t>Mayores (Igual o superior a 60 años)</t>
  </si>
  <si>
    <t>Plan de previsión de recursos humanos</t>
  </si>
  <si>
    <t>PROMOCIÓN DEL ACCESO A LA JUSTICICA PARA LAS MUJERES</t>
  </si>
  <si>
    <t>7675.Implementación de la Estrategia de Territorialización de la Política Pública de Mujeres y Equidad de Género a través de las Casas de Igualdad de Oportunidades para las Mujeres en Bogotá</t>
  </si>
  <si>
    <t xml:space="preserve">18.Número de mujeres participantes en las actividades implementadas en el marco de los Planes Locales de Seguridad para las Mujeres </t>
  </si>
  <si>
    <t>PERSONAS</t>
  </si>
  <si>
    <t>Plan institucional de capacitación - PIC</t>
  </si>
  <si>
    <t xml:space="preserve">PROMOCIÓN DE LA PARTICIPACIÓN Y REPRESENTACIÓN DE LAS MUJERES </t>
  </si>
  <si>
    <t>7676.Fortalecimiento a los liderazgos para la inclusión y equidad de género en la participación y la representación política en Bogotá</t>
  </si>
  <si>
    <t>32.Atenciones efectivas a través de la Línea Púrpura Distrital</t>
  </si>
  <si>
    <t>ATENCIONES</t>
  </si>
  <si>
    <t xml:space="preserve">Plan estrategico de Talento Humano </t>
  </si>
  <si>
    <t>TRANSVERSALIZACIÓN DEL ENFOQUE DE GÉNERO Y DIFERENCIAL PARA MUJERES</t>
  </si>
  <si>
    <t>7718.Implementación del Sistema Distrital de Cuidado en Bogotá</t>
  </si>
  <si>
    <t xml:space="preserve">38.Número de ciudadanos y ciudadanas informados a partir de la implementación de estrategias de divulgación pedagógica con enfoques de género y de derechos </t>
  </si>
  <si>
    <t>ORIENTACIONES Y ASESORÍAS</t>
  </si>
  <si>
    <t>Plan Anual de vacantes</t>
  </si>
  <si>
    <t>TERRITORIALIZACIÓN DE LA POLÍTICA PÚBLICA</t>
  </si>
  <si>
    <t>7734.Fortalecimiento a la implementación del Sistema Distrital de Protección integral a las mujeres víctimas de violencias - SOFIA en Bogotá</t>
  </si>
  <si>
    <t>34.Estudios y/o investigaciones producidas y divulgadas por el Observatorio de Mujer y Equidad de Género, con relación a situaciones y derechos de las mujeres en Bogotá</t>
  </si>
  <si>
    <t>ORIENTACIONES</t>
  </si>
  <si>
    <t xml:space="preserve">Plan trabajo anual en seguridad y salud en el trabajo </t>
  </si>
  <si>
    <t xml:space="preserve">GESTIÓN DE LAS POLÍTICAS PÚBLICAS </t>
  </si>
  <si>
    <t>7738.Implementación de Políticas Públicas lideradas por la Secretaria de la Mujer y Transversalización de género para promover igualdad, desarrollo de capacidades y reconocimiento de las mujeres de Bogotá</t>
  </si>
  <si>
    <t>12.Número de mujeres vinculadas a procesos de las Casas de Igualdad de Oportunidades</t>
  </si>
  <si>
    <t>ESTUDIOS Y/O INVESTIGACIONES</t>
  </si>
  <si>
    <t xml:space="preserve">Plan estrategico de tecnología de la información y privacidad de la información </t>
  </si>
  <si>
    <t xml:space="preserve">DESARROLLO DE CAPACIDADES PARA LA VIDA DE LAS MUJERES </t>
  </si>
  <si>
    <t>7739.Implementación de estrategia de divulgación pedagógica con enfoques de género y de derechos Bogotá</t>
  </si>
  <si>
    <t>39.Atenciones socio jurídicas brindadas a través de la Estrategia Casa de Todas, a mujeres que realizan actividades sexuales pagadas (asesorias, seguimientos y valoraciones iniciales)</t>
  </si>
  <si>
    <t>CONTENIDOS</t>
  </si>
  <si>
    <t xml:space="preserve">Plan de seguridad y privacidad de la información </t>
  </si>
  <si>
    <t>GESTIÓN DEL SISTEMA DISTRITAL DE CUIDADO</t>
  </si>
  <si>
    <t>40.Atenciones psicosociales brindadas a través de la Estrategia Casa de Todas, a mujeres que realizan actividades sexuales pagadas (asesorias, seguimientos y valoraciones iniciales)</t>
  </si>
  <si>
    <t>CASOS NUEVOS</t>
  </si>
  <si>
    <t>Plan de participación ciudadana</t>
  </si>
  <si>
    <t>GESTIÓN  TALENTO HUMANO</t>
  </si>
  <si>
    <t>41.Atenciones en trabajo social brindadas a través de la Estrategia Casa de Todas, a mujeres que realizan actividades sexuales pagadas (asesorias, seguimientos y valoraciones iniciales)</t>
  </si>
  <si>
    <t>CIUDADANOS Y CIUDADANAS</t>
  </si>
  <si>
    <t>GESTIÓN CONTRACTUAL</t>
  </si>
  <si>
    <t xml:space="preserve">42.Número de contenidos diseñados para el desarrollo de capacidades socioemocionales, ocupacionales, técnicas y educación financiera para las mujeres (Módulos y diplomados) </t>
  </si>
  <si>
    <t>PORCIENTO</t>
  </si>
  <si>
    <t>GESTIÓN ADMINISTRATIVA</t>
  </si>
  <si>
    <t>29.Mujeres formadas en derechos a través de procesos de desarrollo de capacidades en los Centros de Inclusión Digital</t>
  </si>
  <si>
    <t>GESTIÓN FINANCIERA</t>
  </si>
  <si>
    <t xml:space="preserve">30.Número de orientaciones y asesorías socio jurídicas con enfoque de derechos de las mujeres y enfoque de género a través de las Casas de Igualdad de Oportunidades para las Mujeres </t>
  </si>
  <si>
    <t>GESTIÓN DOCUMENTAL</t>
  </si>
  <si>
    <t xml:space="preserve">108.Número de orientaciones  y acompañamientos psicosociales a mujeres a través de las Casas de Igualdad de Oportunidades para las Mujeres </t>
  </si>
  <si>
    <t>GESTIÓN JURÍDICA</t>
  </si>
  <si>
    <t xml:space="preserve">33.Número de mujeres vinculadas a procesos formativos para el desarrollo de capacidades de incidencia, liderazgo, empoderamiento y participación política </t>
  </si>
  <si>
    <t xml:space="preserve">GESTIÓN TECNOLÓGICA </t>
  </si>
  <si>
    <t>43.Número de mujeres formadas en cuidados, en el marco de la estrategia cuidado a cuidadoras</t>
  </si>
  <si>
    <t>ATENCIÓN A LA CIUDADANÍA</t>
  </si>
  <si>
    <t>44.Número de atenciones brindadas a través de Espacios respiro, en el marco de la estrategia cuidado a cuidadoras</t>
  </si>
  <si>
    <t xml:space="preserve">SEGUIMIENTO, EVALUACIÓN Y CONTROL </t>
  </si>
  <si>
    <t>45.Número de atenciones de relevo de cuidado en casa, en el marco de la estrategia cuidado a cuidadoras</t>
  </si>
  <si>
    <t>GESTIÓN DISCIPLINARIA</t>
  </si>
  <si>
    <t>46.Número de personas vinculadas a los talleres de cambio cultural</t>
  </si>
  <si>
    <t>METAS SECTORIALES</t>
  </si>
  <si>
    <t>INDICADORES PDD</t>
  </si>
  <si>
    <t>9. Aumentar en un 30% el número de mujeres formadas en los centros de inclusión digital.</t>
  </si>
  <si>
    <t>9. Número de mujeres formadas en los Centros de Inclusión Digital</t>
  </si>
  <si>
    <t>10. Diseñar y acompañar la estrategia de emprendimiento y empleabilidad para la autonomía económica de las mujeres</t>
  </si>
  <si>
    <t>10. Porcentaje de avance en el diseño y acompañamiento de la estrategia de emprendimiento y empleabilidad para la autonomía económica de las mujeres</t>
  </si>
  <si>
    <t>11. Territorializar la política pública de mujeres y equidad de género a través de las Casas de Igualdad de Oportunidades en las 20 localidades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</si>
  <si>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</si>
  <si>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</si>
  <si>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</si>
  <si>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</si>
  <si>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37. Diseñar acciones afirmativas con enfoque diferencial, para desarrollar capacidades y promover el bienestar socio emocional y los derechos de las mujeres en todas sus diversidades, en los sectores de la administración distrital y en las localidades</t>
  </si>
  <si>
    <t>39. Número de sectores que implementan acciones afirmativas con enfoque diferencial para desarrollar capacidades y promover los derechos de las mujeres en todas sus diversidades</t>
  </si>
  <si>
    <t xml:space="preserve">38. Implementar la política pública de mujeres y equidad de género en los sectores responsables del cumplimiento de su plan de acción </t>
  </si>
  <si>
    <t>40. Política Pública de Mujeres y Equidad de Género implementada en articulación con los sectores responsables en su Plan de Acción</t>
  </si>
  <si>
    <t>39. Incorporar de manera transversal, en los 15 sectores de la administración distrital y en las localidades, el enfoque de género y de derechos de las mujeres</t>
  </si>
  <si>
    <t>41. Estrategia de transversalización implementada en los 15 sectores de la Administración Distrital</t>
  </si>
  <si>
    <t>52. Formular e implementar una estrategia pedagógica para la valoración, la resignificación, el reconocimiento y la redistribución del trabajo de cuidado no remunerado que realizan las mujeres en Bogotá</t>
  </si>
  <si>
    <t>54. Estrategia pedagógica para la valoración, la resignificación, el reconocimiento y la redistribución del trabajo de cuidado no remunerado implementada</t>
  </si>
  <si>
    <t>53. Formular las bases técnicas y coordinar la implementación del sistema distrital del cuidado</t>
  </si>
  <si>
    <t>55. Porcentaje de avance en la definición técnica y coordinación para la implementación del sistema distrital de cuidado</t>
  </si>
  <si>
    <t>56. Gestionar la implementación, en la ciudad y la ruralidad, de la estrategia de manzanas del cuidado y unidades móviles de servicios del cuidado para las personas que requieren cuidado y para los y las cuidadoras de personas y animales domésticos</t>
  </si>
  <si>
    <t>58. Estrategias de manzanas del cuidado y unidades móviles de servicios del cuidado implementadas</t>
  </si>
  <si>
    <t>304. Alcanzar al menos el 80% de efectividad (respuesta inmediata, llamadas devueltas y contactos por chat) en la atención de la linea purpura  “Mujeres escuchan mujeres” integrando un equipo de la misma a la linea de emergencias 123</t>
  </si>
  <si>
    <t>324. Efectividad en la atención de la Línea Púrpura</t>
  </si>
  <si>
    <t>305. Ampliar a 6 el modelo de operación de Casa refugio priorizando la ruralidad (Acuerdo 631/2015) y modalidad intermedia.</t>
  </si>
  <si>
    <t>325. Número de Casas Refugio en operación</t>
  </si>
  <si>
    <t>306. Diseñar e implementar estrategias de divulgación pedagógica y de transformación cultural para el cambio social con enfoques de género, diferencial, de derechos de las mujeres e interseccional que articulen la oferta institucional con el ejercicio pleno de los derechos de las mujeres</t>
  </si>
  <si>
    <t>326. Número de estrategias de comunicación y divulgación con enfoque de género, diferencial e interseccional diseñadas e implementadas</t>
  </si>
  <si>
    <t>307. Implementar en 7 casas de justicia priorizadas un modelo de atención con ruta integral para mujeres y Garantizar en 8 casas de justicia y CAPIV - CENTROS DE ATENCIÓN PENAL INTEGRAL PARA VICTIMAS y CAIVAS - CENTROS DE ATENCIÓN INTEGRAL A VICTIMAS DE ABUSO SEXUAL la estrategia de justicia de género</t>
  </si>
  <si>
    <t>327. Número de mujeres atendidas con perspectiva de género y derechos de las mujeres a través de Casas de Justicia y espacios de atención integral de la Fiscalía (CAPIV, CAIVAS)</t>
  </si>
  <si>
    <t>308. Implementar una estrategia semi permanente para la protección de las mujeres víctimas de violencia y su acceso a la justicia en 3 Unidades de Reacción Inmediata - URI de la Fiscalía General de la Nación y articulada a la línea 123 y Línea púrpura</t>
  </si>
  <si>
    <t>328. Número de URIs con estrategia de atención semi permanente para la protección de las mujeres víctimas de violencia y acceso a la justicia implementada</t>
  </si>
  <si>
    <t>309. Implementar el protocolo de prevención, atención, y sanción a la violencia contra las mujeres en el transporte público que garantice la atención del 100% de los casos y promueva su disminución.</t>
  </si>
  <si>
    <t>329. Acciones estratégicas realizadas en el marco de los componentes del Sistema SOFIA</t>
  </si>
  <si>
    <t>452. Crear y fortalecer la infraestructura tecnológica del Observatorio de Mujer y Equidad de Género que permita la articulación con los sectores distritales pertinentes</t>
  </si>
  <si>
    <t>487. Porcentaje de avance en la creación y fortalecimiento de infraestructura tecnológica del OMEG para la articulación con los sectores distritales</t>
  </si>
  <si>
    <t>454. Diseñar e implementar investigaciones  para diagnosticar y divulgar la situación de los derechos de las mujeres y transversalizar el enfoque de género y diferencial metodológicamente</t>
  </si>
  <si>
    <t>489. Investigaciones realizadas</t>
  </si>
  <si>
    <t>404. Alcanzar la paridad en al menos el 50% de las instancias de participación del Distrito Capital</t>
  </si>
  <si>
    <t>431. Porcentaje de instancias con participación paritaria en el Distrito</t>
  </si>
  <si>
    <t>426. Implementar una estrategia de formación para el desarrollo de capacidades de incidencia, liderazgo, empoderamiento y participación política de las Mujeres</t>
  </si>
  <si>
    <t>459. Número de mujeres vinculadas a procesos de formación para el desarrollo de capacidades de incidencia, liderazgo, empoderamiento y participación política de las mujeres</t>
  </si>
  <si>
    <t>428. Incorporar e implementar el enfoque de género y diferencial en los ejercicios de los presupuestos participativos.</t>
  </si>
  <si>
    <t>461. Documento de lineamiento de presupuesto participativo sensible al género, formulado y adoptado</t>
  </si>
  <si>
    <t>518. Implementar buenas prácticas de gestión administrativa y organizacional para el cumplimiento de las metas misionales a cargo de la Secretaría Distrital de la Mujer</t>
  </si>
  <si>
    <t>567. Número de buenas prácticas de gestión administrativa y organizacionales implementadas</t>
  </si>
  <si>
    <t>METAS ESTRATEGICAS</t>
  </si>
  <si>
    <t>Número de acciones estratégicas realizadas para la prevención, atención y sanción de las violencias contra las mujeres en el marco de los componente del Sistema Sofía</t>
  </si>
  <si>
    <t>Porcentaje (%) de Implementación de la estrategia para enfrentar y prevenir el acoso contra la mujer dentro del sistema Transmilenio</t>
  </si>
  <si>
    <t>METAS TRAZADORAS</t>
  </si>
  <si>
    <t>Disminuir el porcentaje de percepción de las mujeres que consideran que las mujeres son mejores para el trabajo doméstico que los hombres</t>
  </si>
  <si>
    <t>Disminuir el porcentaje de percepción de los hombres que consideran que las mujeres son mejores para el trabajo doméstico que los hombres</t>
  </si>
  <si>
    <t>Número de registros por presunto delito sexual</t>
  </si>
  <si>
    <t>Reducir el porcentaje de aceptación social a las violencias contra las mujeres</t>
  </si>
  <si>
    <t>Las reservas presupuestales has presentado los siguientes giros:
-	Enero 2024: Se realizó el giró correspondiente a la cuenta por pagar constituida en el mes de diciembre de 2023 de los eventos realizados por la DDDP del Contrato 986 de 2023 de Operador Logístico. 
-	Febrero 2024: Se realizó el giro de las adiciones (27 días del mes enero de 2024) de los Contratos de Prestación de Servicios y Apoyo a la Gestión No. 115 y 119 de 2023   
- Abril: Se realizó la liquidación de los recursos del Contrato de Prestación de Servicios y de Apoyo a la Gestión No 294 de 2023 por valor de $20.977.677 por suspensión del contrato en la vigencia 2023.</t>
  </si>
  <si>
    <r>
      <rPr>
        <b/>
        <sz val="11"/>
        <color rgb="FF000000"/>
        <rFont val="Times New Roman"/>
        <family val="1"/>
      </rPr>
      <t>ACUMULADO:</t>
    </r>
    <r>
      <rPr>
        <sz val="11"/>
        <color rgb="FF000000"/>
        <rFont val="Times New Roman"/>
        <family val="1"/>
      </rPr>
      <t xml:space="preserve"> Se realizó acompañamiento técnico para la implementación del enfoque de género a través de 9 Conceptos técnicos, 3 Documentos técnicos, 8 Bullets, 2 Presentaciones y 1 lineamiento y 33 sensibilizaciones, dirigidas a los sectores de la Administración Distrital y sus entidades para la implementación del enfoque de género en pro de la transformación de la Cultura Institucional.
</t>
    </r>
    <r>
      <rPr>
        <b/>
        <sz val="11"/>
        <color rgb="FF000000"/>
        <rFont val="Times New Roman"/>
        <family val="1"/>
      </rPr>
      <t xml:space="preserve">ABRIL: </t>
    </r>
    <r>
      <rPr>
        <sz val="11"/>
        <color rgb="FF000000"/>
        <rFont val="Times New Roman"/>
        <family val="1"/>
      </rPr>
      <t xml:space="preserve">Se realizó acompañamiento técnico para la implementación del enfoque de género a través de: </t>
    </r>
    <r>
      <rPr>
        <b/>
        <sz val="11"/>
        <color rgb="FF000000"/>
        <rFont val="Times New Roman"/>
        <family val="1"/>
      </rPr>
      <t>6 Conceptos Técnicos:</t>
    </r>
    <r>
      <rPr>
        <sz val="11"/>
        <color rgb="FF000000"/>
        <rFont val="Times New Roman"/>
        <family val="1"/>
      </rPr>
      <t xml:space="preserve"> 2GEP: Brief Comunicaciones 9 de abril y Priorización 3 programas PDD; 1SEG: Protocolo Distrital para la seguridad en el fútbol; 1CUL: Protocolos para la prevención del acoso laboral y sexual; 1HAB: estrategias de detección, prevención y atención sobre VBG; 1PLN:PDD. </t>
    </r>
    <r>
      <rPr>
        <b/>
        <sz val="11"/>
        <color rgb="FF000000"/>
        <rFont val="Times New Roman"/>
        <family val="1"/>
      </rPr>
      <t>2 Documentos Técnicos:</t>
    </r>
    <r>
      <rPr>
        <sz val="11"/>
        <color rgb="FF000000"/>
        <rFont val="Times New Roman"/>
        <family val="1"/>
      </rPr>
      <t xml:space="preserve"> 2AMB: Pautas para dinamizar espacios en el abordaje de asuntos de género y revisión de resultados procesos participativos AVANTIA; </t>
    </r>
    <r>
      <rPr>
        <b/>
        <sz val="11"/>
        <color rgb="FF000000"/>
        <rFont val="Times New Roman"/>
        <family val="1"/>
      </rPr>
      <t xml:space="preserve">4 Bullets: </t>
    </r>
    <r>
      <rPr>
        <sz val="11"/>
        <color rgb="FF000000"/>
        <rFont val="Times New Roman"/>
        <family val="1"/>
      </rPr>
      <t xml:space="preserve">1AMB-MOV: Evaluación externa proyecto AVANTIA , 1AMB,1GEP y 1HÁB: Retos y logros; </t>
    </r>
    <r>
      <rPr>
        <b/>
        <sz val="11"/>
        <color rgb="FF000000"/>
        <rFont val="Times New Roman"/>
        <family val="1"/>
      </rPr>
      <t>12 Sensibilizaciones</t>
    </r>
    <r>
      <rPr>
        <sz val="11"/>
        <color rgb="FF000000"/>
        <rFont val="Times New Roman"/>
        <family val="1"/>
      </rPr>
      <t xml:space="preserve"> sobre Derecho a una vida libre de violencias, enfoque de género y diferencial y prevención del acoso sexual callejero, 1MOV,1GEP,2SEG,
1AMB, 1MUJ, 1JUR,1SAL, 1EDU, 3HAB; </t>
    </r>
    <r>
      <rPr>
        <b/>
        <sz val="11"/>
        <color rgb="FF000000"/>
        <rFont val="Times New Roman"/>
        <family val="1"/>
      </rPr>
      <t>1 Lineamiento:</t>
    </r>
    <r>
      <rPr>
        <sz val="11"/>
        <color rgb="FF000000"/>
        <rFont val="Times New Roman"/>
        <family val="1"/>
      </rPr>
      <t xml:space="preserve"> 1HAC-DEE: Estructura proyectos de inversión con enfoque de género.</t>
    </r>
  </si>
  <si>
    <t xml:space="preserve">Las reservas presupuestales has presentado los siguientes giros:
-	Enero 2024: Se realizó el giró correspondiente a la cuenta por pagar constituida en el mes de diciembre de 2023 de los eventos realizados por la DDDP del Contrato 986 de 2023 de Operador Logístico. 
-	Febrero 2024: Se realizó el giro de las adiciones (27 días del mes enero de 2024) de los Contratos de Prestación de Servicios y Apoyo a la Gestión No. 115 y 119 de 2023.
- Abril: Se realizó la liquidación de los recursos del Contrato de Prestación de Servicios y de Apoyo a la Gestión No 186 de 2023 por valor de $4.675.900 por terminación anticipada del contrato en la vigencia 2023 </t>
  </si>
  <si>
    <r>
      <rPr>
        <b/>
        <sz val="11"/>
        <color rgb="FF000000"/>
        <rFont val="Times New Roman"/>
        <family val="1"/>
      </rPr>
      <t>ACUMULADO:</t>
    </r>
    <r>
      <rPr>
        <sz val="11"/>
        <color rgb="FF000000"/>
        <rFont val="Times New Roman"/>
        <family val="1"/>
      </rPr>
      <t xml:space="preserve"> Línea de trabajo con sector público: Realización de 14 reuniones internas para revisión de propuestas de planes de trabajo en el marco de su validación. Realización de 5 reuniones de alistamiento de la Fase 3 del mecanismo. / Línea de trabajo sector privado: Realización de 19 reuniones de primer contacto en las que se socializó el Sello En Igualdad. Implementación de 3 talleres del catálogo de herramientas para IES y empresas alcanzando a 43 personas, actualización de 5 metodologías de sensibilización,  1 articulación con el Sello Bogotá Incluyente de la SDDE. 
</t>
    </r>
    <r>
      <rPr>
        <b/>
        <sz val="11"/>
        <color rgb="FF000000"/>
        <rFont val="Times New Roman"/>
        <family val="1"/>
      </rPr>
      <t xml:space="preserve">ABRIL: Línea de trabajo con sector público: </t>
    </r>
    <r>
      <rPr>
        <sz val="11"/>
        <color rgb="FF000000"/>
        <rFont val="Times New Roman"/>
        <family val="1"/>
      </rPr>
      <t>a) En el marco de la validación de los planes de trabajo de las entidades priorizadas en el Grupo 2 del mecanismo, se realizaron 4 reuniones internas de revisión de propuestas de planes de trabajo. b) Se realizaron 2 reuniones de alistamiento del grupo 3 del mecanismo./</t>
    </r>
    <r>
      <rPr>
        <b/>
        <sz val="11"/>
        <color rgb="FF000000"/>
        <rFont val="Times New Roman"/>
        <family val="1"/>
      </rPr>
      <t xml:space="preserve"> Línea de trabajo sector privado: </t>
    </r>
    <r>
      <rPr>
        <sz val="11"/>
        <color rgb="FF000000"/>
        <rFont val="Times New Roman"/>
        <family val="1"/>
      </rPr>
      <t>a) Se realizaron 6 reuniones de primer contacto en las que se socializó el Sello En Igualdad. b) Se brindó acompañamiento a la implementación del Catalogo de Herramientas a través de 3 reuniones. c) Se realizó la actualización de 5 metodologías de sensibilización. d)  Se realizó 1 articulación con el Sello Bogotá Incluyente de la SDDE.</t>
    </r>
  </si>
  <si>
    <r>
      <t>ACUMULADO</t>
    </r>
    <r>
      <rPr>
        <sz val="11"/>
        <color theme="1"/>
        <rFont val="Times New Roman"/>
        <family val="1"/>
      </rPr>
      <t xml:space="preserve">: Acompañamiento técnico a 19 instancias de participación en 34 sesiones de  así: 
2CUL- MOV: 2Comisión intersectorial de la bicicleta y Mesa de articulación PES; 2CUL: 1Mesa de cultura ciudadana y 1Mesa de Transformaciones Culturales; 2GOB: 1Sesión extraordinaria de CIEP y 1UTA de la CIEP a cargo del DADEP; 1MUJ: 1UTA de la Comisión Intersectorial del Sistema Distrital de Cuidado; 6SAL: 2UTA y 1sesión ordinaria del Comité de Apoyo a la Lactancia, 2Mesa ampliada de Seguimiento a la Mortalidad Materna y Comité Intersectorial Distrital de Salud, 1Consejo Consultivo Salud Mental; 1AMB: 1Mesa de agricultura urbana y periurbana JBB; 2INT: 2CIDPO; 12SEG: 10CDSCCFB, 1Mesa intersectorial de transformación cultural en Cultura Ciudadana, Seguridad y Convivencia, 1Mesa de Seguridad de la bicicleta; 2GEP: 2Mesa Intersectorial de Transformación en la Cultura Organizacional; 2EDU: 1Comité Distrital de Convivencia Escolar, 1Mesa Temática de Cultura Ciudadana, Escuelas y Ofertas de Formación. 
</t>
    </r>
    <r>
      <rPr>
        <b/>
        <sz val="11"/>
        <color theme="1"/>
        <rFont val="Times New Roman"/>
        <family val="1"/>
      </rPr>
      <t xml:space="preserve">
ABRIL:</t>
    </r>
    <r>
      <rPr>
        <sz val="11"/>
        <color theme="1"/>
        <rFont val="Times New Roman"/>
        <family val="1"/>
      </rPr>
      <t xml:space="preserve"> Acompañamiento técnico a 13 instancias de participación en 22 sesiones de  así: SEG: 9CDSCCFB, 1Mesa intersectorial de transformación cultural en Cultura Ciudadana, Seguridad y Convivencia, 1Mesa de Seguridad de la bicicleta; INT: 1UTA de la CIDPO; GEP: 2Mesa Intersectorial de Transformación en la Cultura Organizacional; AMB: 1Mesa de agricultura urbana JBB; CUL: 1Mesa de Transformaciones Culturales; SAL: 1Mesa Ampliada de Seguimiento a la Mortalidad Materna, 1Mesa Distrital de IVE, 1UTA del Comité de Apoyo a la Lactancia Materna, 1Consejo Consultivo Salud Mental; EDU: 1Comité Distrital de Convivencia Escolar, 1Mesa Temática de Cultura Ciudadana, Escuelas y Ofertas de Formación.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</si>
</sst>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s>
  <fonts count="50">
    <font>
      <sz val="11"/>
      <color theme="1"/>
      <name val="Calibri"/>
      <family val="2"/>
      <scheme val="minor"/>
    </font>
    <font>
      <sz val="11"/>
      <color indexed="8"/>
      <name val="Calibri"/>
      <family val="2"/>
    </font>
    <font>
      <sz val="10"/>
      <name val="Arial"/>
      <family val="2"/>
    </font>
    <font>
      <b/>
      <sz val="10"/>
      <name val="Times New Roman"/>
      <family val="1"/>
    </font>
    <font>
      <sz val="10"/>
      <name val="Arial Narrow"/>
      <family val="2"/>
    </font>
    <font>
      <sz val="10"/>
      <name val="Arial Narrow"/>
      <family val="2"/>
    </font>
    <font>
      <b/>
      <sz val="10"/>
      <color indexed="8"/>
      <name val="Tahoma"/>
      <family val="2"/>
    </font>
    <font>
      <sz val="10"/>
      <color indexed="8"/>
      <name val="Tahoma"/>
      <family val="2"/>
    </font>
    <font>
      <sz val="11"/>
      <name val="Times New Roman"/>
      <family val="1"/>
    </font>
    <font>
      <b/>
      <sz val="11"/>
      <name val="Times New Roman"/>
      <family val="1"/>
    </font>
    <font>
      <b/>
      <sz val="11"/>
      <color indexed="8"/>
      <name val="Times New Roman"/>
      <family val="1"/>
    </font>
    <font>
      <sz val="11"/>
      <color indexed="8"/>
      <name val="Times New Roman"/>
      <family val="1"/>
    </font>
    <font>
      <b/>
      <sz val="12"/>
      <name val="Times New Roman"/>
      <family val="1"/>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b/>
      <sz val="11"/>
      <color theme="1"/>
      <name val="Calibri"/>
      <family val="2"/>
      <scheme val="minor"/>
    </font>
    <font>
      <sz val="11"/>
      <color theme="1"/>
      <name val="Times New Roman"/>
      <family val="1"/>
    </font>
    <font>
      <b/>
      <sz val="11"/>
      <color theme="1"/>
      <name val="Times New Roman"/>
      <family val="1"/>
    </font>
    <font>
      <b/>
      <sz val="11"/>
      <color rgb="FF000000"/>
      <name val="Times New Roman"/>
      <family val="1"/>
    </font>
    <font>
      <sz val="11"/>
      <color rgb="FF000000"/>
      <name val="Times New Roman"/>
      <family val="1"/>
    </font>
    <font>
      <b/>
      <sz val="12"/>
      <color theme="1"/>
      <name val="Times New Roman"/>
      <family val="1"/>
    </font>
    <font>
      <sz val="11"/>
      <color rgb="FF000000"/>
      <name val="Calibri"/>
      <family val="2"/>
      <scheme val="minor"/>
    </font>
    <font>
      <sz val="11"/>
      <color rgb="FF000000"/>
      <name val="Times New Roman"/>
      <family val="1"/>
      <charset val="1"/>
    </font>
    <font>
      <b/>
      <sz val="10"/>
      <color rgb="FF000000"/>
      <name val="Tahoma"/>
      <family val="2"/>
    </font>
    <font>
      <sz val="10"/>
      <color rgb="FF000000"/>
      <name val="Tahoma"/>
      <family val="2"/>
    </font>
    <font>
      <u/>
      <sz val="11"/>
      <color theme="10"/>
      <name val="Calibri"/>
      <family val="2"/>
      <scheme val="minor"/>
    </font>
    <font>
      <u/>
      <sz val="11"/>
      <color rgb="FF000000"/>
      <name val="Times New Roman"/>
      <family val="1"/>
    </font>
    <font>
      <sz val="11"/>
      <color rgb="FF000000"/>
      <name val="Calibri"/>
      <family val="2"/>
    </font>
    <font>
      <sz val="11"/>
      <color rgb="FF000000"/>
      <name val="Times Roman"/>
    </font>
    <font>
      <sz val="11"/>
      <color rgb="FF000000"/>
      <name val="Times New Roman"/>
      <family val="1"/>
    </font>
    <font>
      <b/>
      <sz val="11"/>
      <color rgb="FF000000"/>
      <name val="Times New Roman"/>
      <family val="1"/>
    </font>
    <font>
      <sz val="11"/>
      <color rgb="FF00B050"/>
      <name val="Calibri"/>
      <family val="2"/>
      <scheme val="minor"/>
    </font>
    <font>
      <b/>
      <sz val="12"/>
      <color rgb="FF000000"/>
      <name val="Times New Roman"/>
      <family val="1"/>
    </font>
    <font>
      <b/>
      <sz val="18"/>
      <color rgb="FF000000"/>
      <name val="Calibri"/>
      <family val="2"/>
      <scheme val="minor"/>
    </font>
    <font>
      <b/>
      <sz val="11"/>
      <color rgb="FF000000"/>
      <name val="Calibri"/>
      <family val="2"/>
      <scheme val="minor"/>
    </font>
    <font>
      <b/>
      <i/>
      <sz val="11"/>
      <color rgb="FF000000"/>
      <name val="Times New Roman"/>
      <family val="1"/>
    </font>
    <font>
      <b/>
      <sz val="11"/>
      <color rgb="FF000000"/>
      <name val="Arial Narrow"/>
      <family val="2"/>
    </font>
    <font>
      <u/>
      <sz val="11"/>
      <color rgb="FF000000"/>
      <name val="Calibri"/>
      <family val="2"/>
      <scheme val="minor"/>
    </font>
    <font>
      <sz val="11"/>
      <color rgb="FFFF0000"/>
      <name val="Calibri"/>
      <family val="2"/>
      <scheme val="minor"/>
    </font>
  </fonts>
  <fills count="17">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FFFF00"/>
        <bgColor rgb="FF000000"/>
      </patternFill>
    </fill>
  </fills>
  <borders count="90">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medium">
        <color indexed="64"/>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medium">
        <color indexed="64"/>
      </top>
      <bottom/>
      <diagonal/>
    </border>
    <border>
      <left style="thin">
        <color rgb="FF000000"/>
      </left>
      <right style="thin">
        <color rgb="FF000000"/>
      </right>
      <top style="thin">
        <color rgb="FF000000"/>
      </top>
      <bottom/>
      <diagonal/>
    </border>
    <border>
      <left/>
      <right style="thin">
        <color rgb="FF000000"/>
      </right>
      <top style="thin">
        <color indexed="64"/>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right style="thin">
        <color rgb="FF000000"/>
      </right>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right style="thin">
        <color rgb="FF000000"/>
      </right>
      <top/>
      <bottom style="thin">
        <color indexed="64"/>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s>
  <cellStyleXfs count="35">
    <xf numFmtId="0" fontId="0" fillId="0" borderId="0"/>
    <xf numFmtId="0" fontId="15" fillId="3" borderId="62" applyNumberFormat="0" applyAlignment="0" applyProtection="0"/>
    <xf numFmtId="49" fontId="17" fillId="0" borderId="0" applyFill="0" applyBorder="0" applyProtection="0">
      <alignment horizontal="left" vertical="center"/>
    </xf>
    <xf numFmtId="0" fontId="18" fillId="4" borderId="63" applyNumberFormat="0" applyFont="0" applyFill="0" applyAlignment="0"/>
    <xf numFmtId="0" fontId="18" fillId="4" borderId="64" applyNumberFormat="0" applyFont="0" applyFill="0" applyAlignment="0"/>
    <xf numFmtId="0" fontId="20" fillId="5" borderId="0" applyNumberFormat="0" applyProtection="0">
      <alignment horizontal="left" wrapText="1" indent="4"/>
    </xf>
    <xf numFmtId="0" fontId="21" fillId="5" borderId="0" applyNumberFormat="0" applyProtection="0">
      <alignment horizontal="left" wrapText="1" indent="4"/>
    </xf>
    <xf numFmtId="0" fontId="19" fillId="6" borderId="0" applyNumberFormat="0" applyBorder="0" applyAlignment="0" applyProtection="0"/>
    <xf numFmtId="16" fontId="22" fillId="0" borderId="0" applyFont="0" applyFill="0" applyBorder="0" applyAlignment="0">
      <alignment horizontal="left"/>
    </xf>
    <xf numFmtId="0" fontId="23" fillId="7" borderId="0" applyNumberFormat="0" applyBorder="0" applyProtection="0">
      <alignment horizontal="center" vertical="center"/>
    </xf>
    <xf numFmtId="169" fontId="15" fillId="0" borderId="0" applyFont="0" applyFill="0" applyBorder="0" applyAlignment="0" applyProtection="0"/>
    <xf numFmtId="168" fontId="15" fillId="0" borderId="0" applyFont="0" applyFill="0" applyBorder="0" applyAlignment="0" applyProtection="0"/>
    <xf numFmtId="41" fontId="15" fillId="0" borderId="0" applyFont="0" applyFill="0" applyBorder="0" applyAlignment="0" applyProtection="0"/>
    <xf numFmtId="169" fontId="4"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167" fontId="15" fillId="0" borderId="0" applyFont="0" applyFill="0" applyBorder="0" applyAlignment="0" applyProtection="0"/>
    <xf numFmtId="171" fontId="2" fillId="0" borderId="0" applyFont="0" applyFill="0" applyBorder="0" applyAlignment="0" applyProtection="0"/>
    <xf numFmtId="170" fontId="15" fillId="0" borderId="0" applyFont="0" applyFill="0" applyBorder="0" applyAlignment="0" applyProtection="0"/>
    <xf numFmtId="167" fontId="1" fillId="0" borderId="0" applyFont="0" applyFill="0" applyBorder="0" applyAlignment="0" applyProtection="0"/>
    <xf numFmtId="164" fontId="18" fillId="0" borderId="0" applyFont="0" applyFill="0" applyBorder="0" applyAlignment="0" applyProtection="0"/>
    <xf numFmtId="0" fontId="24" fillId="8" borderId="0" applyNumberFormat="0" applyBorder="0" applyAlignment="0" applyProtection="0"/>
    <xf numFmtId="0" fontId="2" fillId="0" borderId="0"/>
    <xf numFmtId="0" fontId="2" fillId="0" borderId="0"/>
    <xf numFmtId="0" fontId="18" fillId="0" borderId="0"/>
    <xf numFmtId="0" fontId="5" fillId="0" borderId="0"/>
    <xf numFmtId="0" fontId="4" fillId="0" borderId="0"/>
    <xf numFmtId="0" fontId="2" fillId="0" borderId="0"/>
    <xf numFmtId="9" fontId="15"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0" fontId="21" fillId="0" borderId="0" applyFill="0" applyBorder="0">
      <alignment wrapText="1"/>
    </xf>
    <xf numFmtId="0" fontId="16" fillId="0" borderId="0"/>
    <xf numFmtId="0" fontId="25" fillId="5" borderId="0" applyNumberFormat="0" applyBorder="0" applyProtection="0">
      <alignment horizontal="left" indent="1"/>
    </xf>
    <xf numFmtId="0" fontId="36" fillId="0" borderId="0" applyNumberFormat="0" applyFill="0" applyBorder="0" applyAlignment="0" applyProtection="0"/>
  </cellStyleXfs>
  <cellXfs count="576">
    <xf numFmtId="0" fontId="0" fillId="0" borderId="0" xfId="0"/>
    <xf numFmtId="0" fontId="0" fillId="0" borderId="0" xfId="0" applyAlignment="1">
      <alignment vertical="center"/>
    </xf>
    <xf numFmtId="0" fontId="27" fillId="0" borderId="0" xfId="0" applyFont="1" applyAlignment="1">
      <alignment vertical="center"/>
    </xf>
    <xf numFmtId="0" fontId="27" fillId="0" borderId="6" xfId="0" applyFont="1" applyBorder="1" applyAlignment="1">
      <alignment horizontal="center" vertical="center" wrapText="1"/>
    </xf>
    <xf numFmtId="0" fontId="27" fillId="0" borderId="6" xfId="0" applyFont="1" applyBorder="1" applyAlignment="1">
      <alignment vertical="center"/>
    </xf>
    <xf numFmtId="0" fontId="9" fillId="10" borderId="3" xfId="0" applyFont="1" applyFill="1" applyBorder="1" applyAlignment="1">
      <alignment horizontal="center" vertical="center" wrapText="1"/>
    </xf>
    <xf numFmtId="0" fontId="29" fillId="10" borderId="6" xfId="0" applyFont="1" applyFill="1" applyBorder="1" applyAlignment="1">
      <alignment horizontal="center" vertical="center"/>
    </xf>
    <xf numFmtId="0" fontId="27" fillId="0" borderId="0" xfId="0" applyFont="1" applyAlignment="1">
      <alignment horizontal="center" vertical="center"/>
    </xf>
    <xf numFmtId="0" fontId="30" fillId="0" borderId="6" xfId="0" applyFont="1" applyBorder="1" applyAlignment="1">
      <alignment vertical="center"/>
    </xf>
    <xf numFmtId="0" fontId="29" fillId="10" borderId="6" xfId="0" applyFont="1" applyFill="1" applyBorder="1" applyAlignment="1">
      <alignment horizontal="left" vertical="center"/>
    </xf>
    <xf numFmtId="0" fontId="27" fillId="0" borderId="6" xfId="0" applyFont="1" applyBorder="1" applyAlignment="1">
      <alignment horizontal="left" vertical="center"/>
    </xf>
    <xf numFmtId="0" fontId="27" fillId="0" borderId="12" xfId="0" applyFont="1" applyBorder="1" applyAlignment="1">
      <alignment horizontal="left" vertical="center"/>
    </xf>
    <xf numFmtId="41" fontId="27" fillId="0" borderId="6" xfId="12" applyFont="1" applyFill="1" applyBorder="1" applyAlignment="1">
      <alignment vertical="center"/>
    </xf>
    <xf numFmtId="0" fontId="30" fillId="0" borderId="0" xfId="0" applyFont="1" applyAlignment="1">
      <alignment vertical="center"/>
    </xf>
    <xf numFmtId="0" fontId="28" fillId="0" borderId="0" xfId="0" applyFont="1" applyAlignment="1">
      <alignment horizontal="left" vertical="center"/>
    </xf>
    <xf numFmtId="0" fontId="28" fillId="10" borderId="6" xfId="0" applyFont="1" applyFill="1" applyBorder="1" applyAlignment="1">
      <alignment vertical="center"/>
    </xf>
    <xf numFmtId="41" fontId="27" fillId="0" borderId="12" xfId="12" applyFont="1" applyFill="1" applyBorder="1" applyAlignment="1">
      <alignment vertical="center"/>
    </xf>
    <xf numFmtId="49" fontId="27" fillId="0" borderId="12" xfId="12" applyNumberFormat="1" applyFont="1" applyFill="1" applyBorder="1" applyAlignment="1">
      <alignment vertical="center"/>
    </xf>
    <xf numFmtId="49" fontId="27" fillId="0" borderId="6" xfId="12" applyNumberFormat="1" applyFont="1" applyFill="1" applyBorder="1" applyAlignment="1">
      <alignment vertical="center"/>
    </xf>
    <xf numFmtId="0" fontId="27" fillId="0" borderId="0" xfId="0" applyFont="1" applyAlignment="1">
      <alignment horizontal="left" vertical="center"/>
    </xf>
    <xf numFmtId="0" fontId="11" fillId="9" borderId="0" xfId="0" applyFont="1" applyFill="1" applyAlignment="1">
      <alignment vertical="center"/>
    </xf>
    <xf numFmtId="0" fontId="11" fillId="9" borderId="0" xfId="0" applyFont="1" applyFill="1" applyAlignment="1">
      <alignment horizontal="center" vertical="center"/>
    </xf>
    <xf numFmtId="49" fontId="9" fillId="10" borderId="3" xfId="0" applyNumberFormat="1" applyFont="1" applyFill="1" applyBorder="1" applyAlignment="1">
      <alignment horizontal="center" vertical="center" wrapText="1"/>
    </xf>
    <xf numFmtId="0" fontId="11" fillId="0" borderId="6" xfId="0" applyFont="1" applyBorder="1" applyAlignment="1">
      <alignment vertical="center"/>
    </xf>
    <xf numFmtId="0" fontId="10" fillId="11" borderId="6" xfId="0" applyFont="1" applyFill="1" applyBorder="1" applyAlignment="1">
      <alignment horizontal="center" vertical="center"/>
    </xf>
    <xf numFmtId="0" fontId="10" fillId="0" borderId="6" xfId="0" applyFont="1" applyBorder="1" applyAlignment="1">
      <alignment vertical="center"/>
    </xf>
    <xf numFmtId="0" fontId="10" fillId="0" borderId="6" xfId="0" applyFont="1" applyBorder="1" applyAlignment="1">
      <alignment vertical="center" wrapText="1"/>
    </xf>
    <xf numFmtId="0" fontId="10" fillId="11" borderId="6" xfId="0" applyFont="1" applyFill="1" applyBorder="1" applyAlignment="1">
      <alignment horizontal="left" vertical="center"/>
    </xf>
    <xf numFmtId="0" fontId="9" fillId="10" borderId="6" xfId="0" applyFont="1" applyFill="1" applyBorder="1" applyAlignment="1">
      <alignment horizontal="left" vertical="center" wrapText="1"/>
    </xf>
    <xf numFmtId="0" fontId="9" fillId="10" borderId="6" xfId="0" applyFont="1" applyFill="1" applyBorder="1" applyAlignment="1">
      <alignment vertical="center" wrapText="1"/>
    </xf>
    <xf numFmtId="175" fontId="10" fillId="11" borderId="6" xfId="15" applyNumberFormat="1" applyFont="1" applyFill="1" applyBorder="1" applyAlignment="1">
      <alignment horizontal="center" vertical="center"/>
    </xf>
    <xf numFmtId="175" fontId="10" fillId="11" borderId="6" xfId="0" applyNumberFormat="1" applyFont="1" applyFill="1" applyBorder="1" applyAlignment="1">
      <alignment horizontal="center" vertical="center"/>
    </xf>
    <xf numFmtId="0" fontId="3" fillId="10" borderId="3" xfId="0" applyFont="1" applyFill="1" applyBorder="1" applyAlignment="1">
      <alignment horizontal="center" vertical="center" wrapText="1"/>
    </xf>
    <xf numFmtId="49" fontId="3" fillId="10" borderId="3" xfId="0" applyNumberFormat="1" applyFont="1" applyFill="1" applyBorder="1" applyAlignment="1">
      <alignment horizontal="center" vertical="center" wrapText="1"/>
    </xf>
    <xf numFmtId="0" fontId="3" fillId="10" borderId="17" xfId="0" applyFont="1" applyFill="1" applyBorder="1" applyAlignment="1">
      <alignment horizontal="center" vertical="center" wrapText="1"/>
    </xf>
    <xf numFmtId="0" fontId="3" fillId="10" borderId="4" xfId="0" applyFont="1" applyFill="1" applyBorder="1" applyAlignment="1">
      <alignment horizontal="center" vertical="center" wrapText="1"/>
    </xf>
    <xf numFmtId="175" fontId="10" fillId="0" borderId="6" xfId="15" applyNumberFormat="1" applyFont="1" applyFill="1" applyBorder="1" applyAlignment="1">
      <alignment horizontal="center" vertical="center"/>
    </xf>
    <xf numFmtId="0" fontId="11" fillId="12" borderId="6" xfId="0" applyFont="1" applyFill="1" applyBorder="1" applyAlignment="1">
      <alignment horizontal="center" vertical="center"/>
    </xf>
    <xf numFmtId="0" fontId="10" fillId="12" borderId="6" xfId="0" applyFont="1" applyFill="1" applyBorder="1" applyAlignment="1">
      <alignment horizontal="center" vertical="center"/>
    </xf>
    <xf numFmtId="0" fontId="9" fillId="10" borderId="12" xfId="0" applyFont="1" applyFill="1" applyBorder="1" applyAlignment="1">
      <alignment horizontal="center" vertical="center" wrapText="1"/>
    </xf>
    <xf numFmtId="176" fontId="11" fillId="0" borderId="6" xfId="14" applyNumberFormat="1" applyFont="1" applyBorder="1" applyAlignment="1">
      <alignment vertical="center"/>
    </xf>
    <xf numFmtId="176" fontId="10" fillId="11" borderId="6" xfId="14" applyNumberFormat="1" applyFont="1" applyFill="1" applyBorder="1" applyAlignment="1">
      <alignment horizontal="center" vertical="center"/>
    </xf>
    <xf numFmtId="0" fontId="12" fillId="0" borderId="22" xfId="0" applyFont="1" applyBorder="1" applyAlignment="1">
      <alignment horizontal="left" vertical="center" wrapText="1"/>
    </xf>
    <xf numFmtId="0" fontId="12" fillId="0" borderId="16" xfId="0" applyFont="1" applyBorder="1" applyAlignment="1">
      <alignment horizontal="left" vertical="center" wrapText="1"/>
    </xf>
    <xf numFmtId="0" fontId="31" fillId="0" borderId="28" xfId="0" applyFont="1" applyBorder="1" applyAlignment="1">
      <alignment horizontal="left" vertical="center" wrapText="1"/>
    </xf>
    <xf numFmtId="0" fontId="0" fillId="0" borderId="6" xfId="0" applyBorder="1"/>
    <xf numFmtId="0" fontId="0" fillId="0" borderId="13" xfId="0" applyBorder="1"/>
    <xf numFmtId="0" fontId="0" fillId="0" borderId="23" xfId="0" applyBorder="1"/>
    <xf numFmtId="0" fontId="0" fillId="0" borderId="5" xfId="0" applyBorder="1"/>
    <xf numFmtId="0" fontId="9" fillId="13" borderId="23" xfId="22" applyFont="1" applyFill="1" applyBorder="1" applyAlignment="1">
      <alignment horizontal="center" vertical="center" wrapText="1"/>
    </xf>
    <xf numFmtId="0" fontId="9" fillId="13" borderId="5" xfId="22" applyFont="1" applyFill="1" applyBorder="1" applyAlignment="1">
      <alignment horizontal="center" vertical="center" wrapText="1"/>
    </xf>
    <xf numFmtId="0" fontId="11" fillId="0" borderId="6" xfId="0" applyFont="1" applyBorder="1" applyAlignment="1">
      <alignment horizontal="center" vertical="center" wrapText="1"/>
    </xf>
    <xf numFmtId="9" fontId="30" fillId="0" borderId="6" xfId="29" applyFont="1" applyFill="1" applyBorder="1" applyAlignment="1" applyProtection="1">
      <alignment horizontal="center" vertical="center" wrapText="1"/>
      <protection locked="0"/>
    </xf>
    <xf numFmtId="0" fontId="26" fillId="0" borderId="71" xfId="0" applyFont="1" applyBorder="1"/>
    <xf numFmtId="0" fontId="32" fillId="0" borderId="71" xfId="0" applyFont="1" applyBorder="1"/>
    <xf numFmtId="0" fontId="0" fillId="0" borderId="73" xfId="0" applyBorder="1"/>
    <xf numFmtId="0" fontId="0" fillId="0" borderId="73" xfId="0" applyBorder="1" applyAlignment="1">
      <alignment vertical="center"/>
    </xf>
    <xf numFmtId="0" fontId="0" fillId="0" borderId="71" xfId="0" applyBorder="1"/>
    <xf numFmtId="0" fontId="0" fillId="0" borderId="71" xfId="0" applyBorder="1" applyAlignment="1">
      <alignment vertical="center"/>
    </xf>
    <xf numFmtId="0" fontId="0" fillId="14" borderId="71" xfId="0" applyFill="1" applyBorder="1"/>
    <xf numFmtId="0" fontId="26" fillId="14" borderId="71" xfId="0" applyFont="1" applyFill="1" applyBorder="1"/>
    <xf numFmtId="0" fontId="26" fillId="14" borderId="71" xfId="0" applyFont="1" applyFill="1" applyBorder="1" applyAlignment="1">
      <alignment vertical="center"/>
    </xf>
    <xf numFmtId="0" fontId="30" fillId="10" borderId="5" xfId="30" applyNumberFormat="1" applyFont="1" applyFill="1" applyBorder="1" applyAlignment="1" applyProtection="1">
      <alignment horizontal="center" vertical="center" wrapText="1"/>
    </xf>
    <xf numFmtId="0" fontId="38" fillId="15" borderId="21" xfId="0" applyFont="1" applyFill="1" applyBorder="1"/>
    <xf numFmtId="0" fontId="38" fillId="15" borderId="43" xfId="0" applyFont="1" applyFill="1" applyBorder="1"/>
    <xf numFmtId="3" fontId="38" fillId="15" borderId="43" xfId="0" applyNumberFormat="1" applyFont="1" applyFill="1" applyBorder="1"/>
    <xf numFmtId="9" fontId="39" fillId="0" borderId="6" xfId="0" applyNumberFormat="1" applyFont="1" applyBorder="1" applyAlignment="1">
      <alignment vertical="center"/>
    </xf>
    <xf numFmtId="9" fontId="39" fillId="0" borderId="39" xfId="0" applyNumberFormat="1" applyFont="1" applyBorder="1" applyAlignment="1">
      <alignment vertical="center"/>
    </xf>
    <xf numFmtId="3" fontId="38" fillId="0" borderId="14" xfId="0" applyNumberFormat="1" applyFont="1" applyBorder="1" applyAlignment="1">
      <alignment horizontal="center" vertical="center"/>
    </xf>
    <xf numFmtId="3" fontId="38" fillId="0" borderId="11" xfId="0" applyNumberFormat="1" applyFont="1" applyBorder="1" applyAlignment="1">
      <alignment horizontal="center" vertical="center"/>
    </xf>
    <xf numFmtId="3" fontId="38" fillId="15" borderId="14" xfId="0" applyNumberFormat="1" applyFont="1" applyFill="1" applyBorder="1" applyAlignment="1">
      <alignment horizontal="center" vertical="center"/>
    </xf>
    <xf numFmtId="3" fontId="38" fillId="0" borderId="18" xfId="0" applyNumberFormat="1" applyFont="1" applyBorder="1" applyAlignment="1">
      <alignment horizontal="center" vertical="center"/>
    </xf>
    <xf numFmtId="3" fontId="38" fillId="0" borderId="46" xfId="0" applyNumberFormat="1" applyFont="1" applyBorder="1" applyAlignment="1">
      <alignment horizontal="center" vertical="center"/>
    </xf>
    <xf numFmtId="14" fontId="0" fillId="0" borderId="14" xfId="0" applyNumberFormat="1" applyBorder="1" applyAlignment="1">
      <alignment vertical="center"/>
    </xf>
    <xf numFmtId="0" fontId="0" fillId="0" borderId="4" xfId="0" applyBorder="1" applyAlignment="1">
      <alignment vertical="center" wrapText="1"/>
    </xf>
    <xf numFmtId="3" fontId="38" fillId="0" borderId="20" xfId="0" applyNumberFormat="1" applyFont="1" applyBorder="1" applyAlignment="1">
      <alignment vertical="center"/>
    </xf>
    <xf numFmtId="3" fontId="38" fillId="0" borderId="43" xfId="0" applyNumberFormat="1" applyFont="1" applyBorder="1" applyAlignment="1">
      <alignment vertical="center"/>
    </xf>
    <xf numFmtId="3" fontId="38" fillId="0" borderId="18" xfId="0" applyNumberFormat="1" applyFont="1" applyBorder="1" applyAlignment="1">
      <alignment vertical="center"/>
    </xf>
    <xf numFmtId="3" fontId="38" fillId="0" borderId="46" xfId="0" applyNumberFormat="1" applyFont="1" applyBorder="1" applyAlignment="1">
      <alignment vertical="center"/>
    </xf>
    <xf numFmtId="14" fontId="0" fillId="0" borderId="13" xfId="0" applyNumberFormat="1" applyBorder="1" applyAlignment="1">
      <alignment vertical="center"/>
    </xf>
    <xf numFmtId="0" fontId="0" fillId="0" borderId="6" xfId="0" applyBorder="1" applyAlignment="1">
      <alignment horizontal="center" vertical="center" wrapText="1"/>
    </xf>
    <xf numFmtId="9" fontId="30" fillId="10" borderId="5" xfId="30" applyFont="1" applyFill="1" applyBorder="1" applyAlignment="1" applyProtection="1">
      <alignment vertical="center" wrapText="1"/>
    </xf>
    <xf numFmtId="0" fontId="42" fillId="0" borderId="71" xfId="0" applyFont="1" applyBorder="1"/>
    <xf numFmtId="0" fontId="42" fillId="0" borderId="71" xfId="0" applyFont="1" applyBorder="1" applyAlignment="1">
      <alignment vertical="center"/>
    </xf>
    <xf numFmtId="0" fontId="0" fillId="14" borderId="73" xfId="0" applyFill="1" applyBorder="1"/>
    <xf numFmtId="9" fontId="40" fillId="0" borderId="39" xfId="28" applyFont="1" applyBorder="1" applyAlignment="1">
      <alignment vertical="center" wrapText="1"/>
    </xf>
    <xf numFmtId="0" fontId="38" fillId="16" borderId="6" xfId="0" applyFont="1" applyFill="1" applyBorder="1"/>
    <xf numFmtId="0" fontId="38" fillId="16" borderId="39" xfId="0" applyFont="1" applyFill="1" applyBorder="1"/>
    <xf numFmtId="0" fontId="38" fillId="16" borderId="4" xfId="0" applyFont="1" applyFill="1" applyBorder="1"/>
    <xf numFmtId="0" fontId="38" fillId="16" borderId="11" xfId="0" applyFont="1" applyFill="1" applyBorder="1"/>
    <xf numFmtId="0" fontId="30" fillId="0" borderId="39" xfId="0" applyFont="1" applyBorder="1" applyAlignment="1">
      <alignment vertical="top" wrapText="1"/>
    </xf>
    <xf numFmtId="9" fontId="30" fillId="0" borderId="6" xfId="28" applyFont="1" applyBorder="1" applyAlignment="1">
      <alignment horizontal="center" vertical="center" wrapText="1"/>
    </xf>
    <xf numFmtId="0" fontId="32" fillId="0" borderId="0" xfId="0" applyFont="1" applyAlignment="1">
      <alignment vertical="center"/>
    </xf>
    <xf numFmtId="0" fontId="29" fillId="0" borderId="5" xfId="22" applyFont="1" applyBorder="1" applyAlignment="1">
      <alignment horizontal="center" vertical="center" wrapText="1"/>
    </xf>
    <xf numFmtId="0" fontId="29" fillId="9" borderId="65" xfId="22" applyFont="1" applyFill="1" applyBorder="1" applyAlignment="1">
      <alignment vertical="center" wrapText="1"/>
    </xf>
    <xf numFmtId="0" fontId="29" fillId="9" borderId="67" xfId="22" applyFont="1" applyFill="1" applyBorder="1" applyAlignment="1">
      <alignment vertical="center" wrapText="1"/>
    </xf>
    <xf numFmtId="0" fontId="29" fillId="9" borderId="68" xfId="22" applyFont="1" applyFill="1" applyBorder="1" applyAlignment="1">
      <alignment vertical="center" wrapText="1"/>
    </xf>
    <xf numFmtId="0" fontId="29" fillId="9" borderId="0" xfId="22" applyFont="1" applyFill="1" applyAlignment="1">
      <alignment vertical="center" wrapText="1"/>
    </xf>
    <xf numFmtId="0" fontId="30" fillId="9" borderId="0" xfId="22" applyFont="1" applyFill="1" applyAlignment="1">
      <alignment vertical="center" wrapText="1"/>
    </xf>
    <xf numFmtId="0" fontId="30" fillId="9" borderId="2" xfId="22" applyFont="1" applyFill="1" applyBorder="1" applyAlignment="1">
      <alignment vertical="center" wrapText="1"/>
    </xf>
    <xf numFmtId="0" fontId="29" fillId="9" borderId="1" xfId="22" applyFont="1" applyFill="1" applyBorder="1" applyAlignment="1">
      <alignment vertical="center" wrapText="1"/>
    </xf>
    <xf numFmtId="0" fontId="29" fillId="0" borderId="1" xfId="22" applyFont="1" applyBorder="1" applyAlignment="1">
      <alignment vertical="center" wrapText="1"/>
    </xf>
    <xf numFmtId="0" fontId="29" fillId="0" borderId="0" xfId="22" applyFont="1" applyAlignment="1">
      <alignment vertical="center" wrapText="1"/>
    </xf>
    <xf numFmtId="0" fontId="29" fillId="0" borderId="0" xfId="22" applyFont="1" applyAlignment="1">
      <alignment horizontal="center" vertical="center" wrapText="1"/>
    </xf>
    <xf numFmtId="0" fontId="45" fillId="0" borderId="0" xfId="0" applyFont="1" applyAlignment="1">
      <alignment horizontal="center" vertical="center"/>
    </xf>
    <xf numFmtId="0" fontId="45" fillId="0" borderId="0" xfId="0" applyFont="1" applyAlignment="1">
      <alignment horizontal="center" vertical="center" wrapText="1"/>
    </xf>
    <xf numFmtId="0" fontId="32" fillId="0" borderId="0" xfId="0" applyFont="1" applyAlignment="1">
      <alignment horizontal="center" vertical="center"/>
    </xf>
    <xf numFmtId="0" fontId="30" fillId="0" borderId="0" xfId="22" applyFont="1" applyAlignment="1">
      <alignment vertical="center" wrapText="1"/>
    </xf>
    <xf numFmtId="0" fontId="30" fillId="0" borderId="2" xfId="22" applyFont="1" applyBorder="1" applyAlignment="1">
      <alignment vertical="center" wrapText="1"/>
    </xf>
    <xf numFmtId="0" fontId="29" fillId="0" borderId="2" xfId="22" applyFont="1" applyBorder="1" applyAlignment="1">
      <alignment horizontal="center" vertical="center" wrapText="1"/>
    </xf>
    <xf numFmtId="0" fontId="29" fillId="9" borderId="1" xfId="22" applyFont="1" applyFill="1" applyBorder="1" applyAlignment="1">
      <alignment horizontal="center" vertical="center" wrapText="1"/>
    </xf>
    <xf numFmtId="0" fontId="29" fillId="9" borderId="66" xfId="22" applyFont="1" applyFill="1" applyBorder="1" applyAlignment="1">
      <alignment horizontal="center" vertical="center" wrapText="1"/>
    </xf>
    <xf numFmtId="0" fontId="46" fillId="9" borderId="0" xfId="22" applyFont="1" applyFill="1" applyAlignment="1">
      <alignment horizontal="center" vertical="center" wrapText="1"/>
    </xf>
    <xf numFmtId="0" fontId="29" fillId="9" borderId="0" xfId="22" applyFont="1" applyFill="1" applyAlignment="1">
      <alignment horizontal="center" vertical="center" wrapText="1"/>
    </xf>
    <xf numFmtId="0" fontId="46" fillId="0" borderId="0" xfId="22" applyFont="1" applyAlignment="1">
      <alignment horizontal="center" vertical="center" wrapText="1"/>
    </xf>
    <xf numFmtId="0" fontId="47" fillId="2" borderId="0" xfId="22" applyFont="1" applyFill="1" applyAlignment="1">
      <alignment vertical="center" wrapText="1"/>
    </xf>
    <xf numFmtId="0" fontId="30" fillId="9" borderId="1" xfId="0" applyFont="1" applyFill="1" applyBorder="1" applyAlignment="1">
      <alignment vertical="center"/>
    </xf>
    <xf numFmtId="0" fontId="30" fillId="9" borderId="0" xfId="0" applyFont="1" applyFill="1" applyAlignment="1">
      <alignment vertical="center"/>
    </xf>
    <xf numFmtId="0" fontId="30" fillId="9" borderId="2" xfId="0" applyFont="1" applyFill="1" applyBorder="1" applyAlignment="1">
      <alignment vertical="center"/>
    </xf>
    <xf numFmtId="174" fontId="32" fillId="0" borderId="0" xfId="0" applyNumberFormat="1" applyFont="1" applyAlignment="1">
      <alignment vertical="center"/>
    </xf>
    <xf numFmtId="0" fontId="29" fillId="13" borderId="18" xfId="22" applyFont="1" applyFill="1" applyBorder="1" applyAlignment="1">
      <alignment horizontal="center" vertical="center" wrapText="1"/>
    </xf>
    <xf numFmtId="169" fontId="29" fillId="0" borderId="1" xfId="10" applyFont="1" applyBorder="1" applyAlignment="1">
      <alignment vertical="center" wrapText="1"/>
    </xf>
    <xf numFmtId="0" fontId="29" fillId="13" borderId="24" xfId="22" applyFont="1" applyFill="1" applyBorder="1" applyAlignment="1">
      <alignment horizontal="center" vertical="center" wrapText="1"/>
    </xf>
    <xf numFmtId="0" fontId="29" fillId="13" borderId="25" xfId="22" applyFont="1" applyFill="1" applyBorder="1" applyAlignment="1">
      <alignment horizontal="center" vertical="center" wrapText="1"/>
    </xf>
    <xf numFmtId="0" fontId="29" fillId="13" borderId="26" xfId="22" applyFont="1" applyFill="1" applyBorder="1" applyAlignment="1">
      <alignment horizontal="center" vertical="center" wrapText="1"/>
    </xf>
    <xf numFmtId="0" fontId="29" fillId="12" borderId="0" xfId="22" applyFont="1" applyFill="1" applyAlignment="1">
      <alignment vertical="center" wrapText="1"/>
    </xf>
    <xf numFmtId="0" fontId="29" fillId="13" borderId="19" xfId="22" applyFont="1" applyFill="1" applyBorder="1" applyAlignment="1">
      <alignment horizontal="center" vertical="center" wrapText="1"/>
    </xf>
    <xf numFmtId="0" fontId="29" fillId="13" borderId="31" xfId="22" applyFont="1" applyFill="1" applyBorder="1" applyAlignment="1">
      <alignment horizontal="center" vertical="center" wrapText="1"/>
    </xf>
    <xf numFmtId="174" fontId="32" fillId="0" borderId="0" xfId="14" applyNumberFormat="1" applyFont="1" applyBorder="1" applyAlignment="1">
      <alignment vertical="center"/>
    </xf>
    <xf numFmtId="0" fontId="29" fillId="13" borderId="20" xfId="22" applyFont="1" applyFill="1" applyBorder="1" applyAlignment="1">
      <alignment vertical="center" wrapText="1"/>
    </xf>
    <xf numFmtId="172" fontId="32" fillId="0" borderId="0" xfId="10" applyNumberFormat="1" applyFont="1" applyAlignment="1">
      <alignment vertical="center"/>
    </xf>
    <xf numFmtId="172" fontId="32" fillId="0" borderId="4" xfId="10" applyNumberFormat="1" applyFont="1" applyBorder="1" applyAlignment="1">
      <alignment vertical="center"/>
    </xf>
    <xf numFmtId="172" fontId="32" fillId="0" borderId="15" xfId="10" applyNumberFormat="1" applyFont="1" applyBorder="1" applyAlignment="1">
      <alignment vertical="center"/>
    </xf>
    <xf numFmtId="172" fontId="32" fillId="9" borderId="13" xfId="10" applyNumberFormat="1" applyFont="1" applyFill="1" applyBorder="1" applyAlignment="1">
      <alignment vertical="center"/>
    </xf>
    <xf numFmtId="172" fontId="32" fillId="9" borderId="6" xfId="10" applyNumberFormat="1" applyFont="1" applyFill="1" applyBorder="1" applyAlignment="1">
      <alignment vertical="center"/>
    </xf>
    <xf numFmtId="172" fontId="32" fillId="9" borderId="21" xfId="10" applyNumberFormat="1" applyFont="1" applyFill="1" applyBorder="1" applyAlignment="1">
      <alignment vertical="center"/>
    </xf>
    <xf numFmtId="172" fontId="32" fillId="0" borderId="21" xfId="10" applyNumberFormat="1" applyFont="1" applyBorder="1" applyAlignment="1">
      <alignment vertical="center"/>
    </xf>
    <xf numFmtId="172" fontId="32" fillId="0" borderId="22" xfId="10" applyNumberFormat="1" applyFont="1" applyBorder="1" applyAlignment="1">
      <alignment vertical="center"/>
    </xf>
    <xf numFmtId="0" fontId="29" fillId="13" borderId="13" xfId="22" applyFont="1" applyFill="1" applyBorder="1" applyAlignment="1">
      <alignment vertical="center" wrapText="1"/>
    </xf>
    <xf numFmtId="172" fontId="32" fillId="0" borderId="13" xfId="10" applyNumberFormat="1" applyFont="1" applyBorder="1" applyAlignment="1">
      <alignment vertical="center"/>
    </xf>
    <xf numFmtId="172" fontId="32" fillId="0" borderId="6" xfId="10" applyNumberFormat="1" applyFont="1" applyBorder="1" applyAlignment="1">
      <alignment vertical="center"/>
    </xf>
    <xf numFmtId="9" fontId="32" fillId="0" borderId="12" xfId="28" applyFont="1" applyBorder="1" applyAlignment="1">
      <alignment vertical="center"/>
    </xf>
    <xf numFmtId="9" fontId="32" fillId="0" borderId="16" xfId="28" applyFont="1" applyBorder="1" applyAlignment="1">
      <alignment vertical="center"/>
    </xf>
    <xf numFmtId="172" fontId="32" fillId="0" borderId="12" xfId="10" applyNumberFormat="1" applyFont="1" applyBorder="1" applyAlignment="1">
      <alignment vertical="center"/>
    </xf>
    <xf numFmtId="172" fontId="32" fillId="0" borderId="16" xfId="10" applyNumberFormat="1" applyFont="1" applyBorder="1" applyAlignment="1">
      <alignment vertical="center"/>
    </xf>
    <xf numFmtId="0" fontId="29" fillId="13" borderId="23" xfId="22" applyFont="1" applyFill="1" applyBorder="1" applyAlignment="1">
      <alignment vertical="center" wrapText="1"/>
    </xf>
    <xf numFmtId="172" fontId="32" fillId="0" borderId="5" xfId="10" applyNumberFormat="1" applyFont="1" applyBorder="1" applyAlignment="1">
      <alignment vertical="center"/>
    </xf>
    <xf numFmtId="9" fontId="32" fillId="0" borderId="27" xfId="28" applyFont="1" applyBorder="1" applyAlignment="1">
      <alignment vertical="center"/>
    </xf>
    <xf numFmtId="172" fontId="32" fillId="0" borderId="23" xfId="10" applyNumberFormat="1" applyFont="1" applyBorder="1" applyAlignment="1">
      <alignment vertical="center"/>
    </xf>
    <xf numFmtId="9" fontId="32" fillId="0" borderId="28" xfId="28" applyFont="1" applyBorder="1" applyAlignment="1">
      <alignment vertical="center"/>
    </xf>
    <xf numFmtId="0" fontId="32" fillId="0" borderId="0" xfId="0" applyFont="1"/>
    <xf numFmtId="0" fontId="29" fillId="13" borderId="6" xfId="22" applyFont="1" applyFill="1" applyBorder="1" applyAlignment="1">
      <alignment horizontal="center" vertical="center" wrapText="1"/>
    </xf>
    <xf numFmtId="0" fontId="30" fillId="0" borderId="23" xfId="22" applyFont="1" applyBorder="1" applyAlignment="1">
      <alignment horizontal="left" vertical="center" wrapText="1"/>
    </xf>
    <xf numFmtId="168" fontId="29" fillId="0" borderId="5" xfId="11" applyFont="1" applyFill="1" applyBorder="1" applyAlignment="1" applyProtection="1">
      <alignment horizontal="center" vertical="center" wrapText="1"/>
    </xf>
    <xf numFmtId="0" fontId="30" fillId="0" borderId="1" xfId="22" applyFont="1" applyBorder="1" applyAlignment="1">
      <alignment horizontal="left" vertical="center" wrapText="1"/>
    </xf>
    <xf numFmtId="3" fontId="29" fillId="0" borderId="0" xfId="22" applyNumberFormat="1" applyFont="1" applyAlignment="1">
      <alignment horizontal="center" vertical="center" wrapText="1"/>
    </xf>
    <xf numFmtId="168" fontId="29" fillId="0" borderId="0" xfId="11" applyFont="1" applyFill="1" applyBorder="1" applyAlignment="1" applyProtection="1">
      <alignment horizontal="center" vertical="center" wrapText="1"/>
    </xf>
    <xf numFmtId="0" fontId="30" fillId="0" borderId="0" xfId="22" applyFont="1" applyAlignment="1">
      <alignment horizontal="center" vertical="center" wrapText="1"/>
    </xf>
    <xf numFmtId="0" fontId="30" fillId="0" borderId="2" xfId="22" applyFont="1" applyBorder="1" applyAlignment="1">
      <alignment horizontal="center" vertical="center" wrapText="1"/>
    </xf>
    <xf numFmtId="165" fontId="32" fillId="0" borderId="0" xfId="15" applyFont="1" applyAlignment="1">
      <alignment vertical="center"/>
    </xf>
    <xf numFmtId="9" fontId="29" fillId="0" borderId="3" xfId="22" applyNumberFormat="1" applyFont="1" applyBorder="1" applyAlignment="1">
      <alignment horizontal="center" vertical="center" wrapText="1"/>
    </xf>
    <xf numFmtId="0" fontId="29" fillId="0" borderId="4" xfId="22" applyFont="1" applyBorder="1" applyAlignment="1">
      <alignment horizontal="left" vertical="center" wrapText="1"/>
    </xf>
    <xf numFmtId="0" fontId="29" fillId="0" borderId="3" xfId="22" applyFont="1" applyBorder="1" applyAlignment="1">
      <alignment horizontal="center" vertical="center" wrapText="1"/>
    </xf>
    <xf numFmtId="1" fontId="29" fillId="0" borderId="3" xfId="10" applyNumberFormat="1" applyFont="1" applyFill="1" applyBorder="1" applyAlignment="1" applyProtection="1">
      <alignment horizontal="center" vertical="center" wrapText="1"/>
    </xf>
    <xf numFmtId="0" fontId="29" fillId="10" borderId="5" xfId="22" applyFont="1" applyFill="1" applyBorder="1" applyAlignment="1">
      <alignment horizontal="left" vertical="center" wrapText="1"/>
    </xf>
    <xf numFmtId="1" fontId="30" fillId="10" borderId="5" xfId="30" applyNumberFormat="1" applyFont="1" applyFill="1" applyBorder="1" applyAlignment="1" applyProtection="1">
      <alignment horizontal="center" vertical="center" wrapText="1"/>
    </xf>
    <xf numFmtId="173" fontId="29" fillId="10" borderId="5" xfId="28" applyNumberFormat="1" applyFont="1" applyFill="1" applyBorder="1" applyAlignment="1" applyProtection="1">
      <alignment vertical="center" wrapText="1"/>
    </xf>
    <xf numFmtId="1" fontId="29" fillId="10" borderId="5" xfId="28" applyNumberFormat="1" applyFont="1" applyFill="1" applyBorder="1" applyAlignment="1" applyProtection="1">
      <alignment horizontal="center" vertical="center" wrapText="1"/>
    </xf>
    <xf numFmtId="165" fontId="45" fillId="0" borderId="0" xfId="15" applyFont="1" applyAlignment="1">
      <alignment vertical="center"/>
    </xf>
    <xf numFmtId="0" fontId="29" fillId="0" borderId="6" xfId="22" applyFont="1" applyBorder="1" applyAlignment="1">
      <alignment horizontal="left" vertical="center" wrapText="1"/>
    </xf>
    <xf numFmtId="9" fontId="30" fillId="0" borderId="4" xfId="29" applyFont="1" applyFill="1" applyBorder="1" applyAlignment="1" applyProtection="1">
      <alignment horizontal="center" vertical="center" wrapText="1"/>
      <protection locked="0"/>
    </xf>
    <xf numFmtId="9" fontId="30" fillId="9" borderId="4" xfId="29" applyFont="1" applyFill="1" applyBorder="1" applyAlignment="1" applyProtection="1">
      <alignment horizontal="center" vertical="center" wrapText="1"/>
      <protection locked="0"/>
    </xf>
    <xf numFmtId="9" fontId="29" fillId="0" borderId="6" xfId="22" applyNumberFormat="1" applyFont="1" applyBorder="1" applyAlignment="1">
      <alignment horizontal="center" vertical="center" wrapText="1"/>
    </xf>
    <xf numFmtId="0" fontId="45" fillId="0" borderId="0" xfId="0" applyFont="1" applyAlignment="1">
      <alignment vertical="center"/>
    </xf>
    <xf numFmtId="0" fontId="29" fillId="10" borderId="6" xfId="22" applyFont="1" applyFill="1" applyBorder="1" applyAlignment="1">
      <alignment horizontal="left" vertical="center" wrapText="1"/>
    </xf>
    <xf numFmtId="9" fontId="30" fillId="10" borderId="6" xfId="28" applyFont="1" applyFill="1" applyBorder="1" applyAlignment="1" applyProtection="1">
      <alignment horizontal="center" vertical="center" wrapText="1"/>
      <protection locked="0"/>
    </xf>
    <xf numFmtId="0" fontId="29" fillId="10" borderId="3" xfId="22" applyFont="1" applyFill="1" applyBorder="1" applyAlignment="1">
      <alignment horizontal="left" vertical="center" wrapText="1"/>
    </xf>
    <xf numFmtId="9" fontId="30" fillId="10" borderId="3" xfId="28" applyFont="1" applyFill="1" applyBorder="1" applyAlignment="1" applyProtection="1">
      <alignment horizontal="center" vertical="center" wrapText="1"/>
      <protection locked="0"/>
    </xf>
    <xf numFmtId="0" fontId="29" fillId="0" borderId="71" xfId="22" applyFont="1" applyBorder="1" applyAlignment="1">
      <alignment horizontal="left" vertical="center" wrapText="1"/>
    </xf>
    <xf numFmtId="9" fontId="30" fillId="0" borderId="71" xfId="28" applyFont="1" applyBorder="1" applyAlignment="1">
      <alignment horizontal="center" vertical="center" wrapText="1"/>
    </xf>
    <xf numFmtId="9" fontId="30" fillId="0" borderId="39" xfId="29" applyFont="1" applyFill="1" applyBorder="1" applyAlignment="1" applyProtection="1">
      <alignment horizontal="center" vertical="center" wrapText="1"/>
      <protection locked="0"/>
    </xf>
    <xf numFmtId="0" fontId="29" fillId="10" borderId="71" xfId="22" applyFont="1" applyFill="1" applyBorder="1" applyAlignment="1">
      <alignment horizontal="left" vertical="center" wrapText="1"/>
    </xf>
    <xf numFmtId="9" fontId="30" fillId="10" borderId="71" xfId="28" applyFont="1" applyFill="1" applyBorder="1" applyAlignment="1" applyProtection="1">
      <alignment horizontal="center" vertical="center" wrapText="1"/>
      <protection locked="0"/>
    </xf>
    <xf numFmtId="9" fontId="30" fillId="10" borderId="39" xfId="28" applyFont="1" applyFill="1" applyBorder="1" applyAlignment="1" applyProtection="1">
      <alignment horizontal="center" vertical="center" wrapText="1"/>
      <protection locked="0"/>
    </xf>
    <xf numFmtId="9" fontId="30" fillId="0" borderId="73" xfId="29" applyFont="1" applyFill="1" applyBorder="1" applyAlignment="1" applyProtection="1">
      <alignment horizontal="center" vertical="center" wrapText="1"/>
      <protection locked="0"/>
    </xf>
    <xf numFmtId="9" fontId="30" fillId="9" borderId="71" xfId="29" applyFont="1" applyFill="1" applyBorder="1" applyAlignment="1" applyProtection="1">
      <alignment horizontal="center" vertical="center" wrapText="1"/>
      <protection locked="0"/>
    </xf>
    <xf numFmtId="9" fontId="30" fillId="0" borderId="71" xfId="29" applyFont="1" applyFill="1" applyBorder="1" applyAlignment="1" applyProtection="1">
      <alignment horizontal="center" vertical="center" wrapText="1"/>
      <protection locked="0"/>
    </xf>
    <xf numFmtId="0" fontId="29" fillId="10" borderId="19" xfId="22" applyFont="1" applyFill="1" applyBorder="1" applyAlignment="1">
      <alignment horizontal="left" vertical="center" wrapText="1"/>
    </xf>
    <xf numFmtId="9" fontId="30" fillId="10" borderId="79" xfId="28" applyFont="1" applyFill="1" applyBorder="1" applyAlignment="1" applyProtection="1">
      <alignment horizontal="center" vertical="center" wrapText="1"/>
      <protection locked="0"/>
    </xf>
    <xf numFmtId="9" fontId="30" fillId="10" borderId="19" xfId="28" applyFont="1" applyFill="1" applyBorder="1" applyAlignment="1" applyProtection="1">
      <alignment horizontal="center" vertical="center" wrapText="1"/>
      <protection locked="0"/>
    </xf>
    <xf numFmtId="9" fontId="30" fillId="10" borderId="5" xfId="28" applyFont="1" applyFill="1" applyBorder="1" applyAlignment="1" applyProtection="1">
      <alignment horizontal="center" vertical="center" wrapText="1"/>
      <protection locked="0"/>
    </xf>
    <xf numFmtId="9" fontId="29" fillId="0" borderId="5" xfId="22" applyNumberFormat="1" applyFont="1" applyBorder="1" applyAlignment="1">
      <alignment horizontal="center" vertical="center" wrapText="1"/>
    </xf>
    <xf numFmtId="172" fontId="32" fillId="9" borderId="20" xfId="10" applyNumberFormat="1" applyFont="1" applyFill="1" applyBorder="1" applyAlignment="1">
      <alignment vertical="center"/>
    </xf>
    <xf numFmtId="172" fontId="32" fillId="9" borderId="4" xfId="10" applyNumberFormat="1" applyFont="1" applyFill="1" applyBorder="1" applyAlignment="1">
      <alignment vertical="center"/>
    </xf>
    <xf numFmtId="172" fontId="32" fillId="0" borderId="13" xfId="10" applyNumberFormat="1" applyFont="1" applyFill="1" applyBorder="1" applyAlignment="1">
      <alignment vertical="center"/>
    </xf>
    <xf numFmtId="9" fontId="32" fillId="0" borderId="6" xfId="28" applyFont="1" applyBorder="1" applyAlignment="1">
      <alignment vertical="center"/>
    </xf>
    <xf numFmtId="3" fontId="38" fillId="0" borderId="6" xfId="0" applyNumberFormat="1" applyFont="1" applyBorder="1" applyAlignment="1">
      <alignment vertical="center"/>
    </xf>
    <xf numFmtId="3" fontId="38" fillId="0" borderId="39" xfId="0" applyNumberFormat="1" applyFont="1" applyBorder="1" applyAlignment="1">
      <alignment vertical="center"/>
    </xf>
    <xf numFmtId="172" fontId="32" fillId="9" borderId="23" xfId="10" applyNumberFormat="1" applyFont="1" applyFill="1" applyBorder="1" applyAlignment="1">
      <alignment vertical="center"/>
    </xf>
    <xf numFmtId="172" fontId="32" fillId="9" borderId="5" xfId="10" applyNumberFormat="1" applyFont="1" applyFill="1" applyBorder="1" applyAlignment="1">
      <alignment vertical="center"/>
    </xf>
    <xf numFmtId="0" fontId="29" fillId="13" borderId="3" xfId="22" applyFont="1" applyFill="1" applyBorder="1" applyAlignment="1">
      <alignment horizontal="center" vertical="center" wrapText="1"/>
    </xf>
    <xf numFmtId="0" fontId="29" fillId="0" borderId="30" xfId="22" applyFont="1" applyBorder="1" applyAlignment="1">
      <alignment horizontal="left" vertical="center" wrapText="1"/>
    </xf>
    <xf numFmtId="0" fontId="29" fillId="0" borderId="73" xfId="22" applyFont="1" applyBorder="1" applyAlignment="1">
      <alignment horizontal="center" vertical="center" wrapText="1"/>
    </xf>
    <xf numFmtId="0" fontId="29" fillId="0" borderId="8" xfId="22" applyFont="1" applyBorder="1" applyAlignment="1">
      <alignment horizontal="center" vertical="center" wrapText="1"/>
    </xf>
    <xf numFmtId="0" fontId="29" fillId="10" borderId="75" xfId="22" applyFont="1" applyFill="1" applyBorder="1" applyAlignment="1">
      <alignment horizontal="left" vertical="center" wrapText="1"/>
    </xf>
    <xf numFmtId="1" fontId="29" fillId="10" borderId="75" xfId="30" applyNumberFormat="1" applyFont="1" applyFill="1" applyBorder="1" applyAlignment="1" applyProtection="1">
      <alignment horizontal="center" vertical="center" wrapText="1"/>
    </xf>
    <xf numFmtId="1" fontId="29" fillId="10" borderId="75" xfId="30" applyNumberFormat="1" applyFont="1" applyFill="1" applyBorder="1" applyAlignment="1">
      <alignment horizontal="center" vertical="center" wrapText="1"/>
    </xf>
    <xf numFmtId="1" fontId="29" fillId="10" borderId="5" xfId="28" applyNumberFormat="1" applyFont="1" applyFill="1" applyBorder="1" applyAlignment="1" applyProtection="1">
      <alignment vertical="center" wrapText="1"/>
    </xf>
    <xf numFmtId="0" fontId="29" fillId="13" borderId="80" xfId="22" applyFont="1" applyFill="1" applyBorder="1" applyAlignment="1">
      <alignment vertical="center" wrapText="1"/>
    </xf>
    <xf numFmtId="3" fontId="32" fillId="9" borderId="21" xfId="10" applyNumberFormat="1" applyFont="1" applyFill="1" applyBorder="1" applyAlignment="1">
      <alignment horizontal="center" vertical="center"/>
    </xf>
    <xf numFmtId="3" fontId="32" fillId="0" borderId="21" xfId="10" applyNumberFormat="1" applyFont="1" applyBorder="1" applyAlignment="1">
      <alignment horizontal="center" vertical="center"/>
    </xf>
    <xf numFmtId="0" fontId="29" fillId="13" borderId="81" xfId="22" applyFont="1" applyFill="1" applyBorder="1" applyAlignment="1">
      <alignment vertical="center" wrapText="1"/>
    </xf>
    <xf numFmtId="3" fontId="32" fillId="0" borderId="6" xfId="10" applyNumberFormat="1" applyFont="1" applyBorder="1" applyAlignment="1">
      <alignment horizontal="center" vertical="center"/>
    </xf>
    <xf numFmtId="3" fontId="32" fillId="9" borderId="6" xfId="10" applyNumberFormat="1" applyFont="1" applyFill="1" applyBorder="1" applyAlignment="1">
      <alignment horizontal="center" vertical="center"/>
    </xf>
    <xf numFmtId="3" fontId="38" fillId="0" borderId="6" xfId="0" applyNumberFormat="1" applyFont="1" applyBorder="1"/>
    <xf numFmtId="3" fontId="38" fillId="0" borderId="39" xfId="0" applyNumberFormat="1" applyFont="1" applyBorder="1"/>
    <xf numFmtId="3" fontId="38" fillId="0" borderId="39" xfId="0" applyNumberFormat="1" applyFont="1" applyBorder="1" applyAlignment="1">
      <alignment horizontal="center" vertical="center"/>
    </xf>
    <xf numFmtId="0" fontId="29" fillId="13" borderId="82" xfId="22" applyFont="1" applyFill="1" applyBorder="1" applyAlignment="1">
      <alignment vertical="center" wrapText="1"/>
    </xf>
    <xf numFmtId="3" fontId="32" fillId="0" borderId="5" xfId="10" applyNumberFormat="1" applyFont="1" applyBorder="1" applyAlignment="1">
      <alignment horizontal="center" vertical="center"/>
    </xf>
    <xf numFmtId="9" fontId="29" fillId="0" borderId="3" xfId="28" applyFont="1" applyFill="1" applyBorder="1" applyAlignment="1" applyProtection="1">
      <alignment horizontal="center" vertical="center" wrapText="1"/>
    </xf>
    <xf numFmtId="9" fontId="30" fillId="10" borderId="5" xfId="30" applyFont="1" applyFill="1" applyBorder="1" applyAlignment="1" applyProtection="1">
      <alignment horizontal="center" vertical="center" wrapText="1"/>
    </xf>
    <xf numFmtId="9" fontId="29" fillId="10" borderId="5" xfId="28" applyFont="1" applyFill="1" applyBorder="1" applyAlignment="1" applyProtection="1">
      <alignment horizontal="center" vertical="center" wrapText="1"/>
    </xf>
    <xf numFmtId="9" fontId="40" fillId="0" borderId="39" xfId="28" applyFont="1" applyBorder="1" applyAlignment="1">
      <alignment horizontal="left" vertical="top" wrapText="1"/>
    </xf>
    <xf numFmtId="0" fontId="40" fillId="0" borderId="12" xfId="0" applyFont="1" applyBorder="1" applyAlignment="1">
      <alignment vertical="center" wrapText="1"/>
    </xf>
    <xf numFmtId="0" fontId="29" fillId="10" borderId="3"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30" fillId="0" borderId="6" xfId="0" applyFont="1" applyBorder="1" applyAlignment="1">
      <alignment horizontal="center" vertical="center"/>
    </xf>
    <xf numFmtId="0" fontId="30" fillId="0" borderId="29" xfId="0" applyFont="1" applyBorder="1" applyAlignment="1">
      <alignment horizontal="center" vertical="center"/>
    </xf>
    <xf numFmtId="0" fontId="29" fillId="10" borderId="7" xfId="0" applyFont="1" applyFill="1" applyBorder="1" applyAlignment="1">
      <alignment vertical="center"/>
    </xf>
    <xf numFmtId="0" fontId="29" fillId="10" borderId="8" xfId="0" applyFont="1" applyFill="1" applyBorder="1" applyAlignment="1">
      <alignment vertical="center"/>
    </xf>
    <xf numFmtId="0" fontId="30" fillId="0" borderId="30" xfId="0" applyFont="1" applyBorder="1" applyAlignment="1">
      <alignment horizontal="center" vertical="center"/>
    </xf>
    <xf numFmtId="0" fontId="29" fillId="10" borderId="0" xfId="0" applyFont="1" applyFill="1" applyAlignment="1">
      <alignment vertical="center"/>
    </xf>
    <xf numFmtId="0" fontId="29" fillId="10" borderId="9" xfId="0" applyFont="1" applyFill="1" applyBorder="1" applyAlignment="1">
      <alignment vertical="center"/>
    </xf>
    <xf numFmtId="0" fontId="30" fillId="0" borderId="15" xfId="0" applyFont="1" applyBorder="1" applyAlignment="1">
      <alignment horizontal="center" vertical="center"/>
    </xf>
    <xf numFmtId="0" fontId="29" fillId="10" borderId="10" xfId="0" applyFont="1" applyFill="1" applyBorder="1" applyAlignment="1">
      <alignment vertical="center"/>
    </xf>
    <xf numFmtId="0" fontId="29" fillId="10" borderId="11" xfId="0" applyFont="1" applyFill="1" applyBorder="1" applyAlignment="1">
      <alignment vertical="center"/>
    </xf>
    <xf numFmtId="9" fontId="29" fillId="10" borderId="6" xfId="28" applyFont="1" applyFill="1" applyBorder="1" applyAlignment="1">
      <alignment horizontal="center" vertical="center" wrapText="1"/>
    </xf>
    <xf numFmtId="0" fontId="30" fillId="0" borderId="39" xfId="0" applyFont="1" applyBorder="1" applyAlignment="1">
      <alignment horizontal="center" vertical="center" wrapText="1"/>
    </xf>
    <xf numFmtId="0" fontId="30" fillId="0" borderId="12" xfId="0" applyFont="1" applyBorder="1" applyAlignment="1">
      <alignment horizontal="center" vertical="center"/>
    </xf>
    <xf numFmtId="0" fontId="30" fillId="0" borderId="6" xfId="0" applyFont="1" applyBorder="1" applyAlignment="1">
      <alignment horizontal="center" vertical="center" wrapText="1"/>
    </xf>
    <xf numFmtId="0" fontId="39" fillId="0" borderId="6" xfId="10" applyNumberFormat="1" applyFont="1" applyBorder="1" applyAlignment="1">
      <alignment horizontal="center" vertical="center"/>
    </xf>
    <xf numFmtId="0" fontId="39" fillId="0" borderId="6" xfId="0" applyFont="1" applyBorder="1" applyAlignment="1">
      <alignment horizontal="center" vertical="center" wrapText="1"/>
    </xf>
    <xf numFmtId="0" fontId="39" fillId="0" borderId="12" xfId="0" applyFont="1" applyBorder="1" applyAlignment="1">
      <alignment vertical="center" wrapText="1"/>
    </xf>
    <xf numFmtId="9" fontId="30" fillId="0" borderId="6" xfId="0" applyNumberFormat="1" applyFont="1" applyBorder="1" applyAlignment="1">
      <alignment vertical="center"/>
    </xf>
    <xf numFmtId="9" fontId="30" fillId="0" borderId="6" xfId="28" applyFont="1" applyBorder="1" applyAlignment="1">
      <alignment vertical="center"/>
    </xf>
    <xf numFmtId="9" fontId="30" fillId="0" borderId="6" xfId="28" applyFont="1" applyFill="1" applyBorder="1" applyAlignment="1">
      <alignment vertical="center"/>
    </xf>
    <xf numFmtId="0" fontId="40" fillId="0" borderId="12" xfId="28" applyNumberFormat="1" applyFont="1" applyFill="1" applyBorder="1" applyAlignment="1">
      <alignment vertical="center" wrapText="1"/>
    </xf>
    <xf numFmtId="0" fontId="48" fillId="0" borderId="71" xfId="34" applyFont="1" applyBorder="1" applyAlignment="1">
      <alignment horizontal="center" vertical="center"/>
    </xf>
    <xf numFmtId="0" fontId="40" fillId="0" borderId="39" xfId="28" applyNumberFormat="1" applyFont="1" applyBorder="1" applyAlignment="1">
      <alignment vertical="center" wrapText="1"/>
    </xf>
    <xf numFmtId="9" fontId="30" fillId="0" borderId="39" xfId="28" applyFont="1" applyBorder="1" applyAlignment="1">
      <alignment vertical="center" wrapText="1"/>
    </xf>
    <xf numFmtId="0" fontId="30" fillId="0" borderId="6" xfId="0" applyFont="1" applyBorder="1" applyAlignment="1">
      <alignment vertical="center" wrapText="1"/>
    </xf>
    <xf numFmtId="0" fontId="30" fillId="0" borderId="8" xfId="0" applyFont="1" applyBorder="1" applyAlignment="1">
      <alignment horizontal="center" vertical="center" wrapText="1"/>
    </xf>
    <xf numFmtId="0" fontId="39" fillId="0" borderId="6" xfId="0" applyFont="1" applyBorder="1" applyAlignment="1">
      <alignment horizontal="center" vertical="center"/>
    </xf>
    <xf numFmtId="0" fontId="39" fillId="0" borderId="6" xfId="0" applyFont="1" applyBorder="1" applyAlignment="1">
      <alignment vertical="center"/>
    </xf>
    <xf numFmtId="9" fontId="40" fillId="0" borderId="12" xfId="28" applyFont="1" applyBorder="1" applyAlignment="1">
      <alignment horizontal="left" vertical="center" wrapText="1"/>
    </xf>
    <xf numFmtId="0" fontId="32" fillId="0" borderId="6" xfId="0" applyFont="1" applyBorder="1" applyAlignment="1">
      <alignment vertical="center"/>
    </xf>
    <xf numFmtId="0" fontId="32" fillId="0" borderId="6" xfId="0" applyFont="1" applyBorder="1" applyAlignment="1">
      <alignment horizontal="center" vertical="center"/>
    </xf>
    <xf numFmtId="9" fontId="30" fillId="0" borderId="6" xfId="28" applyFont="1" applyBorder="1" applyAlignment="1">
      <alignment vertical="center" wrapText="1"/>
    </xf>
    <xf numFmtId="9" fontId="40" fillId="0" borderId="12" xfId="28" applyFont="1" applyFill="1" applyBorder="1" applyAlignment="1">
      <alignment vertical="center" wrapText="1"/>
    </xf>
    <xf numFmtId="9" fontId="30" fillId="0" borderId="39" xfId="28" applyFont="1" applyBorder="1" applyAlignment="1">
      <alignment vertical="center"/>
    </xf>
    <xf numFmtId="0" fontId="30" fillId="0" borderId="4" xfId="0" applyFont="1" applyBorder="1" applyAlignment="1">
      <alignment horizontal="center" vertical="center" wrapText="1"/>
    </xf>
    <xf numFmtId="0" fontId="30" fillId="0" borderId="0" xfId="0" applyFont="1" applyAlignment="1">
      <alignment horizontal="center" vertical="center"/>
    </xf>
    <xf numFmtId="9" fontId="30" fillId="0" borderId="0" xfId="28" applyFont="1" applyAlignment="1">
      <alignment vertical="center"/>
    </xf>
    <xf numFmtId="0" fontId="30" fillId="0" borderId="0" xfId="0" applyFont="1" applyAlignment="1">
      <alignment vertical="center" wrapText="1"/>
    </xf>
    <xf numFmtId="3" fontId="32" fillId="0" borderId="0" xfId="0" applyNumberFormat="1" applyFont="1" applyAlignment="1">
      <alignment vertical="center"/>
    </xf>
    <xf numFmtId="172" fontId="32" fillId="0" borderId="5" xfId="10" applyNumberFormat="1" applyFont="1" applyFill="1" applyBorder="1" applyAlignment="1">
      <alignment vertical="center"/>
    </xf>
    <xf numFmtId="172" fontId="32" fillId="0" borderId="4" xfId="10" applyNumberFormat="1" applyFont="1" applyFill="1" applyBorder="1" applyAlignment="1">
      <alignment vertical="center"/>
    </xf>
    <xf numFmtId="9" fontId="49" fillId="0" borderId="12" xfId="28" applyFont="1" applyBorder="1" applyAlignment="1">
      <alignment vertical="center"/>
    </xf>
    <xf numFmtId="9" fontId="15" fillId="9" borderId="5" xfId="28" applyFont="1" applyFill="1" applyBorder="1" applyAlignment="1">
      <alignment vertical="center"/>
    </xf>
    <xf numFmtId="9" fontId="22" fillId="0" borderId="27" xfId="28" applyFont="1" applyBorder="1" applyAlignment="1">
      <alignment vertical="center"/>
    </xf>
    <xf numFmtId="9" fontId="15" fillId="9" borderId="6" xfId="28" applyFont="1" applyFill="1" applyBorder="1" applyAlignment="1">
      <alignment vertical="center"/>
    </xf>
    <xf numFmtId="0" fontId="29" fillId="13" borderId="29" xfId="22" applyFont="1" applyFill="1" applyBorder="1" applyAlignment="1">
      <alignment horizontal="center" vertical="center" wrapText="1"/>
    </xf>
    <xf numFmtId="0" fontId="29" fillId="13" borderId="7" xfId="22" applyFont="1" applyFill="1" applyBorder="1" applyAlignment="1">
      <alignment horizontal="center" vertical="center" wrapText="1"/>
    </xf>
    <xf numFmtId="0" fontId="29" fillId="13" borderId="59" xfId="22" applyFont="1" applyFill="1" applyBorder="1" applyAlignment="1">
      <alignment horizontal="center" vertical="center" wrapText="1"/>
    </xf>
    <xf numFmtId="9" fontId="48" fillId="0" borderId="71" xfId="34" applyNumberFormat="1" applyFont="1" applyFill="1" applyBorder="1" applyAlignment="1">
      <alignment horizontal="center" vertical="center" wrapText="1"/>
    </xf>
    <xf numFmtId="9" fontId="30" fillId="0" borderId="71" xfId="22" applyNumberFormat="1" applyFont="1" applyBorder="1" applyAlignment="1">
      <alignment horizontal="center" vertical="center" wrapText="1"/>
    </xf>
    <xf numFmtId="9" fontId="30" fillId="0" borderId="29" xfId="22" applyNumberFormat="1" applyFont="1" applyBorder="1" applyAlignment="1">
      <alignment horizontal="left" vertical="center" wrapText="1"/>
    </xf>
    <xf numFmtId="9" fontId="30" fillId="0" borderId="7" xfId="22" applyNumberFormat="1" applyFont="1" applyBorder="1" applyAlignment="1">
      <alignment horizontal="left" vertical="center" wrapText="1"/>
    </xf>
    <xf numFmtId="9" fontId="30" fillId="0" borderId="15" xfId="22" applyNumberFormat="1" applyFont="1" applyBorder="1" applyAlignment="1">
      <alignment horizontal="left" vertical="center" wrapText="1"/>
    </xf>
    <xf numFmtId="9" fontId="30" fillId="0" borderId="10" xfId="22" applyNumberFormat="1" applyFont="1" applyBorder="1" applyAlignment="1">
      <alignment horizontal="left" vertical="center" wrapText="1"/>
    </xf>
    <xf numFmtId="9" fontId="40" fillId="0" borderId="29" xfId="22" applyNumberFormat="1" applyFont="1" applyBorder="1" applyAlignment="1">
      <alignment horizontal="left" vertical="center" wrapText="1"/>
    </xf>
    <xf numFmtId="0" fontId="41" fillId="0" borderId="29" xfId="0" applyFont="1" applyBorder="1" applyAlignment="1">
      <alignment vertical="center" wrapText="1"/>
    </xf>
    <xf numFmtId="0" fontId="29" fillId="0" borderId="7" xfId="0" applyFont="1" applyBorder="1" applyAlignment="1">
      <alignment vertical="center" wrapText="1"/>
    </xf>
    <xf numFmtId="0" fontId="29" fillId="0" borderId="87" xfId="0" applyFont="1" applyBorder="1" applyAlignment="1">
      <alignment vertical="center" wrapText="1"/>
    </xf>
    <xf numFmtId="0" fontId="29" fillId="0" borderId="88" xfId="0" applyFont="1" applyBorder="1" applyAlignment="1">
      <alignment vertical="center" wrapText="1"/>
    </xf>
    <xf numFmtId="9" fontId="48" fillId="0" borderId="71" xfId="34" applyNumberFormat="1" applyFont="1" applyBorder="1" applyAlignment="1">
      <alignment horizontal="center" vertical="center" wrapText="1"/>
    </xf>
    <xf numFmtId="2" fontId="30" fillId="0" borderId="58" xfId="22" applyNumberFormat="1" applyFont="1" applyBorder="1" applyAlignment="1">
      <alignment horizontal="left" vertical="center" wrapText="1"/>
    </xf>
    <xf numFmtId="2" fontId="30" fillId="0" borderId="18" xfId="22" applyNumberFormat="1" applyFont="1" applyBorder="1" applyAlignment="1">
      <alignment horizontal="left" vertical="center" wrapText="1"/>
    </xf>
    <xf numFmtId="9" fontId="30" fillId="0" borderId="12" xfId="28" applyFont="1" applyBorder="1" applyAlignment="1">
      <alignment horizontal="center" vertical="center" wrapText="1"/>
    </xf>
    <xf numFmtId="9" fontId="30" fillId="0" borderId="5" xfId="28" applyFont="1" applyBorder="1" applyAlignment="1">
      <alignment horizontal="center" vertical="center" wrapText="1"/>
    </xf>
    <xf numFmtId="2" fontId="30" fillId="0" borderId="14" xfId="22" applyNumberFormat="1" applyFont="1" applyBorder="1" applyAlignment="1">
      <alignment horizontal="left" vertical="center" wrapText="1"/>
    </xf>
    <xf numFmtId="9" fontId="30" fillId="0" borderId="6" xfId="28" applyFont="1" applyBorder="1" applyAlignment="1">
      <alignment horizontal="center" vertical="center" wrapText="1"/>
    </xf>
    <xf numFmtId="0" fontId="29" fillId="0" borderId="58" xfId="22" applyFont="1" applyBorder="1" applyAlignment="1">
      <alignment horizontal="center" vertical="center" wrapText="1"/>
    </xf>
    <xf numFmtId="0" fontId="29" fillId="0" borderId="18" xfId="22" applyFont="1" applyBorder="1" applyAlignment="1">
      <alignment horizontal="center" vertical="center" wrapText="1"/>
    </xf>
    <xf numFmtId="9" fontId="29" fillId="0" borderId="3" xfId="22" applyNumberFormat="1" applyFont="1" applyBorder="1" applyAlignment="1">
      <alignment horizontal="center" vertical="center" wrapText="1"/>
    </xf>
    <xf numFmtId="0" fontId="29" fillId="0" borderId="19" xfId="22" applyFont="1" applyBorder="1" applyAlignment="1">
      <alignment horizontal="center" vertical="center" wrapText="1"/>
    </xf>
    <xf numFmtId="0" fontId="29" fillId="13" borderId="20" xfId="22" applyFont="1" applyFill="1" applyBorder="1" applyAlignment="1">
      <alignment horizontal="center" vertical="center" wrapText="1"/>
    </xf>
    <xf numFmtId="0" fontId="29" fillId="13" borderId="13" xfId="22" applyFont="1" applyFill="1" applyBorder="1" applyAlignment="1">
      <alignment horizontal="center" vertical="center" wrapText="1"/>
    </xf>
    <xf numFmtId="0" fontId="29" fillId="13" borderId="21" xfId="22" applyFont="1" applyFill="1" applyBorder="1" applyAlignment="1">
      <alignment horizontal="center" vertical="center" wrapText="1"/>
    </xf>
    <xf numFmtId="0" fontId="29" fillId="13" borderId="6" xfId="22" applyFont="1" applyFill="1" applyBorder="1" applyAlignment="1">
      <alignment horizontal="center" vertical="center" wrapText="1"/>
    </xf>
    <xf numFmtId="0" fontId="29" fillId="0" borderId="35" xfId="22" applyFont="1" applyBorder="1" applyAlignment="1">
      <alignment horizontal="center" vertical="center" wrapText="1"/>
    </xf>
    <xf numFmtId="0" fontId="29" fillId="0" borderId="36" xfId="22" applyFont="1" applyBorder="1" applyAlignment="1">
      <alignment horizontal="center" vertical="center" wrapText="1"/>
    </xf>
    <xf numFmtId="0" fontId="29" fillId="0" borderId="37" xfId="22" applyFont="1" applyBorder="1" applyAlignment="1">
      <alignment horizontal="center" vertical="center" wrapText="1"/>
    </xf>
    <xf numFmtId="0" fontId="29" fillId="13" borderId="12" xfId="22" applyFont="1" applyFill="1" applyBorder="1" applyAlignment="1">
      <alignment horizontal="center" vertical="center" wrapText="1"/>
    </xf>
    <xf numFmtId="0" fontId="29" fillId="13" borderId="38" xfId="22" applyFont="1" applyFill="1" applyBorder="1" applyAlignment="1">
      <alignment horizontal="center" vertical="center" wrapText="1"/>
    </xf>
    <xf numFmtId="0" fontId="29" fillId="13" borderId="39" xfId="22" applyFont="1" applyFill="1" applyBorder="1" applyAlignment="1">
      <alignment horizontal="center" vertical="center" wrapText="1"/>
    </xf>
    <xf numFmtId="0" fontId="29" fillId="13" borderId="40" xfId="22" applyFont="1" applyFill="1" applyBorder="1" applyAlignment="1">
      <alignment horizontal="center" vertical="center" wrapText="1"/>
    </xf>
    <xf numFmtId="0" fontId="29" fillId="13" borderId="4" xfId="22" applyFont="1" applyFill="1" applyBorder="1" applyAlignment="1">
      <alignment horizontal="center" vertical="center" wrapText="1"/>
    </xf>
    <xf numFmtId="0" fontId="29" fillId="13" borderId="41" xfId="22" applyFont="1" applyFill="1" applyBorder="1" applyAlignment="1">
      <alignment horizontal="center" vertical="center" wrapText="1"/>
    </xf>
    <xf numFmtId="0" fontId="29" fillId="13" borderId="42" xfId="22" applyFont="1" applyFill="1" applyBorder="1" applyAlignment="1">
      <alignment horizontal="center" vertical="center" wrapText="1"/>
    </xf>
    <xf numFmtId="0" fontId="29" fillId="13" borderId="43" xfId="22" applyFont="1" applyFill="1" applyBorder="1" applyAlignment="1">
      <alignment horizontal="center" vertical="center" wrapText="1"/>
    </xf>
    <xf numFmtId="9" fontId="40" fillId="0" borderId="29" xfId="30" applyFont="1" applyFill="1" applyBorder="1" applyAlignment="1" applyProtection="1">
      <alignment horizontal="center" vertical="center" wrapText="1"/>
    </xf>
    <xf numFmtId="9" fontId="30" fillId="0" borderId="7" xfId="30" applyFont="1" applyFill="1" applyBorder="1" applyAlignment="1" applyProtection="1">
      <alignment horizontal="center" vertical="center" wrapText="1"/>
    </xf>
    <xf numFmtId="9" fontId="30" fillId="0" borderId="8" xfId="30" applyFont="1" applyFill="1" applyBorder="1" applyAlignment="1" applyProtection="1">
      <alignment horizontal="center" vertical="center" wrapText="1"/>
    </xf>
    <xf numFmtId="9" fontId="30" fillId="0" borderId="44" xfId="30" applyFont="1" applyFill="1" applyBorder="1" applyAlignment="1" applyProtection="1">
      <alignment horizontal="center" vertical="center" wrapText="1"/>
    </xf>
    <xf numFmtId="9" fontId="30" fillId="0" borderId="45" xfId="30" applyFont="1" applyFill="1" applyBorder="1" applyAlignment="1" applyProtection="1">
      <alignment horizontal="center" vertical="center" wrapText="1"/>
    </xf>
    <xf numFmtId="9" fontId="30" fillId="0" borderId="46" xfId="30" applyFont="1" applyFill="1" applyBorder="1" applyAlignment="1" applyProtection="1">
      <alignment horizontal="center" vertical="center" wrapText="1"/>
    </xf>
    <xf numFmtId="9" fontId="40" fillId="0" borderId="6" xfId="30" applyFont="1" applyFill="1" applyBorder="1" applyAlignment="1" applyProtection="1">
      <alignment horizontal="center" vertical="center" wrapText="1"/>
    </xf>
    <xf numFmtId="9" fontId="30" fillId="0" borderId="6" xfId="30" applyFont="1" applyFill="1" applyBorder="1" applyAlignment="1" applyProtection="1">
      <alignment horizontal="center" vertical="center" wrapText="1"/>
    </xf>
    <xf numFmtId="9" fontId="30" fillId="0" borderId="5" xfId="30" applyFont="1" applyFill="1" applyBorder="1" applyAlignment="1" applyProtection="1">
      <alignment horizontal="center" vertical="center" wrapText="1"/>
    </xf>
    <xf numFmtId="9" fontId="30" fillId="0" borderId="16" xfId="30" applyFont="1" applyFill="1" applyBorder="1" applyAlignment="1" applyProtection="1">
      <alignment horizontal="center" vertical="center" wrapText="1"/>
    </xf>
    <xf numFmtId="9" fontId="30" fillId="0" borderId="28" xfId="30" applyFont="1" applyFill="1" applyBorder="1" applyAlignment="1" applyProtection="1">
      <alignment horizontal="center" vertical="center" wrapText="1"/>
    </xf>
    <xf numFmtId="0" fontId="29" fillId="13" borderId="22" xfId="22" applyFont="1" applyFill="1" applyBorder="1" applyAlignment="1">
      <alignment horizontal="center" vertical="center" wrapText="1"/>
    </xf>
    <xf numFmtId="0" fontId="29" fillId="13" borderId="16" xfId="22" applyFont="1" applyFill="1" applyBorder="1" applyAlignment="1">
      <alignment horizontal="center" vertical="center" wrapText="1"/>
    </xf>
    <xf numFmtId="0" fontId="30" fillId="13" borderId="6" xfId="22" applyFont="1" applyFill="1" applyBorder="1" applyAlignment="1">
      <alignment horizontal="center" vertical="center" wrapText="1"/>
    </xf>
    <xf numFmtId="0" fontId="43" fillId="0" borderId="32" xfId="0" applyFont="1" applyBorder="1" applyAlignment="1">
      <alignment horizontal="left" vertical="center" wrapText="1"/>
    </xf>
    <xf numFmtId="0" fontId="43" fillId="0" borderId="33" xfId="0" applyFont="1" applyBorder="1" applyAlignment="1">
      <alignment horizontal="left" vertical="center" wrapText="1"/>
    </xf>
    <xf numFmtId="0" fontId="43" fillId="0" borderId="34" xfId="0" applyFont="1" applyBorder="1" applyAlignment="1">
      <alignment horizontal="left" vertical="center" wrapText="1"/>
    </xf>
    <xf numFmtId="0" fontId="29" fillId="0" borderId="1" xfId="22" applyFont="1" applyBorder="1" applyAlignment="1">
      <alignment horizontal="center" vertical="center" wrapText="1"/>
    </xf>
    <xf numFmtId="0" fontId="29" fillId="0" borderId="0" xfId="22" applyFont="1" applyAlignment="1">
      <alignment horizontal="center" vertical="center" wrapText="1"/>
    </xf>
    <xf numFmtId="0" fontId="29" fillId="0" borderId="2" xfId="22" applyFont="1" applyBorder="1" applyAlignment="1">
      <alignment horizontal="center" vertical="center" wrapText="1"/>
    </xf>
    <xf numFmtId="0" fontId="29" fillId="0" borderId="47" xfId="22" applyFont="1" applyBorder="1" applyAlignment="1">
      <alignment horizontal="center" vertical="center" wrapText="1"/>
    </xf>
    <xf numFmtId="0" fontId="29" fillId="0" borderId="45" xfId="22" applyFont="1" applyBorder="1" applyAlignment="1">
      <alignment horizontal="center" vertical="center" wrapText="1"/>
    </xf>
    <xf numFmtId="0" fontId="29" fillId="0" borderId="48" xfId="22" applyFont="1" applyBorder="1" applyAlignment="1">
      <alignment horizontal="center" vertical="center" wrapText="1"/>
    </xf>
    <xf numFmtId="0" fontId="45" fillId="0" borderId="49" xfId="0" applyFont="1" applyBorder="1" applyAlignment="1">
      <alignment horizontal="center" vertical="center" wrapText="1"/>
    </xf>
    <xf numFmtId="0" fontId="45" fillId="0" borderId="42" xfId="0" applyFont="1" applyBorder="1" applyAlignment="1">
      <alignment horizontal="center" vertical="center" wrapText="1"/>
    </xf>
    <xf numFmtId="0" fontId="32" fillId="0" borderId="13" xfId="0" applyFont="1" applyBorder="1" applyAlignment="1">
      <alignment horizontal="center" vertical="center"/>
    </xf>
    <xf numFmtId="0" fontId="32" fillId="0" borderId="16" xfId="0" applyFont="1" applyBorder="1" applyAlignment="1">
      <alignment horizontal="center" vertical="center"/>
    </xf>
    <xf numFmtId="0" fontId="45" fillId="0" borderId="53" xfId="0" applyFont="1" applyBorder="1" applyAlignment="1">
      <alignment horizontal="center" vertical="center" wrapText="1"/>
    </xf>
    <xf numFmtId="0" fontId="45" fillId="0" borderId="61" xfId="0" applyFont="1" applyBorder="1" applyAlignment="1">
      <alignment horizontal="center" vertical="center" wrapText="1"/>
    </xf>
    <xf numFmtId="0" fontId="32" fillId="0" borderId="47" xfId="0" applyFont="1" applyBorder="1" applyAlignment="1">
      <alignment horizontal="center" vertical="center"/>
    </xf>
    <xf numFmtId="0" fontId="32" fillId="0" borderId="48" xfId="0" applyFont="1" applyBorder="1" applyAlignment="1">
      <alignment horizontal="center" vertical="center"/>
    </xf>
    <xf numFmtId="14" fontId="45" fillId="0" borderId="35" xfId="0" applyNumberFormat="1" applyFont="1" applyBorder="1" applyAlignment="1">
      <alignment horizontal="center" vertical="center"/>
    </xf>
    <xf numFmtId="0" fontId="45" fillId="0" borderId="37"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47" xfId="0" applyFont="1" applyBorder="1" applyAlignment="1">
      <alignment horizontal="center" vertical="center"/>
    </xf>
    <xf numFmtId="0" fontId="45" fillId="0" borderId="48" xfId="0" applyFont="1" applyBorder="1" applyAlignment="1">
      <alignment horizontal="center" vertical="center"/>
    </xf>
    <xf numFmtId="0" fontId="29" fillId="13" borderId="35" xfId="22" applyFont="1" applyFill="1" applyBorder="1" applyAlignment="1">
      <alignment horizontal="left" vertical="center" wrapText="1"/>
    </xf>
    <xf numFmtId="0" fontId="29" fillId="13" borderId="37" xfId="22" applyFont="1" applyFill="1" applyBorder="1" applyAlignment="1">
      <alignment horizontal="left" vertical="center" wrapText="1"/>
    </xf>
    <xf numFmtId="0" fontId="29" fillId="13" borderId="1" xfId="22" applyFont="1" applyFill="1" applyBorder="1" applyAlignment="1">
      <alignment horizontal="left" vertical="center" wrapText="1"/>
    </xf>
    <xf numFmtId="0" fontId="29" fillId="13" borderId="2" xfId="22" applyFont="1" applyFill="1" applyBorder="1" applyAlignment="1">
      <alignment horizontal="left" vertical="center" wrapText="1"/>
    </xf>
    <xf numFmtId="0" fontId="29" fillId="13" borderId="47" xfId="22" applyFont="1" applyFill="1" applyBorder="1" applyAlignment="1">
      <alignment horizontal="left" vertical="center" wrapText="1"/>
    </xf>
    <xf numFmtId="0" fontId="29" fillId="13" borderId="48" xfId="22" applyFont="1" applyFill="1" applyBorder="1" applyAlignment="1">
      <alignment horizontal="left" vertical="center" wrapText="1"/>
    </xf>
    <xf numFmtId="0" fontId="44" fillId="0" borderId="55" xfId="0" applyFont="1" applyBorder="1" applyAlignment="1">
      <alignment horizontal="center" vertical="center"/>
    </xf>
    <xf numFmtId="0" fontId="44" fillId="0" borderId="56" xfId="0" applyFont="1" applyBorder="1" applyAlignment="1">
      <alignment horizontal="center" vertical="center"/>
    </xf>
    <xf numFmtId="0" fontId="44" fillId="0" borderId="57" xfId="0" applyFont="1" applyBorder="1" applyAlignment="1">
      <alignment horizontal="center" vertical="center"/>
    </xf>
    <xf numFmtId="0" fontId="29" fillId="0" borderId="24" xfId="22" applyFont="1" applyBorder="1" applyAlignment="1">
      <alignment horizontal="center" vertical="center"/>
    </xf>
    <xf numFmtId="0" fontId="29" fillId="0" borderId="25" xfId="22" applyFont="1" applyBorder="1" applyAlignment="1">
      <alignment horizontal="center" vertical="center"/>
    </xf>
    <xf numFmtId="0" fontId="29" fillId="0" borderId="26" xfId="22" applyFont="1" applyBorder="1" applyAlignment="1">
      <alignment horizontal="center" vertical="center"/>
    </xf>
    <xf numFmtId="0" fontId="29" fillId="0" borderId="20" xfId="22" applyFont="1" applyBorder="1" applyAlignment="1">
      <alignment horizontal="center" vertical="center" wrapText="1"/>
    </xf>
    <xf numFmtId="0" fontId="29" fillId="0" borderId="21" xfId="22" applyFont="1" applyBorder="1" applyAlignment="1">
      <alignment horizontal="center" vertical="center" wrapText="1"/>
    </xf>
    <xf numFmtId="0" fontId="29" fillId="0" borderId="22" xfId="22" applyFont="1" applyBorder="1" applyAlignment="1">
      <alignment horizontal="center" vertical="center" wrapText="1"/>
    </xf>
    <xf numFmtId="0" fontId="29" fillId="0" borderId="23" xfId="22" applyFont="1" applyBorder="1" applyAlignment="1">
      <alignment horizontal="center" vertical="center" wrapText="1"/>
    </xf>
    <xf numFmtId="0" fontId="29" fillId="0" borderId="5" xfId="22" applyFont="1" applyBorder="1" applyAlignment="1">
      <alignment horizontal="center" vertical="center" wrapText="1"/>
    </xf>
    <xf numFmtId="0" fontId="29" fillId="0" borderId="28" xfId="22" applyFont="1" applyBorder="1" applyAlignment="1">
      <alignment horizontal="center" vertical="center" wrapText="1"/>
    </xf>
    <xf numFmtId="0" fontId="30" fillId="0" borderId="35" xfId="22" applyFont="1" applyBorder="1" applyAlignment="1">
      <alignment horizontal="center" vertical="center" wrapText="1"/>
    </xf>
    <xf numFmtId="0" fontId="30" fillId="0" borderId="1" xfId="22" applyFont="1" applyBorder="1" applyAlignment="1">
      <alignment horizontal="center" vertical="center" wrapText="1"/>
    </xf>
    <xf numFmtId="0" fontId="30" fillId="0" borderId="47" xfId="22" applyFont="1" applyBorder="1" applyAlignment="1">
      <alignment horizontal="center" vertical="center" wrapText="1"/>
    </xf>
    <xf numFmtId="0" fontId="32" fillId="0" borderId="0" xfId="0" applyFont="1" applyAlignment="1">
      <alignment horizontal="center" vertical="center"/>
    </xf>
    <xf numFmtId="0" fontId="30" fillId="0" borderId="5" xfId="22" applyFont="1" applyBorder="1" applyAlignment="1">
      <alignment horizontal="left" vertical="center" wrapText="1"/>
    </xf>
    <xf numFmtId="0" fontId="30" fillId="0" borderId="28" xfId="22" applyFont="1" applyBorder="1" applyAlignment="1">
      <alignment horizontal="left" vertical="center" wrapText="1"/>
    </xf>
    <xf numFmtId="0" fontId="29" fillId="13" borderId="47" xfId="22" applyFont="1" applyFill="1" applyBorder="1" applyAlignment="1">
      <alignment horizontal="center" vertical="center" wrapText="1"/>
    </xf>
    <xf numFmtId="0" fontId="29" fillId="13" borderId="45" xfId="22" applyFont="1" applyFill="1" applyBorder="1" applyAlignment="1">
      <alignment horizontal="center" vertical="center" wrapText="1"/>
    </xf>
    <xf numFmtId="0" fontId="29" fillId="13" borderId="48" xfId="22" applyFont="1" applyFill="1" applyBorder="1" applyAlignment="1">
      <alignment horizontal="center" vertical="center" wrapText="1"/>
    </xf>
    <xf numFmtId="0" fontId="29" fillId="13" borderId="32" xfId="22" applyFont="1" applyFill="1" applyBorder="1" applyAlignment="1">
      <alignment horizontal="center" vertical="center" wrapText="1"/>
    </xf>
    <xf numFmtId="0" fontId="29" fillId="13" borderId="33" xfId="22" applyFont="1" applyFill="1" applyBorder="1" applyAlignment="1">
      <alignment horizontal="center" vertical="center" wrapText="1"/>
    </xf>
    <xf numFmtId="0" fontId="29" fillId="13" borderId="34" xfId="22" applyFont="1" applyFill="1" applyBorder="1" applyAlignment="1">
      <alignment horizontal="center" vertical="center" wrapText="1"/>
    </xf>
    <xf numFmtId="0" fontId="29" fillId="0" borderId="32" xfId="22" applyFont="1" applyBorder="1" applyAlignment="1">
      <alignment horizontal="center" vertical="center" wrapText="1"/>
    </xf>
    <xf numFmtId="0" fontId="29" fillId="0" borderId="33" xfId="22" applyFont="1" applyBorder="1" applyAlignment="1">
      <alignment horizontal="center" vertical="center" wrapText="1"/>
    </xf>
    <xf numFmtId="0" fontId="29" fillId="0" borderId="34" xfId="22" applyFont="1" applyBorder="1" applyAlignment="1">
      <alignment horizontal="center" vertical="center" wrapText="1"/>
    </xf>
    <xf numFmtId="0" fontId="30" fillId="0" borderId="5" xfId="22" applyFont="1" applyBorder="1" applyAlignment="1">
      <alignment horizontal="center" vertical="center" wrapText="1"/>
    </xf>
    <xf numFmtId="3" fontId="29" fillId="0" borderId="5" xfId="22" applyNumberFormat="1" applyFont="1" applyBorder="1" applyAlignment="1">
      <alignment horizontal="center" vertical="center" wrapText="1"/>
    </xf>
    <xf numFmtId="0" fontId="29" fillId="9" borderId="45" xfId="22" applyFont="1" applyFill="1" applyBorder="1" applyAlignment="1">
      <alignment horizontal="left" vertical="center" wrapText="1"/>
    </xf>
    <xf numFmtId="0" fontId="29" fillId="9" borderId="20" xfId="22" applyFont="1" applyFill="1" applyBorder="1" applyAlignment="1">
      <alignment horizontal="center" vertical="center" wrapText="1"/>
    </xf>
    <xf numFmtId="0" fontId="29" fillId="9" borderId="21" xfId="22" applyFont="1" applyFill="1" applyBorder="1" applyAlignment="1">
      <alignment horizontal="center" vertical="center" wrapText="1"/>
    </xf>
    <xf numFmtId="0" fontId="29" fillId="9" borderId="22" xfId="22" applyFont="1" applyFill="1" applyBorder="1" applyAlignment="1">
      <alignment horizontal="center" vertical="center" wrapText="1"/>
    </xf>
    <xf numFmtId="0" fontId="29" fillId="13" borderId="32" xfId="22" applyFont="1" applyFill="1" applyBorder="1" applyAlignment="1">
      <alignment horizontal="left" vertical="center" wrapText="1"/>
    </xf>
    <xf numFmtId="0" fontId="29" fillId="13" borderId="34" xfId="22" applyFont="1" applyFill="1" applyBorder="1" applyAlignment="1">
      <alignment horizontal="left" vertical="center" wrapText="1"/>
    </xf>
    <xf numFmtId="0" fontId="29" fillId="13" borderId="36" xfId="22" applyFont="1" applyFill="1" applyBorder="1" applyAlignment="1">
      <alignment horizontal="left" vertical="center" wrapText="1"/>
    </xf>
    <xf numFmtId="0" fontId="29" fillId="13" borderId="0" xfId="22" applyFont="1" applyFill="1" applyAlignment="1">
      <alignment horizontal="left" vertical="center" wrapText="1"/>
    </xf>
    <xf numFmtId="0" fontId="29" fillId="13" borderId="45" xfId="22" applyFont="1" applyFill="1" applyBorder="1" applyAlignment="1">
      <alignment horizontal="left" vertical="center" wrapText="1"/>
    </xf>
    <xf numFmtId="0" fontId="32" fillId="0" borderId="49" xfId="0" applyFont="1" applyBorder="1" applyAlignment="1">
      <alignment horizontal="center" vertical="center"/>
    </xf>
    <xf numFmtId="0" fontId="32" fillId="0" borderId="50" xfId="0" applyFont="1" applyBorder="1" applyAlignment="1">
      <alignment horizontal="center" vertical="center"/>
    </xf>
    <xf numFmtId="0" fontId="46" fillId="0" borderId="32" xfId="22" applyFont="1" applyBorder="1" applyAlignment="1">
      <alignment horizontal="center" vertical="center" wrapText="1"/>
    </xf>
    <xf numFmtId="0" fontId="46" fillId="0" borderId="33" xfId="22" applyFont="1" applyBorder="1" applyAlignment="1">
      <alignment horizontal="center" vertical="center" wrapText="1"/>
    </xf>
    <xf numFmtId="0" fontId="46" fillId="0" borderId="34" xfId="22" applyFont="1" applyBorder="1" applyAlignment="1">
      <alignment horizontal="center" vertical="center" wrapText="1"/>
    </xf>
    <xf numFmtId="0" fontId="45" fillId="0" borderId="51" xfId="0" applyFont="1" applyBorder="1" applyAlignment="1">
      <alignment horizontal="center" vertical="center" wrapText="1"/>
    </xf>
    <xf numFmtId="0" fontId="45" fillId="0" borderId="38" xfId="0" applyFont="1" applyBorder="1" applyAlignment="1">
      <alignment horizontal="center" vertical="center" wrapText="1"/>
    </xf>
    <xf numFmtId="2" fontId="30" fillId="0" borderId="13" xfId="22" applyNumberFormat="1" applyFont="1" applyBorder="1" applyAlignment="1">
      <alignment horizontal="left" vertical="center" wrapText="1"/>
    </xf>
    <xf numFmtId="9" fontId="40" fillId="0" borderId="29" xfId="22" applyNumberFormat="1" applyFont="1" applyBorder="1" applyAlignment="1">
      <alignment horizontal="left" vertical="top" wrapText="1"/>
    </xf>
    <xf numFmtId="9" fontId="30" fillId="0" borderId="7" xfId="22" applyNumberFormat="1" applyFont="1" applyBorder="1" applyAlignment="1">
      <alignment horizontal="left" vertical="top" wrapText="1"/>
    </xf>
    <xf numFmtId="9" fontId="30" fillId="0" borderId="15" xfId="22" applyNumberFormat="1" applyFont="1" applyBorder="1" applyAlignment="1">
      <alignment horizontal="left" vertical="top" wrapText="1"/>
    </xf>
    <xf numFmtId="9" fontId="30" fillId="0" borderId="10" xfId="22" applyNumberFormat="1" applyFont="1" applyBorder="1" applyAlignment="1">
      <alignment horizontal="left" vertical="top" wrapText="1"/>
    </xf>
    <xf numFmtId="9" fontId="48" fillId="0" borderId="76" xfId="34" applyNumberFormat="1" applyFont="1" applyFill="1" applyBorder="1" applyAlignment="1">
      <alignment horizontal="center" vertical="center" wrapText="1"/>
    </xf>
    <xf numFmtId="0" fontId="32" fillId="0" borderId="23" xfId="0" applyFont="1" applyBorder="1" applyAlignment="1">
      <alignment horizontal="left" vertical="center" wrapText="1"/>
    </xf>
    <xf numFmtId="9" fontId="30" fillId="0" borderId="74" xfId="22" applyNumberFormat="1" applyFont="1" applyBorder="1" applyAlignment="1">
      <alignment horizontal="left" vertical="center" wrapText="1"/>
    </xf>
    <xf numFmtId="9" fontId="30" fillId="0" borderId="44" xfId="22" applyNumberFormat="1" applyFont="1" applyBorder="1" applyAlignment="1">
      <alignment horizontal="left" vertical="center" wrapText="1"/>
    </xf>
    <xf numFmtId="9" fontId="30" fillId="0" borderId="45" xfId="22" applyNumberFormat="1" applyFont="1" applyBorder="1" applyAlignment="1">
      <alignment horizontal="left" vertical="center" wrapText="1"/>
    </xf>
    <xf numFmtId="9" fontId="30" fillId="0" borderId="77" xfId="22" applyNumberFormat="1" applyFont="1" applyBorder="1" applyAlignment="1">
      <alignment horizontal="left" vertical="center" wrapText="1"/>
    </xf>
    <xf numFmtId="9" fontId="48" fillId="0" borderId="75" xfId="34" applyNumberFormat="1" applyFont="1" applyFill="1" applyBorder="1" applyAlignment="1">
      <alignment horizontal="center" vertical="center" wrapText="1"/>
    </xf>
    <xf numFmtId="9" fontId="48" fillId="0" borderId="78" xfId="34" applyNumberFormat="1" applyFont="1" applyFill="1" applyBorder="1" applyAlignment="1">
      <alignment horizontal="center" vertical="center" wrapText="1"/>
    </xf>
    <xf numFmtId="9" fontId="30" fillId="0" borderId="29" xfId="30" applyFont="1" applyFill="1" applyBorder="1" applyAlignment="1" applyProtection="1">
      <alignment horizontal="center" vertical="center" wrapText="1"/>
    </xf>
    <xf numFmtId="9" fontId="30" fillId="0" borderId="59" xfId="30" applyFont="1" applyFill="1" applyBorder="1" applyAlignment="1" applyProtection="1">
      <alignment horizontal="center" vertical="center" wrapText="1"/>
    </xf>
    <xf numFmtId="9" fontId="30" fillId="0" borderId="48" xfId="30" applyFont="1" applyFill="1" applyBorder="1" applyAlignment="1" applyProtection="1">
      <alignment horizontal="center" vertical="center" wrapText="1"/>
    </xf>
    <xf numFmtId="0" fontId="29" fillId="13" borderId="72" xfId="22" applyFont="1" applyFill="1" applyBorder="1" applyAlignment="1">
      <alignment horizontal="center" vertical="center" wrapText="1"/>
    </xf>
    <xf numFmtId="0" fontId="29" fillId="13" borderId="71" xfId="22" applyFont="1" applyFill="1" applyBorder="1" applyAlignment="1">
      <alignment horizontal="center" vertical="center" wrapText="1"/>
    </xf>
    <xf numFmtId="0" fontId="29" fillId="13" borderId="76" xfId="22" applyFont="1" applyFill="1" applyBorder="1" applyAlignment="1">
      <alignment horizontal="center" vertical="center" wrapText="1"/>
    </xf>
    <xf numFmtId="0" fontId="29" fillId="0" borderId="44" xfId="22" applyFont="1" applyBorder="1" applyAlignment="1">
      <alignment horizontal="center" vertical="center" wrapText="1"/>
    </xf>
    <xf numFmtId="9" fontId="30" fillId="0" borderId="29" xfId="30" applyFont="1" applyFill="1" applyBorder="1" applyAlignment="1" applyProtection="1">
      <alignment horizontal="left" vertical="top" wrapText="1"/>
    </xf>
    <xf numFmtId="9" fontId="30" fillId="0" borderId="7" xfId="30" applyFont="1" applyFill="1" applyBorder="1" applyAlignment="1" applyProtection="1">
      <alignment horizontal="left" vertical="top" wrapText="1"/>
    </xf>
    <xf numFmtId="9" fontId="30" fillId="0" borderId="8" xfId="30" applyFont="1" applyFill="1" applyBorder="1" applyAlignment="1" applyProtection="1">
      <alignment horizontal="left" vertical="top" wrapText="1"/>
    </xf>
    <xf numFmtId="9" fontId="30" fillId="0" borderId="44" xfId="30" applyFont="1" applyFill="1" applyBorder="1" applyAlignment="1" applyProtection="1">
      <alignment horizontal="left" vertical="top" wrapText="1"/>
    </xf>
    <xf numFmtId="9" fontId="30" fillId="0" borderId="45" xfId="30" applyFont="1" applyFill="1" applyBorder="1" applyAlignment="1" applyProtection="1">
      <alignment horizontal="left" vertical="top" wrapText="1"/>
    </xf>
    <xf numFmtId="9" fontId="30" fillId="0" borderId="46" xfId="30" applyFont="1" applyFill="1" applyBorder="1" applyAlignment="1" applyProtection="1">
      <alignment horizontal="left" vertical="top" wrapText="1"/>
    </xf>
    <xf numFmtId="9" fontId="48" fillId="0" borderId="29" xfId="34" applyNumberFormat="1" applyFont="1" applyFill="1" applyBorder="1" applyAlignment="1">
      <alignment horizontal="center" vertical="center" wrapText="1"/>
    </xf>
    <xf numFmtId="9" fontId="48" fillId="0" borderId="7" xfId="34" applyNumberFormat="1" applyFont="1" applyFill="1" applyBorder="1" applyAlignment="1">
      <alignment horizontal="center" vertical="center" wrapText="1"/>
    </xf>
    <xf numFmtId="9" fontId="48" fillId="0" borderId="59" xfId="34" applyNumberFormat="1" applyFont="1" applyFill="1" applyBorder="1" applyAlignment="1">
      <alignment horizontal="center" vertical="center" wrapText="1"/>
    </xf>
    <xf numFmtId="9" fontId="48" fillId="0" borderId="87" xfId="34" applyNumberFormat="1" applyFont="1" applyFill="1" applyBorder="1" applyAlignment="1">
      <alignment horizontal="center" vertical="center" wrapText="1"/>
    </xf>
    <xf numFmtId="9" fontId="48" fillId="0" borderId="88" xfId="34" applyNumberFormat="1" applyFont="1" applyFill="1" applyBorder="1" applyAlignment="1">
      <alignment horizontal="center" vertical="center" wrapText="1"/>
    </xf>
    <xf numFmtId="9" fontId="48" fillId="0" borderId="89" xfId="34" applyNumberFormat="1" applyFont="1" applyFill="1" applyBorder="1" applyAlignment="1">
      <alignment horizontal="center" vertical="center" wrapText="1"/>
    </xf>
    <xf numFmtId="9" fontId="32" fillId="0" borderId="30" xfId="34" applyNumberFormat="1" applyFont="1" applyBorder="1" applyAlignment="1">
      <alignment horizontal="center" vertical="center" wrapText="1"/>
    </xf>
    <xf numFmtId="9" fontId="32" fillId="0" borderId="0" xfId="34" applyNumberFormat="1" applyFont="1" applyBorder="1" applyAlignment="1">
      <alignment horizontal="center" vertical="center" wrapText="1"/>
    </xf>
    <xf numFmtId="9" fontId="32" fillId="0" borderId="2" xfId="34" applyNumberFormat="1" applyFont="1" applyBorder="1" applyAlignment="1">
      <alignment horizontal="center" vertical="center" wrapText="1"/>
    </xf>
    <xf numFmtId="9" fontId="32" fillId="0" borderId="44" xfId="34" applyNumberFormat="1" applyFont="1" applyBorder="1" applyAlignment="1">
      <alignment horizontal="center" vertical="center" wrapText="1"/>
    </xf>
    <xf numFmtId="9" fontId="32" fillId="0" borderId="45" xfId="34" applyNumberFormat="1" applyFont="1" applyBorder="1" applyAlignment="1">
      <alignment horizontal="center" vertical="center" wrapText="1"/>
    </xf>
    <xf numFmtId="9" fontId="32" fillId="0" borderId="48" xfId="34" applyNumberFormat="1" applyFont="1" applyBorder="1" applyAlignment="1">
      <alignment horizontal="center" vertical="center" wrapText="1"/>
    </xf>
    <xf numFmtId="0" fontId="40" fillId="0" borderId="29" xfId="0" applyFont="1" applyBorder="1" applyAlignment="1">
      <alignment vertical="top" wrapText="1"/>
    </xf>
    <xf numFmtId="0" fontId="30" fillId="0" borderId="7" xfId="0" applyFont="1" applyBorder="1" applyAlignment="1">
      <alignment vertical="top" wrapText="1"/>
    </xf>
    <xf numFmtId="0" fontId="30" fillId="0" borderId="74" xfId="0" applyFont="1" applyBorder="1" applyAlignment="1">
      <alignment vertical="top" wrapText="1"/>
    </xf>
    <xf numFmtId="0" fontId="40" fillId="0" borderId="15" xfId="0" applyFont="1" applyBorder="1" applyAlignment="1">
      <alignment vertical="top" wrapText="1"/>
    </xf>
    <xf numFmtId="0" fontId="30" fillId="0" borderId="10" xfId="0" applyFont="1" applyBorder="1" applyAlignment="1">
      <alignment vertical="top" wrapText="1"/>
    </xf>
    <xf numFmtId="0" fontId="30" fillId="0" borderId="86" xfId="0" applyFont="1" applyBorder="1" applyAlignment="1">
      <alignment vertical="top" wrapText="1"/>
    </xf>
    <xf numFmtId="9" fontId="30" fillId="0" borderId="6" xfId="30" applyFont="1" applyFill="1" applyBorder="1" applyAlignment="1" applyProtection="1">
      <alignment horizontal="left" vertical="center" wrapText="1"/>
    </xf>
    <xf numFmtId="9" fontId="30" fillId="0" borderId="16" xfId="30" applyFont="1" applyFill="1" applyBorder="1" applyAlignment="1" applyProtection="1">
      <alignment horizontal="left" vertical="center" wrapText="1"/>
    </xf>
    <xf numFmtId="9" fontId="30" fillId="0" borderId="5" xfId="30" applyFont="1" applyFill="1" applyBorder="1" applyAlignment="1" applyProtection="1">
      <alignment horizontal="left" vertical="center" wrapText="1"/>
    </xf>
    <xf numFmtId="9" fontId="30" fillId="0" borderId="28" xfId="30" applyFont="1" applyFill="1" applyBorder="1" applyAlignment="1" applyProtection="1">
      <alignment horizontal="left" vertical="center" wrapText="1"/>
    </xf>
    <xf numFmtId="0" fontId="29" fillId="13" borderId="52" xfId="22" applyFont="1" applyFill="1" applyBorder="1" applyAlignment="1">
      <alignment horizontal="center" vertical="center" wrapText="1"/>
    </xf>
    <xf numFmtId="0" fontId="30" fillId="0" borderId="29" xfId="0" applyFont="1" applyBorder="1" applyAlignment="1">
      <alignment vertical="top" wrapText="1"/>
    </xf>
    <xf numFmtId="0" fontId="30" fillId="0" borderId="83" xfId="0" applyFont="1" applyBorder="1" applyAlignment="1">
      <alignment vertical="top" wrapText="1"/>
    </xf>
    <xf numFmtId="0" fontId="30" fillId="0" borderId="84" xfId="0" applyFont="1" applyBorder="1" applyAlignment="1">
      <alignment vertical="top" wrapText="1"/>
    </xf>
    <xf numFmtId="0" fontId="30" fillId="0" borderId="85" xfId="0" applyFont="1" applyBorder="1" applyAlignment="1">
      <alignment vertical="top" wrapText="1"/>
    </xf>
    <xf numFmtId="0" fontId="45" fillId="0" borderId="50" xfId="0" applyFont="1" applyBorder="1" applyAlignment="1">
      <alignment horizontal="center" vertical="center" wrapText="1"/>
    </xf>
    <xf numFmtId="0" fontId="45" fillId="0" borderId="52" xfId="0" applyFont="1" applyBorder="1" applyAlignment="1">
      <alignment horizontal="center" vertical="center" wrapText="1"/>
    </xf>
    <xf numFmtId="0" fontId="32" fillId="0" borderId="51" xfId="0" applyFont="1" applyBorder="1" applyAlignment="1">
      <alignment horizontal="center" vertical="center"/>
    </xf>
    <xf numFmtId="0" fontId="32" fillId="0" borderId="52" xfId="0" applyFont="1" applyBorder="1" applyAlignment="1">
      <alignment horizontal="center" vertical="center"/>
    </xf>
    <xf numFmtId="0" fontId="45" fillId="0" borderId="54" xfId="0" applyFont="1" applyBorder="1" applyAlignment="1">
      <alignment horizontal="center" vertical="center" wrapText="1"/>
    </xf>
    <xf numFmtId="0" fontId="32" fillId="0" borderId="53" xfId="0" applyFont="1" applyBorder="1" applyAlignment="1">
      <alignment horizontal="center" vertical="center"/>
    </xf>
    <xf numFmtId="0" fontId="32" fillId="0" borderId="54" xfId="0" applyFont="1" applyBorder="1" applyAlignment="1">
      <alignment horizontal="center" vertical="center"/>
    </xf>
    <xf numFmtId="0" fontId="33" fillId="0" borderId="58" xfId="0" applyFont="1" applyBorder="1" applyAlignment="1">
      <alignment vertical="center" wrapText="1"/>
    </xf>
    <xf numFmtId="0" fontId="33" fillId="0" borderId="69" xfId="0" applyFont="1" applyBorder="1" applyAlignment="1">
      <alignment vertical="center" wrapText="1"/>
    </xf>
    <xf numFmtId="9" fontId="30" fillId="0" borderId="3" xfId="22" applyNumberFormat="1" applyFont="1" applyBorder="1" applyAlignment="1">
      <alignment horizontal="center" vertical="center" wrapText="1"/>
    </xf>
    <xf numFmtId="9" fontId="30" fillId="0" borderId="4" xfId="22" applyNumberFormat="1" applyFont="1" applyBorder="1" applyAlignment="1">
      <alignment horizontal="center" vertical="center" wrapText="1"/>
    </xf>
    <xf numFmtId="9" fontId="30" fillId="0" borderId="8" xfId="22" applyNumberFormat="1" applyFont="1" applyBorder="1" applyAlignment="1">
      <alignment horizontal="left" vertical="center" wrapText="1"/>
    </xf>
    <xf numFmtId="9" fontId="30" fillId="0" borderId="11" xfId="22" applyNumberFormat="1" applyFont="1" applyBorder="1" applyAlignment="1">
      <alignment horizontal="left" vertical="center" wrapText="1"/>
    </xf>
    <xf numFmtId="9" fontId="48" fillId="0" borderId="15" xfId="34" applyNumberFormat="1" applyFont="1" applyFill="1" applyBorder="1" applyAlignment="1">
      <alignment horizontal="center" vertical="center" wrapText="1"/>
    </xf>
    <xf numFmtId="9" fontId="48" fillId="0" borderId="10" xfId="34" applyNumberFormat="1" applyFont="1" applyFill="1" applyBorder="1" applyAlignment="1">
      <alignment horizontal="center" vertical="center" wrapText="1"/>
    </xf>
    <xf numFmtId="9" fontId="48" fillId="0" borderId="60" xfId="34" applyNumberFormat="1" applyFont="1" applyFill="1" applyBorder="1" applyAlignment="1">
      <alignment horizontal="center" vertical="center" wrapText="1"/>
    </xf>
    <xf numFmtId="0" fontId="33" fillId="0" borderId="17" xfId="0" applyFont="1" applyBorder="1" applyAlignment="1">
      <alignment vertical="center" wrapText="1"/>
    </xf>
    <xf numFmtId="0" fontId="33" fillId="0" borderId="70" xfId="0" applyFont="1" applyBorder="1" applyAlignment="1">
      <alignment vertical="center" wrapText="1"/>
    </xf>
    <xf numFmtId="9" fontId="30" fillId="0" borderId="6" xfId="22" applyNumberFormat="1" applyFont="1" applyBorder="1" applyAlignment="1">
      <alignment horizontal="center" vertical="center" wrapText="1"/>
    </xf>
    <xf numFmtId="9" fontId="30" fillId="0" borderId="6" xfId="30" applyFont="1" applyBorder="1" applyAlignment="1">
      <alignment horizontal="center" vertical="center" wrapText="1"/>
    </xf>
    <xf numFmtId="0" fontId="29" fillId="10" borderId="8" xfId="0" applyFont="1" applyFill="1" applyBorder="1" applyAlignment="1">
      <alignment horizontal="center" vertical="center"/>
    </xf>
    <xf numFmtId="0" fontId="29" fillId="10" borderId="9" xfId="0" applyFont="1" applyFill="1" applyBorder="1" applyAlignment="1">
      <alignment horizontal="center" vertical="center"/>
    </xf>
    <xf numFmtId="0" fontId="29" fillId="10" borderId="11" xfId="0" applyFont="1" applyFill="1" applyBorder="1" applyAlignment="1">
      <alignment horizontal="center" vertical="center"/>
    </xf>
    <xf numFmtId="0" fontId="29" fillId="0" borderId="6" xfId="0" applyFont="1" applyBorder="1" applyAlignment="1">
      <alignment horizontal="center" vertical="center" wrapText="1"/>
    </xf>
    <xf numFmtId="0" fontId="29" fillId="9" borderId="6" xfId="22" applyFont="1" applyFill="1" applyBorder="1" applyAlignment="1">
      <alignment horizontal="left" vertical="center" wrapText="1"/>
    </xf>
    <xf numFmtId="0" fontId="29" fillId="10" borderId="3" xfId="0" applyFont="1" applyFill="1" applyBorder="1" applyAlignment="1">
      <alignment horizontal="center" vertical="center" wrapText="1"/>
    </xf>
    <xf numFmtId="0" fontId="29" fillId="10" borderId="4" xfId="0" applyFont="1" applyFill="1" applyBorder="1" applyAlignment="1">
      <alignment horizontal="center" vertical="center" wrapText="1"/>
    </xf>
    <xf numFmtId="0" fontId="30" fillId="0" borderId="12" xfId="0" applyFont="1" applyBorder="1" applyAlignment="1">
      <alignment horizontal="left" vertical="center"/>
    </xf>
    <xf numFmtId="0" fontId="30" fillId="0" borderId="38" xfId="0" applyFont="1" applyBorder="1" applyAlignment="1">
      <alignment horizontal="left" vertical="center"/>
    </xf>
    <xf numFmtId="0" fontId="30" fillId="0" borderId="10" xfId="0" applyFont="1" applyBorder="1" applyAlignment="1">
      <alignment horizontal="left" vertical="center"/>
    </xf>
    <xf numFmtId="0" fontId="30" fillId="0" borderId="39" xfId="0" applyFont="1" applyBorder="1" applyAlignment="1">
      <alignment horizontal="left" vertical="center"/>
    </xf>
    <xf numFmtId="0" fontId="29" fillId="10" borderId="12" xfId="0" applyFont="1" applyFill="1" applyBorder="1" applyAlignment="1">
      <alignment horizontal="center" vertical="center" wrapText="1"/>
    </xf>
    <xf numFmtId="0" fontId="29" fillId="10" borderId="39" xfId="0" applyFont="1" applyFill="1" applyBorder="1" applyAlignment="1">
      <alignment horizontal="center" vertical="center" wrapText="1"/>
    </xf>
    <xf numFmtId="0" fontId="29" fillId="10" borderId="71" xfId="0" applyFont="1" applyFill="1" applyBorder="1" applyAlignment="1">
      <alignment horizontal="center" vertical="center" wrapText="1"/>
    </xf>
    <xf numFmtId="0" fontId="29" fillId="10" borderId="17" xfId="0" applyFont="1" applyFill="1" applyBorder="1" applyAlignment="1">
      <alignment horizontal="center" vertical="center" wrapText="1"/>
    </xf>
    <xf numFmtId="0" fontId="29" fillId="10" borderId="12" xfId="0" applyFont="1" applyFill="1" applyBorder="1" applyAlignment="1">
      <alignment horizontal="center" vertical="center"/>
    </xf>
    <xf numFmtId="0" fontId="29" fillId="10" borderId="38" xfId="0" applyFont="1" applyFill="1" applyBorder="1" applyAlignment="1">
      <alignment horizontal="center" vertical="center"/>
    </xf>
    <xf numFmtId="0" fontId="29" fillId="10" borderId="39" xfId="0" applyFont="1" applyFill="1" applyBorder="1" applyAlignment="1">
      <alignment horizontal="center" vertical="center"/>
    </xf>
    <xf numFmtId="0" fontId="29" fillId="10" borderId="8" xfId="0" applyFont="1" applyFill="1" applyBorder="1" applyAlignment="1">
      <alignment horizontal="center" vertical="center" wrapText="1"/>
    </xf>
    <xf numFmtId="0" fontId="29" fillId="10" borderId="9" xfId="0" applyFont="1" applyFill="1" applyBorder="1" applyAlignment="1">
      <alignment horizontal="center" vertical="center" wrapText="1"/>
    </xf>
    <xf numFmtId="0" fontId="29" fillId="10" borderId="11" xfId="0" applyFont="1" applyFill="1" applyBorder="1" applyAlignment="1">
      <alignment horizontal="center" vertical="center" wrapText="1"/>
    </xf>
    <xf numFmtId="0" fontId="29" fillId="10" borderId="29" xfId="0" applyFont="1" applyFill="1" applyBorder="1" applyAlignment="1">
      <alignment horizontal="center" vertical="center"/>
    </xf>
    <xf numFmtId="0" fontId="29" fillId="10" borderId="7" xfId="0" applyFont="1" applyFill="1" applyBorder="1" applyAlignment="1">
      <alignment horizontal="center" vertical="center"/>
    </xf>
    <xf numFmtId="0" fontId="29" fillId="10" borderId="30" xfId="0" applyFont="1" applyFill="1" applyBorder="1" applyAlignment="1">
      <alignment horizontal="center" vertical="center"/>
    </xf>
    <xf numFmtId="0" fontId="29" fillId="10" borderId="0" xfId="0" applyFont="1" applyFill="1" applyAlignment="1">
      <alignment horizontal="center" vertical="center"/>
    </xf>
    <xf numFmtId="0" fontId="29" fillId="10" borderId="15" xfId="0" applyFont="1" applyFill="1" applyBorder="1" applyAlignment="1">
      <alignment horizontal="center" vertical="center"/>
    </xf>
    <xf numFmtId="0" fontId="29" fillId="10" borderId="10" xfId="0" applyFont="1" applyFill="1" applyBorder="1" applyAlignment="1">
      <alignment horizontal="center" vertical="center"/>
    </xf>
    <xf numFmtId="0" fontId="29" fillId="12" borderId="6" xfId="22" applyFont="1" applyFill="1" applyBorder="1" applyAlignment="1">
      <alignment horizontal="center" vertical="center" wrapText="1"/>
    </xf>
    <xf numFmtId="0" fontId="29" fillId="0" borderId="43" xfId="0" applyFont="1" applyBorder="1" applyAlignment="1">
      <alignment horizontal="left" vertical="center" wrapText="1"/>
    </xf>
    <xf numFmtId="0" fontId="29" fillId="0" borderId="21" xfId="0" applyFont="1" applyBorder="1" applyAlignment="1">
      <alignment horizontal="left" vertical="center" wrapText="1"/>
    </xf>
    <xf numFmtId="0" fontId="29" fillId="0" borderId="39" xfId="0" applyFont="1" applyBorder="1" applyAlignment="1">
      <alignment horizontal="left" vertical="center" wrapText="1"/>
    </xf>
    <xf numFmtId="0" fontId="29" fillId="0" borderId="6" xfId="0" applyFont="1" applyBorder="1" applyAlignment="1">
      <alignment horizontal="left" vertical="center" wrapText="1"/>
    </xf>
    <xf numFmtId="0" fontId="29" fillId="0" borderId="15"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38" xfId="0" applyFont="1" applyBorder="1" applyAlignment="1">
      <alignment horizontal="center" vertical="center"/>
    </xf>
    <xf numFmtId="0" fontId="29" fillId="0" borderId="39" xfId="0" applyFont="1" applyBorder="1" applyAlignment="1">
      <alignment horizontal="center" vertical="center"/>
    </xf>
    <xf numFmtId="0" fontId="29" fillId="0" borderId="29"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29" fillId="0" borderId="0" xfId="0" applyFont="1" applyAlignment="1">
      <alignment horizontal="center" vertical="center"/>
    </xf>
    <xf numFmtId="0" fontId="29" fillId="10" borderId="29" xfId="0" applyFont="1" applyFill="1" applyBorder="1" applyAlignment="1">
      <alignment horizontal="center" vertical="center" wrapText="1"/>
    </xf>
    <xf numFmtId="0" fontId="29" fillId="10" borderId="30" xfId="0" applyFont="1" applyFill="1" applyBorder="1" applyAlignment="1">
      <alignment horizontal="center" vertical="center" wrapText="1"/>
    </xf>
    <xf numFmtId="0" fontId="29" fillId="10" borderId="15"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29" fillId="10" borderId="38" xfId="0" applyFont="1" applyFill="1" applyBorder="1" applyAlignment="1">
      <alignment horizontal="center" vertical="center" wrapText="1"/>
    </xf>
    <xf numFmtId="14" fontId="29" fillId="9" borderId="29" xfId="0" applyNumberFormat="1" applyFont="1" applyFill="1" applyBorder="1" applyAlignment="1">
      <alignment horizontal="center" vertical="center"/>
    </xf>
    <xf numFmtId="14" fontId="29" fillId="9" borderId="8" xfId="0" applyNumberFormat="1" applyFont="1" applyFill="1" applyBorder="1" applyAlignment="1">
      <alignment horizontal="center" vertical="center"/>
    </xf>
    <xf numFmtId="14" fontId="29" fillId="9" borderId="30" xfId="0" applyNumberFormat="1" applyFont="1" applyFill="1" applyBorder="1" applyAlignment="1">
      <alignment horizontal="center" vertical="center"/>
    </xf>
    <xf numFmtId="14" fontId="29" fillId="9" borderId="9" xfId="0" applyNumberFormat="1" applyFont="1" applyFill="1" applyBorder="1" applyAlignment="1">
      <alignment horizontal="center" vertical="center"/>
    </xf>
    <xf numFmtId="14" fontId="29" fillId="9" borderId="15" xfId="0" applyNumberFormat="1" applyFont="1" applyFill="1" applyBorder="1" applyAlignment="1">
      <alignment horizontal="center" vertical="center"/>
    </xf>
    <xf numFmtId="14" fontId="29" fillId="9" borderId="11" xfId="0" applyNumberFormat="1" applyFont="1" applyFill="1" applyBorder="1" applyAlignment="1">
      <alignment horizontal="center" vertical="center"/>
    </xf>
    <xf numFmtId="0" fontId="30" fillId="0" borderId="6" xfId="0" applyFont="1" applyBorder="1" applyAlignment="1">
      <alignment horizontal="center" vertical="center"/>
    </xf>
    <xf numFmtId="172" fontId="29" fillId="0" borderId="12" xfId="10" applyNumberFormat="1" applyFont="1" applyBorder="1" applyAlignment="1">
      <alignment vertical="top"/>
    </xf>
    <xf numFmtId="172" fontId="29" fillId="0" borderId="38" xfId="10" applyNumberFormat="1" applyFont="1" applyBorder="1" applyAlignment="1">
      <alignment vertical="top"/>
    </xf>
    <xf numFmtId="172" fontId="29" fillId="0" borderId="39" xfId="10" applyNumberFormat="1" applyFont="1" applyBorder="1" applyAlignment="1">
      <alignment vertical="top"/>
    </xf>
    <xf numFmtId="0" fontId="28" fillId="0" borderId="29" xfId="0" applyFont="1" applyBorder="1" applyAlignment="1">
      <alignment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28" fillId="0" borderId="6" xfId="0" applyFont="1" applyBorder="1" applyAlignment="1">
      <alignment horizontal="center" vertical="center"/>
    </xf>
    <xf numFmtId="0" fontId="9" fillId="0" borderId="6" xfId="0" applyFont="1" applyBorder="1" applyAlignment="1">
      <alignment vertical="center" wrapText="1"/>
    </xf>
    <xf numFmtId="0" fontId="10" fillId="9" borderId="4" xfId="0" applyFont="1" applyFill="1" applyBorder="1" applyAlignment="1">
      <alignment horizontal="center" vertical="center"/>
    </xf>
    <xf numFmtId="0" fontId="10" fillId="9" borderId="6" xfId="0" applyFont="1" applyFill="1" applyBorder="1" applyAlignment="1">
      <alignment horizontal="center" vertical="center"/>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39" xfId="0" applyFont="1" applyFill="1" applyBorder="1" applyAlignment="1">
      <alignment horizontal="center" vertical="center" wrapText="1"/>
    </xf>
    <xf numFmtId="0" fontId="9" fillId="10" borderId="6" xfId="0" applyFont="1" applyFill="1" applyBorder="1" applyAlignment="1">
      <alignment horizontal="center" vertical="center"/>
    </xf>
    <xf numFmtId="0" fontId="9" fillId="10" borderId="38" xfId="0" applyFont="1" applyFill="1" applyBorder="1" applyAlignment="1">
      <alignment horizontal="center" vertical="center" wrapText="1"/>
    </xf>
    <xf numFmtId="0" fontId="0" fillId="0" borderId="27" xfId="0" applyBorder="1" applyAlignment="1">
      <alignment horizontal="center"/>
    </xf>
    <xf numFmtId="0" fontId="0" fillId="0" borderId="61" xfId="0" applyBorder="1" applyAlignment="1">
      <alignment horizontal="center"/>
    </xf>
    <xf numFmtId="0" fontId="0" fillId="0" borderId="54" xfId="0" applyBorder="1" applyAlignment="1">
      <alignment horizontal="center"/>
    </xf>
    <xf numFmtId="0" fontId="9" fillId="13" borderId="49" xfId="22" applyFont="1" applyFill="1" applyBorder="1" applyAlignment="1">
      <alignment horizontal="center" vertical="center" wrapText="1"/>
    </xf>
    <xf numFmtId="0" fontId="9" fillId="13" borderId="42" xfId="22" applyFont="1" applyFill="1" applyBorder="1" applyAlignment="1">
      <alignment horizontal="center" vertical="center" wrapText="1"/>
    </xf>
    <xf numFmtId="0" fontId="9" fillId="13" borderId="50" xfId="22" applyFont="1" applyFill="1" applyBorder="1" applyAlignment="1">
      <alignment horizontal="center" vertical="center" wrapText="1"/>
    </xf>
    <xf numFmtId="0" fontId="0" fillId="0" borderId="12" xfId="0" applyBorder="1" applyAlignment="1">
      <alignment horizontal="center"/>
    </xf>
    <xf numFmtId="0" fontId="0" fillId="0" borderId="38" xfId="0" applyBorder="1" applyAlignment="1">
      <alignment horizontal="center"/>
    </xf>
    <xf numFmtId="0" fontId="0" fillId="0" borderId="52" xfId="0" applyBorder="1" applyAlignment="1">
      <alignment horizontal="center"/>
    </xf>
    <xf numFmtId="0" fontId="0" fillId="0" borderId="15" xfId="0" applyBorder="1" applyAlignment="1">
      <alignment horizontal="left" vertical="center" wrapText="1"/>
    </xf>
    <xf numFmtId="0" fontId="0" fillId="0" borderId="10" xfId="0" applyBorder="1" applyAlignment="1">
      <alignment horizontal="left" vertical="center" wrapText="1"/>
    </xf>
    <xf numFmtId="0" fontId="0" fillId="0" borderId="60" xfId="0" applyBorder="1" applyAlignment="1">
      <alignment horizontal="left" vertical="center" wrapText="1"/>
    </xf>
    <xf numFmtId="0" fontId="0" fillId="0" borderId="12" xfId="0" applyBorder="1" applyAlignment="1">
      <alignment horizontal="center" wrapText="1"/>
    </xf>
    <xf numFmtId="0" fontId="0" fillId="0" borderId="38" xfId="0" applyBorder="1" applyAlignment="1">
      <alignment horizontal="center" wrapText="1"/>
    </xf>
    <xf numFmtId="0" fontId="0" fillId="0" borderId="52" xfId="0" applyBorder="1" applyAlignment="1">
      <alignment horizontal="center" wrapText="1"/>
    </xf>
    <xf numFmtId="0" fontId="8" fillId="0" borderId="20" xfId="22" applyFont="1" applyBorder="1" applyAlignment="1">
      <alignment horizontal="center" vertical="center" wrapText="1"/>
    </xf>
    <xf numFmtId="0" fontId="8" fillId="0" borderId="13" xfId="22" applyFont="1" applyBorder="1" applyAlignment="1">
      <alignment horizontal="center" vertical="center" wrapText="1"/>
    </xf>
    <xf numFmtId="0" fontId="8" fillId="0" borderId="23" xfId="22" applyFont="1" applyBorder="1" applyAlignment="1">
      <alignment horizontal="center" vertical="center" wrapText="1"/>
    </xf>
    <xf numFmtId="0" fontId="9" fillId="0" borderId="21" xfId="22" applyFont="1" applyBorder="1" applyAlignment="1">
      <alignment horizontal="center" vertical="center"/>
    </xf>
    <xf numFmtId="0" fontId="9" fillId="0" borderId="6" xfId="22" applyFont="1" applyBorder="1" applyAlignment="1">
      <alignment horizontal="center" vertical="center"/>
    </xf>
    <xf numFmtId="0" fontId="9" fillId="0" borderId="6" xfId="22" applyFont="1" applyBorder="1" applyAlignment="1">
      <alignment horizontal="center" vertical="center" wrapText="1"/>
    </xf>
    <xf numFmtId="0" fontId="9" fillId="0" borderId="5" xfId="22" applyFont="1" applyBorder="1" applyAlignment="1">
      <alignment horizontal="center" vertical="center" wrapText="1"/>
    </xf>
    <xf numFmtId="0" fontId="9" fillId="13" borderId="5" xfId="22" applyFont="1" applyFill="1" applyBorder="1" applyAlignment="1">
      <alignment horizontal="center" vertical="center" wrapText="1"/>
    </xf>
    <xf numFmtId="0" fontId="9" fillId="13" borderId="28" xfId="22" applyFont="1" applyFill="1" applyBorder="1" applyAlignment="1">
      <alignment horizontal="center" vertical="center" wrapText="1"/>
    </xf>
    <xf numFmtId="41" fontId="27" fillId="0" borderId="29" xfId="12" applyFont="1" applyFill="1" applyBorder="1" applyAlignment="1">
      <alignment horizontal="left" vertical="center"/>
    </xf>
    <xf numFmtId="41" fontId="27" fillId="0" borderId="30" xfId="12" applyFont="1" applyFill="1" applyBorder="1" applyAlignment="1">
      <alignment horizontal="left" vertical="center"/>
    </xf>
    <xf numFmtId="41" fontId="27" fillId="0" borderId="15" xfId="12" applyFont="1" applyFill="1" applyBorder="1" applyAlignment="1">
      <alignment horizontal="left" vertical="center"/>
    </xf>
    <xf numFmtId="9" fontId="30" fillId="0" borderId="29" xfId="22" applyNumberFormat="1" applyFont="1" applyFill="1" applyBorder="1" applyAlignment="1">
      <alignment horizontal="left" vertical="center" wrapText="1"/>
    </xf>
    <xf numFmtId="9" fontId="30" fillId="0" borderId="7" xfId="22" applyNumberFormat="1" applyFont="1" applyFill="1" applyBorder="1" applyAlignment="1">
      <alignment horizontal="left" vertical="center" wrapText="1"/>
    </xf>
    <xf numFmtId="9" fontId="30" fillId="0" borderId="44" xfId="22" applyNumberFormat="1" applyFont="1" applyFill="1" applyBorder="1" applyAlignment="1">
      <alignment horizontal="left" vertical="center" wrapText="1"/>
    </xf>
    <xf numFmtId="9" fontId="30" fillId="0" borderId="45" xfId="22" applyNumberFormat="1" applyFont="1" applyFill="1" applyBorder="1" applyAlignment="1">
      <alignment horizontal="left" vertical="center" wrapText="1"/>
    </xf>
    <xf numFmtId="9" fontId="28" fillId="0" borderId="29" xfId="22" applyNumberFormat="1" applyFont="1" applyFill="1" applyBorder="1" applyAlignment="1">
      <alignment horizontal="left" vertical="center" wrapText="1"/>
    </xf>
    <xf numFmtId="9" fontId="30" fillId="0" borderId="15" xfId="22" applyNumberFormat="1" applyFont="1" applyFill="1" applyBorder="1" applyAlignment="1">
      <alignment horizontal="left" vertical="center" wrapText="1"/>
    </xf>
    <xf numFmtId="9" fontId="30" fillId="0" borderId="10" xfId="22" applyNumberFormat="1" applyFont="1" applyFill="1" applyBorder="1" applyAlignment="1">
      <alignment horizontal="left" vertical="center" wrapText="1"/>
    </xf>
  </cellXfs>
  <cellStyles count="35">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Millares" xfId="10" builtinId="3"/>
    <cellStyle name="Millares [0]" xfId="11" builtinId="6"/>
    <cellStyle name="Millares [0] 2" xfId="12" xr:uid="{00000000-0005-0000-0000-00000C000000}"/>
    <cellStyle name="Millares 2" xfId="13" xr:uid="{00000000-0005-0000-0000-00000D000000}"/>
    <cellStyle name="Moneda" xfId="14" builtinId="4"/>
    <cellStyle name="Moneda [0]" xfId="15" builtinId="7"/>
    <cellStyle name="Moneda 130" xfId="16" xr:uid="{00000000-0005-0000-0000-000010000000}"/>
    <cellStyle name="Moneda 2" xfId="17" xr:uid="{00000000-0005-0000-0000-000011000000}"/>
    <cellStyle name="Moneda 2 2" xfId="18" xr:uid="{00000000-0005-0000-0000-000012000000}"/>
    <cellStyle name="Moneda 23" xfId="19" xr:uid="{00000000-0005-0000-0000-000013000000}"/>
    <cellStyle name="Moneda 3" xfId="20" xr:uid="{00000000-0005-0000-0000-000014000000}"/>
    <cellStyle name="Neutral 2" xfId="21" xr:uid="{00000000-0005-0000-0000-000015000000}"/>
    <cellStyle name="Normal" xfId="0" builtinId="0"/>
    <cellStyle name="Normal 2" xfId="22" xr:uid="{00000000-0005-0000-0000-000017000000}"/>
    <cellStyle name="Normal 2 2" xfId="23" xr:uid="{00000000-0005-0000-0000-000018000000}"/>
    <cellStyle name="Normal 2 3" xfId="24" xr:uid="{00000000-0005-0000-0000-000019000000}"/>
    <cellStyle name="Normal 3" xfId="25" xr:uid="{00000000-0005-0000-0000-00001A000000}"/>
    <cellStyle name="Normal 3 2" xfId="26" xr:uid="{00000000-0005-0000-0000-00001B000000}"/>
    <cellStyle name="Normal 6 2" xfId="27" xr:uid="{00000000-0005-0000-0000-00001C000000}"/>
    <cellStyle name="Porcentaje" xfId="28" builtinId="5"/>
    <cellStyle name="Porcentaje 2" xfId="29" xr:uid="{00000000-0005-0000-0000-00001E000000}"/>
    <cellStyle name="Porcentual 2" xfId="30" xr:uid="{00000000-0005-0000-0000-00001F000000}"/>
    <cellStyle name="Texto de inicio" xfId="31" xr:uid="{00000000-0005-0000-0000-000020000000}"/>
    <cellStyle name="Texto de la columna A" xfId="32" xr:uid="{00000000-0005-0000-0000-000021000000}"/>
    <cellStyle name="Título 4" xfId="33"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82178" name="Picture 47">
          <a:extLst>
            <a:ext uri="{FF2B5EF4-FFF2-40B4-BE49-F238E27FC236}">
              <a16:creationId xmlns:a16="http://schemas.microsoft.com/office/drawing/2014/main" id="{16BC92F2-7AC6-1845-6836-1F6C9AB34D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351E606D-B61D-4552-82C4-CDB1E9B507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C7219F64-3A8A-4C0F-BDA1-F9B9F56333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5D74723-AF49-4841-B104-38A6E06C6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85725"/>
          <a:ext cx="1171575" cy="1155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secretariadistritald.sharepoint.com/:f:/s/PLANDEACCIN-POADDDP2023/EgQTeVQKONVAnSvYTUsPnOQBEBwDNyZl0GCwR2ek61HxKQ?e=Y1Frp2" TargetMode="External"/><Relationship Id="rId7" Type="http://schemas.openxmlformats.org/officeDocument/2006/relationships/drawing" Target="../drawings/drawing1.xml"/><Relationship Id="rId2" Type="http://schemas.openxmlformats.org/officeDocument/2006/relationships/hyperlink" Target="https://secretariadistritald.sharepoint.com/:f:/s/PLANDEACCIN-POADDDP2023/EqIihtyNmalDiKFChaVuxB4BxhKF_kAC4frfvDucmCz9Rw?e=TVFlUa" TargetMode="External"/><Relationship Id="rId1" Type="http://schemas.openxmlformats.org/officeDocument/2006/relationships/hyperlink" Target="https://secretariadistritald.sharepoint.com/:f:/s/PLANDEACCIN-POADDDP2023/EhpLBDoUCOpOp9smB8SpvOoBxh2HGhDQFM7CKBNmOku_5A?e=vha6Sc" TargetMode="External"/><Relationship Id="rId6" Type="http://schemas.openxmlformats.org/officeDocument/2006/relationships/printerSettings" Target="../printerSettings/printerSettings1.bin"/><Relationship Id="rId5" Type="http://schemas.openxmlformats.org/officeDocument/2006/relationships/hyperlink" Target="https://secretariadistritald.sharepoint.com/:f:/s/PLANDEACCIN-POADDDP2023/Euum45583-VKjPlnqFtQl1kB9xABQ6s550-JR-WJTC0apQ?e=qaEwOu" TargetMode="External"/><Relationship Id="rId4" Type="http://schemas.openxmlformats.org/officeDocument/2006/relationships/hyperlink" Target="https://secretariadistritald.sharepoint.com/:f:/s/PLANDEACCIN-POADDDP2023/Eocd97EE7vJDuY2je3Y2OKYBEb34DCjOg89-kc_CY8H-4A?e=rvpAkI" TargetMode="External"/><Relationship Id="rId9"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cretariadistritald.sharepoint.com/:f:/s/PLANDEACCIN-POADDDP2023/EiIioBIll2BHp3RVU31lyyoBNTHaFopogzwIQkNf7aOmrQ?e=so3opQ" TargetMode="External"/><Relationship Id="rId1" Type="http://schemas.openxmlformats.org/officeDocument/2006/relationships/hyperlink" Target="https://secretariadistritald.sharepoint.com/:f:/s/PLANDEACCIN-POADDDP2023/Egtc7swUNx1CmT42XOZQN5MBAXHGYPh-z85M0OEA9HRHFA?e=uYKUBr"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ecretariadistritald.sharepoint.com/:f:/s/PLANDEACCIN-POADDDP2023/EiBe2_8sLXdDvBLIEBXhT6sBCug2Jq-G9q9FI1pmeCkRPg?e=gkFaw5"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hyperlink" Target="https://secretariadistritald.sharepoint.com/:f:/s/PLANDEACCIN-POADDDP2023/EndMG7NWwNhGhfVDOr9CbYABQu5hC2dcx3sSrQz5rlFxqg?e=h5V6Bz" TargetMode="External"/><Relationship Id="rId7" Type="http://schemas.openxmlformats.org/officeDocument/2006/relationships/comments" Target="../comments4.xml"/><Relationship Id="rId2" Type="http://schemas.openxmlformats.org/officeDocument/2006/relationships/hyperlink" Target="https://secretariadistritald.sharepoint.com/:f:/s/PLANDEACCIN-POADDDP2023/EsXeWeRFX99DqwNgcdmhrxQB8UzqS7ueeKgWfVGa6ISMfg?e=S42Eio" TargetMode="External"/><Relationship Id="rId1" Type="http://schemas.openxmlformats.org/officeDocument/2006/relationships/hyperlink" Target="https://secretariadistritald.sharepoint.com/:f:/s/PLANDEACCIN-POADDDP2023/Ei5jD1ycixFJqMJBI0u9EbYBPxjYbY6o2i2ffNA2_-g_9A?e=plEZGj" TargetMode="External"/><Relationship Id="rId6" Type="http://schemas.openxmlformats.org/officeDocument/2006/relationships/vmlDrawing" Target="../drawings/vmlDrawing4.vm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hyperlink" Target="https://secretariadistritald.sharepoint.com/:f:/s/PLANDEACCIN-POADDDP2023/EnCblRBFIYxCm1D-1a7E_xsBZGW-kvYNCUtCaVcxDCPMuA?e=VefY8g" TargetMode="External"/><Relationship Id="rId7" Type="http://schemas.openxmlformats.org/officeDocument/2006/relationships/vmlDrawing" Target="../drawings/vmlDrawing5.vml"/><Relationship Id="rId2" Type="http://schemas.openxmlformats.org/officeDocument/2006/relationships/hyperlink" Target="https://secretariadistritald.sharepoint.com/:f:/s/PLANDEACCIN-POADDDP2023/Ekr4sNT7ZFFPpdc5a4FqUcgBtUZLlK0wpP3qJ6rVYq7xzQ?e=6FJlkU" TargetMode="External"/><Relationship Id="rId1" Type="http://schemas.openxmlformats.org/officeDocument/2006/relationships/hyperlink" Target="https://secretariadistritald.sharepoint.com/:f:/s/PLANDEACCIN-POADDDP2023/EvpRXPmoM2lBuk-f9N-2-QUBbndaK9Y502b5XglNm-rVoA?e=gx8kJ1" TargetMode="External"/><Relationship Id="rId6" Type="http://schemas.openxmlformats.org/officeDocument/2006/relationships/printerSettings" Target="../printerSettings/printerSettings5.bin"/><Relationship Id="rId5" Type="http://schemas.openxmlformats.org/officeDocument/2006/relationships/hyperlink" Target="https://secretariadistritald.sharepoint.com/:f:/s/PLANDEACCIN-POADDDP2023/EuI2KVJTqspKquVRVjcGgWsB70ZKU1Jqxic7QIi1WeBE-A?e=ktVQhz" TargetMode="External"/><Relationship Id="rId4" Type="http://schemas.openxmlformats.org/officeDocument/2006/relationships/hyperlink" Target="https://secretariadistritald.sharepoint.com/:f:/s/PLANDEACCIN-POADDDP2023/EmDgq16WiBNMvZG6t8tke6oBkwdtDTZexhOh-Js3ixK3tQ?e=g4OGGT"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A1:AN52"/>
  <sheetViews>
    <sheetView showGridLines="0" tabSelected="1" zoomScale="90" zoomScaleNormal="90" workbookViewId="0">
      <selection activeCell="AG19" sqref="AG1:AG1048576"/>
    </sheetView>
  </sheetViews>
  <sheetFormatPr baseColWidth="10" defaultColWidth="10.85546875" defaultRowHeight="15"/>
  <cols>
    <col min="1" max="1" width="38.42578125" style="92" customWidth="1"/>
    <col min="2" max="2" width="20.42578125" style="92" customWidth="1"/>
    <col min="3" max="7" width="20.7109375" style="92" customWidth="1"/>
    <col min="8" max="8" width="29.140625" style="92" customWidth="1"/>
    <col min="9" max="14" width="20.7109375" style="92" customWidth="1"/>
    <col min="15" max="15" width="20.42578125" style="92" customWidth="1"/>
    <col min="16" max="16" width="32.42578125" style="92" customWidth="1"/>
    <col min="17" max="27" width="18.140625" style="92" customWidth="1"/>
    <col min="28" max="28" width="22.7109375" style="92" customWidth="1"/>
    <col min="29" max="29" width="19" style="92" customWidth="1"/>
    <col min="30" max="30" width="19.42578125" style="92" customWidth="1"/>
    <col min="31" max="31" width="20.42578125" style="92" customWidth="1"/>
    <col min="32" max="32" width="4.140625" style="92" customWidth="1"/>
    <col min="33" max="33" width="8.42578125" style="92" customWidth="1"/>
    <col min="34" max="34" width="18.42578125" style="92" bestFit="1" customWidth="1"/>
    <col min="35" max="35" width="5.7109375" style="92" customWidth="1"/>
    <col min="36" max="36" width="18.42578125" style="92" bestFit="1" customWidth="1"/>
    <col min="37" max="37" width="4.7109375" style="92" customWidth="1"/>
    <col min="38" max="38" width="23" style="92" bestFit="1" customWidth="1"/>
    <col min="39" max="39" width="10.85546875" style="92"/>
    <col min="40" max="40" width="18.42578125" style="92" bestFit="1" customWidth="1"/>
    <col min="41" max="41" width="16.140625" style="92" customWidth="1"/>
    <col min="42" max="16384" width="10.85546875" style="92"/>
  </cols>
  <sheetData>
    <row r="1" spans="1:31" ht="32.25" customHeight="1" thickBot="1">
      <c r="A1" s="366"/>
      <c r="B1" s="357" t="s">
        <v>0</v>
      </c>
      <c r="C1" s="358"/>
      <c r="D1" s="358"/>
      <c r="E1" s="358"/>
      <c r="F1" s="358"/>
      <c r="G1" s="358"/>
      <c r="H1" s="358"/>
      <c r="I1" s="358"/>
      <c r="J1" s="358"/>
      <c r="K1" s="358"/>
      <c r="L1" s="358"/>
      <c r="M1" s="358"/>
      <c r="N1" s="358"/>
      <c r="O1" s="358"/>
      <c r="P1" s="358"/>
      <c r="Q1" s="358"/>
      <c r="R1" s="358"/>
      <c r="S1" s="358"/>
      <c r="T1" s="358"/>
      <c r="U1" s="358"/>
      <c r="V1" s="358"/>
      <c r="W1" s="358"/>
      <c r="X1" s="358"/>
      <c r="Y1" s="358"/>
      <c r="Z1" s="358"/>
      <c r="AA1" s="359"/>
      <c r="AB1" s="325" t="s">
        <v>1</v>
      </c>
      <c r="AC1" s="326"/>
      <c r="AD1" s="326"/>
      <c r="AE1" s="327"/>
    </row>
    <row r="2" spans="1:31" ht="30.75" customHeight="1" thickBot="1">
      <c r="A2" s="367"/>
      <c r="B2" s="357" t="s">
        <v>2</v>
      </c>
      <c r="C2" s="358"/>
      <c r="D2" s="358"/>
      <c r="E2" s="358"/>
      <c r="F2" s="358"/>
      <c r="G2" s="358"/>
      <c r="H2" s="358"/>
      <c r="I2" s="358"/>
      <c r="J2" s="358"/>
      <c r="K2" s="358"/>
      <c r="L2" s="358"/>
      <c r="M2" s="358"/>
      <c r="N2" s="358"/>
      <c r="O2" s="358"/>
      <c r="P2" s="358"/>
      <c r="Q2" s="358"/>
      <c r="R2" s="358"/>
      <c r="S2" s="358"/>
      <c r="T2" s="358"/>
      <c r="U2" s="358"/>
      <c r="V2" s="358"/>
      <c r="W2" s="358"/>
      <c r="X2" s="358"/>
      <c r="Y2" s="358"/>
      <c r="Z2" s="358"/>
      <c r="AA2" s="359"/>
      <c r="AB2" s="325" t="s">
        <v>3</v>
      </c>
      <c r="AC2" s="326"/>
      <c r="AD2" s="326"/>
      <c r="AE2" s="327"/>
    </row>
    <row r="3" spans="1:31" ht="24" customHeight="1" thickBot="1">
      <c r="A3" s="367"/>
      <c r="B3" s="360" t="s">
        <v>4</v>
      </c>
      <c r="C3" s="361"/>
      <c r="D3" s="361"/>
      <c r="E3" s="361"/>
      <c r="F3" s="361"/>
      <c r="G3" s="361"/>
      <c r="H3" s="361"/>
      <c r="I3" s="361"/>
      <c r="J3" s="361"/>
      <c r="K3" s="361"/>
      <c r="L3" s="361"/>
      <c r="M3" s="361"/>
      <c r="N3" s="361"/>
      <c r="O3" s="361"/>
      <c r="P3" s="361"/>
      <c r="Q3" s="361"/>
      <c r="R3" s="361"/>
      <c r="S3" s="361"/>
      <c r="T3" s="361"/>
      <c r="U3" s="361"/>
      <c r="V3" s="361"/>
      <c r="W3" s="361"/>
      <c r="X3" s="361"/>
      <c r="Y3" s="361"/>
      <c r="Z3" s="361"/>
      <c r="AA3" s="362"/>
      <c r="AB3" s="325" t="s">
        <v>5</v>
      </c>
      <c r="AC3" s="326"/>
      <c r="AD3" s="326"/>
      <c r="AE3" s="327"/>
    </row>
    <row r="4" spans="1:31" ht="21.75" customHeight="1" thickBot="1">
      <c r="A4" s="368"/>
      <c r="B4" s="363"/>
      <c r="C4" s="364"/>
      <c r="D4" s="364"/>
      <c r="E4" s="364"/>
      <c r="F4" s="364"/>
      <c r="G4" s="364"/>
      <c r="H4" s="364"/>
      <c r="I4" s="364"/>
      <c r="J4" s="364"/>
      <c r="K4" s="364"/>
      <c r="L4" s="364"/>
      <c r="M4" s="364"/>
      <c r="N4" s="364"/>
      <c r="O4" s="364"/>
      <c r="P4" s="364"/>
      <c r="Q4" s="364"/>
      <c r="R4" s="364"/>
      <c r="S4" s="364"/>
      <c r="T4" s="364"/>
      <c r="U4" s="364"/>
      <c r="V4" s="364"/>
      <c r="W4" s="364"/>
      <c r="X4" s="364"/>
      <c r="Y4" s="364"/>
      <c r="Z4" s="364"/>
      <c r="AA4" s="365"/>
      <c r="AB4" s="325" t="s">
        <v>6</v>
      </c>
      <c r="AC4" s="326"/>
      <c r="AD4" s="326"/>
      <c r="AE4" s="327"/>
    </row>
    <row r="5" spans="1:31" ht="9" customHeight="1" thickBot="1">
      <c r="A5" s="94"/>
      <c r="B5" s="95"/>
      <c r="C5" s="96"/>
      <c r="D5" s="97"/>
      <c r="E5" s="97"/>
      <c r="F5" s="97"/>
      <c r="G5" s="97"/>
      <c r="H5" s="97"/>
      <c r="I5" s="97"/>
      <c r="J5" s="97"/>
      <c r="K5" s="97"/>
      <c r="L5" s="97"/>
      <c r="M5" s="97"/>
      <c r="N5" s="97"/>
      <c r="O5" s="97"/>
      <c r="P5" s="97"/>
      <c r="Q5" s="97"/>
      <c r="R5" s="97"/>
      <c r="S5" s="97"/>
      <c r="T5" s="97"/>
      <c r="U5" s="97"/>
      <c r="V5" s="97"/>
      <c r="W5" s="97"/>
      <c r="X5" s="97"/>
      <c r="Y5" s="97"/>
      <c r="Z5" s="97"/>
      <c r="AA5" s="97"/>
      <c r="AB5" s="97"/>
      <c r="AD5" s="98"/>
      <c r="AE5" s="99"/>
    </row>
    <row r="6" spans="1:31" ht="9" customHeight="1" thickBot="1">
      <c r="A6" s="100"/>
      <c r="B6" s="97"/>
      <c r="C6" s="97"/>
      <c r="D6" s="97"/>
      <c r="E6" s="97"/>
      <c r="F6" s="97"/>
      <c r="G6" s="97"/>
      <c r="H6" s="97"/>
      <c r="I6" s="97"/>
      <c r="J6" s="97"/>
      <c r="K6" s="97"/>
      <c r="L6" s="97"/>
      <c r="M6" s="97"/>
      <c r="N6" s="97"/>
      <c r="O6" s="97"/>
      <c r="P6" s="97"/>
      <c r="Q6" s="97"/>
      <c r="R6" s="97"/>
      <c r="S6" s="97"/>
      <c r="T6" s="97"/>
      <c r="U6" s="97"/>
      <c r="V6" s="97"/>
      <c r="W6" s="97"/>
      <c r="X6" s="97"/>
      <c r="Y6" s="97"/>
      <c r="Z6" s="97"/>
      <c r="AA6" s="97"/>
      <c r="AB6" s="97"/>
      <c r="AD6" s="98"/>
      <c r="AE6" s="99"/>
    </row>
    <row r="7" spans="1:31" ht="15" customHeight="1">
      <c r="A7" s="348" t="s">
        <v>7</v>
      </c>
      <c r="B7" s="349"/>
      <c r="C7" s="354" t="s">
        <v>8</v>
      </c>
      <c r="D7" s="348" t="s">
        <v>9</v>
      </c>
      <c r="E7" s="389"/>
      <c r="F7" s="389"/>
      <c r="G7" s="389"/>
      <c r="H7" s="349"/>
      <c r="I7" s="342">
        <v>45418</v>
      </c>
      <c r="J7" s="343"/>
      <c r="K7" s="348" t="s">
        <v>10</v>
      </c>
      <c r="L7" s="349"/>
      <c r="M7" s="334" t="s">
        <v>11</v>
      </c>
      <c r="N7" s="335"/>
      <c r="O7" s="392"/>
      <c r="P7" s="393"/>
      <c r="Q7" s="97"/>
      <c r="R7" s="97"/>
      <c r="S7" s="97"/>
      <c r="T7" s="97"/>
      <c r="U7" s="97"/>
      <c r="V7" s="97"/>
      <c r="W7" s="97"/>
      <c r="X7" s="97"/>
      <c r="Y7" s="97"/>
      <c r="Z7" s="97"/>
      <c r="AA7" s="97"/>
      <c r="AB7" s="97"/>
      <c r="AD7" s="98"/>
      <c r="AE7" s="99"/>
    </row>
    <row r="8" spans="1:31" ht="15" customHeight="1">
      <c r="A8" s="350"/>
      <c r="B8" s="351"/>
      <c r="C8" s="355"/>
      <c r="D8" s="350"/>
      <c r="E8" s="390"/>
      <c r="F8" s="390"/>
      <c r="G8" s="390"/>
      <c r="H8" s="351"/>
      <c r="I8" s="344"/>
      <c r="J8" s="345"/>
      <c r="K8" s="350"/>
      <c r="L8" s="351"/>
      <c r="M8" s="397" t="s">
        <v>12</v>
      </c>
      <c r="N8" s="398"/>
      <c r="O8" s="336"/>
      <c r="P8" s="337"/>
      <c r="Q8" s="97"/>
      <c r="R8" s="97"/>
      <c r="S8" s="97"/>
      <c r="T8" s="97"/>
      <c r="U8" s="97"/>
      <c r="V8" s="97"/>
      <c r="W8" s="97"/>
      <c r="X8" s="97"/>
      <c r="Y8" s="97"/>
      <c r="Z8" s="97"/>
      <c r="AA8" s="97"/>
      <c r="AB8" s="97"/>
      <c r="AD8" s="98"/>
      <c r="AE8" s="99"/>
    </row>
    <row r="9" spans="1:31" ht="15.75" customHeight="1" thickBot="1">
      <c r="A9" s="352"/>
      <c r="B9" s="353"/>
      <c r="C9" s="356"/>
      <c r="D9" s="352"/>
      <c r="E9" s="391"/>
      <c r="F9" s="391"/>
      <c r="G9" s="391"/>
      <c r="H9" s="353"/>
      <c r="I9" s="346"/>
      <c r="J9" s="347"/>
      <c r="K9" s="352"/>
      <c r="L9" s="353"/>
      <c r="M9" s="338" t="s">
        <v>13</v>
      </c>
      <c r="N9" s="339"/>
      <c r="O9" s="340" t="s">
        <v>14</v>
      </c>
      <c r="P9" s="341"/>
      <c r="Q9" s="97"/>
      <c r="R9" s="97"/>
      <c r="S9" s="97"/>
      <c r="T9" s="97"/>
      <c r="U9" s="97"/>
      <c r="V9" s="97"/>
      <c r="W9" s="97"/>
      <c r="X9" s="97"/>
      <c r="Y9" s="97"/>
      <c r="Z9" s="97"/>
      <c r="AA9" s="97"/>
      <c r="AB9" s="97"/>
      <c r="AD9" s="98"/>
      <c r="AE9" s="99"/>
    </row>
    <row r="10" spans="1:31" ht="15" customHeight="1" thickBot="1">
      <c r="A10" s="101"/>
      <c r="B10" s="102"/>
      <c r="C10" s="102"/>
      <c r="D10" s="103"/>
      <c r="E10" s="103"/>
      <c r="F10" s="103"/>
      <c r="G10" s="103"/>
      <c r="H10" s="103"/>
      <c r="I10" s="104"/>
      <c r="J10" s="104"/>
      <c r="K10" s="103"/>
      <c r="L10" s="103"/>
      <c r="M10" s="105"/>
      <c r="N10" s="105"/>
      <c r="O10" s="106"/>
      <c r="P10" s="106"/>
      <c r="Q10" s="102"/>
      <c r="R10" s="102"/>
      <c r="S10" s="102"/>
      <c r="T10" s="102"/>
      <c r="U10" s="102"/>
      <c r="V10" s="102"/>
      <c r="W10" s="102"/>
      <c r="X10" s="102"/>
      <c r="Y10" s="102"/>
      <c r="Z10" s="102"/>
      <c r="AA10" s="102"/>
      <c r="AB10" s="102"/>
      <c r="AD10" s="107"/>
      <c r="AE10" s="108"/>
    </row>
    <row r="11" spans="1:31" ht="15" customHeight="1">
      <c r="A11" s="348" t="s">
        <v>15</v>
      </c>
      <c r="B11" s="349"/>
      <c r="C11" s="300" t="s">
        <v>16</v>
      </c>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2"/>
    </row>
    <row r="12" spans="1:31" ht="15" customHeight="1">
      <c r="A12" s="350"/>
      <c r="B12" s="351"/>
      <c r="C12" s="328"/>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30"/>
    </row>
    <row r="13" spans="1:31" ht="15" customHeight="1" thickBot="1">
      <c r="A13" s="352"/>
      <c r="B13" s="353"/>
      <c r="C13" s="331"/>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3"/>
    </row>
    <row r="14" spans="1:31" ht="9" customHeight="1" thickBot="1">
      <c r="A14" s="110"/>
      <c r="B14" s="111"/>
      <c r="C14" s="112"/>
      <c r="D14" s="112"/>
      <c r="E14" s="112"/>
      <c r="F14" s="112"/>
      <c r="G14" s="112"/>
      <c r="H14" s="112"/>
      <c r="I14" s="112"/>
      <c r="J14" s="112"/>
      <c r="K14" s="112"/>
      <c r="L14" s="112"/>
      <c r="M14" s="113"/>
      <c r="N14" s="113"/>
      <c r="O14" s="113"/>
      <c r="P14" s="113"/>
      <c r="Q14" s="113"/>
      <c r="R14" s="114"/>
      <c r="S14" s="114"/>
      <c r="T14" s="114"/>
      <c r="U14" s="114"/>
      <c r="V14" s="114"/>
      <c r="W14" s="114"/>
      <c r="X14" s="114"/>
      <c r="Y14" s="103"/>
      <c r="Z14" s="103"/>
      <c r="AA14" s="103"/>
      <c r="AB14" s="103"/>
      <c r="AD14" s="103"/>
      <c r="AE14" s="109"/>
    </row>
    <row r="15" spans="1:31" ht="48.75" customHeight="1" thickBot="1">
      <c r="A15" s="387" t="s">
        <v>17</v>
      </c>
      <c r="B15" s="388"/>
      <c r="C15" s="394" t="s">
        <v>18</v>
      </c>
      <c r="D15" s="395"/>
      <c r="E15" s="395"/>
      <c r="F15" s="395"/>
      <c r="G15" s="395"/>
      <c r="H15" s="395"/>
      <c r="I15" s="395"/>
      <c r="J15" s="395"/>
      <c r="K15" s="396"/>
      <c r="L15" s="375" t="s">
        <v>19</v>
      </c>
      <c r="M15" s="376"/>
      <c r="N15" s="376"/>
      <c r="O15" s="376"/>
      <c r="P15" s="376"/>
      <c r="Q15" s="377"/>
      <c r="R15" s="378" t="s">
        <v>20</v>
      </c>
      <c r="S15" s="379"/>
      <c r="T15" s="379"/>
      <c r="U15" s="379"/>
      <c r="V15" s="379"/>
      <c r="W15" s="379"/>
      <c r="X15" s="380"/>
      <c r="Y15" s="375" t="s">
        <v>21</v>
      </c>
      <c r="Z15" s="377"/>
      <c r="AA15" s="378" t="s">
        <v>22</v>
      </c>
      <c r="AB15" s="379"/>
      <c r="AC15" s="379"/>
      <c r="AD15" s="379"/>
      <c r="AE15" s="380"/>
    </row>
    <row r="16" spans="1:31" ht="9" customHeight="1" thickBot="1">
      <c r="A16" s="100"/>
      <c r="B16" s="97"/>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D16" s="98"/>
      <c r="AE16" s="99"/>
    </row>
    <row r="17" spans="1:34" s="115" customFormat="1" ht="37.5" customHeight="1" thickBot="1">
      <c r="A17" s="387" t="s">
        <v>23</v>
      </c>
      <c r="B17" s="388"/>
      <c r="C17" s="378" t="s">
        <v>24</v>
      </c>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80"/>
    </row>
    <row r="18" spans="1:34" ht="16.5" customHeight="1" thickBo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D18" s="117"/>
      <c r="AE18" s="118"/>
    </row>
    <row r="19" spans="1:34" ht="32.25" customHeight="1" thickBot="1">
      <c r="A19" s="375" t="s">
        <v>25</v>
      </c>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7"/>
      <c r="AF19" s="119"/>
    </row>
    <row r="20" spans="1:34" ht="32.25" customHeight="1" thickBot="1">
      <c r="A20" s="120" t="s">
        <v>26</v>
      </c>
      <c r="B20" s="372" t="s">
        <v>27</v>
      </c>
      <c r="C20" s="373"/>
      <c r="D20" s="373"/>
      <c r="E20" s="373"/>
      <c r="F20" s="373"/>
      <c r="G20" s="373"/>
      <c r="H20" s="373"/>
      <c r="I20" s="373"/>
      <c r="J20" s="373"/>
      <c r="K20" s="373"/>
      <c r="L20" s="373"/>
      <c r="M20" s="373"/>
      <c r="N20" s="373"/>
      <c r="O20" s="374"/>
      <c r="P20" s="375" t="s">
        <v>28</v>
      </c>
      <c r="Q20" s="376"/>
      <c r="R20" s="376"/>
      <c r="S20" s="376"/>
      <c r="T20" s="376"/>
      <c r="U20" s="376"/>
      <c r="V20" s="376"/>
      <c r="W20" s="376"/>
      <c r="X20" s="376"/>
      <c r="Y20" s="376"/>
      <c r="Z20" s="376"/>
      <c r="AA20" s="376"/>
      <c r="AB20" s="376"/>
      <c r="AC20" s="376"/>
      <c r="AD20" s="376"/>
      <c r="AE20" s="377"/>
      <c r="AF20" s="119"/>
    </row>
    <row r="21" spans="1:34" ht="32.25" customHeight="1" thickBot="1">
      <c r="A21" s="121">
        <v>48622667</v>
      </c>
      <c r="B21" s="122" t="s">
        <v>29</v>
      </c>
      <c r="C21" s="123" t="s">
        <v>30</v>
      </c>
      <c r="D21" s="123" t="s">
        <v>31</v>
      </c>
      <c r="E21" s="123" t="s">
        <v>8</v>
      </c>
      <c r="F21" s="123" t="s">
        <v>32</v>
      </c>
      <c r="G21" s="123" t="s">
        <v>33</v>
      </c>
      <c r="H21" s="123" t="s">
        <v>34</v>
      </c>
      <c r="I21" s="123" t="s">
        <v>35</v>
      </c>
      <c r="J21" s="123" t="s">
        <v>36</v>
      </c>
      <c r="K21" s="123" t="s">
        <v>37</v>
      </c>
      <c r="L21" s="123" t="s">
        <v>38</v>
      </c>
      <c r="M21" s="123" t="s">
        <v>39</v>
      </c>
      <c r="N21" s="123" t="s">
        <v>40</v>
      </c>
      <c r="O21" s="124" t="s">
        <v>41</v>
      </c>
      <c r="P21" s="125"/>
      <c r="Q21" s="120" t="s">
        <v>29</v>
      </c>
      <c r="R21" s="126" t="s">
        <v>30</v>
      </c>
      <c r="S21" s="126" t="s">
        <v>31</v>
      </c>
      <c r="T21" s="126" t="s">
        <v>8</v>
      </c>
      <c r="U21" s="126" t="s">
        <v>32</v>
      </c>
      <c r="V21" s="126" t="s">
        <v>33</v>
      </c>
      <c r="W21" s="126" t="s">
        <v>34</v>
      </c>
      <c r="X21" s="126" t="s">
        <v>35</v>
      </c>
      <c r="Y21" s="126" t="s">
        <v>36</v>
      </c>
      <c r="Z21" s="126" t="s">
        <v>37</v>
      </c>
      <c r="AA21" s="126" t="s">
        <v>38</v>
      </c>
      <c r="AB21" s="126" t="s">
        <v>39</v>
      </c>
      <c r="AC21" s="126" t="s">
        <v>40</v>
      </c>
      <c r="AD21" s="127" t="s">
        <v>42</v>
      </c>
      <c r="AE21" s="127" t="s">
        <v>43</v>
      </c>
      <c r="AF21" s="128"/>
    </row>
    <row r="22" spans="1:34" ht="32.25" customHeight="1">
      <c r="A22" s="129" t="s">
        <v>44</v>
      </c>
      <c r="B22" s="130">
        <v>23661323</v>
      </c>
      <c r="C22" s="131">
        <v>3645000</v>
      </c>
      <c r="D22" s="266">
        <v>0</v>
      </c>
      <c r="E22" s="131">
        <v>338677</v>
      </c>
      <c r="F22" s="131">
        <v>20977667</v>
      </c>
      <c r="G22" s="131"/>
      <c r="H22" s="131"/>
      <c r="I22" s="131"/>
      <c r="J22" s="131"/>
      <c r="K22" s="131"/>
      <c r="L22" s="131"/>
      <c r="M22" s="131"/>
      <c r="N22" s="131">
        <f>SUM(B22:M22)</f>
        <v>48622667</v>
      </c>
      <c r="O22" s="132"/>
      <c r="P22" s="129" t="s">
        <v>45</v>
      </c>
      <c r="Q22" s="133">
        <v>221349600</v>
      </c>
      <c r="R22" s="134">
        <v>501282000</v>
      </c>
      <c r="S22" s="134"/>
      <c r="T22" s="134">
        <v>15356000</v>
      </c>
      <c r="U22" s="134"/>
      <c r="V22" s="134"/>
      <c r="W22" s="134"/>
      <c r="X22" s="134">
        <v>483440900</v>
      </c>
      <c r="Y22" s="135"/>
      <c r="Z22" s="135"/>
      <c r="AA22" s="135"/>
      <c r="AB22" s="135"/>
      <c r="AC22" s="136">
        <f>SUM(Q22:AB22)</f>
        <v>1221428500</v>
      </c>
      <c r="AE22" s="137"/>
      <c r="AF22" s="128"/>
    </row>
    <row r="23" spans="1:34" ht="32.25" customHeight="1">
      <c r="A23" s="138" t="s">
        <v>46</v>
      </c>
      <c r="B23" s="139">
        <v>0</v>
      </c>
      <c r="C23" s="140">
        <v>0</v>
      </c>
      <c r="D23" s="134">
        <v>0</v>
      </c>
      <c r="E23" s="140">
        <v>20977667</v>
      </c>
      <c r="F23" s="140"/>
      <c r="G23" s="140"/>
      <c r="H23" s="140"/>
      <c r="I23" s="140"/>
      <c r="J23" s="140"/>
      <c r="K23" s="140"/>
      <c r="L23" s="140"/>
      <c r="M23" s="140"/>
      <c r="N23" s="140">
        <f>SUM(B23:M23)</f>
        <v>20977667</v>
      </c>
      <c r="O23" s="267"/>
      <c r="P23" s="138" t="s">
        <v>47</v>
      </c>
      <c r="Q23" s="133">
        <v>221349600</v>
      </c>
      <c r="R23" s="134">
        <v>447210000</v>
      </c>
      <c r="S23" s="134">
        <v>54072000</v>
      </c>
      <c r="T23" s="134">
        <f>-24385100+21562746</f>
        <v>-2822354</v>
      </c>
      <c r="U23" s="134"/>
      <c r="V23" s="134"/>
      <c r="W23" s="134"/>
      <c r="X23" s="134">
        <v>0</v>
      </c>
      <c r="Y23" s="134"/>
      <c r="Z23" s="134"/>
      <c r="AA23" s="134"/>
      <c r="AB23" s="134"/>
      <c r="AC23" s="140">
        <f>SUM(Q23:AB23)</f>
        <v>719809246</v>
      </c>
      <c r="AD23" s="270">
        <f>AC23/SUM(Q22:T22)</f>
        <v>0.97536767013429493</v>
      </c>
      <c r="AE23" s="142">
        <f>AC23/AC22</f>
        <v>0.58931754580804363</v>
      </c>
      <c r="AF23" s="128"/>
      <c r="AG23" s="264"/>
      <c r="AH23" s="264"/>
    </row>
    <row r="24" spans="1:34" ht="32.25" customHeight="1">
      <c r="A24" s="138" t="s">
        <v>48</v>
      </c>
      <c r="B24" s="139">
        <f>+A21-B23</f>
        <v>48622667</v>
      </c>
      <c r="C24" s="140">
        <f>+B24-C23</f>
        <v>48622667</v>
      </c>
      <c r="D24" s="134">
        <f>+C24-D23</f>
        <v>48622667</v>
      </c>
      <c r="E24" s="140">
        <f>+D24-E23</f>
        <v>27645000</v>
      </c>
      <c r="F24" s="140"/>
      <c r="G24" s="140"/>
      <c r="H24" s="140"/>
      <c r="I24" s="140"/>
      <c r="J24" s="140"/>
      <c r="K24" s="140"/>
      <c r="L24" s="140"/>
      <c r="M24" s="140"/>
      <c r="N24" s="140">
        <f>MIN(B24:M24)</f>
        <v>27645000</v>
      </c>
      <c r="O24" s="143"/>
      <c r="P24" s="138" t="s">
        <v>44</v>
      </c>
      <c r="Q24" s="139"/>
      <c r="R24" s="134">
        <v>4618640</v>
      </c>
      <c r="S24" s="134">
        <v>72821500</v>
      </c>
      <c r="T24" s="134">
        <v>120439000</v>
      </c>
      <c r="U24" s="134">
        <v>120439000</v>
      </c>
      <c r="V24" s="134">
        <v>120439000</v>
      </c>
      <c r="W24" s="134">
        <v>131175960</v>
      </c>
      <c r="X24" s="134">
        <v>120439000</v>
      </c>
      <c r="Y24" s="134">
        <v>120439000</v>
      </c>
      <c r="Z24" s="134">
        <v>120439000</v>
      </c>
      <c r="AA24" s="134">
        <v>120439000</v>
      </c>
      <c r="AB24" s="134">
        <v>169739400</v>
      </c>
      <c r="AC24" s="134">
        <v>1221428500</v>
      </c>
      <c r="AD24" s="195"/>
      <c r="AE24" s="144"/>
      <c r="AF24" s="128"/>
    </row>
    <row r="25" spans="1:34" ht="32.25" customHeight="1" thickBot="1">
      <c r="A25" s="145" t="s">
        <v>49</v>
      </c>
      <c r="B25" s="146">
        <v>23661323</v>
      </c>
      <c r="C25" s="146">
        <v>3645000</v>
      </c>
      <c r="D25" s="199">
        <v>0</v>
      </c>
      <c r="E25" s="146">
        <v>0</v>
      </c>
      <c r="F25" s="146"/>
      <c r="G25" s="146"/>
      <c r="H25" s="146"/>
      <c r="I25" s="146"/>
      <c r="J25" s="146"/>
      <c r="K25" s="146"/>
      <c r="L25" s="146"/>
      <c r="M25" s="146"/>
      <c r="N25" s="146">
        <f>SUM(B25:M25)</f>
        <v>27306323</v>
      </c>
      <c r="O25" s="269">
        <f>+N25/N24</f>
        <v>0.98774906854765776</v>
      </c>
      <c r="P25" s="145" t="s">
        <v>49</v>
      </c>
      <c r="Q25" s="148"/>
      <c r="R25" s="146">
        <v>4618640</v>
      </c>
      <c r="S25" s="146">
        <v>87041500</v>
      </c>
      <c r="T25" s="146">
        <v>115951400</v>
      </c>
      <c r="U25" s="146"/>
      <c r="V25" s="146"/>
      <c r="W25" s="146"/>
      <c r="X25" s="146"/>
      <c r="Y25" s="146"/>
      <c r="Z25" s="146"/>
      <c r="AA25" s="146"/>
      <c r="AB25" s="146"/>
      <c r="AC25" s="146">
        <f>SUM(Q25:AB25)</f>
        <v>207611540</v>
      </c>
      <c r="AD25" s="268">
        <f>AC25/SUM(Q24:T24)</f>
        <v>1.049183557195569</v>
      </c>
      <c r="AE25" s="149">
        <f>AC25/AC24</f>
        <v>0.16997437017393976</v>
      </c>
      <c r="AF25" s="128"/>
    </row>
    <row r="26" spans="1:34" s="150" customFormat="1" ht="16.5" customHeight="1" thickBot="1"/>
    <row r="27" spans="1:34" ht="33.950000000000003" customHeight="1">
      <c r="A27" s="384" t="s">
        <v>50</v>
      </c>
      <c r="B27" s="385"/>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6"/>
    </row>
    <row r="28" spans="1:34" ht="15" customHeight="1">
      <c r="A28" s="297" t="s">
        <v>51</v>
      </c>
      <c r="B28" s="299" t="s">
        <v>52</v>
      </c>
      <c r="C28" s="299"/>
      <c r="D28" s="299" t="s">
        <v>53</v>
      </c>
      <c r="E28" s="299"/>
      <c r="F28" s="299"/>
      <c r="G28" s="299"/>
      <c r="H28" s="299"/>
      <c r="I28" s="299"/>
      <c r="J28" s="299"/>
      <c r="K28" s="299"/>
      <c r="L28" s="299"/>
      <c r="M28" s="299"/>
      <c r="N28" s="299"/>
      <c r="O28" s="299"/>
      <c r="P28" s="299" t="s">
        <v>40</v>
      </c>
      <c r="Q28" s="299" t="s">
        <v>54</v>
      </c>
      <c r="R28" s="299"/>
      <c r="S28" s="299"/>
      <c r="T28" s="299"/>
      <c r="U28" s="299"/>
      <c r="V28" s="299"/>
      <c r="W28" s="299"/>
      <c r="X28" s="299"/>
      <c r="Y28" s="299" t="s">
        <v>55</v>
      </c>
      <c r="Z28" s="299"/>
      <c r="AA28" s="299"/>
      <c r="AB28" s="299"/>
      <c r="AC28" s="299"/>
      <c r="AD28" s="299"/>
      <c r="AE28" s="323"/>
    </row>
    <row r="29" spans="1:34" ht="27" customHeight="1">
      <c r="A29" s="297"/>
      <c r="B29" s="299"/>
      <c r="C29" s="299"/>
      <c r="D29" s="151" t="s">
        <v>29</v>
      </c>
      <c r="E29" s="151" t="s">
        <v>30</v>
      </c>
      <c r="F29" s="151" t="s">
        <v>31</v>
      </c>
      <c r="G29" s="151" t="s">
        <v>8</v>
      </c>
      <c r="H29" s="151" t="s">
        <v>32</v>
      </c>
      <c r="I29" s="151" t="s">
        <v>33</v>
      </c>
      <c r="J29" s="151" t="s">
        <v>34</v>
      </c>
      <c r="K29" s="151" t="s">
        <v>35</v>
      </c>
      <c r="L29" s="151" t="s">
        <v>36</v>
      </c>
      <c r="M29" s="151" t="s">
        <v>37</v>
      </c>
      <c r="N29" s="151" t="s">
        <v>38</v>
      </c>
      <c r="O29" s="151" t="s">
        <v>39</v>
      </c>
      <c r="P29" s="299"/>
      <c r="Q29" s="299"/>
      <c r="R29" s="299"/>
      <c r="S29" s="299"/>
      <c r="T29" s="299"/>
      <c r="U29" s="299"/>
      <c r="V29" s="299"/>
      <c r="W29" s="299"/>
      <c r="X29" s="299"/>
      <c r="Y29" s="299"/>
      <c r="Z29" s="299"/>
      <c r="AA29" s="299"/>
      <c r="AB29" s="299"/>
      <c r="AC29" s="299"/>
      <c r="AD29" s="299"/>
      <c r="AE29" s="323"/>
    </row>
    <row r="30" spans="1:34" ht="110.25" customHeight="1" thickBot="1">
      <c r="A30" s="152" t="str">
        <f>C17</f>
        <v>1 - Acompañar técnicamente a 15 sectores de la Administración Distrital en la inclusión del enfoque de género en las políticas, planes,  programas y proyectos así como en su cultura organizacional e institucional</v>
      </c>
      <c r="B30" s="382" t="s">
        <v>56</v>
      </c>
      <c r="C30" s="382"/>
      <c r="D30" s="93"/>
      <c r="E30" s="93"/>
      <c r="F30" s="93"/>
      <c r="G30" s="93"/>
      <c r="H30" s="93"/>
      <c r="I30" s="93"/>
      <c r="J30" s="93"/>
      <c r="K30" s="93"/>
      <c r="L30" s="93"/>
      <c r="M30" s="93"/>
      <c r="N30" s="93"/>
      <c r="O30" s="93"/>
      <c r="P30" s="153">
        <f>SUM(D30:O30)</f>
        <v>0</v>
      </c>
      <c r="Q30" s="381" t="s">
        <v>57</v>
      </c>
      <c r="R30" s="381"/>
      <c r="S30" s="381"/>
      <c r="T30" s="381"/>
      <c r="U30" s="381"/>
      <c r="V30" s="381"/>
      <c r="W30" s="381"/>
      <c r="X30" s="381"/>
      <c r="Y30" s="370" t="s">
        <v>676</v>
      </c>
      <c r="Z30" s="370"/>
      <c r="AA30" s="370"/>
      <c r="AB30" s="370"/>
      <c r="AC30" s="370"/>
      <c r="AD30" s="370"/>
      <c r="AE30" s="371"/>
    </row>
    <row r="31" spans="1:34" ht="12" customHeight="1" thickBot="1">
      <c r="A31" s="154"/>
      <c r="B31" s="155"/>
      <c r="C31" s="155"/>
      <c r="D31" s="103"/>
      <c r="E31" s="103"/>
      <c r="F31" s="103"/>
      <c r="G31" s="103"/>
      <c r="H31" s="103"/>
      <c r="I31" s="103"/>
      <c r="J31" s="103"/>
      <c r="K31" s="103"/>
      <c r="L31" s="103"/>
      <c r="M31" s="103"/>
      <c r="N31" s="103"/>
      <c r="O31" s="103"/>
      <c r="P31" s="156"/>
      <c r="Q31" s="157"/>
      <c r="R31" s="157"/>
      <c r="S31" s="157"/>
      <c r="T31" s="157"/>
      <c r="U31" s="157"/>
      <c r="V31" s="157"/>
      <c r="W31" s="157"/>
      <c r="X31" s="157"/>
      <c r="Y31" s="157"/>
      <c r="Z31" s="157"/>
      <c r="AA31" s="157"/>
      <c r="AB31" s="157"/>
      <c r="AC31" s="157"/>
      <c r="AD31" s="157"/>
      <c r="AE31" s="158"/>
    </row>
    <row r="32" spans="1:34" ht="45" customHeight="1">
      <c r="A32" s="300" t="s">
        <v>59</v>
      </c>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2"/>
    </row>
    <row r="33" spans="1:40" ht="23.25" customHeight="1">
      <c r="A33" s="297">
        <v>0</v>
      </c>
      <c r="B33" s="299" t="s">
        <v>60</v>
      </c>
      <c r="C33" s="299" t="s">
        <v>52</v>
      </c>
      <c r="D33" s="299" t="s">
        <v>61</v>
      </c>
      <c r="E33" s="299"/>
      <c r="F33" s="299"/>
      <c r="G33" s="299"/>
      <c r="H33" s="299"/>
      <c r="I33" s="299"/>
      <c r="J33" s="299"/>
      <c r="K33" s="299"/>
      <c r="L33" s="299"/>
      <c r="M33" s="299"/>
      <c r="N33" s="299"/>
      <c r="O33" s="299"/>
      <c r="P33" s="299"/>
      <c r="Q33" s="299" t="s">
        <v>62</v>
      </c>
      <c r="R33" s="299"/>
      <c r="S33" s="299"/>
      <c r="T33" s="299"/>
      <c r="U33" s="299"/>
      <c r="V33" s="299"/>
      <c r="W33" s="299"/>
      <c r="X33" s="299"/>
      <c r="Y33" s="299"/>
      <c r="Z33" s="299"/>
      <c r="AA33" s="299"/>
      <c r="AB33" s="299"/>
      <c r="AC33" s="299"/>
      <c r="AD33" s="299"/>
      <c r="AE33" s="323"/>
      <c r="AG33" s="159"/>
      <c r="AH33" s="159"/>
      <c r="AI33" s="159"/>
      <c r="AJ33" s="159"/>
      <c r="AK33" s="159"/>
      <c r="AL33" s="159"/>
      <c r="AM33" s="159"/>
      <c r="AN33" s="159"/>
    </row>
    <row r="34" spans="1:40" ht="27" customHeight="1">
      <c r="A34" s="297"/>
      <c r="B34" s="299"/>
      <c r="C34" s="324"/>
      <c r="D34" s="151" t="s">
        <v>29</v>
      </c>
      <c r="E34" s="151" t="s">
        <v>30</v>
      </c>
      <c r="F34" s="151" t="s">
        <v>31</v>
      </c>
      <c r="G34" s="151" t="s">
        <v>8</v>
      </c>
      <c r="H34" s="151" t="s">
        <v>32</v>
      </c>
      <c r="I34" s="151" t="s">
        <v>33</v>
      </c>
      <c r="J34" s="151" t="s">
        <v>34</v>
      </c>
      <c r="K34" s="151" t="s">
        <v>35</v>
      </c>
      <c r="L34" s="151" t="s">
        <v>36</v>
      </c>
      <c r="M34" s="151" t="s">
        <v>37</v>
      </c>
      <c r="N34" s="151" t="s">
        <v>38</v>
      </c>
      <c r="O34" s="151" t="s">
        <v>39</v>
      </c>
      <c r="P34" s="151" t="s">
        <v>40</v>
      </c>
      <c r="Q34" s="303" t="s">
        <v>63</v>
      </c>
      <c r="R34" s="304"/>
      <c r="S34" s="304"/>
      <c r="T34" s="305"/>
      <c r="U34" s="299" t="s">
        <v>64</v>
      </c>
      <c r="V34" s="299"/>
      <c r="W34" s="299"/>
      <c r="X34" s="299"/>
      <c r="Y34" s="299" t="s">
        <v>65</v>
      </c>
      <c r="Z34" s="299"/>
      <c r="AA34" s="299"/>
      <c r="AB34" s="299"/>
      <c r="AC34" s="299" t="s">
        <v>66</v>
      </c>
      <c r="AD34" s="299"/>
      <c r="AE34" s="323"/>
      <c r="AG34" s="159"/>
      <c r="AH34" s="159"/>
      <c r="AI34" s="159"/>
      <c r="AJ34" s="159"/>
      <c r="AK34" s="159"/>
      <c r="AL34" s="159"/>
      <c r="AM34" s="159"/>
      <c r="AN34" s="159"/>
    </row>
    <row r="35" spans="1:40" ht="117" customHeight="1">
      <c r="A35" s="292" t="str">
        <f>C17</f>
        <v>1 - Acompañar técnicamente a 15 sectores de la Administración Distrital en la inclusión del enfoque de género en las políticas, planes,  programas y proyectos así como en su cultura organizacional e institucional</v>
      </c>
      <c r="B35" s="294">
        <v>0.45</v>
      </c>
      <c r="C35" s="161" t="s">
        <v>67</v>
      </c>
      <c r="D35" s="162">
        <v>15</v>
      </c>
      <c r="E35" s="162">
        <v>15</v>
      </c>
      <c r="F35" s="162">
        <v>15</v>
      </c>
      <c r="G35" s="162">
        <v>15</v>
      </c>
      <c r="H35" s="162">
        <v>15</v>
      </c>
      <c r="I35" s="162"/>
      <c r="J35" s="162"/>
      <c r="K35" s="162"/>
      <c r="L35" s="162"/>
      <c r="M35" s="162"/>
      <c r="N35" s="162"/>
      <c r="O35" s="162"/>
      <c r="P35" s="163">
        <f>MAX(D35:O35)</f>
        <v>15</v>
      </c>
      <c r="Q35" s="311" t="s">
        <v>68</v>
      </c>
      <c r="R35" s="312"/>
      <c r="S35" s="312"/>
      <c r="T35" s="313"/>
      <c r="U35" s="317" t="s">
        <v>69</v>
      </c>
      <c r="V35" s="318"/>
      <c r="W35" s="318"/>
      <c r="X35" s="318"/>
      <c r="Y35" s="318" t="s">
        <v>70</v>
      </c>
      <c r="Z35" s="318"/>
      <c r="AA35" s="318"/>
      <c r="AB35" s="318"/>
      <c r="AC35" s="318" t="s">
        <v>71</v>
      </c>
      <c r="AD35" s="318"/>
      <c r="AE35" s="320"/>
      <c r="AG35" s="159"/>
      <c r="AH35" s="159"/>
      <c r="AI35" s="159"/>
      <c r="AJ35" s="159"/>
      <c r="AK35" s="159"/>
      <c r="AL35" s="159"/>
      <c r="AM35" s="159"/>
      <c r="AN35" s="159"/>
    </row>
    <row r="36" spans="1:40" ht="117" customHeight="1" thickBot="1">
      <c r="A36" s="293"/>
      <c r="B36" s="295"/>
      <c r="C36" s="164" t="s">
        <v>72</v>
      </c>
      <c r="D36" s="165">
        <v>15</v>
      </c>
      <c r="E36" s="62">
        <v>15</v>
      </c>
      <c r="F36" s="62">
        <v>15</v>
      </c>
      <c r="G36" s="62">
        <v>15</v>
      </c>
      <c r="H36" s="166"/>
      <c r="I36" s="166"/>
      <c r="J36" s="166"/>
      <c r="K36" s="166"/>
      <c r="L36" s="166"/>
      <c r="M36" s="166"/>
      <c r="N36" s="166"/>
      <c r="O36" s="166"/>
      <c r="P36" s="167">
        <f>MAX(D36:O36)</f>
        <v>15</v>
      </c>
      <c r="Q36" s="314"/>
      <c r="R36" s="315"/>
      <c r="S36" s="315"/>
      <c r="T36" s="316"/>
      <c r="U36" s="319"/>
      <c r="V36" s="319"/>
      <c r="W36" s="319"/>
      <c r="X36" s="319"/>
      <c r="Y36" s="319"/>
      <c r="Z36" s="319"/>
      <c r="AA36" s="319"/>
      <c r="AB36" s="319"/>
      <c r="AC36" s="319"/>
      <c r="AD36" s="319"/>
      <c r="AE36" s="321"/>
      <c r="AG36" s="159"/>
      <c r="AH36" s="159"/>
      <c r="AI36" s="159"/>
      <c r="AJ36" s="159"/>
      <c r="AK36" s="159"/>
      <c r="AL36" s="159"/>
      <c r="AM36" s="159"/>
      <c r="AN36" s="159"/>
    </row>
    <row r="37" spans="1:40" s="150" customFormat="1" ht="17.25" customHeight="1" thickBot="1"/>
    <row r="38" spans="1:40" ht="45" customHeight="1" thickBot="1">
      <c r="A38" s="300" t="s">
        <v>73</v>
      </c>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2"/>
      <c r="AG38" s="159"/>
      <c r="AH38" s="159"/>
      <c r="AI38" s="159"/>
      <c r="AJ38" s="159"/>
      <c r="AK38" s="159"/>
      <c r="AL38" s="159"/>
      <c r="AM38" s="159"/>
      <c r="AN38" s="159"/>
    </row>
    <row r="39" spans="1:40" ht="26.25" customHeight="1">
      <c r="A39" s="296" t="s">
        <v>74</v>
      </c>
      <c r="B39" s="298" t="s">
        <v>75</v>
      </c>
      <c r="C39" s="306" t="s">
        <v>76</v>
      </c>
      <c r="D39" s="308" t="s">
        <v>77</v>
      </c>
      <c r="E39" s="309"/>
      <c r="F39" s="309"/>
      <c r="G39" s="309"/>
      <c r="H39" s="309"/>
      <c r="I39" s="309"/>
      <c r="J39" s="309"/>
      <c r="K39" s="309"/>
      <c r="L39" s="309"/>
      <c r="M39" s="309"/>
      <c r="N39" s="309"/>
      <c r="O39" s="309"/>
      <c r="P39" s="310"/>
      <c r="Q39" s="298" t="s">
        <v>78</v>
      </c>
      <c r="R39" s="298"/>
      <c r="S39" s="298"/>
      <c r="T39" s="298"/>
      <c r="U39" s="298"/>
      <c r="V39" s="298"/>
      <c r="W39" s="298"/>
      <c r="X39" s="298"/>
      <c r="Y39" s="298"/>
      <c r="Z39" s="298"/>
      <c r="AA39" s="298"/>
      <c r="AB39" s="298"/>
      <c r="AC39" s="298"/>
      <c r="AD39" s="298"/>
      <c r="AE39" s="322"/>
      <c r="AG39" s="159"/>
      <c r="AH39" s="159"/>
      <c r="AI39" s="159"/>
      <c r="AJ39" s="159"/>
      <c r="AK39" s="159"/>
      <c r="AL39" s="159"/>
      <c r="AM39" s="159"/>
      <c r="AN39" s="159"/>
    </row>
    <row r="40" spans="1:40" ht="26.25" customHeight="1">
      <c r="A40" s="297"/>
      <c r="B40" s="299"/>
      <c r="C40" s="307"/>
      <c r="D40" s="151" t="s">
        <v>79</v>
      </c>
      <c r="E40" s="151" t="s">
        <v>80</v>
      </c>
      <c r="F40" s="151" t="s">
        <v>81</v>
      </c>
      <c r="G40" s="151" t="s">
        <v>82</v>
      </c>
      <c r="H40" s="151" t="s">
        <v>83</v>
      </c>
      <c r="I40" s="151" t="s">
        <v>84</v>
      </c>
      <c r="J40" s="151" t="s">
        <v>85</v>
      </c>
      <c r="K40" s="151" t="s">
        <v>86</v>
      </c>
      <c r="L40" s="151" t="s">
        <v>87</v>
      </c>
      <c r="M40" s="151" t="s">
        <v>88</v>
      </c>
      <c r="N40" s="151" t="s">
        <v>89</v>
      </c>
      <c r="O40" s="151" t="s">
        <v>90</v>
      </c>
      <c r="P40" s="151" t="s">
        <v>91</v>
      </c>
      <c r="Q40" s="303" t="s">
        <v>92</v>
      </c>
      <c r="R40" s="304"/>
      <c r="S40" s="304"/>
      <c r="T40" s="304"/>
      <c r="U40" s="304"/>
      <c r="V40" s="304"/>
      <c r="W40" s="304"/>
      <c r="X40" s="305"/>
      <c r="Y40" s="271" t="s">
        <v>93</v>
      </c>
      <c r="Z40" s="272"/>
      <c r="AA40" s="272"/>
      <c r="AB40" s="272"/>
      <c r="AC40" s="272"/>
      <c r="AD40" s="272"/>
      <c r="AE40" s="273"/>
      <c r="AG40" s="168"/>
      <c r="AH40" s="168"/>
      <c r="AI40" s="168"/>
      <c r="AJ40" s="168"/>
      <c r="AK40" s="168"/>
      <c r="AL40" s="168"/>
      <c r="AM40" s="168"/>
      <c r="AN40" s="168"/>
    </row>
    <row r="41" spans="1:40" ht="81.75" customHeight="1">
      <c r="A41" s="286" t="s">
        <v>94</v>
      </c>
      <c r="B41" s="291">
        <v>0.11</v>
      </c>
      <c r="C41" s="169" t="s">
        <v>67</v>
      </c>
      <c r="D41" s="170">
        <v>0</v>
      </c>
      <c r="E41" s="171">
        <v>0.1</v>
      </c>
      <c r="F41" s="170">
        <v>0.3</v>
      </c>
      <c r="G41" s="170">
        <v>0.3</v>
      </c>
      <c r="H41" s="170">
        <v>0.3</v>
      </c>
      <c r="I41" s="52"/>
      <c r="J41" s="52"/>
      <c r="K41" s="52"/>
      <c r="L41" s="52"/>
      <c r="M41" s="52"/>
      <c r="N41" s="52"/>
      <c r="O41" s="52"/>
      <c r="P41" s="172">
        <f t="shared" ref="P41:P50" si="0">SUM(D41:O41)</f>
        <v>1</v>
      </c>
      <c r="Q41" s="280" t="s">
        <v>95</v>
      </c>
      <c r="R41" s="277"/>
      <c r="S41" s="277"/>
      <c r="T41" s="277"/>
      <c r="U41" s="277"/>
      <c r="V41" s="277"/>
      <c r="W41" s="277"/>
      <c r="X41" s="277"/>
      <c r="Y41" s="274" t="s">
        <v>96</v>
      </c>
      <c r="Z41" s="274"/>
      <c r="AA41" s="274"/>
      <c r="AB41" s="274"/>
      <c r="AC41" s="274"/>
      <c r="AD41" s="274"/>
      <c r="AE41" s="274"/>
      <c r="AG41" s="173"/>
      <c r="AH41" s="173"/>
      <c r="AI41" s="173"/>
      <c r="AJ41" s="173"/>
      <c r="AK41" s="173"/>
      <c r="AL41" s="173"/>
      <c r="AM41" s="173"/>
      <c r="AN41" s="173"/>
    </row>
    <row r="42" spans="1:40" ht="81.75" customHeight="1">
      <c r="A42" s="290"/>
      <c r="B42" s="291"/>
      <c r="C42" s="174" t="s">
        <v>72</v>
      </c>
      <c r="D42" s="175">
        <v>0</v>
      </c>
      <c r="E42" s="175">
        <v>0.1</v>
      </c>
      <c r="F42" s="175">
        <v>0.3</v>
      </c>
      <c r="G42" s="175">
        <v>0.3</v>
      </c>
      <c r="H42" s="175"/>
      <c r="I42" s="175"/>
      <c r="J42" s="175"/>
      <c r="K42" s="175"/>
      <c r="L42" s="175"/>
      <c r="M42" s="175"/>
      <c r="N42" s="175"/>
      <c r="O42" s="175"/>
      <c r="P42" s="172">
        <f t="shared" si="0"/>
        <v>0.7</v>
      </c>
      <c r="Q42" s="278"/>
      <c r="R42" s="279"/>
      <c r="S42" s="279"/>
      <c r="T42" s="279"/>
      <c r="U42" s="279"/>
      <c r="V42" s="279"/>
      <c r="W42" s="279"/>
      <c r="X42" s="279"/>
      <c r="Y42" s="274"/>
      <c r="Z42" s="274"/>
      <c r="AA42" s="274"/>
      <c r="AB42" s="274"/>
      <c r="AC42" s="274"/>
      <c r="AD42" s="274"/>
      <c r="AE42" s="274"/>
    </row>
    <row r="43" spans="1:40" ht="113.25" customHeight="1">
      <c r="A43" s="286" t="s">
        <v>97</v>
      </c>
      <c r="B43" s="291">
        <v>0.02</v>
      </c>
      <c r="C43" s="169" t="s">
        <v>67</v>
      </c>
      <c r="D43" s="170">
        <v>0</v>
      </c>
      <c r="E43" s="171">
        <v>0.1</v>
      </c>
      <c r="F43" s="170">
        <v>0.3</v>
      </c>
      <c r="G43" s="170">
        <v>0.3</v>
      </c>
      <c r="H43" s="170">
        <v>0.3</v>
      </c>
      <c r="I43" s="52"/>
      <c r="J43" s="52"/>
      <c r="K43" s="52"/>
      <c r="L43" s="52"/>
      <c r="M43" s="52"/>
      <c r="N43" s="52"/>
      <c r="O43" s="52"/>
      <c r="P43" s="172">
        <f t="shared" si="0"/>
        <v>1</v>
      </c>
      <c r="Q43" s="573" t="s">
        <v>680</v>
      </c>
      <c r="R43" s="570"/>
      <c r="S43" s="570"/>
      <c r="T43" s="570"/>
      <c r="U43" s="570"/>
      <c r="V43" s="570"/>
      <c r="W43" s="570"/>
      <c r="X43" s="570"/>
      <c r="Y43" s="274" t="s">
        <v>98</v>
      </c>
      <c r="Z43" s="275"/>
      <c r="AA43" s="275"/>
      <c r="AB43" s="275"/>
      <c r="AC43" s="275"/>
      <c r="AD43" s="275"/>
      <c r="AE43" s="275"/>
      <c r="AF43" s="150"/>
    </row>
    <row r="44" spans="1:40" ht="113.25" customHeight="1">
      <c r="A44" s="290"/>
      <c r="B44" s="291"/>
      <c r="C44" s="174" t="s">
        <v>72</v>
      </c>
      <c r="D44" s="175">
        <v>0.02</v>
      </c>
      <c r="E44" s="175">
        <v>0.1</v>
      </c>
      <c r="F44" s="175">
        <v>0.3</v>
      </c>
      <c r="G44" s="175">
        <v>0.3</v>
      </c>
      <c r="H44" s="175"/>
      <c r="I44" s="175"/>
      <c r="J44" s="175"/>
      <c r="K44" s="175"/>
      <c r="L44" s="175"/>
      <c r="M44" s="175"/>
      <c r="N44" s="175"/>
      <c r="O44" s="175"/>
      <c r="P44" s="172" t="s">
        <v>99</v>
      </c>
      <c r="Q44" s="574"/>
      <c r="R44" s="575"/>
      <c r="S44" s="575"/>
      <c r="T44" s="575"/>
      <c r="U44" s="575"/>
      <c r="V44" s="575"/>
      <c r="W44" s="575"/>
      <c r="X44" s="575"/>
      <c r="Y44" s="275"/>
      <c r="Z44" s="275"/>
      <c r="AA44" s="275"/>
      <c r="AB44" s="275"/>
      <c r="AC44" s="275"/>
      <c r="AD44" s="275"/>
      <c r="AE44" s="275"/>
      <c r="AF44" s="150"/>
    </row>
    <row r="45" spans="1:40" ht="94.5" customHeight="1">
      <c r="A45" s="286" t="s">
        <v>100</v>
      </c>
      <c r="B45" s="291">
        <v>0.1</v>
      </c>
      <c r="C45" s="169" t="s">
        <v>67</v>
      </c>
      <c r="D45" s="91">
        <v>0</v>
      </c>
      <c r="E45" s="171">
        <v>0.1</v>
      </c>
      <c r="F45" s="170">
        <v>0.3</v>
      </c>
      <c r="G45" s="170">
        <v>0.3</v>
      </c>
      <c r="H45" s="170">
        <v>0.3</v>
      </c>
      <c r="I45" s="52"/>
      <c r="J45" s="52"/>
      <c r="K45" s="52"/>
      <c r="L45" s="52"/>
      <c r="M45" s="52"/>
      <c r="N45" s="52"/>
      <c r="O45" s="52"/>
      <c r="P45" s="172">
        <f t="shared" si="0"/>
        <v>1</v>
      </c>
      <c r="Q45" s="276" t="s">
        <v>677</v>
      </c>
      <c r="R45" s="277"/>
      <c r="S45" s="277"/>
      <c r="T45" s="277"/>
      <c r="U45" s="277"/>
      <c r="V45" s="277"/>
      <c r="W45" s="277"/>
      <c r="X45" s="277"/>
      <c r="Y45" s="274" t="s">
        <v>101</v>
      </c>
      <c r="Z45" s="274"/>
      <c r="AA45" s="274"/>
      <c r="AB45" s="274"/>
      <c r="AC45" s="274"/>
      <c r="AD45" s="274"/>
      <c r="AE45" s="274"/>
      <c r="AF45" s="150"/>
    </row>
    <row r="46" spans="1:40" ht="94.5" customHeight="1">
      <c r="A46" s="290"/>
      <c r="B46" s="291"/>
      <c r="C46" s="176" t="s">
        <v>72</v>
      </c>
      <c r="D46" s="177">
        <v>0</v>
      </c>
      <c r="E46" s="177">
        <v>0.1</v>
      </c>
      <c r="F46" s="177">
        <v>0.3</v>
      </c>
      <c r="G46" s="177">
        <v>0.3</v>
      </c>
      <c r="H46" s="177"/>
      <c r="I46" s="175"/>
      <c r="J46" s="175"/>
      <c r="K46" s="175"/>
      <c r="L46" s="175"/>
      <c r="M46" s="175"/>
      <c r="N46" s="175"/>
      <c r="O46" s="175"/>
      <c r="P46" s="172">
        <f t="shared" si="0"/>
        <v>0.7</v>
      </c>
      <c r="Q46" s="278"/>
      <c r="R46" s="279"/>
      <c r="S46" s="279"/>
      <c r="T46" s="279"/>
      <c r="U46" s="279"/>
      <c r="V46" s="279"/>
      <c r="W46" s="279"/>
      <c r="X46" s="279"/>
      <c r="Y46" s="274"/>
      <c r="Z46" s="274"/>
      <c r="AA46" s="274"/>
      <c r="AB46" s="274"/>
      <c r="AC46" s="274"/>
      <c r="AD46" s="274"/>
      <c r="AE46" s="274"/>
      <c r="AF46" s="150"/>
    </row>
    <row r="47" spans="1:40" ht="49.5" customHeight="1">
      <c r="A47" s="286" t="s">
        <v>102</v>
      </c>
      <c r="B47" s="288">
        <v>0.11</v>
      </c>
      <c r="C47" s="178" t="s">
        <v>67</v>
      </c>
      <c r="D47" s="179">
        <v>0</v>
      </c>
      <c r="E47" s="179">
        <v>0</v>
      </c>
      <c r="F47" s="179">
        <v>0.7</v>
      </c>
      <c r="G47" s="179">
        <v>0.15</v>
      </c>
      <c r="H47" s="179">
        <v>0.15</v>
      </c>
      <c r="I47" s="180"/>
      <c r="J47" s="52"/>
      <c r="K47" s="52"/>
      <c r="L47" s="52"/>
      <c r="M47" s="52"/>
      <c r="N47" s="52"/>
      <c r="O47" s="52"/>
      <c r="P47" s="172">
        <f t="shared" ref="P47:P48" si="1">SUM(D47:O47)</f>
        <v>1</v>
      </c>
      <c r="Q47" s="281" t="s">
        <v>103</v>
      </c>
      <c r="R47" s="282"/>
      <c r="S47" s="282"/>
      <c r="T47" s="282"/>
      <c r="U47" s="282"/>
      <c r="V47" s="282"/>
      <c r="W47" s="282"/>
      <c r="X47" s="282"/>
      <c r="Y47" s="285" t="s">
        <v>104</v>
      </c>
      <c r="Z47" s="275"/>
      <c r="AA47" s="275"/>
      <c r="AB47" s="275"/>
      <c r="AC47" s="275"/>
      <c r="AD47" s="275"/>
      <c r="AE47" s="275"/>
      <c r="AF47" s="150"/>
    </row>
    <row r="48" spans="1:40" ht="49.5" customHeight="1">
      <c r="A48" s="290"/>
      <c r="B48" s="288"/>
      <c r="C48" s="181" t="s">
        <v>72</v>
      </c>
      <c r="D48" s="182">
        <v>0</v>
      </c>
      <c r="E48" s="182">
        <v>0</v>
      </c>
      <c r="F48" s="182">
        <v>0.7</v>
      </c>
      <c r="G48" s="182">
        <v>0.15</v>
      </c>
      <c r="H48" s="182"/>
      <c r="I48" s="183"/>
      <c r="J48" s="175"/>
      <c r="K48" s="175"/>
      <c r="L48" s="175"/>
      <c r="M48" s="175"/>
      <c r="N48" s="175"/>
      <c r="O48" s="175"/>
      <c r="P48" s="172">
        <f t="shared" si="1"/>
        <v>0.85</v>
      </c>
      <c r="Q48" s="283"/>
      <c r="R48" s="284"/>
      <c r="S48" s="284"/>
      <c r="T48" s="284"/>
      <c r="U48" s="284"/>
      <c r="V48" s="284"/>
      <c r="W48" s="284"/>
      <c r="X48" s="284"/>
      <c r="Y48" s="275"/>
      <c r="Z48" s="275"/>
      <c r="AA48" s="275"/>
      <c r="AB48" s="275"/>
      <c r="AC48" s="275"/>
      <c r="AD48" s="275"/>
      <c r="AE48" s="275"/>
      <c r="AF48" s="150"/>
    </row>
    <row r="49" spans="1:32" ht="86.25" customHeight="1">
      <c r="A49" s="286" t="s">
        <v>105</v>
      </c>
      <c r="B49" s="288">
        <v>0.11</v>
      </c>
      <c r="C49" s="178" t="s">
        <v>67</v>
      </c>
      <c r="D49" s="184">
        <v>0</v>
      </c>
      <c r="E49" s="185">
        <v>0.1</v>
      </c>
      <c r="F49" s="186">
        <v>0.3</v>
      </c>
      <c r="G49" s="186">
        <v>0.3</v>
      </c>
      <c r="H49" s="186">
        <v>0.3</v>
      </c>
      <c r="I49" s="180"/>
      <c r="J49" s="52"/>
      <c r="K49" s="52"/>
      <c r="L49" s="52"/>
      <c r="M49" s="52"/>
      <c r="N49" s="52"/>
      <c r="O49" s="52"/>
      <c r="P49" s="172">
        <f t="shared" si="0"/>
        <v>1</v>
      </c>
      <c r="Q49" s="569" t="s">
        <v>679</v>
      </c>
      <c r="R49" s="570"/>
      <c r="S49" s="570"/>
      <c r="T49" s="570"/>
      <c r="U49" s="570"/>
      <c r="V49" s="570"/>
      <c r="W49" s="570"/>
      <c r="X49" s="570"/>
      <c r="Y49" s="285" t="s">
        <v>106</v>
      </c>
      <c r="Z49" s="285"/>
      <c r="AA49" s="285"/>
      <c r="AB49" s="285"/>
      <c r="AC49" s="285"/>
      <c r="AD49" s="285"/>
      <c r="AE49" s="285"/>
      <c r="AF49" s="150"/>
    </row>
    <row r="50" spans="1:32" ht="86.25" customHeight="1" thickBot="1">
      <c r="A50" s="287"/>
      <c r="B50" s="289"/>
      <c r="C50" s="187" t="s">
        <v>72</v>
      </c>
      <c r="D50" s="188">
        <v>0</v>
      </c>
      <c r="E50" s="189">
        <v>0.1</v>
      </c>
      <c r="F50" s="189">
        <v>0.3</v>
      </c>
      <c r="G50" s="189">
        <v>0.3</v>
      </c>
      <c r="H50" s="189"/>
      <c r="I50" s="190"/>
      <c r="J50" s="190"/>
      <c r="K50" s="190"/>
      <c r="L50" s="190"/>
      <c r="M50" s="190"/>
      <c r="N50" s="190"/>
      <c r="O50" s="190"/>
      <c r="P50" s="191">
        <f t="shared" si="0"/>
        <v>0.7</v>
      </c>
      <c r="Q50" s="571"/>
      <c r="R50" s="572"/>
      <c r="S50" s="572"/>
      <c r="T50" s="572"/>
      <c r="U50" s="572"/>
      <c r="V50" s="572"/>
      <c r="W50" s="572"/>
      <c r="X50" s="572"/>
      <c r="Y50" s="285"/>
      <c r="Z50" s="285"/>
      <c r="AA50" s="285"/>
      <c r="AB50" s="285"/>
      <c r="AC50" s="285"/>
      <c r="AD50" s="285"/>
      <c r="AE50" s="285"/>
      <c r="AF50" s="150"/>
    </row>
    <row r="51" spans="1:32" ht="15" customHeight="1">
      <c r="A51" s="92" t="s">
        <v>107</v>
      </c>
    </row>
    <row r="52" spans="1:32">
      <c r="Q52" s="369"/>
      <c r="R52" s="369"/>
      <c r="S52" s="369"/>
      <c r="T52" s="369"/>
      <c r="U52" s="369"/>
      <c r="V52" s="369"/>
      <c r="W52" s="369"/>
      <c r="X52" s="369"/>
    </row>
  </sheetData>
  <mergeCells count="88">
    <mergeCell ref="A17:B17"/>
    <mergeCell ref="D28:O28"/>
    <mergeCell ref="P28:P29"/>
    <mergeCell ref="C17:AE17"/>
    <mergeCell ref="D7:H9"/>
    <mergeCell ref="O7:P7"/>
    <mergeCell ref="A15:B15"/>
    <mergeCell ref="C15:K15"/>
    <mergeCell ref="Y15:Z15"/>
    <mergeCell ref="M8:N8"/>
    <mergeCell ref="R15:X15"/>
    <mergeCell ref="A11:B13"/>
    <mergeCell ref="A7:B9"/>
    <mergeCell ref="A1:A4"/>
    <mergeCell ref="Q52:X52"/>
    <mergeCell ref="Y30:AE30"/>
    <mergeCell ref="B20:O20"/>
    <mergeCell ref="L15:Q15"/>
    <mergeCell ref="AA15:AE15"/>
    <mergeCell ref="Q28:X29"/>
    <mergeCell ref="Q30:X30"/>
    <mergeCell ref="B30:C30"/>
    <mergeCell ref="A19:AE19"/>
    <mergeCell ref="P20:AE20"/>
    <mergeCell ref="C16:AB16"/>
    <mergeCell ref="B28:C29"/>
    <mergeCell ref="A28:A29"/>
    <mergeCell ref="Y28:AE29"/>
    <mergeCell ref="A27:AE27"/>
    <mergeCell ref="AB1:AE1"/>
    <mergeCell ref="AB2:AE2"/>
    <mergeCell ref="AB3:AE3"/>
    <mergeCell ref="AB4:AE4"/>
    <mergeCell ref="C11:AE13"/>
    <mergeCell ref="M7:N7"/>
    <mergeCell ref="O8:P8"/>
    <mergeCell ref="M9:N9"/>
    <mergeCell ref="O9:P9"/>
    <mergeCell ref="I7:J9"/>
    <mergeCell ref="K7:L9"/>
    <mergeCell ref="C7:C9"/>
    <mergeCell ref="B1:AA1"/>
    <mergeCell ref="B2:AA2"/>
    <mergeCell ref="B3:AA4"/>
    <mergeCell ref="Y34:AB34"/>
    <mergeCell ref="A32:AE32"/>
    <mergeCell ref="Q33:AE33"/>
    <mergeCell ref="Q34:T34"/>
    <mergeCell ref="A33:A34"/>
    <mergeCell ref="B33:B34"/>
    <mergeCell ref="C33:C34"/>
    <mergeCell ref="D33:P33"/>
    <mergeCell ref="AC34:AE34"/>
    <mergeCell ref="U34:X34"/>
    <mergeCell ref="A35:A36"/>
    <mergeCell ref="B35:B36"/>
    <mergeCell ref="A39:A40"/>
    <mergeCell ref="B39:B40"/>
    <mergeCell ref="A41:A42"/>
    <mergeCell ref="B41:B42"/>
    <mergeCell ref="A38:AE38"/>
    <mergeCell ref="Q40:X40"/>
    <mergeCell ref="C39:C40"/>
    <mergeCell ref="D39:P39"/>
    <mergeCell ref="Q35:T36"/>
    <mergeCell ref="U35:X36"/>
    <mergeCell ref="Y35:AB36"/>
    <mergeCell ref="AC35:AE36"/>
    <mergeCell ref="Q39:AE39"/>
    <mergeCell ref="A49:A50"/>
    <mergeCell ref="B49:B50"/>
    <mergeCell ref="A43:A44"/>
    <mergeCell ref="B43:B44"/>
    <mergeCell ref="A45:A46"/>
    <mergeCell ref="B45:B46"/>
    <mergeCell ref="A47:A48"/>
    <mergeCell ref="B47:B48"/>
    <mergeCell ref="Q49:X50"/>
    <mergeCell ref="Y40:AE40"/>
    <mergeCell ref="Y41:AE42"/>
    <mergeCell ref="Q43:X44"/>
    <mergeCell ref="Y43:AE44"/>
    <mergeCell ref="Q45:X46"/>
    <mergeCell ref="Q41:X42"/>
    <mergeCell ref="Q47:X48"/>
    <mergeCell ref="Y45:AE46"/>
    <mergeCell ref="Y47:AE48"/>
    <mergeCell ref="Y49:AE50"/>
  </mergeCells>
  <dataValidations count="3">
    <dataValidation type="textLength" operator="lessThanOrEqual" allowBlank="1" showInputMessage="1" showErrorMessage="1" errorTitle="Máximo 2.000 caracteres" error="Máximo 2.000 caracteres" sqref="AC35 Q35 Y35 Q43 Q41 Q45 Q49" xr:uid="{00000000-0002-0000-0000-000000000000}">
      <formula1>2000</formula1>
    </dataValidation>
    <dataValidation type="textLength" operator="lessThanOrEqual" allowBlank="1" showInputMessage="1" showErrorMessage="1" errorTitle="Máximo 2.000 caracteres" error="Máximo 2.000 caracteres" promptTitle="2.000 caracteres" sqref="Q30:Q31" xr:uid="{00000000-0002-0000-0000-000001000000}">
      <formula1>2000</formula1>
    </dataValidation>
    <dataValidation type="list" allowBlank="1" showInputMessage="1" showErrorMessage="1" sqref="C7:C9" xr:uid="{00000000-0002-0000-0000-000002000000}">
      <formula1>$B$21:$M$21</formula1>
    </dataValidation>
  </dataValidations>
  <hyperlinks>
    <hyperlink ref="Y49" r:id="rId1" xr:uid="{EB5F2CC9-DFF0-4F40-8CC7-37A7703EEB0E}"/>
    <hyperlink ref="Y41" r:id="rId2" xr:uid="{AFFCC4AF-7D49-4FC8-86EB-4CB6F228A83D}"/>
    <hyperlink ref="Y43" r:id="rId3" xr:uid="{26D04713-1602-44A7-85A3-A92825FAA68D}"/>
    <hyperlink ref="Y45" r:id="rId4" xr:uid="{B1F26248-90F7-4984-867A-2DAD3F167CF9}"/>
    <hyperlink ref="Y47" r:id="rId5" xr:uid="{0E62D8E7-95E9-433A-9983-F48B96B52E17}"/>
  </hyperlinks>
  <pageMargins left="0.25" right="0.25" top="0.75" bottom="0.75" header="0.3" footer="0.3"/>
  <pageSetup scale="20" orientation="landscape" r:id="rId6"/>
  <headerFooter>
    <oddFooter>&amp;C_x000D_&amp;1#&amp;"Calibri"&amp;10&amp;K000000 Información Pública</oddFooter>
  </headerFooter>
  <drawing r:id="rId7"/>
  <legacy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39997558519241921"/>
  </sheetPr>
  <dimension ref="A1:E35"/>
  <sheetViews>
    <sheetView topLeftCell="A2" zoomScale="120" zoomScaleNormal="120" workbookViewId="0">
      <selection activeCell="C9" sqref="C9:E9"/>
    </sheetView>
  </sheetViews>
  <sheetFormatPr baseColWidth="10" defaultColWidth="11.42578125" defaultRowHeight="15"/>
  <cols>
    <col min="1" max="1" width="21" customWidth="1"/>
    <col min="2" max="2" width="24.42578125" bestFit="1" customWidth="1"/>
    <col min="3" max="4" width="20.42578125" customWidth="1"/>
    <col min="5" max="5" width="24.28515625" customWidth="1"/>
  </cols>
  <sheetData>
    <row r="1" spans="1:5" s="1" customFormat="1" ht="16.5" customHeight="1">
      <c r="A1" s="557"/>
      <c r="B1" s="560" t="s">
        <v>0</v>
      </c>
      <c r="C1" s="560"/>
      <c r="D1" s="560"/>
      <c r="E1" s="42" t="s">
        <v>1</v>
      </c>
    </row>
    <row r="2" spans="1:5" s="1" customFormat="1" ht="20.25" customHeight="1">
      <c r="A2" s="558"/>
      <c r="B2" s="561" t="s">
        <v>2</v>
      </c>
      <c r="C2" s="561"/>
      <c r="D2" s="561"/>
      <c r="E2" s="43" t="s">
        <v>3</v>
      </c>
    </row>
    <row r="3" spans="1:5" s="1" customFormat="1" ht="30" customHeight="1">
      <c r="A3" s="558"/>
      <c r="B3" s="562" t="s">
        <v>4</v>
      </c>
      <c r="C3" s="562"/>
      <c r="D3" s="562"/>
      <c r="E3" s="43" t="s">
        <v>5</v>
      </c>
    </row>
    <row r="4" spans="1:5" s="1" customFormat="1" ht="16.5" customHeight="1" thickBot="1">
      <c r="A4" s="559"/>
      <c r="B4" s="563"/>
      <c r="C4" s="563"/>
      <c r="D4" s="563"/>
      <c r="E4" s="44" t="s">
        <v>510</v>
      </c>
    </row>
    <row r="5" spans="1:5" s="1" customFormat="1" ht="9" customHeight="1" thickBot="1">
      <c r="A5"/>
      <c r="B5"/>
      <c r="C5"/>
      <c r="D5"/>
      <c r="E5"/>
    </row>
    <row r="6" spans="1:5" ht="14.25" customHeight="1">
      <c r="A6" s="545" t="s">
        <v>511</v>
      </c>
      <c r="B6" s="546"/>
      <c r="C6" s="546"/>
      <c r="D6" s="546"/>
      <c r="E6" s="547"/>
    </row>
    <row r="7" spans="1:5" ht="15.75" customHeight="1" thickBot="1">
      <c r="A7" s="49" t="s">
        <v>512</v>
      </c>
      <c r="B7" s="50" t="s">
        <v>513</v>
      </c>
      <c r="C7" s="564" t="s">
        <v>514</v>
      </c>
      <c r="D7" s="564"/>
      <c r="E7" s="565"/>
    </row>
    <row r="8" spans="1:5" s="1" customFormat="1" ht="95.25" customHeight="1">
      <c r="A8" s="73">
        <v>45341</v>
      </c>
      <c r="B8" s="74" t="s">
        <v>515</v>
      </c>
      <c r="C8" s="551" t="s">
        <v>516</v>
      </c>
      <c r="D8" s="552"/>
      <c r="E8" s="553"/>
    </row>
    <row r="9" spans="1:5" ht="35.1" customHeight="1">
      <c r="A9" s="79">
        <v>45373</v>
      </c>
      <c r="B9" s="80" t="s">
        <v>515</v>
      </c>
      <c r="C9" s="554" t="s">
        <v>517</v>
      </c>
      <c r="D9" s="555"/>
      <c r="E9" s="556"/>
    </row>
    <row r="10" spans="1:5">
      <c r="A10" s="46"/>
      <c r="B10" s="45"/>
      <c r="C10" s="548"/>
      <c r="D10" s="549"/>
      <c r="E10" s="550"/>
    </row>
    <row r="11" spans="1:5">
      <c r="A11" s="46"/>
      <c r="B11" s="45"/>
      <c r="C11" s="548"/>
      <c r="D11" s="549"/>
      <c r="E11" s="550"/>
    </row>
    <row r="12" spans="1:5">
      <c r="A12" s="46"/>
      <c r="B12" s="45"/>
      <c r="C12" s="548"/>
      <c r="D12" s="549"/>
      <c r="E12" s="550"/>
    </row>
    <row r="13" spans="1:5">
      <c r="A13" s="46"/>
      <c r="B13" s="45"/>
      <c r="C13" s="548"/>
      <c r="D13" s="549"/>
      <c r="E13" s="550"/>
    </row>
    <row r="14" spans="1:5">
      <c r="A14" s="46"/>
      <c r="B14" s="45"/>
      <c r="C14" s="548"/>
      <c r="D14" s="549"/>
      <c r="E14" s="550"/>
    </row>
    <row r="15" spans="1:5">
      <c r="A15" s="46"/>
      <c r="B15" s="45"/>
      <c r="C15" s="548"/>
      <c r="D15" s="549"/>
      <c r="E15" s="550"/>
    </row>
    <row r="16" spans="1:5">
      <c r="A16" s="46"/>
      <c r="B16" s="45"/>
      <c r="C16" s="548"/>
      <c r="D16" s="549"/>
      <c r="E16" s="550"/>
    </row>
    <row r="17" spans="1:5">
      <c r="A17" s="46"/>
      <c r="B17" s="45"/>
      <c r="C17" s="548"/>
      <c r="D17" s="549"/>
      <c r="E17" s="550"/>
    </row>
    <row r="18" spans="1:5">
      <c r="A18" s="46"/>
      <c r="B18" s="45"/>
      <c r="C18" s="548"/>
      <c r="D18" s="549"/>
      <c r="E18" s="550"/>
    </row>
    <row r="19" spans="1:5">
      <c r="A19" s="46"/>
      <c r="B19" s="45"/>
      <c r="C19" s="548"/>
      <c r="D19" s="549"/>
      <c r="E19" s="550"/>
    </row>
    <row r="20" spans="1:5">
      <c r="A20" s="46"/>
      <c r="B20" s="45"/>
      <c r="C20" s="548"/>
      <c r="D20" s="549"/>
      <c r="E20" s="550"/>
    </row>
    <row r="21" spans="1:5">
      <c r="A21" s="46"/>
      <c r="B21" s="45"/>
      <c r="C21" s="548"/>
      <c r="D21" s="549"/>
      <c r="E21" s="550"/>
    </row>
    <row r="22" spans="1:5">
      <c r="A22" s="46"/>
      <c r="B22" s="45"/>
      <c r="C22" s="548"/>
      <c r="D22" s="549"/>
      <c r="E22" s="550"/>
    </row>
    <row r="23" spans="1:5">
      <c r="A23" s="46"/>
      <c r="B23" s="45"/>
      <c r="C23" s="548"/>
      <c r="D23" s="549"/>
      <c r="E23" s="550"/>
    </row>
    <row r="24" spans="1:5">
      <c r="A24" s="46"/>
      <c r="B24" s="45"/>
      <c r="C24" s="548"/>
      <c r="D24" s="549"/>
      <c r="E24" s="550"/>
    </row>
    <row r="25" spans="1:5">
      <c r="A25" s="46"/>
      <c r="B25" s="45"/>
      <c r="C25" s="548"/>
      <c r="D25" s="549"/>
      <c r="E25" s="550"/>
    </row>
    <row r="26" spans="1:5">
      <c r="A26" s="46"/>
      <c r="B26" s="45"/>
      <c r="C26" s="548"/>
      <c r="D26" s="549"/>
      <c r="E26" s="550"/>
    </row>
    <row r="27" spans="1:5">
      <c r="A27" s="46"/>
      <c r="B27" s="45"/>
      <c r="C27" s="548"/>
      <c r="D27" s="549"/>
      <c r="E27" s="550"/>
    </row>
    <row r="28" spans="1:5">
      <c r="A28" s="46"/>
      <c r="B28" s="45"/>
      <c r="C28" s="548"/>
      <c r="D28" s="549"/>
      <c r="E28" s="550"/>
    </row>
    <row r="29" spans="1:5">
      <c r="A29" s="46"/>
      <c r="B29" s="45"/>
      <c r="C29" s="548"/>
      <c r="D29" s="549"/>
      <c r="E29" s="550"/>
    </row>
    <row r="30" spans="1:5">
      <c r="A30" s="46"/>
      <c r="B30" s="45"/>
      <c r="C30" s="548"/>
      <c r="D30" s="549"/>
      <c r="E30" s="550"/>
    </row>
    <row r="31" spans="1:5">
      <c r="A31" s="46"/>
      <c r="B31" s="45"/>
      <c r="C31" s="548"/>
      <c r="D31" s="549"/>
      <c r="E31" s="550"/>
    </row>
    <row r="32" spans="1:5">
      <c r="A32" s="46"/>
      <c r="B32" s="45"/>
      <c r="C32" s="548"/>
      <c r="D32" s="549"/>
      <c r="E32" s="550"/>
    </row>
    <row r="33" spans="1:5">
      <c r="A33" s="46"/>
      <c r="B33" s="45"/>
      <c r="C33" s="548"/>
      <c r="D33" s="549"/>
      <c r="E33" s="550"/>
    </row>
    <row r="34" spans="1:5">
      <c r="A34" s="46"/>
      <c r="B34" s="45"/>
      <c r="C34" s="548"/>
      <c r="D34" s="549"/>
      <c r="E34" s="550"/>
    </row>
    <row r="35" spans="1:5" ht="15.75" thickBot="1">
      <c r="A35" s="47"/>
      <c r="B35" s="48"/>
      <c r="C35" s="542"/>
      <c r="D35" s="543"/>
      <c r="E35" s="544"/>
    </row>
  </sheetData>
  <mergeCells count="34">
    <mergeCell ref="A1:A4"/>
    <mergeCell ref="B1:D1"/>
    <mergeCell ref="B2:D2"/>
    <mergeCell ref="B3:D4"/>
    <mergeCell ref="C7:E7"/>
    <mergeCell ref="C29:E29"/>
    <mergeCell ref="C30:E30"/>
    <mergeCell ref="C19:E19"/>
    <mergeCell ref="C20:E20"/>
    <mergeCell ref="C8:E8"/>
    <mergeCell ref="C21:E21"/>
    <mergeCell ref="C22:E22"/>
    <mergeCell ref="C9:E9"/>
    <mergeCell ref="C10:E10"/>
    <mergeCell ref="C11:E11"/>
    <mergeCell ref="C12:E12"/>
    <mergeCell ref="C13:E13"/>
    <mergeCell ref="C14:E1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s>
  <pageMargins left="0.7" right="0.7" top="0.75" bottom="0.75" header="0.3" footer="0.3"/>
  <headerFooter>
    <oddFooter>&amp;C_x000D_&amp;1#&amp;"Calibri"&amp;10&amp;K000000 Información Pública</oddFooter>
  </headerFooter>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56"/>
  <sheetViews>
    <sheetView zoomScale="91" workbookViewId="0">
      <selection activeCell="C28" sqref="C28"/>
    </sheetView>
  </sheetViews>
  <sheetFormatPr baseColWidth="10" defaultColWidth="11.42578125" defaultRowHeight="15"/>
  <cols>
    <col min="1" max="1" width="44.140625" style="2" customWidth="1"/>
    <col min="2" max="2" width="61.85546875" style="2" customWidth="1"/>
    <col min="3" max="3" width="61.140625" style="2" customWidth="1"/>
    <col min="4" max="4" width="81" style="2" customWidth="1"/>
    <col min="5" max="5" width="32.85546875" style="19" customWidth="1"/>
    <col min="6" max="6" width="19" style="2" customWidth="1"/>
    <col min="7" max="7" width="29.42578125" style="2" customWidth="1"/>
    <col min="8" max="8" width="36.28515625" style="2" customWidth="1"/>
    <col min="9" max="9" width="40" style="2" customWidth="1"/>
    <col min="10" max="16384" width="11.42578125" style="2"/>
  </cols>
  <sheetData>
    <row r="1" spans="1:9" s="7" customFormat="1">
      <c r="A1" s="6" t="s">
        <v>518</v>
      </c>
      <c r="B1" s="6" t="s">
        <v>519</v>
      </c>
      <c r="C1" s="6" t="s">
        <v>520</v>
      </c>
      <c r="D1" s="6" t="s">
        <v>521</v>
      </c>
      <c r="E1" s="6" t="s">
        <v>165</v>
      </c>
      <c r="F1" s="6" t="s">
        <v>522</v>
      </c>
      <c r="G1" s="6" t="s">
        <v>523</v>
      </c>
      <c r="H1" s="6" t="s">
        <v>437</v>
      </c>
      <c r="I1" s="6" t="s">
        <v>524</v>
      </c>
    </row>
    <row r="2" spans="1:9" s="7" customFormat="1">
      <c r="A2" s="8" t="s">
        <v>525</v>
      </c>
      <c r="B2" s="3" t="s">
        <v>526</v>
      </c>
      <c r="C2" s="8" t="s">
        <v>527</v>
      </c>
      <c r="D2" s="9" t="s">
        <v>528</v>
      </c>
      <c r="E2" s="4" t="s">
        <v>529</v>
      </c>
      <c r="F2" s="10" t="s">
        <v>530</v>
      </c>
      <c r="G2" s="11" t="s">
        <v>531</v>
      </c>
      <c r="H2" s="11" t="s">
        <v>532</v>
      </c>
      <c r="I2" s="10" t="s">
        <v>533</v>
      </c>
    </row>
    <row r="3" spans="1:9">
      <c r="A3" s="8" t="s">
        <v>534</v>
      </c>
      <c r="B3" s="3" t="s">
        <v>535</v>
      </c>
      <c r="C3" s="8" t="s">
        <v>536</v>
      </c>
      <c r="D3" s="12" t="s">
        <v>537</v>
      </c>
      <c r="E3" s="4" t="s">
        <v>538</v>
      </c>
      <c r="F3" s="10" t="s">
        <v>539</v>
      </c>
      <c r="G3" s="11" t="s">
        <v>540</v>
      </c>
      <c r="H3" s="11" t="s">
        <v>446</v>
      </c>
      <c r="I3" s="10" t="s">
        <v>541</v>
      </c>
    </row>
    <row r="4" spans="1:9">
      <c r="A4" s="8" t="s">
        <v>542</v>
      </c>
      <c r="B4" s="3" t="s">
        <v>543</v>
      </c>
      <c r="C4" s="8" t="s">
        <v>544</v>
      </c>
      <c r="D4" s="12" t="s">
        <v>545</v>
      </c>
      <c r="E4" s="4" t="s">
        <v>546</v>
      </c>
      <c r="F4" s="10" t="s">
        <v>547</v>
      </c>
      <c r="G4" s="11" t="s">
        <v>548</v>
      </c>
      <c r="H4" s="11" t="s">
        <v>441</v>
      </c>
      <c r="I4" s="10" t="s">
        <v>549</v>
      </c>
    </row>
    <row r="5" spans="1:9">
      <c r="A5" s="8" t="s">
        <v>550</v>
      </c>
      <c r="B5" s="3" t="s">
        <v>551</v>
      </c>
      <c r="C5" s="8" t="s">
        <v>552</v>
      </c>
      <c r="D5" s="12" t="s">
        <v>553</v>
      </c>
      <c r="E5" s="4" t="s">
        <v>554</v>
      </c>
      <c r="F5" s="10" t="s">
        <v>555</v>
      </c>
      <c r="G5" s="11" t="s">
        <v>556</v>
      </c>
      <c r="H5" s="11" t="s">
        <v>442</v>
      </c>
      <c r="I5" s="10" t="s">
        <v>557</v>
      </c>
    </row>
    <row r="6" spans="1:9" ht="30">
      <c r="A6" s="8" t="s">
        <v>558</v>
      </c>
      <c r="B6" s="3" t="s">
        <v>559</v>
      </c>
      <c r="C6" s="8" t="s">
        <v>560</v>
      </c>
      <c r="D6" s="12" t="s">
        <v>561</v>
      </c>
      <c r="E6" s="4" t="s">
        <v>562</v>
      </c>
      <c r="G6" s="11" t="s">
        <v>563</v>
      </c>
      <c r="H6" s="11" t="s">
        <v>443</v>
      </c>
      <c r="I6" s="10" t="s">
        <v>564</v>
      </c>
    </row>
    <row r="7" spans="1:9" ht="30">
      <c r="B7" s="3" t="s">
        <v>565</v>
      </c>
      <c r="C7" s="8" t="s">
        <v>566</v>
      </c>
      <c r="D7" s="12" t="s">
        <v>567</v>
      </c>
      <c r="E7" s="10" t="s">
        <v>568</v>
      </c>
      <c r="G7" s="4" t="s">
        <v>452</v>
      </c>
      <c r="H7" s="11" t="s">
        <v>444</v>
      </c>
      <c r="I7" s="10" t="s">
        <v>569</v>
      </c>
    </row>
    <row r="8" spans="1:9" ht="30">
      <c r="A8" s="13"/>
      <c r="B8" s="3" t="s">
        <v>570</v>
      </c>
      <c r="C8" s="8" t="s">
        <v>571</v>
      </c>
      <c r="D8" s="12" t="s">
        <v>572</v>
      </c>
      <c r="E8" s="10" t="s">
        <v>573</v>
      </c>
      <c r="I8" s="10" t="s">
        <v>574</v>
      </c>
    </row>
    <row r="9" spans="1:9" ht="32.25" customHeight="1">
      <c r="A9" s="13"/>
      <c r="B9" s="3" t="s">
        <v>575</v>
      </c>
      <c r="C9" s="8" t="s">
        <v>576</v>
      </c>
      <c r="D9" s="12" t="s">
        <v>577</v>
      </c>
      <c r="E9" s="10" t="s">
        <v>578</v>
      </c>
      <c r="I9" s="10" t="s">
        <v>579</v>
      </c>
    </row>
    <row r="10" spans="1:9">
      <c r="A10" s="13"/>
      <c r="B10" s="3" t="s">
        <v>580</v>
      </c>
      <c r="C10" s="8" t="s">
        <v>581</v>
      </c>
      <c r="D10" s="12" t="s">
        <v>582</v>
      </c>
      <c r="E10" s="10" t="s">
        <v>583</v>
      </c>
      <c r="I10" s="10" t="s">
        <v>584</v>
      </c>
    </row>
    <row r="11" spans="1:9">
      <c r="A11" s="13"/>
      <c r="B11" s="3" t="s">
        <v>585</v>
      </c>
      <c r="C11" s="8" t="s">
        <v>586</v>
      </c>
      <c r="D11" s="12" t="s">
        <v>587</v>
      </c>
      <c r="E11" s="10" t="s">
        <v>588</v>
      </c>
      <c r="I11" s="10" t="s">
        <v>589</v>
      </c>
    </row>
    <row r="12" spans="1:9" ht="30">
      <c r="A12" s="13"/>
      <c r="B12" s="3" t="s">
        <v>590</v>
      </c>
      <c r="C12" s="8" t="s">
        <v>591</v>
      </c>
      <c r="D12" s="12" t="s">
        <v>592</v>
      </c>
      <c r="E12" s="10" t="s">
        <v>593</v>
      </c>
      <c r="I12" s="10" t="s">
        <v>594</v>
      </c>
    </row>
    <row r="13" spans="1:9">
      <c r="A13" s="13"/>
      <c r="B13" s="51" t="s">
        <v>595</v>
      </c>
      <c r="D13" s="12" t="s">
        <v>596</v>
      </c>
      <c r="E13" s="10" t="s">
        <v>597</v>
      </c>
      <c r="I13" s="10" t="s">
        <v>598</v>
      </c>
    </row>
    <row r="14" spans="1:9">
      <c r="A14" s="13"/>
      <c r="B14" s="3" t="s">
        <v>599</v>
      </c>
      <c r="C14" s="13"/>
      <c r="D14" s="12" t="s">
        <v>600</v>
      </c>
      <c r="E14" s="10" t="s">
        <v>601</v>
      </c>
    </row>
    <row r="15" spans="1:9">
      <c r="A15" s="13"/>
      <c r="B15" s="3" t="s">
        <v>602</v>
      </c>
      <c r="C15" s="13"/>
      <c r="D15" s="12" t="s">
        <v>603</v>
      </c>
      <c r="E15" s="10" t="s">
        <v>604</v>
      </c>
    </row>
    <row r="16" spans="1:9">
      <c r="A16" s="13"/>
      <c r="B16" s="3" t="s">
        <v>605</v>
      </c>
      <c r="C16" s="13"/>
      <c r="D16" s="12" t="s">
        <v>606</v>
      </c>
      <c r="E16" s="14"/>
    </row>
    <row r="17" spans="1:5">
      <c r="A17" s="13"/>
      <c r="B17" s="3" t="s">
        <v>607</v>
      </c>
      <c r="C17" s="13"/>
      <c r="D17" s="12" t="s">
        <v>608</v>
      </c>
      <c r="E17" s="14"/>
    </row>
    <row r="18" spans="1:5">
      <c r="A18" s="13"/>
      <c r="B18" s="3" t="s">
        <v>609</v>
      </c>
      <c r="C18" s="13"/>
      <c r="D18" s="12" t="s">
        <v>610</v>
      </c>
      <c r="E18" s="14"/>
    </row>
    <row r="19" spans="1:5">
      <c r="A19" s="13"/>
      <c r="B19" s="3" t="s">
        <v>611</v>
      </c>
      <c r="C19" s="13"/>
      <c r="D19" s="12" t="s">
        <v>612</v>
      </c>
      <c r="E19" s="14"/>
    </row>
    <row r="20" spans="1:5">
      <c r="A20" s="13"/>
      <c r="B20" s="3" t="s">
        <v>613</v>
      </c>
      <c r="C20" s="13"/>
      <c r="D20" s="12" t="s">
        <v>614</v>
      </c>
      <c r="E20" s="14"/>
    </row>
    <row r="21" spans="1:5">
      <c r="B21" s="3" t="s">
        <v>615</v>
      </c>
      <c r="D21" s="12" t="s">
        <v>616</v>
      </c>
      <c r="E21" s="14"/>
    </row>
    <row r="22" spans="1:5">
      <c r="B22" s="3" t="s">
        <v>617</v>
      </c>
      <c r="D22" s="12" t="s">
        <v>618</v>
      </c>
      <c r="E22" s="14"/>
    </row>
    <row r="23" spans="1:5">
      <c r="B23" s="3" t="s">
        <v>619</v>
      </c>
      <c r="D23" s="12" t="s">
        <v>620</v>
      </c>
      <c r="E23" s="14"/>
    </row>
    <row r="24" spans="1:5">
      <c r="D24" s="15" t="s">
        <v>621</v>
      </c>
      <c r="E24" s="15" t="s">
        <v>622</v>
      </c>
    </row>
    <row r="25" spans="1:5">
      <c r="D25" s="16" t="s">
        <v>623</v>
      </c>
      <c r="E25" s="10" t="s">
        <v>624</v>
      </c>
    </row>
    <row r="26" spans="1:5">
      <c r="D26" s="16" t="s">
        <v>625</v>
      </c>
      <c r="E26" s="10" t="s">
        <v>626</v>
      </c>
    </row>
    <row r="27" spans="1:5">
      <c r="D27" s="566" t="s">
        <v>627</v>
      </c>
      <c r="E27" s="10" t="s">
        <v>628</v>
      </c>
    </row>
    <row r="28" spans="1:5">
      <c r="D28" s="567"/>
      <c r="E28" s="10" t="s">
        <v>629</v>
      </c>
    </row>
    <row r="29" spans="1:5">
      <c r="D29" s="567"/>
      <c r="E29" s="10" t="s">
        <v>630</v>
      </c>
    </row>
    <row r="30" spans="1:5">
      <c r="D30" s="568"/>
      <c r="E30" s="10" t="s">
        <v>631</v>
      </c>
    </row>
    <row r="31" spans="1:5">
      <c r="D31" s="16" t="s">
        <v>632</v>
      </c>
      <c r="E31" s="10" t="s">
        <v>633</v>
      </c>
    </row>
    <row r="32" spans="1:5">
      <c r="D32" s="16" t="s">
        <v>634</v>
      </c>
      <c r="E32" s="10" t="s">
        <v>635</v>
      </c>
    </row>
    <row r="33" spans="4:5">
      <c r="D33" s="16" t="s">
        <v>636</v>
      </c>
      <c r="E33" s="10" t="s">
        <v>637</v>
      </c>
    </row>
    <row r="34" spans="4:5">
      <c r="D34" s="16" t="s">
        <v>638</v>
      </c>
      <c r="E34" s="10" t="s">
        <v>639</v>
      </c>
    </row>
    <row r="35" spans="4:5">
      <c r="D35" s="16" t="s">
        <v>640</v>
      </c>
      <c r="E35" s="10" t="s">
        <v>641</v>
      </c>
    </row>
    <row r="36" spans="4:5">
      <c r="D36" s="16" t="s">
        <v>642</v>
      </c>
      <c r="E36" s="10" t="s">
        <v>643</v>
      </c>
    </row>
    <row r="37" spans="4:5">
      <c r="D37" s="16" t="s">
        <v>644</v>
      </c>
      <c r="E37" s="10" t="s">
        <v>645</v>
      </c>
    </row>
    <row r="38" spans="4:5">
      <c r="D38" s="16" t="s">
        <v>646</v>
      </c>
      <c r="E38" s="10" t="s">
        <v>647</v>
      </c>
    </row>
    <row r="39" spans="4:5">
      <c r="D39" s="17" t="s">
        <v>648</v>
      </c>
      <c r="E39" s="10" t="s">
        <v>649</v>
      </c>
    </row>
    <row r="40" spans="4:5">
      <c r="D40" s="17" t="s">
        <v>650</v>
      </c>
      <c r="E40" s="10" t="s">
        <v>651</v>
      </c>
    </row>
    <row r="41" spans="4:5">
      <c r="D41" s="16" t="s">
        <v>652</v>
      </c>
      <c r="E41" s="10" t="s">
        <v>653</v>
      </c>
    </row>
    <row r="42" spans="4:5">
      <c r="D42" s="16" t="s">
        <v>654</v>
      </c>
      <c r="E42" s="10" t="s">
        <v>655</v>
      </c>
    </row>
    <row r="43" spans="4:5">
      <c r="D43" s="17" t="s">
        <v>656</v>
      </c>
      <c r="E43" s="10" t="s">
        <v>657</v>
      </c>
    </row>
    <row r="44" spans="4:5">
      <c r="D44" s="18" t="s">
        <v>658</v>
      </c>
      <c r="E44" s="10" t="s">
        <v>659</v>
      </c>
    </row>
    <row r="45" spans="4:5">
      <c r="D45" s="12" t="s">
        <v>660</v>
      </c>
      <c r="E45" s="10" t="s">
        <v>661</v>
      </c>
    </row>
    <row r="46" spans="4:5">
      <c r="D46" s="12" t="s">
        <v>662</v>
      </c>
      <c r="E46" s="10" t="s">
        <v>663</v>
      </c>
    </row>
    <row r="47" spans="4:5">
      <c r="D47" s="12" t="s">
        <v>664</v>
      </c>
      <c r="E47" s="10" t="s">
        <v>665</v>
      </c>
    </row>
    <row r="48" spans="4:5">
      <c r="D48" s="12" t="s">
        <v>666</v>
      </c>
      <c r="E48" s="10" t="s">
        <v>667</v>
      </c>
    </row>
    <row r="49" spans="4:4">
      <c r="D49" s="15" t="s">
        <v>668</v>
      </c>
    </row>
    <row r="50" spans="4:4">
      <c r="D50" s="12" t="s">
        <v>669</v>
      </c>
    </row>
    <row r="51" spans="4:4">
      <c r="D51" s="12" t="s">
        <v>670</v>
      </c>
    </row>
    <row r="52" spans="4:4">
      <c r="D52" s="15" t="s">
        <v>671</v>
      </c>
    </row>
    <row r="53" spans="4:4">
      <c r="D53" s="18" t="s">
        <v>672</v>
      </c>
    </row>
    <row r="54" spans="4:4">
      <c r="D54" s="18" t="s">
        <v>673</v>
      </c>
    </row>
    <row r="55" spans="4:4">
      <c r="D55" s="18" t="s">
        <v>674</v>
      </c>
    </row>
    <row r="56" spans="4:4">
      <c r="D56" s="18" t="s">
        <v>675</v>
      </c>
    </row>
  </sheetData>
  <mergeCells count="1">
    <mergeCell ref="D27:D30"/>
  </mergeCells>
  <pageMargins left="0.7" right="0.7" top="0.75" bottom="0.75" header="0.3" footer="0.3"/>
  <pageSetup scale="27" orientation="landscape" r:id="rId1"/>
  <headerFooter>
    <oddFooter>&amp;C_x000D_&amp;1#&amp;"Calibri"&amp;10&amp;K000000 Información Pública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A1:AO45"/>
  <sheetViews>
    <sheetView showGridLines="0" topLeftCell="A13" zoomScale="55" zoomScaleNormal="55" workbookViewId="0">
      <selection activeCell="U35" sqref="U35:X36"/>
    </sheetView>
  </sheetViews>
  <sheetFormatPr baseColWidth="10" defaultColWidth="10.85546875" defaultRowHeight="15"/>
  <cols>
    <col min="1" max="1" width="38.42578125" style="92" customWidth="1"/>
    <col min="2" max="2" width="20.42578125" style="92" customWidth="1"/>
    <col min="3" max="7" width="20.7109375" style="92" customWidth="1"/>
    <col min="8" max="8" width="29.140625" style="92" customWidth="1"/>
    <col min="9" max="14" width="20.7109375" style="92" customWidth="1"/>
    <col min="15" max="15" width="20.42578125" style="92" customWidth="1"/>
    <col min="16" max="16" width="32.42578125" style="92" customWidth="1"/>
    <col min="17" max="19" width="18.140625" style="92" customWidth="1"/>
    <col min="20" max="20" width="23.140625" style="92" customWidth="1"/>
    <col min="21" max="27" width="18.140625" style="92" customWidth="1"/>
    <col min="28" max="28" width="22.7109375" style="92" customWidth="1"/>
    <col min="29" max="29" width="19" style="92" customWidth="1"/>
    <col min="30" max="30" width="19.42578125" style="92" customWidth="1"/>
    <col min="31" max="31" width="28.28515625" style="92" customWidth="1"/>
    <col min="32" max="32" width="22.85546875" style="92" customWidth="1"/>
    <col min="33" max="33" width="18.42578125" style="92" bestFit="1" customWidth="1"/>
    <col min="34" max="34" width="8.42578125" style="92" customWidth="1"/>
    <col min="35" max="35" width="18.42578125" style="92" bestFit="1" customWidth="1"/>
    <col min="36" max="36" width="5.7109375" style="92" customWidth="1"/>
    <col min="37" max="37" width="18.42578125" style="92" bestFit="1" customWidth="1"/>
    <col min="38" max="38" width="4.7109375" style="92" customWidth="1"/>
    <col min="39" max="39" width="23" style="92" bestFit="1" customWidth="1"/>
    <col min="40" max="40" width="10.85546875" style="92"/>
    <col min="41" max="41" width="18.42578125" style="92" bestFit="1" customWidth="1"/>
    <col min="42" max="42" width="16.140625" style="92" customWidth="1"/>
    <col min="43" max="16384" width="10.85546875" style="92"/>
  </cols>
  <sheetData>
    <row r="1" spans="1:31" ht="32.25" customHeight="1" thickBot="1">
      <c r="A1" s="366"/>
      <c r="B1" s="357" t="s">
        <v>0</v>
      </c>
      <c r="C1" s="358"/>
      <c r="D1" s="358"/>
      <c r="E1" s="358"/>
      <c r="F1" s="358"/>
      <c r="G1" s="358"/>
      <c r="H1" s="358"/>
      <c r="I1" s="358"/>
      <c r="J1" s="358"/>
      <c r="K1" s="358"/>
      <c r="L1" s="358"/>
      <c r="M1" s="358"/>
      <c r="N1" s="358"/>
      <c r="O1" s="358"/>
      <c r="P1" s="358"/>
      <c r="Q1" s="358"/>
      <c r="R1" s="358"/>
      <c r="S1" s="358"/>
      <c r="T1" s="358"/>
      <c r="U1" s="358"/>
      <c r="V1" s="358"/>
      <c r="W1" s="358"/>
      <c r="X1" s="358"/>
      <c r="Y1" s="358"/>
      <c r="Z1" s="358"/>
      <c r="AA1" s="359"/>
      <c r="AB1" s="325" t="s">
        <v>1</v>
      </c>
      <c r="AC1" s="326"/>
      <c r="AD1" s="326"/>
      <c r="AE1" s="327"/>
    </row>
    <row r="2" spans="1:31" ht="30.75" customHeight="1" thickBot="1">
      <c r="A2" s="367"/>
      <c r="B2" s="357" t="s">
        <v>2</v>
      </c>
      <c r="C2" s="358"/>
      <c r="D2" s="358"/>
      <c r="E2" s="358"/>
      <c r="F2" s="358"/>
      <c r="G2" s="358"/>
      <c r="H2" s="358"/>
      <c r="I2" s="358"/>
      <c r="J2" s="358"/>
      <c r="K2" s="358"/>
      <c r="L2" s="358"/>
      <c r="M2" s="358"/>
      <c r="N2" s="358"/>
      <c r="O2" s="358"/>
      <c r="P2" s="358"/>
      <c r="Q2" s="358"/>
      <c r="R2" s="358"/>
      <c r="S2" s="358"/>
      <c r="T2" s="358"/>
      <c r="U2" s="358"/>
      <c r="V2" s="358"/>
      <c r="W2" s="358"/>
      <c r="X2" s="358"/>
      <c r="Y2" s="358"/>
      <c r="Z2" s="358"/>
      <c r="AA2" s="359"/>
      <c r="AB2" s="325" t="s">
        <v>3</v>
      </c>
      <c r="AC2" s="326"/>
      <c r="AD2" s="326"/>
      <c r="AE2" s="327"/>
    </row>
    <row r="3" spans="1:31" ht="24" customHeight="1" thickBot="1">
      <c r="A3" s="367"/>
      <c r="B3" s="360" t="s">
        <v>4</v>
      </c>
      <c r="C3" s="361"/>
      <c r="D3" s="361"/>
      <c r="E3" s="361"/>
      <c r="F3" s="361"/>
      <c r="G3" s="361"/>
      <c r="H3" s="361"/>
      <c r="I3" s="361"/>
      <c r="J3" s="361"/>
      <c r="K3" s="361"/>
      <c r="L3" s="361"/>
      <c r="M3" s="361"/>
      <c r="N3" s="361"/>
      <c r="O3" s="361"/>
      <c r="P3" s="361"/>
      <c r="Q3" s="361"/>
      <c r="R3" s="361"/>
      <c r="S3" s="361"/>
      <c r="T3" s="361"/>
      <c r="U3" s="361"/>
      <c r="V3" s="361"/>
      <c r="W3" s="361"/>
      <c r="X3" s="361"/>
      <c r="Y3" s="361"/>
      <c r="Z3" s="361"/>
      <c r="AA3" s="362"/>
      <c r="AB3" s="325" t="s">
        <v>5</v>
      </c>
      <c r="AC3" s="326"/>
      <c r="AD3" s="326"/>
      <c r="AE3" s="327"/>
    </row>
    <row r="4" spans="1:31" ht="21.75" customHeight="1" thickBot="1">
      <c r="A4" s="368"/>
      <c r="B4" s="363"/>
      <c r="C4" s="364"/>
      <c r="D4" s="364"/>
      <c r="E4" s="364"/>
      <c r="F4" s="364"/>
      <c r="G4" s="364"/>
      <c r="H4" s="364"/>
      <c r="I4" s="364"/>
      <c r="J4" s="364"/>
      <c r="K4" s="364"/>
      <c r="L4" s="364"/>
      <c r="M4" s="364"/>
      <c r="N4" s="364"/>
      <c r="O4" s="364"/>
      <c r="P4" s="364"/>
      <c r="Q4" s="364"/>
      <c r="R4" s="364"/>
      <c r="S4" s="364"/>
      <c r="T4" s="364"/>
      <c r="U4" s="364"/>
      <c r="V4" s="364"/>
      <c r="W4" s="364"/>
      <c r="X4" s="364"/>
      <c r="Y4" s="364"/>
      <c r="Z4" s="364"/>
      <c r="AA4" s="365"/>
      <c r="AB4" s="325" t="s">
        <v>6</v>
      </c>
      <c r="AC4" s="326"/>
      <c r="AD4" s="326"/>
      <c r="AE4" s="327"/>
    </row>
    <row r="5" spans="1:31" ht="9" customHeight="1" thickBot="1">
      <c r="A5" s="94"/>
      <c r="B5" s="95"/>
      <c r="C5" s="96"/>
      <c r="D5" s="97"/>
      <c r="E5" s="97"/>
      <c r="F5" s="97"/>
      <c r="G5" s="97"/>
      <c r="H5" s="97"/>
      <c r="I5" s="97"/>
      <c r="J5" s="97"/>
      <c r="K5" s="97"/>
      <c r="L5" s="97"/>
      <c r="M5" s="97"/>
      <c r="N5" s="97"/>
      <c r="O5" s="97"/>
      <c r="P5" s="97"/>
      <c r="Q5" s="97"/>
      <c r="R5" s="97"/>
      <c r="S5" s="97"/>
      <c r="T5" s="97"/>
      <c r="U5" s="97"/>
      <c r="V5" s="97"/>
      <c r="W5" s="97"/>
      <c r="X5" s="97"/>
      <c r="Y5" s="97"/>
      <c r="Z5" s="97"/>
      <c r="AA5" s="97"/>
      <c r="AB5" s="97"/>
      <c r="AD5" s="98"/>
      <c r="AE5" s="99"/>
    </row>
    <row r="6" spans="1:31" ht="9" customHeight="1" thickBot="1">
      <c r="A6" s="100"/>
      <c r="B6" s="97"/>
      <c r="C6" s="97"/>
      <c r="D6" s="97"/>
      <c r="E6" s="97"/>
      <c r="F6" s="97"/>
      <c r="G6" s="97"/>
      <c r="H6" s="97"/>
      <c r="I6" s="97"/>
      <c r="J6" s="97"/>
      <c r="K6" s="97"/>
      <c r="L6" s="97"/>
      <c r="M6" s="97"/>
      <c r="N6" s="97"/>
      <c r="O6" s="97"/>
      <c r="P6" s="97"/>
      <c r="Q6" s="97"/>
      <c r="R6" s="97"/>
      <c r="S6" s="97"/>
      <c r="T6" s="97"/>
      <c r="U6" s="97"/>
      <c r="V6" s="97"/>
      <c r="W6" s="97"/>
      <c r="X6" s="97"/>
      <c r="Y6" s="97"/>
      <c r="Z6" s="97"/>
      <c r="AA6" s="97"/>
      <c r="AB6" s="97"/>
      <c r="AD6" s="98"/>
      <c r="AE6" s="99"/>
    </row>
    <row r="7" spans="1:31" ht="15" customHeight="1">
      <c r="A7" s="348" t="s">
        <v>7</v>
      </c>
      <c r="B7" s="349"/>
      <c r="C7" s="354" t="s">
        <v>8</v>
      </c>
      <c r="D7" s="348" t="s">
        <v>9</v>
      </c>
      <c r="E7" s="389"/>
      <c r="F7" s="389"/>
      <c r="G7" s="389"/>
      <c r="H7" s="349"/>
      <c r="I7" s="342">
        <f>'Meta 1 PA proyecto'!I7</f>
        <v>45418</v>
      </c>
      <c r="J7" s="343"/>
      <c r="K7" s="348" t="s">
        <v>10</v>
      </c>
      <c r="L7" s="349"/>
      <c r="M7" s="334" t="s">
        <v>11</v>
      </c>
      <c r="N7" s="335"/>
      <c r="O7" s="392"/>
      <c r="P7" s="393"/>
      <c r="Q7" s="97"/>
      <c r="R7" s="97"/>
      <c r="S7" s="97"/>
      <c r="T7" s="97"/>
      <c r="U7" s="97"/>
      <c r="V7" s="97"/>
      <c r="W7" s="97"/>
      <c r="X7" s="97"/>
      <c r="Y7" s="97"/>
      <c r="Z7" s="97"/>
      <c r="AA7" s="97"/>
      <c r="AB7" s="97"/>
      <c r="AD7" s="98"/>
      <c r="AE7" s="99"/>
    </row>
    <row r="8" spans="1:31" ht="15" customHeight="1">
      <c r="A8" s="350"/>
      <c r="B8" s="351"/>
      <c r="C8" s="355"/>
      <c r="D8" s="350"/>
      <c r="E8" s="390"/>
      <c r="F8" s="390"/>
      <c r="G8" s="390"/>
      <c r="H8" s="351"/>
      <c r="I8" s="344"/>
      <c r="J8" s="345"/>
      <c r="K8" s="350"/>
      <c r="L8" s="351"/>
      <c r="M8" s="397" t="s">
        <v>12</v>
      </c>
      <c r="N8" s="398"/>
      <c r="O8" s="336"/>
      <c r="P8" s="337"/>
      <c r="Q8" s="97"/>
      <c r="R8" s="97"/>
      <c r="S8" s="97"/>
      <c r="T8" s="97"/>
      <c r="U8" s="97"/>
      <c r="V8" s="97"/>
      <c r="W8" s="97"/>
      <c r="X8" s="97"/>
      <c r="Y8" s="97"/>
      <c r="Z8" s="97"/>
      <c r="AA8" s="97"/>
      <c r="AB8" s="97"/>
      <c r="AD8" s="98"/>
      <c r="AE8" s="99"/>
    </row>
    <row r="9" spans="1:31" ht="15.75" customHeight="1" thickBot="1">
      <c r="A9" s="352"/>
      <c r="B9" s="353"/>
      <c r="C9" s="356"/>
      <c r="D9" s="352"/>
      <c r="E9" s="391"/>
      <c r="F9" s="391"/>
      <c r="G9" s="391"/>
      <c r="H9" s="353"/>
      <c r="I9" s="346"/>
      <c r="J9" s="347"/>
      <c r="K9" s="352"/>
      <c r="L9" s="353"/>
      <c r="M9" s="338" t="s">
        <v>13</v>
      </c>
      <c r="N9" s="339"/>
      <c r="O9" s="340" t="s">
        <v>14</v>
      </c>
      <c r="P9" s="341"/>
      <c r="Q9" s="97"/>
      <c r="R9" s="97"/>
      <c r="S9" s="97"/>
      <c r="T9" s="97"/>
      <c r="U9" s="97"/>
      <c r="V9" s="97"/>
      <c r="W9" s="97"/>
      <c r="X9" s="97"/>
      <c r="Y9" s="97"/>
      <c r="Z9" s="97"/>
      <c r="AA9" s="97"/>
      <c r="AB9" s="97"/>
      <c r="AD9" s="98"/>
      <c r="AE9" s="99"/>
    </row>
    <row r="10" spans="1:31" ht="15" customHeight="1" thickBot="1">
      <c r="A10" s="101"/>
      <c r="B10" s="102"/>
      <c r="C10" s="102"/>
      <c r="D10" s="103"/>
      <c r="E10" s="103"/>
      <c r="F10" s="103"/>
      <c r="G10" s="103"/>
      <c r="H10" s="103"/>
      <c r="I10" s="104"/>
      <c r="J10" s="104"/>
      <c r="K10" s="103"/>
      <c r="L10" s="103"/>
      <c r="M10" s="105"/>
      <c r="N10" s="105"/>
      <c r="O10" s="106"/>
      <c r="P10" s="106"/>
      <c r="Q10" s="102"/>
      <c r="R10" s="102"/>
      <c r="S10" s="102"/>
      <c r="T10" s="102"/>
      <c r="U10" s="102"/>
      <c r="V10" s="102"/>
      <c r="W10" s="102"/>
      <c r="X10" s="102"/>
      <c r="Y10" s="102"/>
      <c r="Z10" s="102"/>
      <c r="AA10" s="102"/>
      <c r="AB10" s="102"/>
      <c r="AD10" s="107"/>
      <c r="AE10" s="108"/>
    </row>
    <row r="11" spans="1:31" ht="15" customHeight="1">
      <c r="A11" s="348" t="s">
        <v>15</v>
      </c>
      <c r="B11" s="349"/>
      <c r="C11" s="300" t="s">
        <v>16</v>
      </c>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2"/>
    </row>
    <row r="12" spans="1:31" ht="15" customHeight="1">
      <c r="A12" s="350"/>
      <c r="B12" s="351"/>
      <c r="C12" s="328"/>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30"/>
    </row>
    <row r="13" spans="1:31" ht="15" customHeight="1" thickBot="1">
      <c r="A13" s="352"/>
      <c r="B13" s="353"/>
      <c r="C13" s="331"/>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3"/>
    </row>
    <row r="14" spans="1:31" ht="9" customHeight="1" thickBot="1">
      <c r="A14" s="110"/>
      <c r="B14" s="111"/>
      <c r="C14" s="112"/>
      <c r="D14" s="112"/>
      <c r="E14" s="112"/>
      <c r="F14" s="112"/>
      <c r="G14" s="112"/>
      <c r="H14" s="112"/>
      <c r="I14" s="112"/>
      <c r="J14" s="112"/>
      <c r="K14" s="112"/>
      <c r="L14" s="112"/>
      <c r="M14" s="113"/>
      <c r="N14" s="113"/>
      <c r="O14" s="113"/>
      <c r="P14" s="113"/>
      <c r="Q14" s="113"/>
      <c r="R14" s="114"/>
      <c r="S14" s="114"/>
      <c r="T14" s="114"/>
      <c r="U14" s="114"/>
      <c r="V14" s="114"/>
      <c r="W14" s="114"/>
      <c r="X14" s="114"/>
      <c r="Y14" s="103"/>
      <c r="Z14" s="103"/>
      <c r="AA14" s="103"/>
      <c r="AB14" s="103"/>
      <c r="AD14" s="103"/>
      <c r="AE14" s="109"/>
    </row>
    <row r="15" spans="1:31" ht="52.5" customHeight="1" thickBot="1">
      <c r="A15" s="387" t="s">
        <v>17</v>
      </c>
      <c r="B15" s="388"/>
      <c r="C15" s="394" t="s">
        <v>18</v>
      </c>
      <c r="D15" s="395"/>
      <c r="E15" s="395"/>
      <c r="F15" s="395"/>
      <c r="G15" s="395"/>
      <c r="H15" s="395"/>
      <c r="I15" s="395"/>
      <c r="J15" s="395"/>
      <c r="K15" s="396"/>
      <c r="L15" s="375" t="s">
        <v>19</v>
      </c>
      <c r="M15" s="376"/>
      <c r="N15" s="376"/>
      <c r="O15" s="376"/>
      <c r="P15" s="376"/>
      <c r="Q15" s="377"/>
      <c r="R15" s="378" t="s">
        <v>20</v>
      </c>
      <c r="S15" s="379"/>
      <c r="T15" s="379"/>
      <c r="U15" s="379"/>
      <c r="V15" s="379"/>
      <c r="W15" s="379"/>
      <c r="X15" s="380"/>
      <c r="Y15" s="375" t="s">
        <v>21</v>
      </c>
      <c r="Z15" s="377"/>
      <c r="AA15" s="378" t="s">
        <v>22</v>
      </c>
      <c r="AB15" s="379"/>
      <c r="AC15" s="379"/>
      <c r="AD15" s="379"/>
      <c r="AE15" s="380"/>
    </row>
    <row r="16" spans="1:31" ht="9" customHeight="1" thickBot="1">
      <c r="A16" s="100"/>
      <c r="B16" s="97"/>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D16" s="98"/>
      <c r="AE16" s="99"/>
    </row>
    <row r="17" spans="1:32" s="115" customFormat="1" ht="37.5" customHeight="1" thickBot="1">
      <c r="A17" s="387" t="s">
        <v>23</v>
      </c>
      <c r="B17" s="388"/>
      <c r="C17" s="378" t="s">
        <v>108</v>
      </c>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80"/>
    </row>
    <row r="18" spans="1:32" ht="16.5" customHeight="1" thickBo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D18" s="117"/>
      <c r="AE18" s="118"/>
    </row>
    <row r="19" spans="1:32" ht="32.25" customHeight="1" thickBot="1">
      <c r="A19" s="375" t="s">
        <v>25</v>
      </c>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7"/>
      <c r="AF19" s="119"/>
    </row>
    <row r="20" spans="1:32" ht="32.25" customHeight="1" thickBot="1">
      <c r="A20" s="120" t="s">
        <v>26</v>
      </c>
      <c r="B20" s="372" t="s">
        <v>27</v>
      </c>
      <c r="C20" s="373"/>
      <c r="D20" s="373"/>
      <c r="E20" s="373"/>
      <c r="F20" s="373"/>
      <c r="G20" s="373"/>
      <c r="H20" s="373"/>
      <c r="I20" s="373"/>
      <c r="J20" s="373"/>
      <c r="K20" s="373"/>
      <c r="L20" s="373"/>
      <c r="M20" s="373"/>
      <c r="N20" s="373"/>
      <c r="O20" s="374"/>
      <c r="P20" s="375" t="s">
        <v>28</v>
      </c>
      <c r="Q20" s="376"/>
      <c r="R20" s="376"/>
      <c r="S20" s="376"/>
      <c r="T20" s="376"/>
      <c r="U20" s="376"/>
      <c r="V20" s="376"/>
      <c r="W20" s="376"/>
      <c r="X20" s="376"/>
      <c r="Y20" s="376"/>
      <c r="Z20" s="376"/>
      <c r="AA20" s="376"/>
      <c r="AB20" s="376"/>
      <c r="AC20" s="376"/>
      <c r="AD20" s="376"/>
      <c r="AE20" s="377"/>
      <c r="AF20" s="119"/>
    </row>
    <row r="21" spans="1:32" ht="32.25" customHeight="1" thickBot="1">
      <c r="A21" s="121">
        <v>7312420</v>
      </c>
      <c r="B21" s="122" t="s">
        <v>29</v>
      </c>
      <c r="C21" s="123" t="s">
        <v>30</v>
      </c>
      <c r="D21" s="123" t="s">
        <v>31</v>
      </c>
      <c r="E21" s="123" t="s">
        <v>8</v>
      </c>
      <c r="F21" s="123" t="s">
        <v>32</v>
      </c>
      <c r="G21" s="123" t="s">
        <v>33</v>
      </c>
      <c r="H21" s="123" t="s">
        <v>34</v>
      </c>
      <c r="I21" s="123" t="s">
        <v>35</v>
      </c>
      <c r="J21" s="123" t="s">
        <v>36</v>
      </c>
      <c r="K21" s="123" t="s">
        <v>37</v>
      </c>
      <c r="L21" s="123" t="s">
        <v>38</v>
      </c>
      <c r="M21" s="123" t="s">
        <v>39</v>
      </c>
      <c r="N21" s="123" t="s">
        <v>40</v>
      </c>
      <c r="O21" s="124" t="s">
        <v>41</v>
      </c>
      <c r="P21" s="125"/>
      <c r="Q21" s="120" t="s">
        <v>29</v>
      </c>
      <c r="R21" s="126" t="s">
        <v>30</v>
      </c>
      <c r="S21" s="126" t="s">
        <v>31</v>
      </c>
      <c r="T21" s="126" t="s">
        <v>8</v>
      </c>
      <c r="U21" s="126" t="s">
        <v>32</v>
      </c>
      <c r="V21" s="126" t="s">
        <v>33</v>
      </c>
      <c r="W21" s="126" t="s">
        <v>34</v>
      </c>
      <c r="X21" s="126" t="s">
        <v>35</v>
      </c>
      <c r="Y21" s="126" t="s">
        <v>36</v>
      </c>
      <c r="Z21" s="126" t="s">
        <v>37</v>
      </c>
      <c r="AA21" s="126" t="s">
        <v>38</v>
      </c>
      <c r="AB21" s="126" t="s">
        <v>39</v>
      </c>
      <c r="AC21" s="126" t="s">
        <v>40</v>
      </c>
      <c r="AD21" s="127" t="s">
        <v>42</v>
      </c>
      <c r="AE21" s="127" t="s">
        <v>43</v>
      </c>
      <c r="AF21" s="128"/>
    </row>
    <row r="22" spans="1:32" ht="32.25" customHeight="1">
      <c r="A22" s="129" t="s">
        <v>44</v>
      </c>
      <c r="B22" s="192">
        <v>3667420</v>
      </c>
      <c r="C22" s="193">
        <v>3645000</v>
      </c>
      <c r="D22" s="193">
        <v>0</v>
      </c>
      <c r="E22" s="193">
        <v>0</v>
      </c>
      <c r="F22" s="131"/>
      <c r="G22" s="131"/>
      <c r="H22" s="131"/>
      <c r="I22" s="131"/>
      <c r="J22" s="131"/>
      <c r="K22" s="131"/>
      <c r="L22" s="131"/>
      <c r="M22" s="131"/>
      <c r="N22" s="131">
        <f>SUM(B22:M22)</f>
        <v>7312420</v>
      </c>
      <c r="O22" s="132"/>
      <c r="P22" s="129" t="s">
        <v>45</v>
      </c>
      <c r="Q22" s="192">
        <v>66744000</v>
      </c>
      <c r="R22" s="135">
        <v>111072000</v>
      </c>
      <c r="S22" s="136"/>
      <c r="T22" s="136">
        <v>3993000</v>
      </c>
      <c r="U22" s="136"/>
      <c r="V22" s="136"/>
      <c r="W22" s="136"/>
      <c r="X22" s="136">
        <v>133912500</v>
      </c>
      <c r="Y22" s="136"/>
      <c r="Z22" s="136"/>
      <c r="AA22" s="136"/>
      <c r="AB22" s="136"/>
      <c r="AC22" s="136">
        <f>SUM(Q22:AB22)</f>
        <v>315721500</v>
      </c>
      <c r="AE22" s="137"/>
      <c r="AF22" s="128"/>
    </row>
    <row r="23" spans="1:32" ht="32.25" customHeight="1" thickBot="1">
      <c r="A23" s="138" t="s">
        <v>46</v>
      </c>
      <c r="B23" s="194">
        <v>0</v>
      </c>
      <c r="C23" s="134">
        <v>0</v>
      </c>
      <c r="D23" s="134">
        <v>0</v>
      </c>
      <c r="E23" s="134">
        <v>0</v>
      </c>
      <c r="F23" s="140"/>
      <c r="G23" s="140"/>
      <c r="H23" s="140"/>
      <c r="I23" s="140"/>
      <c r="J23" s="140"/>
      <c r="K23" s="140"/>
      <c r="L23" s="140"/>
      <c r="M23" s="140"/>
      <c r="N23" s="140">
        <f>SUM(B23:M23)</f>
        <v>0</v>
      </c>
      <c r="O23" s="141"/>
      <c r="P23" s="138" t="s">
        <v>47</v>
      </c>
      <c r="Q23" s="133">
        <v>66744000</v>
      </c>
      <c r="R23" s="134">
        <v>98400000</v>
      </c>
      <c r="S23" s="134">
        <v>12672000</v>
      </c>
      <c r="T23" s="134">
        <f>-4954334+5606314</f>
        <v>651980</v>
      </c>
      <c r="U23" s="134"/>
      <c r="V23" s="134"/>
      <c r="W23" s="134"/>
      <c r="X23" s="134"/>
      <c r="Y23" s="134"/>
      <c r="Z23" s="134"/>
      <c r="AA23" s="134"/>
      <c r="AB23" s="134"/>
      <c r="AC23" s="134">
        <f t="shared" ref="AC23:AC25" si="0">SUM(Q23:AB23)</f>
        <v>178467980</v>
      </c>
      <c r="AD23" s="268">
        <f>AC23/SUM(Q22:T22)</f>
        <v>0.98162346198483019</v>
      </c>
      <c r="AE23" s="142">
        <f>AC23/AC22</f>
        <v>0.56527027776062133</v>
      </c>
      <c r="AF23" s="128"/>
    </row>
    <row r="24" spans="1:32" ht="32.25" customHeight="1">
      <c r="A24" s="138" t="s">
        <v>48</v>
      </c>
      <c r="B24" s="139">
        <f>+A21-B23</f>
        <v>7312420</v>
      </c>
      <c r="C24" s="140">
        <f>+B24-C23</f>
        <v>7312420</v>
      </c>
      <c r="D24" s="140">
        <v>0</v>
      </c>
      <c r="E24" s="140">
        <v>0</v>
      </c>
      <c r="F24" s="140"/>
      <c r="G24" s="140"/>
      <c r="H24" s="140"/>
      <c r="I24" s="140"/>
      <c r="J24" s="140"/>
      <c r="K24" s="140"/>
      <c r="L24" s="140"/>
      <c r="M24" s="140"/>
      <c r="N24" s="140">
        <f>MIN(B24:M24)</f>
        <v>0</v>
      </c>
      <c r="O24" s="143"/>
      <c r="P24" s="138" t="s">
        <v>44</v>
      </c>
      <c r="Q24" s="139"/>
      <c r="R24" s="196">
        <v>600800</v>
      </c>
      <c r="S24" s="197">
        <v>21436000</v>
      </c>
      <c r="T24" s="197">
        <v>29636000</v>
      </c>
      <c r="U24" s="197">
        <v>29636000</v>
      </c>
      <c r="V24" s="197">
        <v>29636000</v>
      </c>
      <c r="W24" s="197">
        <v>33028200</v>
      </c>
      <c r="X24" s="197">
        <v>29636000</v>
      </c>
      <c r="Y24" s="197">
        <v>29636000</v>
      </c>
      <c r="Z24" s="197">
        <v>29636000</v>
      </c>
      <c r="AA24" s="197">
        <v>29636000</v>
      </c>
      <c r="AB24" s="197">
        <v>53204500</v>
      </c>
      <c r="AC24" s="140">
        <f t="shared" si="0"/>
        <v>315721500</v>
      </c>
      <c r="AD24" s="195"/>
      <c r="AE24" s="144"/>
      <c r="AF24" s="128"/>
    </row>
    <row r="25" spans="1:32" ht="32.25" customHeight="1" thickBot="1">
      <c r="A25" s="145" t="s">
        <v>49</v>
      </c>
      <c r="B25" s="198">
        <v>3667420</v>
      </c>
      <c r="C25" s="199">
        <v>3645000</v>
      </c>
      <c r="D25" s="199">
        <v>0</v>
      </c>
      <c r="E25" s="199">
        <v>0</v>
      </c>
      <c r="F25" s="146"/>
      <c r="G25" s="146"/>
      <c r="H25" s="146"/>
      <c r="I25" s="146"/>
      <c r="J25" s="146"/>
      <c r="K25" s="146"/>
      <c r="L25" s="146"/>
      <c r="M25" s="146"/>
      <c r="N25" s="146">
        <f>SUM(B25:M25)</f>
        <v>7312420</v>
      </c>
      <c r="O25" s="147">
        <f>+N25/N22</f>
        <v>1</v>
      </c>
      <c r="P25" s="145" t="s">
        <v>49</v>
      </c>
      <c r="Q25" s="148"/>
      <c r="R25" s="196">
        <v>600800</v>
      </c>
      <c r="S25" s="146">
        <v>22569667</v>
      </c>
      <c r="T25" s="146">
        <v>28368800</v>
      </c>
      <c r="U25" s="146"/>
      <c r="V25" s="146"/>
      <c r="W25" s="146"/>
      <c r="X25" s="146"/>
      <c r="Y25" s="146"/>
      <c r="Z25" s="146"/>
      <c r="AA25" s="146"/>
      <c r="AB25" s="146"/>
      <c r="AC25" s="265">
        <f t="shared" si="0"/>
        <v>51539267</v>
      </c>
      <c r="AD25" s="268">
        <f>AC25/SUM(Q24:T24)</f>
        <v>0.99741579709247419</v>
      </c>
      <c r="AE25" s="149">
        <f>AC25/AC24</f>
        <v>0.16324281684966022</v>
      </c>
      <c r="AF25" s="128"/>
    </row>
    <row r="26" spans="1:32" s="150" customFormat="1" ht="16.5" customHeight="1" thickBot="1"/>
    <row r="27" spans="1:32" ht="33.950000000000003" customHeight="1">
      <c r="A27" s="384" t="s">
        <v>50</v>
      </c>
      <c r="B27" s="385"/>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6"/>
    </row>
    <row r="28" spans="1:32" ht="15" customHeight="1">
      <c r="A28" s="297" t="s">
        <v>51</v>
      </c>
      <c r="B28" s="299" t="s">
        <v>52</v>
      </c>
      <c r="C28" s="299"/>
      <c r="D28" s="299" t="s">
        <v>53</v>
      </c>
      <c r="E28" s="299"/>
      <c r="F28" s="299"/>
      <c r="G28" s="299"/>
      <c r="H28" s="299"/>
      <c r="I28" s="299"/>
      <c r="J28" s="299"/>
      <c r="K28" s="299"/>
      <c r="L28" s="299"/>
      <c r="M28" s="299"/>
      <c r="N28" s="299"/>
      <c r="O28" s="299"/>
      <c r="P28" s="299" t="s">
        <v>40</v>
      </c>
      <c r="Q28" s="299" t="s">
        <v>54</v>
      </c>
      <c r="R28" s="299"/>
      <c r="S28" s="299"/>
      <c r="T28" s="299"/>
      <c r="U28" s="299"/>
      <c r="V28" s="299"/>
      <c r="W28" s="299"/>
      <c r="X28" s="299"/>
      <c r="Y28" s="299" t="s">
        <v>55</v>
      </c>
      <c r="Z28" s="299"/>
      <c r="AA28" s="299"/>
      <c r="AB28" s="299"/>
      <c r="AC28" s="299"/>
      <c r="AD28" s="299"/>
      <c r="AE28" s="323"/>
    </row>
    <row r="29" spans="1:32" ht="27" customHeight="1">
      <c r="A29" s="297"/>
      <c r="B29" s="299"/>
      <c r="C29" s="299"/>
      <c r="D29" s="151" t="s">
        <v>29</v>
      </c>
      <c r="E29" s="151" t="s">
        <v>30</v>
      </c>
      <c r="F29" s="151" t="s">
        <v>31</v>
      </c>
      <c r="G29" s="151" t="s">
        <v>8</v>
      </c>
      <c r="H29" s="151" t="s">
        <v>32</v>
      </c>
      <c r="I29" s="151" t="s">
        <v>33</v>
      </c>
      <c r="J29" s="151" t="s">
        <v>34</v>
      </c>
      <c r="K29" s="151" t="s">
        <v>35</v>
      </c>
      <c r="L29" s="151" t="s">
        <v>36</v>
      </c>
      <c r="M29" s="151" t="s">
        <v>37</v>
      </c>
      <c r="N29" s="151" t="s">
        <v>38</v>
      </c>
      <c r="O29" s="151" t="s">
        <v>39</v>
      </c>
      <c r="P29" s="299"/>
      <c r="Q29" s="299"/>
      <c r="R29" s="299"/>
      <c r="S29" s="299"/>
      <c r="T29" s="299"/>
      <c r="U29" s="299"/>
      <c r="V29" s="299"/>
      <c r="W29" s="299"/>
      <c r="X29" s="299"/>
      <c r="Y29" s="299"/>
      <c r="Z29" s="299"/>
      <c r="AA29" s="299"/>
      <c r="AB29" s="299"/>
      <c r="AC29" s="299"/>
      <c r="AD29" s="299"/>
      <c r="AE29" s="323"/>
    </row>
    <row r="30" spans="1:32" ht="101.25" customHeight="1">
      <c r="A30" s="152" t="str">
        <f>C17</f>
        <v>4 - Realizar el seguimiento de 2 Políticas Públicas lideradas por la Secretaría Distrital de la Mujer</v>
      </c>
      <c r="B30" s="382" t="s">
        <v>56</v>
      </c>
      <c r="C30" s="382"/>
      <c r="D30" s="93"/>
      <c r="E30" s="93"/>
      <c r="F30" s="93"/>
      <c r="G30" s="93"/>
      <c r="H30" s="93"/>
      <c r="I30" s="93"/>
      <c r="J30" s="93"/>
      <c r="K30" s="93"/>
      <c r="L30" s="93"/>
      <c r="M30" s="93"/>
      <c r="N30" s="93"/>
      <c r="O30" s="93"/>
      <c r="P30" s="153">
        <f>SUM(D30:O30)</f>
        <v>0</v>
      </c>
      <c r="Q30" s="381" t="s">
        <v>57</v>
      </c>
      <c r="R30" s="381"/>
      <c r="S30" s="381"/>
      <c r="T30" s="381"/>
      <c r="U30" s="381"/>
      <c r="V30" s="381"/>
      <c r="W30" s="381"/>
      <c r="X30" s="381"/>
      <c r="Y30" s="370" t="s">
        <v>58</v>
      </c>
      <c r="Z30" s="370"/>
      <c r="AA30" s="370"/>
      <c r="AB30" s="370"/>
      <c r="AC30" s="370"/>
      <c r="AD30" s="370"/>
      <c r="AE30" s="371"/>
    </row>
    <row r="31" spans="1:32" ht="12" customHeight="1" thickBot="1">
      <c r="A31" s="154"/>
      <c r="B31" s="155"/>
      <c r="C31" s="155"/>
      <c r="D31" s="103"/>
      <c r="E31" s="103"/>
      <c r="F31" s="103"/>
      <c r="G31" s="103"/>
      <c r="H31" s="103"/>
      <c r="I31" s="103"/>
      <c r="J31" s="103"/>
      <c r="K31" s="103"/>
      <c r="L31" s="103"/>
      <c r="M31" s="103"/>
      <c r="N31" s="103"/>
      <c r="O31" s="103"/>
      <c r="P31" s="156"/>
      <c r="Q31" s="157"/>
      <c r="R31" s="157"/>
      <c r="S31" s="157"/>
      <c r="T31" s="157"/>
      <c r="U31" s="157"/>
      <c r="V31" s="157"/>
      <c r="W31" s="157"/>
      <c r="X31" s="157"/>
      <c r="Y31" s="157"/>
      <c r="Z31" s="157"/>
      <c r="AA31" s="157"/>
      <c r="AB31" s="157"/>
      <c r="AC31" s="157"/>
      <c r="AD31" s="157"/>
      <c r="AE31" s="158"/>
    </row>
    <row r="32" spans="1:32" ht="45" customHeight="1">
      <c r="A32" s="300" t="s">
        <v>59</v>
      </c>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2"/>
    </row>
    <row r="33" spans="1:41" ht="23.25" customHeight="1">
      <c r="A33" s="297" t="s">
        <v>109</v>
      </c>
      <c r="B33" s="299" t="s">
        <v>60</v>
      </c>
      <c r="C33" s="299" t="s">
        <v>52</v>
      </c>
      <c r="D33" s="299" t="s">
        <v>61</v>
      </c>
      <c r="E33" s="299"/>
      <c r="F33" s="299"/>
      <c r="G33" s="299"/>
      <c r="H33" s="299"/>
      <c r="I33" s="299"/>
      <c r="J33" s="299"/>
      <c r="K33" s="299"/>
      <c r="L33" s="299"/>
      <c r="M33" s="299"/>
      <c r="N33" s="299"/>
      <c r="O33" s="299"/>
      <c r="P33" s="299"/>
      <c r="Q33" s="299" t="s">
        <v>62</v>
      </c>
      <c r="R33" s="299"/>
      <c r="S33" s="299"/>
      <c r="T33" s="299"/>
      <c r="U33" s="299"/>
      <c r="V33" s="299"/>
      <c r="W33" s="299"/>
      <c r="X33" s="299"/>
      <c r="Y33" s="299"/>
      <c r="Z33" s="299"/>
      <c r="AA33" s="299"/>
      <c r="AB33" s="299"/>
      <c r="AC33" s="299"/>
      <c r="AD33" s="299"/>
      <c r="AE33" s="323"/>
      <c r="AG33" s="159"/>
      <c r="AH33" s="159"/>
      <c r="AI33" s="159"/>
      <c r="AJ33" s="159"/>
      <c r="AK33" s="159"/>
      <c r="AL33" s="159"/>
      <c r="AM33" s="159"/>
      <c r="AN33" s="159"/>
      <c r="AO33" s="159"/>
    </row>
    <row r="34" spans="1:41" ht="27" customHeight="1">
      <c r="A34" s="297"/>
      <c r="B34" s="299"/>
      <c r="C34" s="324"/>
      <c r="D34" s="200" t="s">
        <v>29</v>
      </c>
      <c r="E34" s="151" t="s">
        <v>30</v>
      </c>
      <c r="F34" s="151" t="s">
        <v>31</v>
      </c>
      <c r="G34" s="151" t="s">
        <v>8</v>
      </c>
      <c r="H34" s="151" t="s">
        <v>32</v>
      </c>
      <c r="I34" s="151" t="s">
        <v>33</v>
      </c>
      <c r="J34" s="151" t="s">
        <v>34</v>
      </c>
      <c r="K34" s="151" t="s">
        <v>35</v>
      </c>
      <c r="L34" s="151" t="s">
        <v>36</v>
      </c>
      <c r="M34" s="151" t="s">
        <v>37</v>
      </c>
      <c r="N34" s="151" t="s">
        <v>38</v>
      </c>
      <c r="O34" s="151" t="s">
        <v>39</v>
      </c>
      <c r="P34" s="151" t="s">
        <v>40</v>
      </c>
      <c r="Q34" s="303" t="s">
        <v>63</v>
      </c>
      <c r="R34" s="304"/>
      <c r="S34" s="304"/>
      <c r="T34" s="305"/>
      <c r="U34" s="299" t="s">
        <v>64</v>
      </c>
      <c r="V34" s="299"/>
      <c r="W34" s="299"/>
      <c r="X34" s="299"/>
      <c r="Y34" s="299" t="s">
        <v>65</v>
      </c>
      <c r="Z34" s="299"/>
      <c r="AA34" s="299"/>
      <c r="AB34" s="299"/>
      <c r="AC34" s="299" t="s">
        <v>66</v>
      </c>
      <c r="AD34" s="299"/>
      <c r="AE34" s="323"/>
      <c r="AG34" s="159"/>
      <c r="AH34" s="159"/>
      <c r="AI34" s="159"/>
      <c r="AJ34" s="159"/>
      <c r="AK34" s="159"/>
      <c r="AL34" s="159"/>
      <c r="AM34" s="159"/>
      <c r="AN34" s="159"/>
      <c r="AO34" s="159"/>
    </row>
    <row r="35" spans="1:41" ht="180.75" customHeight="1">
      <c r="A35" s="292" t="str">
        <f>C17</f>
        <v>4 - Realizar el seguimiento de 2 Políticas Públicas lideradas por la Secretaría Distrital de la Mujer</v>
      </c>
      <c r="B35" s="294">
        <v>0.15</v>
      </c>
      <c r="C35" s="201" t="s">
        <v>67</v>
      </c>
      <c r="D35" s="202">
        <v>2</v>
      </c>
      <c r="E35" s="203">
        <v>2</v>
      </c>
      <c r="F35" s="162">
        <v>2</v>
      </c>
      <c r="G35" s="162">
        <v>2</v>
      </c>
      <c r="H35" s="162">
        <v>2</v>
      </c>
      <c r="I35" s="162">
        <v>2</v>
      </c>
      <c r="J35" s="162">
        <v>2</v>
      </c>
      <c r="K35" s="162">
        <v>2</v>
      </c>
      <c r="L35" s="162">
        <v>2</v>
      </c>
      <c r="M35" s="162">
        <v>2</v>
      </c>
      <c r="N35" s="162">
        <v>2</v>
      </c>
      <c r="O35" s="162">
        <v>2</v>
      </c>
      <c r="P35" s="162">
        <f>MAX(D35:O35)</f>
        <v>2</v>
      </c>
      <c r="Q35" s="419" t="s">
        <v>110</v>
      </c>
      <c r="R35" s="420"/>
      <c r="S35" s="420"/>
      <c r="T35" s="421"/>
      <c r="U35" s="419" t="s">
        <v>111</v>
      </c>
      <c r="V35" s="420"/>
      <c r="W35" s="420"/>
      <c r="X35" s="421"/>
      <c r="Y35" s="412" t="s">
        <v>112</v>
      </c>
      <c r="Z35" s="312"/>
      <c r="AA35" s="312"/>
      <c r="AB35" s="313"/>
      <c r="AC35" s="412" t="s">
        <v>113</v>
      </c>
      <c r="AD35" s="312"/>
      <c r="AE35" s="413"/>
      <c r="AG35" s="159"/>
      <c r="AH35" s="159"/>
      <c r="AI35" s="159"/>
      <c r="AJ35" s="159"/>
      <c r="AK35" s="159"/>
      <c r="AL35" s="159"/>
      <c r="AM35" s="159"/>
      <c r="AN35" s="159"/>
      <c r="AO35" s="159"/>
    </row>
    <row r="36" spans="1:41" ht="216.75" customHeight="1" thickBot="1">
      <c r="A36" s="293"/>
      <c r="B36" s="418"/>
      <c r="C36" s="204" t="s">
        <v>72</v>
      </c>
      <c r="D36" s="205">
        <v>2</v>
      </c>
      <c r="E36" s="205">
        <v>2</v>
      </c>
      <c r="F36" s="206">
        <v>2</v>
      </c>
      <c r="G36" s="206">
        <v>2</v>
      </c>
      <c r="H36" s="207"/>
      <c r="I36" s="207"/>
      <c r="J36" s="207"/>
      <c r="K36" s="207"/>
      <c r="L36" s="207"/>
      <c r="M36" s="207"/>
      <c r="N36" s="207"/>
      <c r="O36" s="207"/>
      <c r="P36" s="167">
        <v>2</v>
      </c>
      <c r="Q36" s="422"/>
      <c r="R36" s="423"/>
      <c r="S36" s="423"/>
      <c r="T36" s="424"/>
      <c r="U36" s="422"/>
      <c r="V36" s="423"/>
      <c r="W36" s="423"/>
      <c r="X36" s="424"/>
      <c r="Y36" s="314"/>
      <c r="Z36" s="315"/>
      <c r="AA36" s="315"/>
      <c r="AB36" s="316"/>
      <c r="AC36" s="314"/>
      <c r="AD36" s="315"/>
      <c r="AE36" s="414"/>
      <c r="AG36" s="159"/>
      <c r="AH36" s="159"/>
      <c r="AI36" s="159"/>
      <c r="AJ36" s="159"/>
      <c r="AK36" s="159"/>
      <c r="AL36" s="159"/>
      <c r="AM36" s="159"/>
      <c r="AN36" s="159"/>
      <c r="AO36" s="159"/>
    </row>
    <row r="37" spans="1:41" s="150" customFormat="1" ht="17.25" customHeight="1" thickBot="1"/>
    <row r="38" spans="1:41" ht="45" customHeight="1" thickBot="1">
      <c r="A38" s="378" t="s">
        <v>73</v>
      </c>
      <c r="B38" s="379"/>
      <c r="C38" s="379"/>
      <c r="D38" s="379"/>
      <c r="E38" s="379"/>
      <c r="F38" s="379"/>
      <c r="G38" s="379"/>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80"/>
      <c r="AG38" s="159"/>
      <c r="AH38" s="159"/>
      <c r="AI38" s="159"/>
      <c r="AJ38" s="159"/>
      <c r="AK38" s="159"/>
      <c r="AL38" s="159"/>
      <c r="AM38" s="159"/>
      <c r="AN38" s="159"/>
      <c r="AO38" s="159"/>
    </row>
    <row r="39" spans="1:41" ht="26.25" customHeight="1">
      <c r="A39" s="296" t="s">
        <v>74</v>
      </c>
      <c r="B39" s="298" t="s">
        <v>75</v>
      </c>
      <c r="C39" s="306" t="s">
        <v>76</v>
      </c>
      <c r="D39" s="308" t="s">
        <v>77</v>
      </c>
      <c r="E39" s="309"/>
      <c r="F39" s="309"/>
      <c r="G39" s="309"/>
      <c r="H39" s="309"/>
      <c r="I39" s="309"/>
      <c r="J39" s="309"/>
      <c r="K39" s="309"/>
      <c r="L39" s="309"/>
      <c r="M39" s="309"/>
      <c r="N39" s="309"/>
      <c r="O39" s="309"/>
      <c r="P39" s="310"/>
      <c r="Q39" s="298" t="s">
        <v>78</v>
      </c>
      <c r="R39" s="298"/>
      <c r="S39" s="298"/>
      <c r="T39" s="298"/>
      <c r="U39" s="298"/>
      <c r="V39" s="298"/>
      <c r="W39" s="298"/>
      <c r="X39" s="298"/>
      <c r="Y39" s="306"/>
      <c r="Z39" s="306"/>
      <c r="AA39" s="306"/>
      <c r="AB39" s="306"/>
      <c r="AC39" s="306"/>
      <c r="AD39" s="306"/>
      <c r="AE39" s="415"/>
      <c r="AG39" s="159"/>
      <c r="AH39" s="159"/>
      <c r="AI39" s="159"/>
      <c r="AJ39" s="159"/>
      <c r="AK39" s="159"/>
      <c r="AL39" s="159"/>
      <c r="AM39" s="159"/>
      <c r="AN39" s="159"/>
      <c r="AO39" s="159"/>
    </row>
    <row r="40" spans="1:41" ht="26.25" customHeight="1">
      <c r="A40" s="297"/>
      <c r="B40" s="299"/>
      <c r="C40" s="307"/>
      <c r="D40" s="151" t="s">
        <v>79</v>
      </c>
      <c r="E40" s="151" t="s">
        <v>80</v>
      </c>
      <c r="F40" s="151" t="s">
        <v>81</v>
      </c>
      <c r="G40" s="151" t="s">
        <v>82</v>
      </c>
      <c r="H40" s="151" t="s">
        <v>83</v>
      </c>
      <c r="I40" s="151" t="s">
        <v>84</v>
      </c>
      <c r="J40" s="151" t="s">
        <v>85</v>
      </c>
      <c r="K40" s="151" t="s">
        <v>86</v>
      </c>
      <c r="L40" s="151" t="s">
        <v>87</v>
      </c>
      <c r="M40" s="151" t="s">
        <v>88</v>
      </c>
      <c r="N40" s="151" t="s">
        <v>89</v>
      </c>
      <c r="O40" s="151" t="s">
        <v>90</v>
      </c>
      <c r="P40" s="151" t="s">
        <v>91</v>
      </c>
      <c r="Q40" s="303" t="s">
        <v>92</v>
      </c>
      <c r="R40" s="304"/>
      <c r="S40" s="304"/>
      <c r="T40" s="304"/>
      <c r="U40" s="304"/>
      <c r="V40" s="304"/>
      <c r="W40" s="304"/>
      <c r="X40" s="304"/>
      <c r="Y40" s="416" t="s">
        <v>93</v>
      </c>
      <c r="Z40" s="416"/>
      <c r="AA40" s="416"/>
      <c r="AB40" s="416"/>
      <c r="AC40" s="416"/>
      <c r="AD40" s="416"/>
      <c r="AE40" s="417"/>
      <c r="AG40" s="168"/>
      <c r="AH40" s="168"/>
      <c r="AI40" s="168"/>
      <c r="AJ40" s="168"/>
      <c r="AK40" s="168"/>
      <c r="AL40" s="168"/>
      <c r="AM40" s="168"/>
      <c r="AN40" s="168"/>
      <c r="AO40" s="168"/>
    </row>
    <row r="41" spans="1:41" ht="117.75" customHeight="1">
      <c r="A41" s="399" t="s">
        <v>114</v>
      </c>
      <c r="B41" s="291">
        <v>0.08</v>
      </c>
      <c r="C41" s="169" t="s">
        <v>67</v>
      </c>
      <c r="D41" s="52">
        <v>0</v>
      </c>
      <c r="E41" s="52">
        <v>0.1</v>
      </c>
      <c r="F41" s="52">
        <v>0.3</v>
      </c>
      <c r="G41" s="52">
        <v>0.3</v>
      </c>
      <c r="H41" s="52">
        <v>0.3</v>
      </c>
      <c r="I41" s="52"/>
      <c r="J41" s="52"/>
      <c r="K41" s="52"/>
      <c r="L41" s="52"/>
      <c r="M41" s="52"/>
      <c r="N41" s="52"/>
      <c r="O41" s="52"/>
      <c r="P41" s="172">
        <f t="shared" ref="P41:P44" si="1">SUM(D41:O41)</f>
        <v>1</v>
      </c>
      <c r="Q41" s="400" t="s">
        <v>115</v>
      </c>
      <c r="R41" s="401"/>
      <c r="S41" s="401"/>
      <c r="T41" s="401"/>
      <c r="U41" s="401"/>
      <c r="V41" s="401"/>
      <c r="W41" s="401"/>
      <c r="X41" s="401"/>
      <c r="Y41" s="274" t="s">
        <v>116</v>
      </c>
      <c r="Z41" s="274"/>
      <c r="AA41" s="274"/>
      <c r="AB41" s="274"/>
      <c r="AC41" s="274"/>
      <c r="AD41" s="274"/>
      <c r="AE41" s="404"/>
      <c r="AG41" s="173"/>
      <c r="AH41" s="173"/>
      <c r="AI41" s="173"/>
      <c r="AJ41" s="173"/>
      <c r="AK41" s="173"/>
      <c r="AL41" s="173"/>
      <c r="AM41" s="173"/>
      <c r="AN41" s="173"/>
      <c r="AO41" s="173"/>
    </row>
    <row r="42" spans="1:41" ht="117.75" customHeight="1">
      <c r="A42" s="399"/>
      <c r="B42" s="291"/>
      <c r="C42" s="174" t="s">
        <v>72</v>
      </c>
      <c r="D42" s="175">
        <v>0.02</v>
      </c>
      <c r="E42" s="175">
        <v>0.1</v>
      </c>
      <c r="F42" s="175">
        <v>0.3</v>
      </c>
      <c r="G42" s="175">
        <v>0.3</v>
      </c>
      <c r="H42" s="175"/>
      <c r="I42" s="175"/>
      <c r="J42" s="175"/>
      <c r="K42" s="175"/>
      <c r="L42" s="175"/>
      <c r="M42" s="175"/>
      <c r="N42" s="175"/>
      <c r="O42" s="175"/>
      <c r="P42" s="172">
        <f t="shared" si="1"/>
        <v>0.72</v>
      </c>
      <c r="Q42" s="402"/>
      <c r="R42" s="403"/>
      <c r="S42" s="403"/>
      <c r="T42" s="403"/>
      <c r="U42" s="403"/>
      <c r="V42" s="403"/>
      <c r="W42" s="403"/>
      <c r="X42" s="403"/>
      <c r="Y42" s="274"/>
      <c r="Z42" s="274"/>
      <c r="AA42" s="274"/>
      <c r="AB42" s="274"/>
      <c r="AC42" s="274"/>
      <c r="AD42" s="274"/>
      <c r="AE42" s="404"/>
    </row>
    <row r="43" spans="1:41" ht="60" customHeight="1">
      <c r="A43" s="399" t="s">
        <v>117</v>
      </c>
      <c r="B43" s="291">
        <v>7.0000000000000007E-2</v>
      </c>
      <c r="C43" s="169" t="s">
        <v>67</v>
      </c>
      <c r="D43" s="52">
        <v>0</v>
      </c>
      <c r="E43" s="52">
        <v>0.1</v>
      </c>
      <c r="F43" s="52">
        <v>0.3</v>
      </c>
      <c r="G43" s="52">
        <v>0.3</v>
      </c>
      <c r="H43" s="52">
        <v>0.3</v>
      </c>
      <c r="I43" s="52"/>
      <c r="J43" s="52"/>
      <c r="K43" s="52"/>
      <c r="L43" s="52"/>
      <c r="M43" s="52"/>
      <c r="N43" s="52"/>
      <c r="O43" s="52"/>
      <c r="P43" s="172">
        <f t="shared" si="1"/>
        <v>1</v>
      </c>
      <c r="Q43" s="276" t="s">
        <v>118</v>
      </c>
      <c r="R43" s="277"/>
      <c r="S43" s="277"/>
      <c r="T43" s="277"/>
      <c r="U43" s="277"/>
      <c r="V43" s="277"/>
      <c r="W43" s="277"/>
      <c r="X43" s="406"/>
      <c r="Y43" s="274" t="s">
        <v>119</v>
      </c>
      <c r="Z43" s="274"/>
      <c r="AA43" s="274"/>
      <c r="AB43" s="274"/>
      <c r="AC43" s="274"/>
      <c r="AD43" s="274"/>
      <c r="AE43" s="404"/>
    </row>
    <row r="44" spans="1:41" ht="60" customHeight="1" thickBot="1">
      <c r="A44" s="405"/>
      <c r="B44" s="289"/>
      <c r="C44" s="164" t="s">
        <v>72</v>
      </c>
      <c r="D44" s="190">
        <v>0.02</v>
      </c>
      <c r="E44" s="190">
        <v>0.1</v>
      </c>
      <c r="F44" s="190">
        <v>0.3</v>
      </c>
      <c r="G44" s="190">
        <v>0.3</v>
      </c>
      <c r="H44" s="190"/>
      <c r="I44" s="190"/>
      <c r="J44" s="190"/>
      <c r="K44" s="190"/>
      <c r="L44" s="190"/>
      <c r="M44" s="190"/>
      <c r="N44" s="190"/>
      <c r="O44" s="190"/>
      <c r="P44" s="191">
        <f t="shared" si="1"/>
        <v>0.72</v>
      </c>
      <c r="Q44" s="407"/>
      <c r="R44" s="408"/>
      <c r="S44" s="408"/>
      <c r="T44" s="408"/>
      <c r="U44" s="408"/>
      <c r="V44" s="408"/>
      <c r="W44" s="408"/>
      <c r="X44" s="409"/>
      <c r="Y44" s="410"/>
      <c r="Z44" s="410"/>
      <c r="AA44" s="410"/>
      <c r="AB44" s="410"/>
      <c r="AC44" s="410"/>
      <c r="AD44" s="410"/>
      <c r="AE44" s="411"/>
    </row>
    <row r="45" spans="1:41" ht="15" customHeight="1">
      <c r="A45" s="92" t="s">
        <v>107</v>
      </c>
    </row>
  </sheetData>
  <mergeCells count="75">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O7:P7"/>
    <mergeCell ref="M8:N8"/>
    <mergeCell ref="M9:N9"/>
    <mergeCell ref="O8:P8"/>
    <mergeCell ref="O9:P9"/>
    <mergeCell ref="A15:B15"/>
    <mergeCell ref="C15:K15"/>
    <mergeCell ref="L15:Q15"/>
    <mergeCell ref="Y15:Z15"/>
    <mergeCell ref="AA15:AE15"/>
    <mergeCell ref="R15:X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3:A44"/>
    <mergeCell ref="B43:B44"/>
    <mergeCell ref="Q43:X44"/>
    <mergeCell ref="Y43:AE44"/>
  </mergeCells>
  <dataValidations count="3">
    <dataValidation type="list" allowBlank="1" showInputMessage="1" showErrorMessage="1" sqref="C7:C9" xr:uid="{00000000-0002-0000-0100-000000000000}">
      <formula1>$B$21:$M$21</formula1>
    </dataValidation>
    <dataValidation type="textLength" operator="lessThanOrEqual" allowBlank="1" showInputMessage="1" showErrorMessage="1" errorTitle="Máximo 2.000 caracteres" error="Máximo 2.000 caracteres" promptTitle="2.000 caracteres" sqref="Q30:Q31" xr:uid="{00000000-0002-0000-0100-000001000000}">
      <formula1>2000</formula1>
    </dataValidation>
    <dataValidation type="textLength" operator="lessThanOrEqual" allowBlank="1" showInputMessage="1" showErrorMessage="1" errorTitle="Máximo 2.000 caracteres" error="Máximo 2.000 caracteres" sqref="AC35 Q35 Y35 Q43 Q41 U35" xr:uid="{00000000-0002-0000-0100-000002000000}">
      <formula1>2000</formula1>
    </dataValidation>
  </dataValidations>
  <hyperlinks>
    <hyperlink ref="Y41" r:id="rId1" xr:uid="{681BFAE9-C068-4DA0-A62F-97483B1778EC}"/>
    <hyperlink ref="Y43" r:id="rId2" xr:uid="{BC72E514-F83B-49DD-9810-0FFEA8F187E9}"/>
  </hyperlinks>
  <pageMargins left="0.25" right="0.25" top="0.75" bottom="0.75" header="0.3" footer="0.3"/>
  <pageSetup scale="20" orientation="landscape" r:id="rId3"/>
  <headerFooter>
    <oddFooter>&amp;C_x000D_&amp;1#&amp;"Calibri"&amp;10&amp;K000000 Información Pública</oddFooter>
  </headerFooter>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AO45"/>
  <sheetViews>
    <sheetView showGridLines="0" topLeftCell="C15" zoomScale="85" zoomScaleNormal="85" workbookViewId="0">
      <selection activeCell="Q35" sqref="Q35:T36"/>
    </sheetView>
  </sheetViews>
  <sheetFormatPr baseColWidth="10" defaultColWidth="10.85546875" defaultRowHeight="15"/>
  <cols>
    <col min="1" max="1" width="38.42578125" style="92" customWidth="1"/>
    <col min="2" max="2" width="20.42578125" style="92" customWidth="1"/>
    <col min="3" max="7" width="20.7109375" style="92" customWidth="1"/>
    <col min="8" max="8" width="29.140625" style="92" customWidth="1"/>
    <col min="9" max="14" width="20.7109375" style="92" customWidth="1"/>
    <col min="15" max="15" width="20.42578125" style="92" customWidth="1"/>
    <col min="16" max="16" width="32.42578125" style="92" customWidth="1"/>
    <col min="17" max="27" width="18.140625" style="92" customWidth="1"/>
    <col min="28" max="28" width="22.7109375" style="92" customWidth="1"/>
    <col min="29" max="29" width="19" style="92" customWidth="1"/>
    <col min="30" max="30" width="19.42578125" style="92" customWidth="1"/>
    <col min="31" max="31" width="20.42578125" style="92" customWidth="1"/>
    <col min="32" max="32" width="22.85546875" style="92" customWidth="1"/>
    <col min="33" max="33" width="18.42578125" style="92" bestFit="1" customWidth="1"/>
    <col min="34" max="34" width="8.42578125" style="92" customWidth="1"/>
    <col min="35" max="35" width="18.42578125" style="92" bestFit="1" customWidth="1"/>
    <col min="36" max="36" width="5.7109375" style="92" customWidth="1"/>
    <col min="37" max="37" width="18.42578125" style="92" bestFit="1" customWidth="1"/>
    <col min="38" max="38" width="4.7109375" style="92" customWidth="1"/>
    <col min="39" max="39" width="23" style="92" bestFit="1" customWidth="1"/>
    <col min="40" max="40" width="10.85546875" style="92"/>
    <col min="41" max="41" width="18.42578125" style="92" bestFit="1" customWidth="1"/>
    <col min="42" max="42" width="16.140625" style="92" customWidth="1"/>
    <col min="43" max="16384" width="10.85546875" style="92"/>
  </cols>
  <sheetData>
    <row r="1" spans="1:31" ht="32.25" customHeight="1" thickBot="1">
      <c r="A1" s="366"/>
      <c r="B1" s="357" t="s">
        <v>0</v>
      </c>
      <c r="C1" s="358"/>
      <c r="D1" s="358"/>
      <c r="E1" s="358"/>
      <c r="F1" s="358"/>
      <c r="G1" s="358"/>
      <c r="H1" s="358"/>
      <c r="I1" s="358"/>
      <c r="J1" s="358"/>
      <c r="K1" s="358"/>
      <c r="L1" s="358"/>
      <c r="M1" s="358"/>
      <c r="N1" s="358"/>
      <c r="O1" s="358"/>
      <c r="P1" s="358"/>
      <c r="Q1" s="358"/>
      <c r="R1" s="358"/>
      <c r="S1" s="358"/>
      <c r="T1" s="358"/>
      <c r="U1" s="358"/>
      <c r="V1" s="358"/>
      <c r="W1" s="358"/>
      <c r="X1" s="358"/>
      <c r="Y1" s="358"/>
      <c r="Z1" s="358"/>
      <c r="AA1" s="359"/>
      <c r="AB1" s="325" t="s">
        <v>1</v>
      </c>
      <c r="AC1" s="326"/>
      <c r="AD1" s="326"/>
      <c r="AE1" s="327"/>
    </row>
    <row r="2" spans="1:31" ht="30.75" customHeight="1" thickBot="1">
      <c r="A2" s="367"/>
      <c r="B2" s="357" t="s">
        <v>2</v>
      </c>
      <c r="C2" s="358"/>
      <c r="D2" s="358"/>
      <c r="E2" s="358"/>
      <c r="F2" s="358"/>
      <c r="G2" s="358"/>
      <c r="H2" s="358"/>
      <c r="I2" s="358"/>
      <c r="J2" s="358"/>
      <c r="K2" s="358"/>
      <c r="L2" s="358"/>
      <c r="M2" s="358"/>
      <c r="N2" s="358"/>
      <c r="O2" s="358"/>
      <c r="P2" s="358"/>
      <c r="Q2" s="358"/>
      <c r="R2" s="358"/>
      <c r="S2" s="358"/>
      <c r="T2" s="358"/>
      <c r="U2" s="358"/>
      <c r="V2" s="358"/>
      <c r="W2" s="358"/>
      <c r="X2" s="358"/>
      <c r="Y2" s="358"/>
      <c r="Z2" s="358"/>
      <c r="AA2" s="359"/>
      <c r="AB2" s="325" t="s">
        <v>3</v>
      </c>
      <c r="AC2" s="326"/>
      <c r="AD2" s="326"/>
      <c r="AE2" s="327"/>
    </row>
    <row r="3" spans="1:31" ht="24" customHeight="1" thickBot="1">
      <c r="A3" s="367"/>
      <c r="B3" s="360" t="s">
        <v>4</v>
      </c>
      <c r="C3" s="361"/>
      <c r="D3" s="361"/>
      <c r="E3" s="361"/>
      <c r="F3" s="361"/>
      <c r="G3" s="361"/>
      <c r="H3" s="361"/>
      <c r="I3" s="361"/>
      <c r="J3" s="361"/>
      <c r="K3" s="361"/>
      <c r="L3" s="361"/>
      <c r="M3" s="361"/>
      <c r="N3" s="361"/>
      <c r="O3" s="361"/>
      <c r="P3" s="361"/>
      <c r="Q3" s="361"/>
      <c r="R3" s="361"/>
      <c r="S3" s="361"/>
      <c r="T3" s="361"/>
      <c r="U3" s="361"/>
      <c r="V3" s="361"/>
      <c r="W3" s="361"/>
      <c r="X3" s="361"/>
      <c r="Y3" s="361"/>
      <c r="Z3" s="361"/>
      <c r="AA3" s="362"/>
      <c r="AB3" s="325" t="s">
        <v>5</v>
      </c>
      <c r="AC3" s="326"/>
      <c r="AD3" s="326"/>
      <c r="AE3" s="327"/>
    </row>
    <row r="4" spans="1:31" ht="21.75" customHeight="1" thickBot="1">
      <c r="A4" s="368"/>
      <c r="B4" s="363"/>
      <c r="C4" s="364"/>
      <c r="D4" s="364"/>
      <c r="E4" s="364"/>
      <c r="F4" s="364"/>
      <c r="G4" s="364"/>
      <c r="H4" s="364"/>
      <c r="I4" s="364"/>
      <c r="J4" s="364"/>
      <c r="K4" s="364"/>
      <c r="L4" s="364"/>
      <c r="M4" s="364"/>
      <c r="N4" s="364"/>
      <c r="O4" s="364"/>
      <c r="P4" s="364"/>
      <c r="Q4" s="364"/>
      <c r="R4" s="364"/>
      <c r="S4" s="364"/>
      <c r="T4" s="364"/>
      <c r="U4" s="364"/>
      <c r="V4" s="364"/>
      <c r="W4" s="364"/>
      <c r="X4" s="364"/>
      <c r="Y4" s="364"/>
      <c r="Z4" s="364"/>
      <c r="AA4" s="365"/>
      <c r="AB4" s="325" t="s">
        <v>6</v>
      </c>
      <c r="AC4" s="326"/>
      <c r="AD4" s="326"/>
      <c r="AE4" s="327"/>
    </row>
    <row r="5" spans="1:31" ht="9" customHeight="1" thickBot="1">
      <c r="A5" s="94"/>
      <c r="B5" s="95"/>
      <c r="C5" s="96"/>
      <c r="D5" s="97"/>
      <c r="E5" s="97"/>
      <c r="F5" s="97"/>
      <c r="G5" s="97"/>
      <c r="H5" s="97"/>
      <c r="I5" s="97"/>
      <c r="J5" s="97"/>
      <c r="K5" s="97"/>
      <c r="L5" s="97"/>
      <c r="M5" s="97"/>
      <c r="N5" s="97"/>
      <c r="O5" s="97"/>
      <c r="P5" s="97"/>
      <c r="Q5" s="97"/>
      <c r="R5" s="97"/>
      <c r="S5" s="97"/>
      <c r="T5" s="97"/>
      <c r="U5" s="97"/>
      <c r="V5" s="97"/>
      <c r="W5" s="97"/>
      <c r="X5" s="97"/>
      <c r="Y5" s="97"/>
      <c r="Z5" s="97"/>
      <c r="AA5" s="97"/>
      <c r="AB5" s="97"/>
      <c r="AD5" s="98"/>
      <c r="AE5" s="99"/>
    </row>
    <row r="6" spans="1:31" ht="9" customHeight="1" thickBot="1">
      <c r="A6" s="100"/>
      <c r="B6" s="97"/>
      <c r="C6" s="97"/>
      <c r="D6" s="97"/>
      <c r="E6" s="97"/>
      <c r="F6" s="97"/>
      <c r="G6" s="97"/>
      <c r="H6" s="97"/>
      <c r="I6" s="97"/>
      <c r="J6" s="97"/>
      <c r="K6" s="97"/>
      <c r="L6" s="97"/>
      <c r="M6" s="97"/>
      <c r="N6" s="97"/>
      <c r="O6" s="97"/>
      <c r="P6" s="97"/>
      <c r="Q6" s="97"/>
      <c r="R6" s="97"/>
      <c r="S6" s="97"/>
      <c r="T6" s="97"/>
      <c r="U6" s="97"/>
      <c r="V6" s="97"/>
      <c r="W6" s="97"/>
      <c r="X6" s="97"/>
      <c r="Y6" s="97"/>
      <c r="Z6" s="97"/>
      <c r="AA6" s="97"/>
      <c r="AB6" s="97"/>
      <c r="AD6" s="98"/>
      <c r="AE6" s="99"/>
    </row>
    <row r="7" spans="1:31" ht="15" customHeight="1">
      <c r="A7" s="348" t="s">
        <v>7</v>
      </c>
      <c r="B7" s="349"/>
      <c r="C7" s="354" t="s">
        <v>8</v>
      </c>
      <c r="D7" s="348" t="s">
        <v>9</v>
      </c>
      <c r="E7" s="389"/>
      <c r="F7" s="389"/>
      <c r="G7" s="389"/>
      <c r="H7" s="349"/>
      <c r="I7" s="342">
        <f>'Meta 1 PA proyecto'!I7</f>
        <v>45418</v>
      </c>
      <c r="J7" s="343"/>
      <c r="K7" s="348" t="s">
        <v>10</v>
      </c>
      <c r="L7" s="349"/>
      <c r="M7" s="334" t="s">
        <v>11</v>
      </c>
      <c r="N7" s="452"/>
      <c r="O7" s="392"/>
      <c r="P7" s="393"/>
      <c r="Q7" s="97"/>
      <c r="R7" s="97"/>
      <c r="S7" s="97"/>
      <c r="T7" s="97"/>
      <c r="U7" s="97"/>
      <c r="V7" s="97"/>
      <c r="W7" s="97"/>
      <c r="X7" s="97"/>
      <c r="Y7" s="97"/>
      <c r="Z7" s="97"/>
      <c r="AA7" s="97"/>
      <c r="AB7" s="97"/>
      <c r="AD7" s="98"/>
      <c r="AE7" s="99"/>
    </row>
    <row r="8" spans="1:31" ht="15" customHeight="1">
      <c r="A8" s="350"/>
      <c r="B8" s="351"/>
      <c r="C8" s="355" t="s">
        <v>30</v>
      </c>
      <c r="D8" s="350"/>
      <c r="E8" s="390"/>
      <c r="F8" s="390"/>
      <c r="G8" s="390"/>
      <c r="H8" s="351"/>
      <c r="I8" s="344"/>
      <c r="J8" s="345"/>
      <c r="K8" s="350"/>
      <c r="L8" s="351"/>
      <c r="M8" s="397" t="s">
        <v>12</v>
      </c>
      <c r="N8" s="453"/>
      <c r="O8" s="454"/>
      <c r="P8" s="455"/>
      <c r="Q8" s="97"/>
      <c r="R8" s="97"/>
      <c r="S8" s="97"/>
      <c r="T8" s="97"/>
      <c r="U8" s="97"/>
      <c r="V8" s="97"/>
      <c r="W8" s="97"/>
      <c r="X8" s="97"/>
      <c r="Y8" s="97"/>
      <c r="Z8" s="97"/>
      <c r="AA8" s="97"/>
      <c r="AB8" s="97"/>
      <c r="AD8" s="98"/>
      <c r="AE8" s="99"/>
    </row>
    <row r="9" spans="1:31" ht="15.75" customHeight="1" thickBot="1">
      <c r="A9" s="352"/>
      <c r="B9" s="353"/>
      <c r="C9" s="356" t="s">
        <v>30</v>
      </c>
      <c r="D9" s="352"/>
      <c r="E9" s="391"/>
      <c r="F9" s="391"/>
      <c r="G9" s="391"/>
      <c r="H9" s="353"/>
      <c r="I9" s="346"/>
      <c r="J9" s="347"/>
      <c r="K9" s="352"/>
      <c r="L9" s="353"/>
      <c r="M9" s="338" t="s">
        <v>13</v>
      </c>
      <c r="N9" s="456"/>
      <c r="O9" s="457" t="s">
        <v>120</v>
      </c>
      <c r="P9" s="458"/>
      <c r="Q9" s="97"/>
      <c r="R9" s="97"/>
      <c r="S9" s="97"/>
      <c r="T9" s="97"/>
      <c r="U9" s="97"/>
      <c r="V9" s="97"/>
      <c r="W9" s="97"/>
      <c r="X9" s="97"/>
      <c r="Y9" s="97"/>
      <c r="Z9" s="97"/>
      <c r="AA9" s="97"/>
      <c r="AB9" s="97"/>
      <c r="AD9" s="98"/>
      <c r="AE9" s="99"/>
    </row>
    <row r="10" spans="1:31" ht="15" customHeight="1" thickBot="1">
      <c r="A10" s="101"/>
      <c r="B10" s="102"/>
      <c r="C10" s="102"/>
      <c r="D10" s="103"/>
      <c r="E10" s="103"/>
      <c r="F10" s="103"/>
      <c r="G10" s="103"/>
      <c r="H10" s="103"/>
      <c r="I10" s="104"/>
      <c r="J10" s="104"/>
      <c r="K10" s="103"/>
      <c r="L10" s="103"/>
      <c r="M10" s="105"/>
      <c r="N10" s="105"/>
      <c r="O10" s="106"/>
      <c r="P10" s="106"/>
      <c r="Q10" s="102"/>
      <c r="R10" s="102"/>
      <c r="S10" s="102"/>
      <c r="T10" s="102"/>
      <c r="U10" s="102"/>
      <c r="V10" s="102"/>
      <c r="W10" s="102"/>
      <c r="X10" s="102"/>
      <c r="Y10" s="102"/>
      <c r="Z10" s="102"/>
      <c r="AA10" s="102"/>
      <c r="AB10" s="102"/>
      <c r="AD10" s="107"/>
      <c r="AE10" s="108"/>
    </row>
    <row r="11" spans="1:31" ht="15" customHeight="1">
      <c r="A11" s="348" t="s">
        <v>15</v>
      </c>
      <c r="B11" s="349"/>
      <c r="C11" s="300" t="s">
        <v>16</v>
      </c>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2"/>
    </row>
    <row r="12" spans="1:31" ht="15" customHeight="1">
      <c r="A12" s="350"/>
      <c r="B12" s="351"/>
      <c r="C12" s="328"/>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30"/>
    </row>
    <row r="13" spans="1:31" ht="15" customHeight="1" thickBot="1">
      <c r="A13" s="352"/>
      <c r="B13" s="353"/>
      <c r="C13" s="331"/>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3"/>
    </row>
    <row r="14" spans="1:31" ht="9" customHeight="1" thickBot="1">
      <c r="A14" s="110"/>
      <c r="B14" s="111"/>
      <c r="C14" s="112"/>
      <c r="D14" s="112"/>
      <c r="E14" s="112"/>
      <c r="F14" s="112"/>
      <c r="G14" s="112"/>
      <c r="H14" s="112"/>
      <c r="I14" s="112"/>
      <c r="J14" s="112"/>
      <c r="K14" s="112"/>
      <c r="L14" s="112"/>
      <c r="M14" s="113"/>
      <c r="N14" s="113"/>
      <c r="O14" s="113"/>
      <c r="P14" s="113"/>
      <c r="Q14" s="113"/>
      <c r="R14" s="114"/>
      <c r="S14" s="114"/>
      <c r="T14" s="114"/>
      <c r="U14" s="114"/>
      <c r="V14" s="114"/>
      <c r="W14" s="114"/>
      <c r="X14" s="114"/>
      <c r="Y14" s="103"/>
      <c r="Z14" s="103"/>
      <c r="AA14" s="103"/>
      <c r="AB14" s="103"/>
      <c r="AD14" s="103"/>
      <c r="AE14" s="109"/>
    </row>
    <row r="15" spans="1:31" ht="52.5" customHeight="1" thickBot="1">
      <c r="A15" s="387" t="s">
        <v>17</v>
      </c>
      <c r="B15" s="388"/>
      <c r="C15" s="394" t="s">
        <v>18</v>
      </c>
      <c r="D15" s="395"/>
      <c r="E15" s="395"/>
      <c r="F15" s="395"/>
      <c r="G15" s="395"/>
      <c r="H15" s="395"/>
      <c r="I15" s="395"/>
      <c r="J15" s="395"/>
      <c r="K15" s="396"/>
      <c r="L15" s="375" t="s">
        <v>19</v>
      </c>
      <c r="M15" s="376"/>
      <c r="N15" s="376"/>
      <c r="O15" s="376"/>
      <c r="P15" s="376"/>
      <c r="Q15" s="377"/>
      <c r="R15" s="378" t="s">
        <v>20</v>
      </c>
      <c r="S15" s="379"/>
      <c r="T15" s="379"/>
      <c r="U15" s="379"/>
      <c r="V15" s="379"/>
      <c r="W15" s="379"/>
      <c r="X15" s="380"/>
      <c r="Y15" s="375" t="s">
        <v>21</v>
      </c>
      <c r="Z15" s="377"/>
      <c r="AA15" s="378" t="s">
        <v>22</v>
      </c>
      <c r="AB15" s="379"/>
      <c r="AC15" s="379"/>
      <c r="AD15" s="379"/>
      <c r="AE15" s="380"/>
    </row>
    <row r="16" spans="1:31" ht="9" customHeight="1" thickBot="1">
      <c r="A16" s="100"/>
      <c r="B16" s="97"/>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D16" s="98"/>
      <c r="AE16" s="99"/>
    </row>
    <row r="17" spans="1:32" s="115" customFormat="1" ht="37.5" customHeight="1" thickBot="1">
      <c r="A17" s="387" t="s">
        <v>23</v>
      </c>
      <c r="B17" s="388"/>
      <c r="C17" s="378" t="s">
        <v>121</v>
      </c>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80"/>
    </row>
    <row r="18" spans="1:32" ht="16.5" customHeight="1" thickBo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D18" s="117"/>
      <c r="AE18" s="118"/>
    </row>
    <row r="19" spans="1:32" ht="32.25" customHeight="1" thickBot="1">
      <c r="A19" s="375" t="s">
        <v>25</v>
      </c>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7"/>
      <c r="AF19" s="119"/>
    </row>
    <row r="20" spans="1:32" ht="32.25" customHeight="1" thickBot="1">
      <c r="A20" s="120" t="s">
        <v>26</v>
      </c>
      <c r="B20" s="372" t="s">
        <v>27</v>
      </c>
      <c r="C20" s="373"/>
      <c r="D20" s="373"/>
      <c r="E20" s="373"/>
      <c r="F20" s="373"/>
      <c r="G20" s="373"/>
      <c r="H20" s="373"/>
      <c r="I20" s="373"/>
      <c r="J20" s="373"/>
      <c r="K20" s="373"/>
      <c r="L20" s="373"/>
      <c r="M20" s="373"/>
      <c r="N20" s="373"/>
      <c r="O20" s="374"/>
      <c r="P20" s="375" t="s">
        <v>28</v>
      </c>
      <c r="Q20" s="376"/>
      <c r="R20" s="376"/>
      <c r="S20" s="376"/>
      <c r="T20" s="376"/>
      <c r="U20" s="376"/>
      <c r="V20" s="376"/>
      <c r="W20" s="376"/>
      <c r="X20" s="376"/>
      <c r="Y20" s="376"/>
      <c r="Z20" s="376"/>
      <c r="AA20" s="376"/>
      <c r="AB20" s="376"/>
      <c r="AC20" s="376"/>
      <c r="AD20" s="376"/>
      <c r="AE20" s="377"/>
      <c r="AF20" s="119"/>
    </row>
    <row r="21" spans="1:32" ht="32.25" customHeight="1" thickBot="1">
      <c r="A21" s="121">
        <v>4867473</v>
      </c>
      <c r="B21" s="122" t="s">
        <v>29</v>
      </c>
      <c r="C21" s="123" t="s">
        <v>30</v>
      </c>
      <c r="D21" s="123" t="s">
        <v>31</v>
      </c>
      <c r="E21" s="123" t="s">
        <v>8</v>
      </c>
      <c r="F21" s="123" t="s">
        <v>32</v>
      </c>
      <c r="G21" s="123" t="s">
        <v>33</v>
      </c>
      <c r="H21" s="123" t="s">
        <v>34</v>
      </c>
      <c r="I21" s="123" t="s">
        <v>35</v>
      </c>
      <c r="J21" s="123" t="s">
        <v>36</v>
      </c>
      <c r="K21" s="123" t="s">
        <v>37</v>
      </c>
      <c r="L21" s="123" t="s">
        <v>38</v>
      </c>
      <c r="M21" s="123" t="s">
        <v>39</v>
      </c>
      <c r="N21" s="123" t="s">
        <v>40</v>
      </c>
      <c r="O21" s="124" t="s">
        <v>41</v>
      </c>
      <c r="P21" s="125"/>
      <c r="Q21" s="120" t="s">
        <v>29</v>
      </c>
      <c r="R21" s="126" t="s">
        <v>30</v>
      </c>
      <c r="S21" s="126" t="s">
        <v>31</v>
      </c>
      <c r="T21" s="126" t="s">
        <v>8</v>
      </c>
      <c r="U21" s="126" t="s">
        <v>32</v>
      </c>
      <c r="V21" s="126" t="s">
        <v>33</v>
      </c>
      <c r="W21" s="126" t="s">
        <v>34</v>
      </c>
      <c r="X21" s="126" t="s">
        <v>35</v>
      </c>
      <c r="Y21" s="126" t="s">
        <v>36</v>
      </c>
      <c r="Z21" s="126" t="s">
        <v>37</v>
      </c>
      <c r="AA21" s="126" t="s">
        <v>38</v>
      </c>
      <c r="AB21" s="126" t="s">
        <v>39</v>
      </c>
      <c r="AC21" s="126" t="s">
        <v>40</v>
      </c>
      <c r="AD21" s="127" t="s">
        <v>42</v>
      </c>
      <c r="AE21" s="127" t="s">
        <v>43</v>
      </c>
      <c r="AF21" s="128"/>
    </row>
    <row r="22" spans="1:32" ht="32.25" customHeight="1">
      <c r="A22" s="208" t="s">
        <v>44</v>
      </c>
      <c r="B22" s="75">
        <v>1222473</v>
      </c>
      <c r="C22" s="76">
        <v>3645000</v>
      </c>
      <c r="D22" s="63"/>
      <c r="E22" s="65"/>
      <c r="F22" s="64"/>
      <c r="G22" s="64"/>
      <c r="H22" s="64"/>
      <c r="I22" s="65"/>
      <c r="J22" s="64"/>
      <c r="K22" s="64"/>
      <c r="L22" s="64"/>
      <c r="M22" s="64"/>
      <c r="N22" s="136">
        <f>SUM(B22:M22)</f>
        <v>4867473</v>
      </c>
      <c r="O22" s="132"/>
      <c r="P22" s="129" t="s">
        <v>45</v>
      </c>
      <c r="Q22" s="68">
        <v>149544000</v>
      </c>
      <c r="R22" s="69">
        <v>188622000</v>
      </c>
      <c r="S22" s="209"/>
      <c r="T22" s="209">
        <v>7371000</v>
      </c>
      <c r="U22" s="209"/>
      <c r="V22" s="209"/>
      <c r="W22" s="209"/>
      <c r="X22" s="209">
        <v>223442500</v>
      </c>
      <c r="Y22" s="209"/>
      <c r="Z22" s="209"/>
      <c r="AA22" s="209"/>
      <c r="AB22" s="209"/>
      <c r="AC22" s="210">
        <f>SUM(Q22:AB22)</f>
        <v>568979500</v>
      </c>
      <c r="AE22" s="137"/>
      <c r="AF22" s="128"/>
    </row>
    <row r="23" spans="1:32" ht="32.25" customHeight="1" thickBot="1">
      <c r="A23" s="211" t="s">
        <v>46</v>
      </c>
      <c r="B23" s="139">
        <v>0</v>
      </c>
      <c r="C23" s="140">
        <v>0</v>
      </c>
      <c r="D23" s="140"/>
      <c r="E23" s="140"/>
      <c r="F23" s="140"/>
      <c r="G23" s="140"/>
      <c r="H23" s="140"/>
      <c r="I23" s="140"/>
      <c r="J23" s="140"/>
      <c r="K23" s="140"/>
      <c r="L23" s="140"/>
      <c r="M23" s="140"/>
      <c r="N23" s="140">
        <f>SUM(B23:M23)</f>
        <v>0</v>
      </c>
      <c r="O23" s="141"/>
      <c r="P23" s="138" t="s">
        <v>47</v>
      </c>
      <c r="Q23" s="70">
        <v>149544000</v>
      </c>
      <c r="R23" s="212">
        <v>175950000</v>
      </c>
      <c r="S23" s="213">
        <v>12672000</v>
      </c>
      <c r="T23" s="213">
        <f>10350118-10407500</f>
        <v>-57382</v>
      </c>
      <c r="U23" s="213"/>
      <c r="V23" s="213"/>
      <c r="W23" s="213"/>
      <c r="X23" s="213"/>
      <c r="Y23" s="213"/>
      <c r="Z23" s="213"/>
      <c r="AA23" s="213"/>
      <c r="AB23" s="213"/>
      <c r="AC23" s="213">
        <f>SUM(Q23:AB23)</f>
        <v>338108618</v>
      </c>
      <c r="AD23" s="270">
        <f>AC23/SUM(Q22:T22)</f>
        <v>0.97850192019957338</v>
      </c>
      <c r="AE23" s="142">
        <f>AC23/AC22</f>
        <v>0.59423690660208317</v>
      </c>
      <c r="AF23" s="128"/>
    </row>
    <row r="24" spans="1:32" ht="32.25" customHeight="1">
      <c r="A24" s="211" t="s">
        <v>48</v>
      </c>
      <c r="B24" s="76">
        <f>+A21-B23</f>
        <v>4867473</v>
      </c>
      <c r="C24" s="76">
        <f>+B24-C23</f>
        <v>4867473</v>
      </c>
      <c r="D24" s="214"/>
      <c r="E24" s="215"/>
      <c r="F24" s="215"/>
      <c r="G24" s="215"/>
      <c r="H24" s="215"/>
      <c r="I24" s="215"/>
      <c r="J24" s="215"/>
      <c r="K24" s="215"/>
      <c r="L24" s="215"/>
      <c r="M24" s="215"/>
      <c r="N24" s="140">
        <f>MIN(B24:M24)</f>
        <v>4867473</v>
      </c>
      <c r="O24" s="143"/>
      <c r="P24" s="138" t="s">
        <v>44</v>
      </c>
      <c r="Q24" s="68"/>
      <c r="R24" s="69">
        <v>3680000</v>
      </c>
      <c r="S24" s="216">
        <v>37098500</v>
      </c>
      <c r="T24" s="216">
        <v>56361000</v>
      </c>
      <c r="U24" s="216">
        <v>56361000</v>
      </c>
      <c r="V24" s="216">
        <v>56361000</v>
      </c>
      <c r="W24" s="216">
        <v>60052000</v>
      </c>
      <c r="X24" s="216">
        <v>56361000</v>
      </c>
      <c r="Y24" s="216">
        <v>56361000</v>
      </c>
      <c r="Z24" s="216">
        <v>56361000</v>
      </c>
      <c r="AA24" s="216">
        <v>56361000</v>
      </c>
      <c r="AB24" s="216">
        <v>73622000</v>
      </c>
      <c r="AC24" s="212">
        <f>SUM(Q24:AB24)</f>
        <v>568979500</v>
      </c>
      <c r="AD24" s="195"/>
      <c r="AE24" s="144"/>
      <c r="AF24" s="128"/>
    </row>
    <row r="25" spans="1:32" ht="32.25" customHeight="1" thickBot="1">
      <c r="A25" s="217" t="s">
        <v>49</v>
      </c>
      <c r="B25" s="77">
        <v>1222473</v>
      </c>
      <c r="C25" s="78">
        <v>3645000</v>
      </c>
      <c r="D25" s="146"/>
      <c r="E25" s="146"/>
      <c r="F25" s="146"/>
      <c r="G25" s="146"/>
      <c r="H25" s="146"/>
      <c r="I25" s="146"/>
      <c r="J25" s="146"/>
      <c r="K25" s="146"/>
      <c r="L25" s="146"/>
      <c r="M25" s="146"/>
      <c r="N25" s="146">
        <f>SUM(B25:M25)</f>
        <v>4867473</v>
      </c>
      <c r="O25" s="147">
        <f>+N25/N24</f>
        <v>1</v>
      </c>
      <c r="P25" s="145" t="s">
        <v>49</v>
      </c>
      <c r="Q25" s="71"/>
      <c r="R25" s="72">
        <v>3820800</v>
      </c>
      <c r="S25" s="218">
        <v>43841500</v>
      </c>
      <c r="T25" s="218">
        <v>55093800</v>
      </c>
      <c r="U25" s="218"/>
      <c r="V25" s="218"/>
      <c r="W25" s="218"/>
      <c r="X25" s="218"/>
      <c r="Y25" s="218"/>
      <c r="Z25" s="218"/>
      <c r="AA25" s="218"/>
      <c r="AB25" s="218"/>
      <c r="AC25" s="218">
        <f>SUM(Q25:AB25)</f>
        <v>102756100</v>
      </c>
      <c r="AD25" s="268">
        <f>AC25/SUM(Q24:T24)</f>
        <v>1.0578199393655516</v>
      </c>
      <c r="AE25" s="149">
        <f>AC25/AC24</f>
        <v>0.18059719199022109</v>
      </c>
      <c r="AF25" s="128"/>
    </row>
    <row r="26" spans="1:32" s="150" customFormat="1" ht="16.5" customHeight="1" thickBot="1"/>
    <row r="27" spans="1:32" ht="33.950000000000003" customHeight="1">
      <c r="A27" s="384" t="s">
        <v>50</v>
      </c>
      <c r="B27" s="385"/>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6"/>
    </row>
    <row r="28" spans="1:32" ht="15" customHeight="1">
      <c r="A28" s="297" t="s">
        <v>51</v>
      </c>
      <c r="B28" s="299" t="s">
        <v>52</v>
      </c>
      <c r="C28" s="299"/>
      <c r="D28" s="299" t="s">
        <v>53</v>
      </c>
      <c r="E28" s="299"/>
      <c r="F28" s="299"/>
      <c r="G28" s="299"/>
      <c r="H28" s="299"/>
      <c r="I28" s="299"/>
      <c r="J28" s="299"/>
      <c r="K28" s="299"/>
      <c r="L28" s="299"/>
      <c r="M28" s="299"/>
      <c r="N28" s="299"/>
      <c r="O28" s="299"/>
      <c r="P28" s="299" t="s">
        <v>40</v>
      </c>
      <c r="Q28" s="299" t="s">
        <v>54</v>
      </c>
      <c r="R28" s="299"/>
      <c r="S28" s="299"/>
      <c r="T28" s="299"/>
      <c r="U28" s="299"/>
      <c r="V28" s="299"/>
      <c r="W28" s="299"/>
      <c r="X28" s="299"/>
      <c r="Y28" s="299" t="s">
        <v>55</v>
      </c>
      <c r="Z28" s="299"/>
      <c r="AA28" s="299"/>
      <c r="AB28" s="299"/>
      <c r="AC28" s="299"/>
      <c r="AD28" s="299"/>
      <c r="AE28" s="323"/>
    </row>
    <row r="29" spans="1:32" ht="27" customHeight="1">
      <c r="A29" s="297"/>
      <c r="B29" s="299"/>
      <c r="C29" s="299"/>
      <c r="D29" s="151" t="s">
        <v>29</v>
      </c>
      <c r="E29" s="151" t="s">
        <v>30</v>
      </c>
      <c r="F29" s="151" t="s">
        <v>31</v>
      </c>
      <c r="G29" s="151" t="s">
        <v>8</v>
      </c>
      <c r="H29" s="151" t="s">
        <v>32</v>
      </c>
      <c r="I29" s="151" t="s">
        <v>33</v>
      </c>
      <c r="J29" s="151" t="s">
        <v>34</v>
      </c>
      <c r="K29" s="151" t="s">
        <v>35</v>
      </c>
      <c r="L29" s="151" t="s">
        <v>36</v>
      </c>
      <c r="M29" s="151" t="s">
        <v>37</v>
      </c>
      <c r="N29" s="151" t="s">
        <v>38</v>
      </c>
      <c r="O29" s="151" t="s">
        <v>39</v>
      </c>
      <c r="P29" s="299"/>
      <c r="Q29" s="299"/>
      <c r="R29" s="299"/>
      <c r="S29" s="299"/>
      <c r="T29" s="299"/>
      <c r="U29" s="299"/>
      <c r="V29" s="299"/>
      <c r="W29" s="299"/>
      <c r="X29" s="299"/>
      <c r="Y29" s="299"/>
      <c r="Z29" s="299"/>
      <c r="AA29" s="299"/>
      <c r="AB29" s="299"/>
      <c r="AC29" s="299"/>
      <c r="AD29" s="299"/>
      <c r="AE29" s="323"/>
    </row>
    <row r="30" spans="1:32" ht="96.75" customHeight="1">
      <c r="A30" s="152" t="str">
        <f>C17</f>
        <v xml:space="preserve">5 - Acompañar el 100%  de la incorporación del enfoque de género y  la implementación de siete derechos de la PPMyEG														</v>
      </c>
      <c r="B30" s="382" t="s">
        <v>56</v>
      </c>
      <c r="C30" s="382"/>
      <c r="D30" s="93"/>
      <c r="E30" s="93"/>
      <c r="F30" s="93"/>
      <c r="G30" s="93"/>
      <c r="H30" s="93"/>
      <c r="I30" s="93"/>
      <c r="J30" s="93"/>
      <c r="K30" s="93"/>
      <c r="L30" s="93"/>
      <c r="M30" s="93"/>
      <c r="N30" s="93"/>
      <c r="O30" s="93"/>
      <c r="P30" s="153">
        <f>SUM(D30:O30)</f>
        <v>0</v>
      </c>
      <c r="Q30" s="381" t="s">
        <v>57</v>
      </c>
      <c r="R30" s="381"/>
      <c r="S30" s="381"/>
      <c r="T30" s="381"/>
      <c r="U30" s="381"/>
      <c r="V30" s="381"/>
      <c r="W30" s="381"/>
      <c r="X30" s="381"/>
      <c r="Y30" s="370" t="s">
        <v>122</v>
      </c>
      <c r="Z30" s="370"/>
      <c r="AA30" s="370"/>
      <c r="AB30" s="370"/>
      <c r="AC30" s="370"/>
      <c r="AD30" s="370"/>
      <c r="AE30" s="371"/>
    </row>
    <row r="31" spans="1:32" ht="12" customHeight="1">
      <c r="A31" s="154"/>
      <c r="B31" s="155"/>
      <c r="C31" s="155"/>
      <c r="D31" s="103"/>
      <c r="E31" s="103"/>
      <c r="F31" s="103"/>
      <c r="G31" s="103"/>
      <c r="H31" s="103"/>
      <c r="I31" s="103"/>
      <c r="J31" s="103"/>
      <c r="K31" s="103"/>
      <c r="L31" s="103"/>
      <c r="M31" s="103"/>
      <c r="N31" s="103"/>
      <c r="O31" s="103"/>
      <c r="P31" s="156"/>
      <c r="Q31" s="157"/>
      <c r="R31" s="157"/>
      <c r="S31" s="157"/>
      <c r="T31" s="157"/>
      <c r="U31" s="157"/>
      <c r="V31" s="157"/>
      <c r="W31" s="157"/>
      <c r="X31" s="157"/>
      <c r="Y31" s="157"/>
      <c r="Z31" s="157"/>
      <c r="AA31" s="157"/>
      <c r="AB31" s="157"/>
      <c r="AC31" s="157"/>
      <c r="AD31" s="157"/>
      <c r="AE31" s="158"/>
    </row>
    <row r="32" spans="1:32" ht="45" customHeight="1">
      <c r="A32" s="300" t="s">
        <v>59</v>
      </c>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2"/>
    </row>
    <row r="33" spans="1:41" ht="23.25" customHeight="1">
      <c r="A33" s="297" t="s">
        <v>109</v>
      </c>
      <c r="B33" s="299" t="s">
        <v>60</v>
      </c>
      <c r="C33" s="299" t="s">
        <v>52</v>
      </c>
      <c r="D33" s="299" t="s">
        <v>61</v>
      </c>
      <c r="E33" s="299"/>
      <c r="F33" s="299"/>
      <c r="G33" s="299"/>
      <c r="H33" s="299"/>
      <c r="I33" s="299"/>
      <c r="J33" s="299"/>
      <c r="K33" s="299"/>
      <c r="L33" s="299"/>
      <c r="M33" s="299"/>
      <c r="N33" s="299"/>
      <c r="O33" s="299"/>
      <c r="P33" s="299"/>
      <c r="Q33" s="299" t="s">
        <v>62</v>
      </c>
      <c r="R33" s="299"/>
      <c r="S33" s="299"/>
      <c r="T33" s="299"/>
      <c r="U33" s="299"/>
      <c r="V33" s="299"/>
      <c r="W33" s="299"/>
      <c r="X33" s="299"/>
      <c r="Y33" s="299"/>
      <c r="Z33" s="299"/>
      <c r="AA33" s="299"/>
      <c r="AB33" s="299"/>
      <c r="AC33" s="299"/>
      <c r="AD33" s="299"/>
      <c r="AE33" s="323"/>
      <c r="AG33" s="159"/>
      <c r="AH33" s="159"/>
      <c r="AI33" s="159"/>
      <c r="AJ33" s="159"/>
      <c r="AK33" s="159"/>
      <c r="AL33" s="159"/>
      <c r="AM33" s="159"/>
      <c r="AN33" s="159"/>
      <c r="AO33" s="159"/>
    </row>
    <row r="34" spans="1:41" ht="27" customHeight="1">
      <c r="A34" s="297"/>
      <c r="B34" s="299"/>
      <c r="C34" s="324"/>
      <c r="D34" s="151" t="s">
        <v>29</v>
      </c>
      <c r="E34" s="151" t="s">
        <v>30</v>
      </c>
      <c r="F34" s="151" t="s">
        <v>31</v>
      </c>
      <c r="G34" s="151" t="s">
        <v>8</v>
      </c>
      <c r="H34" s="151" t="s">
        <v>32</v>
      </c>
      <c r="I34" s="151" t="s">
        <v>33</v>
      </c>
      <c r="J34" s="151" t="s">
        <v>34</v>
      </c>
      <c r="K34" s="151" t="s">
        <v>35</v>
      </c>
      <c r="L34" s="151" t="s">
        <v>36</v>
      </c>
      <c r="M34" s="151" t="s">
        <v>37</v>
      </c>
      <c r="N34" s="151" t="s">
        <v>38</v>
      </c>
      <c r="O34" s="151" t="s">
        <v>39</v>
      </c>
      <c r="P34" s="151" t="s">
        <v>40</v>
      </c>
      <c r="Q34" s="303" t="s">
        <v>63</v>
      </c>
      <c r="R34" s="304"/>
      <c r="S34" s="304"/>
      <c r="T34" s="305"/>
      <c r="U34" s="299" t="s">
        <v>64</v>
      </c>
      <c r="V34" s="299"/>
      <c r="W34" s="299"/>
      <c r="X34" s="299"/>
      <c r="Y34" s="299" t="s">
        <v>65</v>
      </c>
      <c r="Z34" s="299"/>
      <c r="AA34" s="299"/>
      <c r="AB34" s="299"/>
      <c r="AC34" s="299" t="s">
        <v>66</v>
      </c>
      <c r="AD34" s="299"/>
      <c r="AE34" s="323"/>
      <c r="AG34" s="159"/>
      <c r="AH34" s="159"/>
      <c r="AI34" s="159"/>
      <c r="AJ34" s="159"/>
      <c r="AK34" s="159"/>
      <c r="AL34" s="159"/>
      <c r="AM34" s="159"/>
      <c r="AN34" s="159"/>
      <c r="AO34" s="159"/>
    </row>
    <row r="35" spans="1:41" ht="116.25" customHeight="1">
      <c r="A35" s="292" t="str">
        <f>C17</f>
        <v xml:space="preserve">5 - Acompañar el 100%  de la incorporación del enfoque de género y  la implementación de siete derechos de la PPMyEG														</v>
      </c>
      <c r="B35" s="294">
        <v>0.2</v>
      </c>
      <c r="C35" s="161" t="s">
        <v>67</v>
      </c>
      <c r="D35" s="160">
        <v>0</v>
      </c>
      <c r="E35" s="160">
        <v>1</v>
      </c>
      <c r="F35" s="160">
        <v>1</v>
      </c>
      <c r="G35" s="160">
        <v>1</v>
      </c>
      <c r="H35" s="160">
        <v>1</v>
      </c>
      <c r="I35" s="162"/>
      <c r="J35" s="162"/>
      <c r="K35" s="162"/>
      <c r="L35" s="162"/>
      <c r="M35" s="162"/>
      <c r="N35" s="162"/>
      <c r="O35" s="162"/>
      <c r="P35" s="219">
        <f>MAX(D35:O35)</f>
        <v>1</v>
      </c>
      <c r="Q35" s="448" t="s">
        <v>123</v>
      </c>
      <c r="R35" s="438"/>
      <c r="S35" s="438"/>
      <c r="T35" s="439"/>
      <c r="U35" s="448" t="s">
        <v>124</v>
      </c>
      <c r="V35" s="438"/>
      <c r="W35" s="438"/>
      <c r="X35" s="439"/>
      <c r="Y35" s="318" t="s">
        <v>125</v>
      </c>
      <c r="Z35" s="318"/>
      <c r="AA35" s="318"/>
      <c r="AB35" s="318"/>
      <c r="AC35" s="443" t="s">
        <v>126</v>
      </c>
      <c r="AD35" s="443"/>
      <c r="AE35" s="444"/>
      <c r="AG35" s="159"/>
      <c r="AH35" s="159"/>
      <c r="AI35" s="159"/>
      <c r="AJ35" s="159"/>
      <c r="AK35" s="159"/>
      <c r="AL35" s="159"/>
      <c r="AM35" s="159"/>
      <c r="AN35" s="159"/>
      <c r="AO35" s="159"/>
    </row>
    <row r="36" spans="1:41" ht="116.25" customHeight="1">
      <c r="A36" s="293"/>
      <c r="B36" s="295"/>
      <c r="C36" s="164" t="s">
        <v>72</v>
      </c>
      <c r="D36" s="220">
        <v>0</v>
      </c>
      <c r="E36" s="81">
        <v>1</v>
      </c>
      <c r="F36" s="81">
        <v>1</v>
      </c>
      <c r="G36" s="81">
        <v>1</v>
      </c>
      <c r="H36" s="166"/>
      <c r="I36" s="166"/>
      <c r="J36" s="166"/>
      <c r="K36" s="166"/>
      <c r="L36" s="166"/>
      <c r="M36" s="166"/>
      <c r="N36" s="166"/>
      <c r="O36" s="166"/>
      <c r="P36" s="221">
        <f>MAX(D36:O36)</f>
        <v>1</v>
      </c>
      <c r="Q36" s="449"/>
      <c r="R36" s="450"/>
      <c r="S36" s="450"/>
      <c r="T36" s="451"/>
      <c r="U36" s="449"/>
      <c r="V36" s="450"/>
      <c r="W36" s="450"/>
      <c r="X36" s="451"/>
      <c r="Y36" s="319"/>
      <c r="Z36" s="319"/>
      <c r="AA36" s="319"/>
      <c r="AB36" s="319"/>
      <c r="AC36" s="445"/>
      <c r="AD36" s="445"/>
      <c r="AE36" s="446"/>
      <c r="AG36" s="159"/>
      <c r="AH36" s="159"/>
      <c r="AI36" s="159"/>
      <c r="AJ36" s="159"/>
      <c r="AK36" s="159"/>
      <c r="AL36" s="159"/>
      <c r="AM36" s="159"/>
      <c r="AN36" s="159"/>
      <c r="AO36" s="159"/>
    </row>
    <row r="37" spans="1:41" s="150" customFormat="1" ht="17.25" customHeight="1"/>
    <row r="38" spans="1:41" ht="45" customHeight="1">
      <c r="A38" s="300" t="s">
        <v>73</v>
      </c>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2"/>
      <c r="AG38" s="159"/>
      <c r="AH38" s="159"/>
      <c r="AI38" s="159"/>
      <c r="AJ38" s="159"/>
      <c r="AK38" s="159"/>
      <c r="AL38" s="159"/>
      <c r="AM38" s="159"/>
      <c r="AN38" s="159"/>
      <c r="AO38" s="159"/>
    </row>
    <row r="39" spans="1:41" ht="26.25" customHeight="1">
      <c r="A39" s="296" t="s">
        <v>74</v>
      </c>
      <c r="B39" s="298" t="s">
        <v>75</v>
      </c>
      <c r="C39" s="306" t="s">
        <v>76</v>
      </c>
      <c r="D39" s="308" t="s">
        <v>77</v>
      </c>
      <c r="E39" s="309"/>
      <c r="F39" s="309"/>
      <c r="G39" s="309"/>
      <c r="H39" s="309"/>
      <c r="I39" s="309"/>
      <c r="J39" s="309"/>
      <c r="K39" s="309"/>
      <c r="L39" s="309"/>
      <c r="M39" s="309"/>
      <c r="N39" s="309"/>
      <c r="O39" s="309"/>
      <c r="P39" s="310"/>
      <c r="Q39" s="298" t="s">
        <v>78</v>
      </c>
      <c r="R39" s="298"/>
      <c r="S39" s="298"/>
      <c r="T39" s="298"/>
      <c r="U39" s="298"/>
      <c r="V39" s="298"/>
      <c r="W39" s="298"/>
      <c r="X39" s="298"/>
      <c r="Y39" s="298"/>
      <c r="Z39" s="298"/>
      <c r="AA39" s="298"/>
      <c r="AB39" s="298"/>
      <c r="AC39" s="298"/>
      <c r="AD39" s="298"/>
      <c r="AE39" s="322"/>
      <c r="AG39" s="159"/>
      <c r="AH39" s="159"/>
      <c r="AI39" s="159"/>
      <c r="AJ39" s="159"/>
      <c r="AK39" s="159"/>
      <c r="AL39" s="159"/>
      <c r="AM39" s="159"/>
      <c r="AN39" s="159"/>
      <c r="AO39" s="159"/>
    </row>
    <row r="40" spans="1:41" ht="26.25" customHeight="1">
      <c r="A40" s="297"/>
      <c r="B40" s="299"/>
      <c r="C40" s="307"/>
      <c r="D40" s="151" t="s">
        <v>79</v>
      </c>
      <c r="E40" s="151" t="s">
        <v>80</v>
      </c>
      <c r="F40" s="151" t="s">
        <v>81</v>
      </c>
      <c r="G40" s="151" t="s">
        <v>82</v>
      </c>
      <c r="H40" s="151" t="s">
        <v>83</v>
      </c>
      <c r="I40" s="151" t="s">
        <v>84</v>
      </c>
      <c r="J40" s="151" t="s">
        <v>85</v>
      </c>
      <c r="K40" s="151" t="s">
        <v>86</v>
      </c>
      <c r="L40" s="151" t="s">
        <v>87</v>
      </c>
      <c r="M40" s="151" t="s">
        <v>88</v>
      </c>
      <c r="N40" s="151" t="s">
        <v>89</v>
      </c>
      <c r="O40" s="151" t="s">
        <v>90</v>
      </c>
      <c r="P40" s="151" t="s">
        <v>91</v>
      </c>
      <c r="Q40" s="303" t="s">
        <v>92</v>
      </c>
      <c r="R40" s="304"/>
      <c r="S40" s="304"/>
      <c r="T40" s="304"/>
      <c r="U40" s="304"/>
      <c r="V40" s="304"/>
      <c r="W40" s="304"/>
      <c r="X40" s="305"/>
      <c r="Y40" s="303" t="s">
        <v>93</v>
      </c>
      <c r="Z40" s="304"/>
      <c r="AA40" s="304"/>
      <c r="AB40" s="304"/>
      <c r="AC40" s="304"/>
      <c r="AD40" s="304"/>
      <c r="AE40" s="447"/>
      <c r="AG40" s="168"/>
      <c r="AH40" s="168"/>
      <c r="AI40" s="168"/>
      <c r="AJ40" s="168"/>
      <c r="AK40" s="168"/>
      <c r="AL40" s="168"/>
      <c r="AM40" s="168"/>
      <c r="AN40" s="168"/>
      <c r="AO40" s="168"/>
    </row>
    <row r="41" spans="1:41" ht="112.5" customHeight="1">
      <c r="A41" s="399" t="s">
        <v>127</v>
      </c>
      <c r="B41" s="291">
        <v>0.15</v>
      </c>
      <c r="C41" s="169" t="s">
        <v>67</v>
      </c>
      <c r="D41" s="52">
        <v>0</v>
      </c>
      <c r="E41" s="52">
        <v>0.1</v>
      </c>
      <c r="F41" s="52">
        <v>0.3</v>
      </c>
      <c r="G41" s="52">
        <v>0.3</v>
      </c>
      <c r="H41" s="52">
        <v>0.3</v>
      </c>
      <c r="I41" s="52"/>
      <c r="J41" s="52"/>
      <c r="K41" s="52"/>
      <c r="L41" s="52"/>
      <c r="M41" s="52"/>
      <c r="N41" s="52"/>
      <c r="O41" s="52"/>
      <c r="P41" s="172">
        <f t="shared" ref="P41:P44" si="0">SUM(D41:O41)</f>
        <v>1</v>
      </c>
      <c r="Q41" s="437" t="s">
        <v>128</v>
      </c>
      <c r="R41" s="438"/>
      <c r="S41" s="438"/>
      <c r="T41" s="438"/>
      <c r="U41" s="438"/>
      <c r="V41" s="438"/>
      <c r="W41" s="438"/>
      <c r="X41" s="439"/>
      <c r="Y41" s="425" t="s">
        <v>129</v>
      </c>
      <c r="Z41" s="426"/>
      <c r="AA41" s="426"/>
      <c r="AB41" s="426"/>
      <c r="AC41" s="426"/>
      <c r="AD41" s="426"/>
      <c r="AE41" s="427"/>
      <c r="AG41" s="173"/>
      <c r="AH41" s="173"/>
      <c r="AI41" s="173"/>
      <c r="AJ41" s="173"/>
      <c r="AK41" s="173"/>
      <c r="AL41" s="173"/>
      <c r="AM41" s="173"/>
      <c r="AN41" s="173"/>
      <c r="AO41" s="173"/>
    </row>
    <row r="42" spans="1:41" ht="161.25" customHeight="1">
      <c r="A42" s="399"/>
      <c r="B42" s="291"/>
      <c r="C42" s="174" t="s">
        <v>72</v>
      </c>
      <c r="D42" s="175">
        <v>0</v>
      </c>
      <c r="E42" s="175">
        <v>0.1</v>
      </c>
      <c r="F42" s="175">
        <v>0.3</v>
      </c>
      <c r="G42" s="175">
        <v>0.3</v>
      </c>
      <c r="H42" s="175"/>
      <c r="I42" s="175"/>
      <c r="J42" s="175"/>
      <c r="K42" s="175"/>
      <c r="L42" s="175"/>
      <c r="M42" s="175"/>
      <c r="N42" s="175"/>
      <c r="O42" s="175"/>
      <c r="P42" s="172">
        <f t="shared" si="0"/>
        <v>0.7</v>
      </c>
      <c r="Q42" s="440" t="s">
        <v>130</v>
      </c>
      <c r="R42" s="441"/>
      <c r="S42" s="441"/>
      <c r="T42" s="441"/>
      <c r="U42" s="441"/>
      <c r="V42" s="441"/>
      <c r="W42" s="441"/>
      <c r="X42" s="442"/>
      <c r="Y42" s="428"/>
      <c r="Z42" s="429"/>
      <c r="AA42" s="429"/>
      <c r="AB42" s="429"/>
      <c r="AC42" s="429"/>
      <c r="AD42" s="429"/>
      <c r="AE42" s="430"/>
    </row>
    <row r="43" spans="1:41" ht="74.25" customHeight="1">
      <c r="A43" s="399" t="s">
        <v>131</v>
      </c>
      <c r="B43" s="291">
        <v>0.05</v>
      </c>
      <c r="C43" s="169" t="s">
        <v>67</v>
      </c>
      <c r="D43" s="52">
        <v>0</v>
      </c>
      <c r="E43" s="52">
        <v>0</v>
      </c>
      <c r="F43" s="52">
        <v>0.5</v>
      </c>
      <c r="G43" s="52">
        <v>0</v>
      </c>
      <c r="H43" s="52">
        <v>0.5</v>
      </c>
      <c r="I43" s="52"/>
      <c r="J43" s="52"/>
      <c r="K43" s="52"/>
      <c r="L43" s="52"/>
      <c r="M43" s="52"/>
      <c r="N43" s="52"/>
      <c r="O43" s="52"/>
      <c r="P43" s="172">
        <f t="shared" si="0"/>
        <v>1</v>
      </c>
      <c r="Q43" s="437" t="s">
        <v>132</v>
      </c>
      <c r="R43" s="438"/>
      <c r="S43" s="438"/>
      <c r="T43" s="438"/>
      <c r="U43" s="438"/>
      <c r="V43" s="438"/>
      <c r="W43" s="438"/>
      <c r="X43" s="439"/>
      <c r="Y43" s="431" t="s">
        <v>125</v>
      </c>
      <c r="Z43" s="432"/>
      <c r="AA43" s="432"/>
      <c r="AB43" s="432"/>
      <c r="AC43" s="432"/>
      <c r="AD43" s="432"/>
      <c r="AE43" s="433"/>
    </row>
    <row r="44" spans="1:41" ht="90" customHeight="1">
      <c r="A44" s="405"/>
      <c r="B44" s="289"/>
      <c r="C44" s="164" t="s">
        <v>72</v>
      </c>
      <c r="D44" s="190">
        <v>0</v>
      </c>
      <c r="E44" s="190">
        <v>0</v>
      </c>
      <c r="F44" s="190">
        <v>0.5</v>
      </c>
      <c r="G44" s="190">
        <v>0</v>
      </c>
      <c r="H44" s="190"/>
      <c r="I44" s="190"/>
      <c r="J44" s="190"/>
      <c r="K44" s="190"/>
      <c r="L44" s="190"/>
      <c r="M44" s="190"/>
      <c r="N44" s="190"/>
      <c r="O44" s="190"/>
      <c r="P44" s="191">
        <f t="shared" si="0"/>
        <v>0.5</v>
      </c>
      <c r="Q44" s="440" t="s">
        <v>133</v>
      </c>
      <c r="R44" s="441"/>
      <c r="S44" s="441"/>
      <c r="T44" s="441"/>
      <c r="U44" s="441"/>
      <c r="V44" s="441"/>
      <c r="W44" s="441"/>
      <c r="X44" s="442"/>
      <c r="Y44" s="434"/>
      <c r="Z44" s="435"/>
      <c r="AA44" s="435"/>
      <c r="AB44" s="435"/>
      <c r="AC44" s="435"/>
      <c r="AD44" s="435"/>
      <c r="AE44" s="436"/>
    </row>
    <row r="45" spans="1:41" ht="15" customHeight="1">
      <c r="A45" s="92" t="s">
        <v>107</v>
      </c>
    </row>
  </sheetData>
  <mergeCells count="77">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O7:P7"/>
    <mergeCell ref="M8:N8"/>
    <mergeCell ref="O8:P8"/>
    <mergeCell ref="M9:N9"/>
    <mergeCell ref="O9:P9"/>
    <mergeCell ref="A15:B15"/>
    <mergeCell ref="C15:K15"/>
    <mergeCell ref="L15:Q15"/>
    <mergeCell ref="Y15:Z15"/>
    <mergeCell ref="AA15:AE15"/>
    <mergeCell ref="R15:X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Y41:AE42"/>
    <mergeCell ref="A43:A44"/>
    <mergeCell ref="B43:B44"/>
    <mergeCell ref="Y43:AE44"/>
    <mergeCell ref="Q41:X41"/>
    <mergeCell ref="Q42:X42"/>
    <mergeCell ref="Q43:X43"/>
    <mergeCell ref="Q44:X44"/>
  </mergeCells>
  <dataValidations count="3">
    <dataValidation type="list" allowBlank="1" showInputMessage="1" showErrorMessage="1" sqref="C7:C9" xr:uid="{00000000-0002-0000-0200-000000000000}">
      <formula1>$B$21:$M$21</formula1>
    </dataValidation>
    <dataValidation type="textLength" operator="lessThanOrEqual" allowBlank="1" showInputMessage="1" showErrorMessage="1" errorTitle="Máximo 2.000 caracteres" error="Máximo 2.000 caracteres" promptTitle="2.000 caracteres" sqref="Q30:Q31" xr:uid="{00000000-0002-0000-0200-000001000000}">
      <formula1>2000</formula1>
    </dataValidation>
    <dataValidation type="textLength" operator="lessThanOrEqual" allowBlank="1" showInputMessage="1" showErrorMessage="1" errorTitle="Máximo 2.000 caracteres" error="Máximo 2.000 caracteres" sqref="AC35 Y35" xr:uid="{00000000-0002-0000-0200-000002000000}">
      <formula1>2000</formula1>
    </dataValidation>
  </dataValidations>
  <hyperlinks>
    <hyperlink ref="Y41" r:id="rId1" xr:uid="{FAD0B1A2-5485-4294-81C4-48A7FFED9EF2}"/>
  </hyperlinks>
  <pageMargins left="0.25" right="0.25" top="0.75" bottom="0.75" header="0.3" footer="0.3"/>
  <pageSetup scale="20" orientation="landscape" r:id="rId2"/>
  <headerFooter>
    <oddFooter>&amp;C_x000D_&amp;1#&amp;"Calibri"&amp;10&amp;K000000 Información Pública</oddFooter>
  </headerFooter>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AO47"/>
  <sheetViews>
    <sheetView showGridLines="0" topLeftCell="A41" zoomScale="80" zoomScaleNormal="80" workbookViewId="0">
      <selection activeCell="AD24" sqref="AD24"/>
    </sheetView>
  </sheetViews>
  <sheetFormatPr baseColWidth="10" defaultColWidth="10.85546875" defaultRowHeight="15"/>
  <cols>
    <col min="1" max="1" width="38.42578125" style="92" customWidth="1"/>
    <col min="2" max="2" width="20.42578125" style="92" customWidth="1"/>
    <col min="3" max="7" width="20.7109375" style="92" customWidth="1"/>
    <col min="8" max="8" width="29.140625" style="92" customWidth="1"/>
    <col min="9" max="14" width="20.7109375" style="92" customWidth="1"/>
    <col min="15" max="15" width="20.42578125" style="92" customWidth="1"/>
    <col min="16" max="16" width="32.42578125" style="92" customWidth="1"/>
    <col min="17" max="27" width="18.140625" style="92" customWidth="1"/>
    <col min="28" max="28" width="22.7109375" style="92" customWidth="1"/>
    <col min="29" max="29" width="19" style="92" customWidth="1"/>
    <col min="30" max="30" width="19.42578125" style="92" customWidth="1"/>
    <col min="31" max="31" width="20.42578125" style="92" customWidth="1"/>
    <col min="32" max="32" width="22.85546875" style="92" customWidth="1"/>
    <col min="33" max="33" width="18.42578125" style="92" bestFit="1" customWidth="1"/>
    <col min="34" max="34" width="8.42578125" style="92" customWidth="1"/>
    <col min="35" max="35" width="18.42578125" style="92" bestFit="1" customWidth="1"/>
    <col min="36" max="36" width="5.7109375" style="92" customWidth="1"/>
    <col min="37" max="37" width="18.42578125" style="92" bestFit="1" customWidth="1"/>
    <col min="38" max="38" width="4.7109375" style="92" customWidth="1"/>
    <col min="39" max="39" width="23" style="92" bestFit="1" customWidth="1"/>
    <col min="40" max="40" width="10.85546875" style="92"/>
    <col min="41" max="41" width="18.42578125" style="92" bestFit="1" customWidth="1"/>
    <col min="42" max="42" width="16.140625" style="92" customWidth="1"/>
    <col min="43" max="16384" width="10.85546875" style="92"/>
  </cols>
  <sheetData>
    <row r="1" spans="1:31" ht="32.25" customHeight="1" thickBot="1">
      <c r="A1" s="366"/>
      <c r="B1" s="357" t="s">
        <v>0</v>
      </c>
      <c r="C1" s="358"/>
      <c r="D1" s="358"/>
      <c r="E1" s="358"/>
      <c r="F1" s="358"/>
      <c r="G1" s="358"/>
      <c r="H1" s="358"/>
      <c r="I1" s="358"/>
      <c r="J1" s="358"/>
      <c r="K1" s="358"/>
      <c r="L1" s="358"/>
      <c r="M1" s="358"/>
      <c r="N1" s="358"/>
      <c r="O1" s="358"/>
      <c r="P1" s="358"/>
      <c r="Q1" s="358"/>
      <c r="R1" s="358"/>
      <c r="S1" s="358"/>
      <c r="T1" s="358"/>
      <c r="U1" s="358"/>
      <c r="V1" s="358"/>
      <c r="W1" s="358"/>
      <c r="X1" s="358"/>
      <c r="Y1" s="358"/>
      <c r="Z1" s="358"/>
      <c r="AA1" s="359"/>
      <c r="AB1" s="325" t="s">
        <v>1</v>
      </c>
      <c r="AC1" s="326"/>
      <c r="AD1" s="326"/>
      <c r="AE1" s="327"/>
    </row>
    <row r="2" spans="1:31" ht="30.75" customHeight="1" thickBot="1">
      <c r="A2" s="367"/>
      <c r="B2" s="357" t="s">
        <v>2</v>
      </c>
      <c r="C2" s="358"/>
      <c r="D2" s="358"/>
      <c r="E2" s="358"/>
      <c r="F2" s="358"/>
      <c r="G2" s="358"/>
      <c r="H2" s="358"/>
      <c r="I2" s="358"/>
      <c r="J2" s="358"/>
      <c r="K2" s="358"/>
      <c r="L2" s="358"/>
      <c r="M2" s="358"/>
      <c r="N2" s="358"/>
      <c r="O2" s="358"/>
      <c r="P2" s="358"/>
      <c r="Q2" s="358"/>
      <c r="R2" s="358"/>
      <c r="S2" s="358"/>
      <c r="T2" s="358"/>
      <c r="U2" s="358"/>
      <c r="V2" s="358"/>
      <c r="W2" s="358"/>
      <c r="X2" s="358"/>
      <c r="Y2" s="358"/>
      <c r="Z2" s="358"/>
      <c r="AA2" s="359"/>
      <c r="AB2" s="325" t="s">
        <v>3</v>
      </c>
      <c r="AC2" s="326"/>
      <c r="AD2" s="326"/>
      <c r="AE2" s="327"/>
    </row>
    <row r="3" spans="1:31" ht="24" customHeight="1" thickBot="1">
      <c r="A3" s="367"/>
      <c r="B3" s="360" t="s">
        <v>4</v>
      </c>
      <c r="C3" s="361"/>
      <c r="D3" s="361"/>
      <c r="E3" s="361"/>
      <c r="F3" s="361"/>
      <c r="G3" s="361"/>
      <c r="H3" s="361"/>
      <c r="I3" s="361"/>
      <c r="J3" s="361"/>
      <c r="K3" s="361"/>
      <c r="L3" s="361"/>
      <c r="M3" s="361"/>
      <c r="N3" s="361"/>
      <c r="O3" s="361"/>
      <c r="P3" s="361"/>
      <c r="Q3" s="361"/>
      <c r="R3" s="361"/>
      <c r="S3" s="361"/>
      <c r="T3" s="361"/>
      <c r="U3" s="361"/>
      <c r="V3" s="361"/>
      <c r="W3" s="361"/>
      <c r="X3" s="361"/>
      <c r="Y3" s="361"/>
      <c r="Z3" s="361"/>
      <c r="AA3" s="362"/>
      <c r="AB3" s="325" t="s">
        <v>5</v>
      </c>
      <c r="AC3" s="326"/>
      <c r="AD3" s="326"/>
      <c r="AE3" s="327"/>
    </row>
    <row r="4" spans="1:31" ht="21.75" customHeight="1" thickBot="1">
      <c r="A4" s="368"/>
      <c r="B4" s="363"/>
      <c r="C4" s="364"/>
      <c r="D4" s="364"/>
      <c r="E4" s="364"/>
      <c r="F4" s="364"/>
      <c r="G4" s="364"/>
      <c r="H4" s="364"/>
      <c r="I4" s="364"/>
      <c r="J4" s="364"/>
      <c r="K4" s="364"/>
      <c r="L4" s="364"/>
      <c r="M4" s="364"/>
      <c r="N4" s="364"/>
      <c r="O4" s="364"/>
      <c r="P4" s="364"/>
      <c r="Q4" s="364"/>
      <c r="R4" s="364"/>
      <c r="S4" s="364"/>
      <c r="T4" s="364"/>
      <c r="U4" s="364"/>
      <c r="V4" s="364"/>
      <c r="W4" s="364"/>
      <c r="X4" s="364"/>
      <c r="Y4" s="364"/>
      <c r="Z4" s="364"/>
      <c r="AA4" s="365"/>
      <c r="AB4" s="325" t="s">
        <v>6</v>
      </c>
      <c r="AC4" s="326"/>
      <c r="AD4" s="326"/>
      <c r="AE4" s="327"/>
    </row>
    <row r="5" spans="1:31" ht="9" customHeight="1" thickBot="1">
      <c r="A5" s="94"/>
      <c r="B5" s="95"/>
      <c r="C5" s="96"/>
      <c r="D5" s="97"/>
      <c r="E5" s="97"/>
      <c r="F5" s="97"/>
      <c r="G5" s="97"/>
      <c r="H5" s="97"/>
      <c r="I5" s="97"/>
      <c r="J5" s="97"/>
      <c r="K5" s="97"/>
      <c r="L5" s="97"/>
      <c r="M5" s="97"/>
      <c r="N5" s="97"/>
      <c r="O5" s="97"/>
      <c r="P5" s="97"/>
      <c r="Q5" s="97"/>
      <c r="R5" s="97"/>
      <c r="S5" s="97"/>
      <c r="T5" s="97"/>
      <c r="U5" s="97"/>
      <c r="V5" s="97"/>
      <c r="W5" s="97"/>
      <c r="X5" s="97"/>
      <c r="Y5" s="97"/>
      <c r="Z5" s="97"/>
      <c r="AA5" s="97"/>
      <c r="AB5" s="97"/>
      <c r="AD5" s="98"/>
      <c r="AE5" s="99"/>
    </row>
    <row r="6" spans="1:31" ht="9" customHeight="1" thickBot="1">
      <c r="A6" s="100"/>
      <c r="B6" s="97"/>
      <c r="C6" s="97"/>
      <c r="D6" s="97"/>
      <c r="E6" s="97"/>
      <c r="F6" s="97"/>
      <c r="G6" s="97"/>
      <c r="H6" s="97"/>
      <c r="I6" s="97"/>
      <c r="J6" s="97"/>
      <c r="K6" s="97"/>
      <c r="L6" s="97"/>
      <c r="M6" s="97"/>
      <c r="N6" s="97"/>
      <c r="O6" s="97"/>
      <c r="P6" s="97"/>
      <c r="Q6" s="97"/>
      <c r="R6" s="97"/>
      <c r="S6" s="97"/>
      <c r="T6" s="97"/>
      <c r="U6" s="97"/>
      <c r="V6" s="97"/>
      <c r="W6" s="97"/>
      <c r="X6" s="97"/>
      <c r="Y6" s="97"/>
      <c r="Z6" s="97"/>
      <c r="AA6" s="97"/>
      <c r="AB6" s="97"/>
      <c r="AD6" s="98"/>
      <c r="AE6" s="99"/>
    </row>
    <row r="7" spans="1:31" ht="15" customHeight="1">
      <c r="A7" s="348" t="s">
        <v>7</v>
      </c>
      <c r="B7" s="349"/>
      <c r="C7" s="354" t="s">
        <v>8</v>
      </c>
      <c r="D7" s="348" t="s">
        <v>9</v>
      </c>
      <c r="E7" s="389"/>
      <c r="F7" s="389"/>
      <c r="G7" s="389"/>
      <c r="H7" s="349"/>
      <c r="I7" s="342">
        <f>'Meta 1 PA proyecto'!I7</f>
        <v>45418</v>
      </c>
      <c r="J7" s="343"/>
      <c r="K7" s="348" t="s">
        <v>10</v>
      </c>
      <c r="L7" s="349"/>
      <c r="M7" s="334" t="s">
        <v>11</v>
      </c>
      <c r="N7" s="452"/>
      <c r="O7" s="392"/>
      <c r="P7" s="393"/>
      <c r="Q7" s="97"/>
      <c r="R7" s="97"/>
      <c r="S7" s="97"/>
      <c r="T7" s="97"/>
      <c r="U7" s="97"/>
      <c r="V7" s="97"/>
      <c r="W7" s="97"/>
      <c r="X7" s="97"/>
      <c r="Y7" s="97"/>
      <c r="Z7" s="97"/>
      <c r="AA7" s="97"/>
      <c r="AB7" s="97"/>
      <c r="AD7" s="98"/>
      <c r="AE7" s="99"/>
    </row>
    <row r="8" spans="1:31" ht="15" customHeight="1">
      <c r="A8" s="350"/>
      <c r="B8" s="351"/>
      <c r="C8" s="355" t="s">
        <v>30</v>
      </c>
      <c r="D8" s="350"/>
      <c r="E8" s="390"/>
      <c r="F8" s="390"/>
      <c r="G8" s="390"/>
      <c r="H8" s="351"/>
      <c r="I8" s="344"/>
      <c r="J8" s="345"/>
      <c r="K8" s="350"/>
      <c r="L8" s="351"/>
      <c r="M8" s="397" t="s">
        <v>12</v>
      </c>
      <c r="N8" s="453"/>
      <c r="O8" s="454"/>
      <c r="P8" s="455"/>
      <c r="Q8" s="97"/>
      <c r="R8" s="97"/>
      <c r="S8" s="97"/>
      <c r="T8" s="97"/>
      <c r="U8" s="97"/>
      <c r="V8" s="97"/>
      <c r="W8" s="97"/>
      <c r="X8" s="97"/>
      <c r="Y8" s="97"/>
      <c r="Z8" s="97"/>
      <c r="AA8" s="97"/>
      <c r="AB8" s="97"/>
      <c r="AD8" s="98"/>
      <c r="AE8" s="99"/>
    </row>
    <row r="9" spans="1:31" ht="15.75" customHeight="1" thickBot="1">
      <c r="A9" s="352"/>
      <c r="B9" s="353"/>
      <c r="C9" s="356" t="s">
        <v>30</v>
      </c>
      <c r="D9" s="352"/>
      <c r="E9" s="391"/>
      <c r="F9" s="391"/>
      <c r="G9" s="391"/>
      <c r="H9" s="353"/>
      <c r="I9" s="346"/>
      <c r="J9" s="347"/>
      <c r="K9" s="352"/>
      <c r="L9" s="353"/>
      <c r="M9" s="338" t="s">
        <v>13</v>
      </c>
      <c r="N9" s="456"/>
      <c r="O9" s="457" t="s">
        <v>120</v>
      </c>
      <c r="P9" s="458"/>
      <c r="Q9" s="97"/>
      <c r="R9" s="97"/>
      <c r="S9" s="97"/>
      <c r="T9" s="97"/>
      <c r="U9" s="97"/>
      <c r="V9" s="97"/>
      <c r="W9" s="97"/>
      <c r="X9" s="97"/>
      <c r="Y9" s="97"/>
      <c r="Z9" s="97"/>
      <c r="AA9" s="97"/>
      <c r="AB9" s="97"/>
      <c r="AD9" s="98"/>
      <c r="AE9" s="99"/>
    </row>
    <row r="10" spans="1:31" ht="15" customHeight="1" thickBot="1">
      <c r="A10" s="101"/>
      <c r="B10" s="102"/>
      <c r="C10" s="102"/>
      <c r="D10" s="103"/>
      <c r="E10" s="103"/>
      <c r="F10" s="103"/>
      <c r="G10" s="103"/>
      <c r="H10" s="103"/>
      <c r="I10" s="104"/>
      <c r="J10" s="104"/>
      <c r="K10" s="103"/>
      <c r="L10" s="103"/>
      <c r="M10" s="105"/>
      <c r="N10" s="105"/>
      <c r="O10" s="106"/>
      <c r="P10" s="106"/>
      <c r="Q10" s="102"/>
      <c r="R10" s="102"/>
      <c r="S10" s="102"/>
      <c r="T10" s="102"/>
      <c r="U10" s="102"/>
      <c r="V10" s="102"/>
      <c r="W10" s="102"/>
      <c r="X10" s="102"/>
      <c r="Y10" s="102"/>
      <c r="Z10" s="102"/>
      <c r="AA10" s="102"/>
      <c r="AB10" s="102"/>
      <c r="AD10" s="107"/>
      <c r="AE10" s="108"/>
    </row>
    <row r="11" spans="1:31" ht="15" customHeight="1">
      <c r="A11" s="348" t="s">
        <v>15</v>
      </c>
      <c r="B11" s="349"/>
      <c r="C11" s="300" t="s">
        <v>16</v>
      </c>
      <c r="D11" s="301"/>
      <c r="E11" s="301"/>
      <c r="F11" s="301"/>
      <c r="G11" s="301"/>
      <c r="H11" s="301"/>
      <c r="I11" s="301"/>
      <c r="J11" s="301"/>
      <c r="K11" s="301"/>
      <c r="L11" s="301"/>
      <c r="M11" s="301"/>
      <c r="N11" s="301"/>
      <c r="O11" s="301"/>
      <c r="P11" s="301"/>
      <c r="Q11" s="301"/>
      <c r="R11" s="301"/>
      <c r="S11" s="301"/>
      <c r="T11" s="301"/>
      <c r="U11" s="301"/>
      <c r="V11" s="301"/>
      <c r="W11" s="301"/>
      <c r="X11" s="301"/>
      <c r="Y11" s="301"/>
      <c r="Z11" s="301"/>
      <c r="AA11" s="301"/>
      <c r="AB11" s="301"/>
      <c r="AC11" s="301"/>
      <c r="AD11" s="301"/>
      <c r="AE11" s="302"/>
    </row>
    <row r="12" spans="1:31" ht="15" customHeight="1">
      <c r="A12" s="350"/>
      <c r="B12" s="351"/>
      <c r="C12" s="328"/>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30"/>
    </row>
    <row r="13" spans="1:31" ht="15" customHeight="1" thickBot="1">
      <c r="A13" s="352"/>
      <c r="B13" s="353"/>
      <c r="C13" s="331"/>
      <c r="D13" s="332"/>
      <c r="E13" s="332"/>
      <c r="F13" s="332"/>
      <c r="G13" s="332"/>
      <c r="H13" s="332"/>
      <c r="I13" s="332"/>
      <c r="J13" s="332"/>
      <c r="K13" s="332"/>
      <c r="L13" s="332"/>
      <c r="M13" s="332"/>
      <c r="N13" s="332"/>
      <c r="O13" s="332"/>
      <c r="P13" s="332"/>
      <c r="Q13" s="332"/>
      <c r="R13" s="332"/>
      <c r="S13" s="332"/>
      <c r="T13" s="332"/>
      <c r="U13" s="332"/>
      <c r="V13" s="332"/>
      <c r="W13" s="332"/>
      <c r="X13" s="332"/>
      <c r="Y13" s="332"/>
      <c r="Z13" s="332"/>
      <c r="AA13" s="332"/>
      <c r="AB13" s="332"/>
      <c r="AC13" s="332"/>
      <c r="AD13" s="332"/>
      <c r="AE13" s="333"/>
    </row>
    <row r="14" spans="1:31" ht="9" customHeight="1" thickBot="1">
      <c r="A14" s="110"/>
      <c r="B14" s="111"/>
      <c r="C14" s="112"/>
      <c r="D14" s="112"/>
      <c r="E14" s="112"/>
      <c r="F14" s="112"/>
      <c r="G14" s="112"/>
      <c r="H14" s="112"/>
      <c r="I14" s="112"/>
      <c r="J14" s="112"/>
      <c r="K14" s="112"/>
      <c r="L14" s="112"/>
      <c r="M14" s="113"/>
      <c r="N14" s="113"/>
      <c r="O14" s="113"/>
      <c r="P14" s="113"/>
      <c r="Q14" s="113"/>
      <c r="R14" s="114"/>
      <c r="S14" s="114"/>
      <c r="T14" s="114"/>
      <c r="U14" s="114"/>
      <c r="V14" s="114"/>
      <c r="W14" s="114"/>
      <c r="X14" s="114"/>
      <c r="Y14" s="103"/>
      <c r="Z14" s="103"/>
      <c r="AA14" s="103"/>
      <c r="AB14" s="103"/>
      <c r="AD14" s="103"/>
      <c r="AE14" s="109"/>
    </row>
    <row r="15" spans="1:31" ht="39" customHeight="1" thickBot="1">
      <c r="A15" s="387" t="s">
        <v>17</v>
      </c>
      <c r="B15" s="388"/>
      <c r="C15" s="394" t="s">
        <v>18</v>
      </c>
      <c r="D15" s="395"/>
      <c r="E15" s="395"/>
      <c r="F15" s="395"/>
      <c r="G15" s="395"/>
      <c r="H15" s="395"/>
      <c r="I15" s="395"/>
      <c r="J15" s="395"/>
      <c r="K15" s="396"/>
      <c r="L15" s="375" t="s">
        <v>19</v>
      </c>
      <c r="M15" s="376"/>
      <c r="N15" s="376"/>
      <c r="O15" s="376"/>
      <c r="P15" s="376"/>
      <c r="Q15" s="377"/>
      <c r="R15" s="378" t="s">
        <v>20</v>
      </c>
      <c r="S15" s="379"/>
      <c r="T15" s="379"/>
      <c r="U15" s="379"/>
      <c r="V15" s="379"/>
      <c r="W15" s="379"/>
      <c r="X15" s="380"/>
      <c r="Y15" s="375" t="s">
        <v>21</v>
      </c>
      <c r="Z15" s="377"/>
      <c r="AA15" s="378" t="s">
        <v>22</v>
      </c>
      <c r="AB15" s="379"/>
      <c r="AC15" s="379"/>
      <c r="AD15" s="379"/>
      <c r="AE15" s="380"/>
    </row>
    <row r="16" spans="1:31" ht="9" customHeight="1" thickBot="1">
      <c r="A16" s="100"/>
      <c r="B16" s="97"/>
      <c r="C16" s="383"/>
      <c r="D16" s="383"/>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D16" s="98"/>
      <c r="AE16" s="99"/>
    </row>
    <row r="17" spans="1:32" s="115" customFormat="1" ht="37.5" customHeight="1" thickBot="1">
      <c r="A17" s="387" t="s">
        <v>23</v>
      </c>
      <c r="B17" s="388"/>
      <c r="C17" s="378" t="s">
        <v>134</v>
      </c>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80"/>
    </row>
    <row r="18" spans="1:32" ht="16.5" customHeight="1" thickBo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D18" s="117"/>
      <c r="AE18" s="118"/>
    </row>
    <row r="19" spans="1:32" ht="32.25" customHeight="1" thickBot="1">
      <c r="A19" s="375" t="s">
        <v>25</v>
      </c>
      <c r="B19" s="376"/>
      <c r="C19" s="376"/>
      <c r="D19" s="376"/>
      <c r="E19" s="376"/>
      <c r="F19" s="376"/>
      <c r="G19" s="376"/>
      <c r="H19" s="376"/>
      <c r="I19" s="376"/>
      <c r="J19" s="376"/>
      <c r="K19" s="376"/>
      <c r="L19" s="376"/>
      <c r="M19" s="376"/>
      <c r="N19" s="376"/>
      <c r="O19" s="376"/>
      <c r="P19" s="376"/>
      <c r="Q19" s="376"/>
      <c r="R19" s="376"/>
      <c r="S19" s="376"/>
      <c r="T19" s="376"/>
      <c r="U19" s="376"/>
      <c r="V19" s="376"/>
      <c r="W19" s="376"/>
      <c r="X19" s="376"/>
      <c r="Y19" s="376"/>
      <c r="Z19" s="376"/>
      <c r="AA19" s="376"/>
      <c r="AB19" s="376"/>
      <c r="AC19" s="376"/>
      <c r="AD19" s="376"/>
      <c r="AE19" s="377"/>
      <c r="AF19" s="119"/>
    </row>
    <row r="20" spans="1:32" ht="32.25" customHeight="1" thickBot="1">
      <c r="A20" s="120" t="s">
        <v>26</v>
      </c>
      <c r="B20" s="372" t="s">
        <v>27</v>
      </c>
      <c r="C20" s="373"/>
      <c r="D20" s="373"/>
      <c r="E20" s="373"/>
      <c r="F20" s="373"/>
      <c r="G20" s="373"/>
      <c r="H20" s="373"/>
      <c r="I20" s="373"/>
      <c r="J20" s="373"/>
      <c r="K20" s="373"/>
      <c r="L20" s="373"/>
      <c r="M20" s="373"/>
      <c r="N20" s="373"/>
      <c r="O20" s="374"/>
      <c r="P20" s="375" t="s">
        <v>28</v>
      </c>
      <c r="Q20" s="376"/>
      <c r="R20" s="376"/>
      <c r="S20" s="376"/>
      <c r="T20" s="376"/>
      <c r="U20" s="376"/>
      <c r="V20" s="376"/>
      <c r="W20" s="376"/>
      <c r="X20" s="376"/>
      <c r="Y20" s="376"/>
      <c r="Z20" s="376"/>
      <c r="AA20" s="376"/>
      <c r="AB20" s="376"/>
      <c r="AC20" s="376"/>
      <c r="AD20" s="376"/>
      <c r="AE20" s="377"/>
      <c r="AF20" s="119"/>
    </row>
    <row r="21" spans="1:32" ht="32.25" customHeight="1" thickBot="1">
      <c r="A21" s="121">
        <v>9543373</v>
      </c>
      <c r="B21" s="122" t="s">
        <v>29</v>
      </c>
      <c r="C21" s="123" t="s">
        <v>30</v>
      </c>
      <c r="D21" s="123" t="s">
        <v>31</v>
      </c>
      <c r="E21" s="123" t="s">
        <v>8</v>
      </c>
      <c r="F21" s="123" t="s">
        <v>32</v>
      </c>
      <c r="G21" s="123" t="s">
        <v>33</v>
      </c>
      <c r="H21" s="123" t="s">
        <v>34</v>
      </c>
      <c r="I21" s="123" t="s">
        <v>35</v>
      </c>
      <c r="J21" s="123" t="s">
        <v>36</v>
      </c>
      <c r="K21" s="123" t="s">
        <v>37</v>
      </c>
      <c r="L21" s="123" t="s">
        <v>38</v>
      </c>
      <c r="M21" s="123" t="s">
        <v>39</v>
      </c>
      <c r="N21" s="123" t="s">
        <v>40</v>
      </c>
      <c r="O21" s="124" t="s">
        <v>41</v>
      </c>
      <c r="P21" s="125"/>
      <c r="Q21" s="120" t="s">
        <v>29</v>
      </c>
      <c r="R21" s="126" t="s">
        <v>30</v>
      </c>
      <c r="S21" s="126" t="s">
        <v>31</v>
      </c>
      <c r="T21" s="126" t="s">
        <v>8</v>
      </c>
      <c r="U21" s="126" t="s">
        <v>32</v>
      </c>
      <c r="V21" s="126" t="s">
        <v>33</v>
      </c>
      <c r="W21" s="126" t="s">
        <v>34</v>
      </c>
      <c r="X21" s="126" t="s">
        <v>35</v>
      </c>
      <c r="Y21" s="126" t="s">
        <v>36</v>
      </c>
      <c r="Z21" s="126" t="s">
        <v>37</v>
      </c>
      <c r="AA21" s="126" t="s">
        <v>38</v>
      </c>
      <c r="AB21" s="126" t="s">
        <v>39</v>
      </c>
      <c r="AC21" s="126" t="s">
        <v>40</v>
      </c>
      <c r="AD21" s="127" t="s">
        <v>42</v>
      </c>
      <c r="AE21" s="127" t="s">
        <v>43</v>
      </c>
      <c r="AF21" s="128"/>
    </row>
    <row r="22" spans="1:32" ht="32.25" customHeight="1">
      <c r="A22" s="129" t="s">
        <v>44</v>
      </c>
      <c r="B22" s="133">
        <v>1222473</v>
      </c>
      <c r="C22" s="131">
        <v>3645000</v>
      </c>
      <c r="D22" s="131">
        <v>0</v>
      </c>
      <c r="E22" s="131"/>
      <c r="F22" s="131">
        <v>4675900</v>
      </c>
      <c r="G22" s="131"/>
      <c r="H22" s="131"/>
      <c r="I22" s="131"/>
      <c r="J22" s="131"/>
      <c r="K22" s="131"/>
      <c r="L22" s="131"/>
      <c r="M22" s="131"/>
      <c r="N22" s="131">
        <f>SUM(B22:M22)</f>
        <v>9543373</v>
      </c>
      <c r="O22" s="132"/>
      <c r="P22" s="129" t="s">
        <v>45</v>
      </c>
      <c r="Q22" s="133">
        <v>91214400</v>
      </c>
      <c r="R22" s="134">
        <v>202272000</v>
      </c>
      <c r="S22" s="134"/>
      <c r="T22" s="134">
        <v>3993000</v>
      </c>
      <c r="U22" s="134"/>
      <c r="V22" s="134"/>
      <c r="W22" s="134"/>
      <c r="X22" s="134">
        <v>203391100</v>
      </c>
      <c r="Y22" s="134"/>
      <c r="Z22" s="134"/>
      <c r="AA22" s="134"/>
      <c r="AB22" s="134"/>
      <c r="AC22" s="136">
        <f>SUM(Q22:AB22)</f>
        <v>500870500</v>
      </c>
      <c r="AE22" s="137"/>
      <c r="AF22" s="128"/>
    </row>
    <row r="23" spans="1:32" ht="32.25" customHeight="1">
      <c r="A23" s="138" t="s">
        <v>46</v>
      </c>
      <c r="B23" s="133">
        <v>0</v>
      </c>
      <c r="C23" s="140">
        <v>0</v>
      </c>
      <c r="D23" s="134">
        <v>0</v>
      </c>
      <c r="E23" s="134">
        <v>4675900</v>
      </c>
      <c r="F23" s="140"/>
      <c r="G23" s="140"/>
      <c r="H23" s="140"/>
      <c r="I23" s="140"/>
      <c r="J23" s="140"/>
      <c r="K23" s="140"/>
      <c r="L23" s="140"/>
      <c r="M23" s="140"/>
      <c r="N23" s="140">
        <f>SUM(B23:M23)</f>
        <v>4675900</v>
      </c>
      <c r="O23" s="267"/>
      <c r="P23" s="138" t="s">
        <v>47</v>
      </c>
      <c r="Q23" s="133">
        <v>91214400</v>
      </c>
      <c r="R23" s="140">
        <v>189600000</v>
      </c>
      <c r="S23" s="140">
        <v>12672000</v>
      </c>
      <c r="T23" s="140">
        <f>-8744066+5606314</f>
        <v>-3137752</v>
      </c>
      <c r="U23" s="140"/>
      <c r="V23" s="140"/>
      <c r="W23" s="140"/>
      <c r="X23" s="140"/>
      <c r="Y23" s="140"/>
      <c r="Z23" s="140"/>
      <c r="AA23" s="140"/>
      <c r="AB23" s="140"/>
      <c r="AC23" s="134">
        <f>SUM(Q23:AB23)</f>
        <v>290348648</v>
      </c>
      <c r="AD23" s="270">
        <f>AC23/SUM(Q22:T22)</f>
        <v>0.9760294259031046</v>
      </c>
      <c r="AE23" s="142">
        <f>AC23/AC22</f>
        <v>0.5796880590891258</v>
      </c>
      <c r="AF23" s="128"/>
    </row>
    <row r="24" spans="1:32" ht="32.25" customHeight="1">
      <c r="A24" s="138" t="s">
        <v>48</v>
      </c>
      <c r="B24" s="139">
        <f>+A21-B23</f>
        <v>9543373</v>
      </c>
      <c r="C24" s="140">
        <f>+B24-C23</f>
        <v>9543373</v>
      </c>
      <c r="D24" s="134">
        <f t="shared" ref="D24:E24" si="0">+C24-D23</f>
        <v>9543373</v>
      </c>
      <c r="E24" s="134">
        <f t="shared" si="0"/>
        <v>4867473</v>
      </c>
      <c r="F24" s="140"/>
      <c r="G24" s="140"/>
      <c r="H24" s="140"/>
      <c r="I24" s="140"/>
      <c r="J24" s="140"/>
      <c r="K24" s="140"/>
      <c r="L24" s="140"/>
      <c r="M24" s="140"/>
      <c r="N24" s="140">
        <f>MIN(B24:M24)</f>
        <v>4867473</v>
      </c>
      <c r="O24" s="143"/>
      <c r="P24" s="138" t="s">
        <v>44</v>
      </c>
      <c r="Q24" s="139"/>
      <c r="R24" s="140">
        <v>1491893.6666666667</v>
      </c>
      <c r="S24" s="140">
        <v>33114000</v>
      </c>
      <c r="T24" s="140">
        <v>48914000</v>
      </c>
      <c r="U24" s="140">
        <v>48914000</v>
      </c>
      <c r="V24" s="140">
        <v>48914000</v>
      </c>
      <c r="W24" s="140">
        <v>51415506.333333336</v>
      </c>
      <c r="X24" s="140">
        <v>48914000</v>
      </c>
      <c r="Y24" s="140">
        <v>48914000</v>
      </c>
      <c r="Z24" s="140">
        <v>48914000</v>
      </c>
      <c r="AA24" s="140">
        <v>48914000</v>
      </c>
      <c r="AB24" s="140">
        <v>72451100</v>
      </c>
      <c r="AC24" s="140">
        <f>SUM(Q24:AB24)</f>
        <v>500870500</v>
      </c>
      <c r="AD24" s="195"/>
      <c r="AE24" s="144"/>
      <c r="AF24" s="128"/>
    </row>
    <row r="25" spans="1:32" ht="32.25" customHeight="1" thickBot="1">
      <c r="A25" s="145" t="s">
        <v>49</v>
      </c>
      <c r="B25" s="148">
        <v>1222473</v>
      </c>
      <c r="C25" s="146">
        <v>3645000</v>
      </c>
      <c r="D25" s="199">
        <v>0</v>
      </c>
      <c r="E25" s="199">
        <v>0</v>
      </c>
      <c r="F25" s="146"/>
      <c r="G25" s="146"/>
      <c r="H25" s="146"/>
      <c r="I25" s="146"/>
      <c r="J25" s="146"/>
      <c r="K25" s="146"/>
      <c r="L25" s="146"/>
      <c r="M25" s="146"/>
      <c r="N25" s="146">
        <f>SUM(B25:M25)</f>
        <v>4867473</v>
      </c>
      <c r="O25" s="147">
        <f>+N25/N24</f>
        <v>1</v>
      </c>
      <c r="P25" s="145" t="s">
        <v>49</v>
      </c>
      <c r="Q25" s="148"/>
      <c r="R25" s="146">
        <v>1632694</v>
      </c>
      <c r="S25" s="146">
        <v>38058333</v>
      </c>
      <c r="T25" s="146">
        <v>47647200</v>
      </c>
      <c r="U25" s="146"/>
      <c r="V25" s="146"/>
      <c r="W25" s="146"/>
      <c r="X25" s="146"/>
      <c r="Y25" s="146"/>
      <c r="Z25" s="146"/>
      <c r="AA25" s="146"/>
      <c r="AB25" s="146"/>
      <c r="AC25" s="146">
        <f>SUM(Q25:AB25)</f>
        <v>87338227</v>
      </c>
      <c r="AD25" s="268">
        <f>AC25/SUM(Q24:T24)</f>
        <v>1.0457176507979351</v>
      </c>
      <c r="AE25" s="149">
        <f>AC25/AC24</f>
        <v>0.17437287083188169</v>
      </c>
      <c r="AF25" s="128"/>
    </row>
    <row r="26" spans="1:32" s="150" customFormat="1" ht="16.5" customHeight="1" thickBot="1"/>
    <row r="27" spans="1:32" ht="33.950000000000003" customHeight="1">
      <c r="A27" s="384" t="s">
        <v>50</v>
      </c>
      <c r="B27" s="385"/>
      <c r="C27" s="385"/>
      <c r="D27" s="385"/>
      <c r="E27" s="385"/>
      <c r="F27" s="385"/>
      <c r="G27" s="385"/>
      <c r="H27" s="385"/>
      <c r="I27" s="385"/>
      <c r="J27" s="385"/>
      <c r="K27" s="385"/>
      <c r="L27" s="385"/>
      <c r="M27" s="385"/>
      <c r="N27" s="385"/>
      <c r="O27" s="385"/>
      <c r="P27" s="385"/>
      <c r="Q27" s="385"/>
      <c r="R27" s="385"/>
      <c r="S27" s="385"/>
      <c r="T27" s="385"/>
      <c r="U27" s="385"/>
      <c r="V27" s="385"/>
      <c r="W27" s="385"/>
      <c r="X27" s="385"/>
      <c r="Y27" s="385"/>
      <c r="Z27" s="385"/>
      <c r="AA27" s="385"/>
      <c r="AB27" s="385"/>
      <c r="AC27" s="385"/>
      <c r="AD27" s="385"/>
      <c r="AE27" s="386"/>
    </row>
    <row r="28" spans="1:32" ht="15" customHeight="1">
      <c r="A28" s="297" t="s">
        <v>51</v>
      </c>
      <c r="B28" s="299" t="s">
        <v>52</v>
      </c>
      <c r="C28" s="299"/>
      <c r="D28" s="299" t="s">
        <v>53</v>
      </c>
      <c r="E28" s="299"/>
      <c r="F28" s="299"/>
      <c r="G28" s="299"/>
      <c r="H28" s="299"/>
      <c r="I28" s="299"/>
      <c r="J28" s="299"/>
      <c r="K28" s="299"/>
      <c r="L28" s="299"/>
      <c r="M28" s="299"/>
      <c r="N28" s="299"/>
      <c r="O28" s="299"/>
      <c r="P28" s="299" t="s">
        <v>40</v>
      </c>
      <c r="Q28" s="299" t="s">
        <v>54</v>
      </c>
      <c r="R28" s="299"/>
      <c r="S28" s="299"/>
      <c r="T28" s="299"/>
      <c r="U28" s="299"/>
      <c r="V28" s="299"/>
      <c r="W28" s="299"/>
      <c r="X28" s="299"/>
      <c r="Y28" s="299" t="s">
        <v>55</v>
      </c>
      <c r="Z28" s="299"/>
      <c r="AA28" s="299"/>
      <c r="AB28" s="299"/>
      <c r="AC28" s="299"/>
      <c r="AD28" s="299"/>
      <c r="AE28" s="323"/>
    </row>
    <row r="29" spans="1:32" ht="27" customHeight="1">
      <c r="A29" s="297"/>
      <c r="B29" s="299"/>
      <c r="C29" s="299"/>
      <c r="D29" s="151" t="s">
        <v>29</v>
      </c>
      <c r="E29" s="151" t="s">
        <v>30</v>
      </c>
      <c r="F29" s="151" t="s">
        <v>31</v>
      </c>
      <c r="G29" s="151" t="s">
        <v>8</v>
      </c>
      <c r="H29" s="151" t="s">
        <v>32</v>
      </c>
      <c r="I29" s="151" t="s">
        <v>33</v>
      </c>
      <c r="J29" s="151" t="s">
        <v>34</v>
      </c>
      <c r="K29" s="151" t="s">
        <v>35</v>
      </c>
      <c r="L29" s="151" t="s">
        <v>36</v>
      </c>
      <c r="M29" s="151" t="s">
        <v>37</v>
      </c>
      <c r="N29" s="151" t="s">
        <v>38</v>
      </c>
      <c r="O29" s="151" t="s">
        <v>39</v>
      </c>
      <c r="P29" s="299"/>
      <c r="Q29" s="299"/>
      <c r="R29" s="299"/>
      <c r="S29" s="299"/>
      <c r="T29" s="299"/>
      <c r="U29" s="299"/>
      <c r="V29" s="299"/>
      <c r="W29" s="299"/>
      <c r="X29" s="299"/>
      <c r="Y29" s="299"/>
      <c r="Z29" s="299"/>
      <c r="AA29" s="299"/>
      <c r="AB29" s="299"/>
      <c r="AC29" s="299"/>
      <c r="AD29" s="299"/>
      <c r="AE29" s="323"/>
    </row>
    <row r="30" spans="1:32" ht="123.75" customHeight="1">
      <c r="A30" s="152" t="str">
        <f>C17</f>
        <v>6 - Acompañar el 100% de la implementación de las  Políticas Públicas de PPMYEG y PPASP y de los productos que la SDMujer es responsable</v>
      </c>
      <c r="B30" s="382" t="s">
        <v>56</v>
      </c>
      <c r="C30" s="382"/>
      <c r="D30" s="93"/>
      <c r="E30" s="93"/>
      <c r="F30" s="93"/>
      <c r="G30" s="93"/>
      <c r="H30" s="93"/>
      <c r="I30" s="93"/>
      <c r="J30" s="93"/>
      <c r="K30" s="93"/>
      <c r="L30" s="93"/>
      <c r="M30" s="93"/>
      <c r="N30" s="93"/>
      <c r="O30" s="93"/>
      <c r="P30" s="153">
        <f>SUM(D30:O30)</f>
        <v>0</v>
      </c>
      <c r="Q30" s="381" t="s">
        <v>57</v>
      </c>
      <c r="R30" s="381"/>
      <c r="S30" s="381"/>
      <c r="T30" s="381"/>
      <c r="U30" s="381"/>
      <c r="V30" s="381"/>
      <c r="W30" s="381"/>
      <c r="X30" s="381"/>
      <c r="Y30" s="370" t="s">
        <v>678</v>
      </c>
      <c r="Z30" s="370"/>
      <c r="AA30" s="370"/>
      <c r="AB30" s="370"/>
      <c r="AC30" s="370"/>
      <c r="AD30" s="370"/>
      <c r="AE30" s="371"/>
    </row>
    <row r="31" spans="1:32" ht="12" customHeight="1">
      <c r="A31" s="154"/>
      <c r="B31" s="155"/>
      <c r="C31" s="155"/>
      <c r="D31" s="103"/>
      <c r="E31" s="103"/>
      <c r="F31" s="103"/>
      <c r="G31" s="103"/>
      <c r="H31" s="103"/>
      <c r="I31" s="103"/>
      <c r="J31" s="103"/>
      <c r="K31" s="103"/>
      <c r="L31" s="103"/>
      <c r="M31" s="103"/>
      <c r="N31" s="103"/>
      <c r="O31" s="103"/>
      <c r="P31" s="156"/>
      <c r="Q31" s="157"/>
      <c r="R31" s="157"/>
      <c r="S31" s="157"/>
      <c r="T31" s="157"/>
      <c r="U31" s="157"/>
      <c r="V31" s="157"/>
      <c r="W31" s="157"/>
      <c r="X31" s="157"/>
      <c r="Y31" s="157"/>
      <c r="Z31" s="157"/>
      <c r="AA31" s="157"/>
      <c r="AB31" s="157"/>
      <c r="AC31" s="157"/>
      <c r="AD31" s="157"/>
      <c r="AE31" s="158"/>
    </row>
    <row r="32" spans="1:32" ht="45" customHeight="1">
      <c r="A32" s="300" t="s">
        <v>59</v>
      </c>
      <c r="B32" s="301"/>
      <c r="C32" s="301"/>
      <c r="D32" s="301"/>
      <c r="E32" s="301"/>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2"/>
    </row>
    <row r="33" spans="1:41" ht="23.25" customHeight="1">
      <c r="A33" s="297" t="s">
        <v>109</v>
      </c>
      <c r="B33" s="299" t="s">
        <v>60</v>
      </c>
      <c r="C33" s="299" t="s">
        <v>52</v>
      </c>
      <c r="D33" s="299" t="s">
        <v>61</v>
      </c>
      <c r="E33" s="299"/>
      <c r="F33" s="299"/>
      <c r="G33" s="299"/>
      <c r="H33" s="299"/>
      <c r="I33" s="299"/>
      <c r="J33" s="299"/>
      <c r="K33" s="299"/>
      <c r="L33" s="299"/>
      <c r="M33" s="299"/>
      <c r="N33" s="299"/>
      <c r="O33" s="299"/>
      <c r="P33" s="299"/>
      <c r="Q33" s="299" t="s">
        <v>62</v>
      </c>
      <c r="R33" s="299"/>
      <c r="S33" s="299"/>
      <c r="T33" s="299"/>
      <c r="U33" s="299"/>
      <c r="V33" s="299"/>
      <c r="W33" s="299"/>
      <c r="X33" s="299"/>
      <c r="Y33" s="299"/>
      <c r="Z33" s="299"/>
      <c r="AA33" s="299"/>
      <c r="AB33" s="299"/>
      <c r="AC33" s="299"/>
      <c r="AD33" s="299"/>
      <c r="AE33" s="323"/>
      <c r="AG33" s="159"/>
      <c r="AH33" s="159"/>
      <c r="AI33" s="159"/>
      <c r="AJ33" s="159"/>
      <c r="AK33" s="159"/>
      <c r="AL33" s="159"/>
      <c r="AM33" s="159"/>
      <c r="AN33" s="159"/>
      <c r="AO33" s="159"/>
    </row>
    <row r="34" spans="1:41" ht="27" customHeight="1">
      <c r="A34" s="297"/>
      <c r="B34" s="299"/>
      <c r="C34" s="324"/>
      <c r="D34" s="151" t="s">
        <v>29</v>
      </c>
      <c r="E34" s="151" t="s">
        <v>30</v>
      </c>
      <c r="F34" s="151" t="s">
        <v>31</v>
      </c>
      <c r="G34" s="151" t="s">
        <v>8</v>
      </c>
      <c r="H34" s="151" t="s">
        <v>32</v>
      </c>
      <c r="I34" s="151" t="s">
        <v>33</v>
      </c>
      <c r="J34" s="151" t="s">
        <v>34</v>
      </c>
      <c r="K34" s="151" t="s">
        <v>35</v>
      </c>
      <c r="L34" s="151" t="s">
        <v>36</v>
      </c>
      <c r="M34" s="151" t="s">
        <v>37</v>
      </c>
      <c r="N34" s="151" t="s">
        <v>38</v>
      </c>
      <c r="O34" s="151" t="s">
        <v>39</v>
      </c>
      <c r="P34" s="151" t="s">
        <v>40</v>
      </c>
      <c r="Q34" s="303" t="s">
        <v>63</v>
      </c>
      <c r="R34" s="304"/>
      <c r="S34" s="304"/>
      <c r="T34" s="305"/>
      <c r="U34" s="299" t="s">
        <v>64</v>
      </c>
      <c r="V34" s="299"/>
      <c r="W34" s="299"/>
      <c r="X34" s="299"/>
      <c r="Y34" s="299" t="s">
        <v>65</v>
      </c>
      <c r="Z34" s="299"/>
      <c r="AA34" s="299"/>
      <c r="AB34" s="299"/>
      <c r="AC34" s="299" t="s">
        <v>66</v>
      </c>
      <c r="AD34" s="299"/>
      <c r="AE34" s="323"/>
      <c r="AG34" s="159"/>
      <c r="AH34" s="159"/>
      <c r="AI34" s="159"/>
      <c r="AJ34" s="159"/>
      <c r="AK34" s="159"/>
      <c r="AL34" s="159"/>
      <c r="AM34" s="159"/>
      <c r="AN34" s="159"/>
      <c r="AO34" s="159"/>
    </row>
    <row r="35" spans="1:41" ht="96.75" customHeight="1">
      <c r="A35" s="292" t="str">
        <f>C17</f>
        <v>6 - Acompañar el 100% de la implementación de las  Políticas Públicas de PPMYEG y PPASP y de los productos que la SDMujer es responsable</v>
      </c>
      <c r="B35" s="294">
        <v>0.2</v>
      </c>
      <c r="C35" s="161" t="s">
        <v>67</v>
      </c>
      <c r="D35" s="160">
        <v>1</v>
      </c>
      <c r="E35" s="160">
        <v>1</v>
      </c>
      <c r="F35" s="160">
        <v>1</v>
      </c>
      <c r="G35" s="160">
        <v>1</v>
      </c>
      <c r="H35" s="160">
        <v>1</v>
      </c>
      <c r="I35" s="162"/>
      <c r="J35" s="162"/>
      <c r="K35" s="162"/>
      <c r="L35" s="162"/>
      <c r="M35" s="162"/>
      <c r="N35" s="162"/>
      <c r="O35" s="162"/>
      <c r="P35" s="219">
        <f>MAX(D35:O35)</f>
        <v>1</v>
      </c>
      <c r="Q35" s="412" t="s">
        <v>135</v>
      </c>
      <c r="R35" s="312"/>
      <c r="S35" s="312"/>
      <c r="T35" s="313"/>
      <c r="U35" s="318" t="s">
        <v>136</v>
      </c>
      <c r="V35" s="318"/>
      <c r="W35" s="318"/>
      <c r="X35" s="318"/>
      <c r="Y35" s="318" t="s">
        <v>137</v>
      </c>
      <c r="Z35" s="318"/>
      <c r="AA35" s="318"/>
      <c r="AB35" s="318"/>
      <c r="AC35" s="471" t="s">
        <v>138</v>
      </c>
      <c r="AD35" s="318"/>
      <c r="AE35" s="320"/>
      <c r="AG35" s="159"/>
      <c r="AH35" s="159"/>
      <c r="AI35" s="159"/>
      <c r="AJ35" s="159"/>
      <c r="AK35" s="159"/>
      <c r="AL35" s="159"/>
      <c r="AM35" s="159"/>
      <c r="AN35" s="159"/>
      <c r="AO35" s="159"/>
    </row>
    <row r="36" spans="1:41" ht="96.75" customHeight="1" thickBot="1">
      <c r="A36" s="293"/>
      <c r="B36" s="295"/>
      <c r="C36" s="164" t="s">
        <v>72</v>
      </c>
      <c r="D36" s="220">
        <v>1</v>
      </c>
      <c r="E36" s="220">
        <v>1</v>
      </c>
      <c r="F36" s="81">
        <v>1</v>
      </c>
      <c r="G36" s="81">
        <v>1</v>
      </c>
      <c r="H36" s="166"/>
      <c r="I36" s="166"/>
      <c r="J36" s="166"/>
      <c r="K36" s="166"/>
      <c r="L36" s="166"/>
      <c r="M36" s="166"/>
      <c r="N36" s="166"/>
      <c r="O36" s="166"/>
      <c r="P36" s="221">
        <f>MAX(D36:O36)</f>
        <v>1</v>
      </c>
      <c r="Q36" s="314"/>
      <c r="R36" s="315"/>
      <c r="S36" s="315"/>
      <c r="T36" s="316"/>
      <c r="U36" s="319"/>
      <c r="V36" s="319"/>
      <c r="W36" s="319"/>
      <c r="X36" s="319"/>
      <c r="Y36" s="319"/>
      <c r="Z36" s="319"/>
      <c r="AA36" s="319"/>
      <c r="AB36" s="319"/>
      <c r="AC36" s="319"/>
      <c r="AD36" s="319"/>
      <c r="AE36" s="321"/>
      <c r="AG36" s="159"/>
      <c r="AH36" s="159"/>
      <c r="AI36" s="159"/>
      <c r="AJ36" s="159"/>
      <c r="AK36" s="159"/>
      <c r="AL36" s="159"/>
      <c r="AM36" s="159"/>
      <c r="AN36" s="159"/>
      <c r="AO36" s="159"/>
    </row>
    <row r="37" spans="1:41" s="150" customFormat="1" ht="17.25" customHeight="1" thickBot="1"/>
    <row r="38" spans="1:41" ht="45" customHeight="1" thickBot="1">
      <c r="A38" s="300" t="s">
        <v>73</v>
      </c>
      <c r="B38" s="301"/>
      <c r="C38" s="301"/>
      <c r="D38" s="301"/>
      <c r="E38" s="301"/>
      <c r="F38" s="301"/>
      <c r="G38" s="301"/>
      <c r="H38" s="301"/>
      <c r="I38" s="301"/>
      <c r="J38" s="301"/>
      <c r="K38" s="301"/>
      <c r="L38" s="301"/>
      <c r="M38" s="301"/>
      <c r="N38" s="301"/>
      <c r="O38" s="301"/>
      <c r="P38" s="301"/>
      <c r="Q38" s="301"/>
      <c r="R38" s="301"/>
      <c r="S38" s="301"/>
      <c r="T38" s="301"/>
      <c r="U38" s="301"/>
      <c r="V38" s="301"/>
      <c r="W38" s="301"/>
      <c r="X38" s="301"/>
      <c r="Y38" s="301"/>
      <c r="Z38" s="301"/>
      <c r="AA38" s="301"/>
      <c r="AB38" s="301"/>
      <c r="AC38" s="301"/>
      <c r="AD38" s="301"/>
      <c r="AE38" s="302"/>
      <c r="AG38" s="159"/>
      <c r="AH38" s="159"/>
      <c r="AI38" s="159"/>
      <c r="AJ38" s="159"/>
      <c r="AK38" s="159"/>
      <c r="AL38" s="159"/>
      <c r="AM38" s="159"/>
      <c r="AN38" s="159"/>
      <c r="AO38" s="159"/>
    </row>
    <row r="39" spans="1:41" ht="26.25" customHeight="1">
      <c r="A39" s="296" t="s">
        <v>74</v>
      </c>
      <c r="B39" s="298" t="s">
        <v>75</v>
      </c>
      <c r="C39" s="306" t="s">
        <v>76</v>
      </c>
      <c r="D39" s="308" t="s">
        <v>77</v>
      </c>
      <c r="E39" s="309"/>
      <c r="F39" s="309"/>
      <c r="G39" s="309"/>
      <c r="H39" s="309"/>
      <c r="I39" s="309"/>
      <c r="J39" s="309"/>
      <c r="K39" s="309"/>
      <c r="L39" s="309"/>
      <c r="M39" s="309"/>
      <c r="N39" s="309"/>
      <c r="O39" s="309"/>
      <c r="P39" s="310"/>
      <c r="Q39" s="298" t="s">
        <v>78</v>
      </c>
      <c r="R39" s="298"/>
      <c r="S39" s="298"/>
      <c r="T39" s="298"/>
      <c r="U39" s="298"/>
      <c r="V39" s="298"/>
      <c r="W39" s="298"/>
      <c r="X39" s="298"/>
      <c r="Y39" s="298"/>
      <c r="Z39" s="298"/>
      <c r="AA39" s="298"/>
      <c r="AB39" s="298"/>
      <c r="AC39" s="298"/>
      <c r="AD39" s="298"/>
      <c r="AE39" s="322"/>
      <c r="AG39" s="159"/>
      <c r="AH39" s="159"/>
      <c r="AI39" s="159"/>
      <c r="AJ39" s="159"/>
      <c r="AK39" s="159"/>
      <c r="AL39" s="159"/>
      <c r="AM39" s="159"/>
      <c r="AN39" s="159"/>
      <c r="AO39" s="159"/>
    </row>
    <row r="40" spans="1:41" ht="26.25" customHeight="1">
      <c r="A40" s="297"/>
      <c r="B40" s="299"/>
      <c r="C40" s="307"/>
      <c r="D40" s="151" t="s">
        <v>79</v>
      </c>
      <c r="E40" s="151" t="s">
        <v>80</v>
      </c>
      <c r="F40" s="151" t="s">
        <v>81</v>
      </c>
      <c r="G40" s="151" t="s">
        <v>82</v>
      </c>
      <c r="H40" s="151" t="s">
        <v>83</v>
      </c>
      <c r="I40" s="151" t="s">
        <v>84</v>
      </c>
      <c r="J40" s="151" t="s">
        <v>85</v>
      </c>
      <c r="K40" s="151" t="s">
        <v>86</v>
      </c>
      <c r="L40" s="151" t="s">
        <v>87</v>
      </c>
      <c r="M40" s="151" t="s">
        <v>88</v>
      </c>
      <c r="N40" s="151" t="s">
        <v>89</v>
      </c>
      <c r="O40" s="151" t="s">
        <v>90</v>
      </c>
      <c r="P40" s="151" t="s">
        <v>91</v>
      </c>
      <c r="Q40" s="303" t="s">
        <v>92</v>
      </c>
      <c r="R40" s="304"/>
      <c r="S40" s="304"/>
      <c r="T40" s="304"/>
      <c r="U40" s="304"/>
      <c r="V40" s="304"/>
      <c r="W40" s="304"/>
      <c r="X40" s="305"/>
      <c r="Y40" s="303" t="s">
        <v>93</v>
      </c>
      <c r="Z40" s="304"/>
      <c r="AA40" s="304"/>
      <c r="AB40" s="304"/>
      <c r="AC40" s="304"/>
      <c r="AD40" s="304"/>
      <c r="AE40" s="447"/>
      <c r="AG40" s="168"/>
      <c r="AH40" s="168"/>
      <c r="AI40" s="168"/>
      <c r="AJ40" s="168"/>
      <c r="AK40" s="168"/>
      <c r="AL40" s="168"/>
      <c r="AM40" s="168"/>
      <c r="AN40" s="168"/>
      <c r="AO40" s="168"/>
    </row>
    <row r="41" spans="1:41" ht="68.25" customHeight="1">
      <c r="A41" s="459" t="s">
        <v>139</v>
      </c>
      <c r="B41" s="461">
        <v>7.0000000000000007E-2</v>
      </c>
      <c r="C41" s="169" t="s">
        <v>67</v>
      </c>
      <c r="D41" s="52">
        <v>0</v>
      </c>
      <c r="E41" s="52">
        <v>0.1</v>
      </c>
      <c r="F41" s="52">
        <v>0.3</v>
      </c>
      <c r="G41" s="52">
        <v>0.3</v>
      </c>
      <c r="H41" s="52">
        <v>0.3</v>
      </c>
      <c r="I41" s="52"/>
      <c r="J41" s="52"/>
      <c r="K41" s="52"/>
      <c r="L41" s="52"/>
      <c r="M41" s="52"/>
      <c r="N41" s="52"/>
      <c r="O41" s="52"/>
      <c r="P41" s="172">
        <f t="shared" ref="P41:P46" si="1">SUM(D41:O41)</f>
        <v>1</v>
      </c>
      <c r="Q41" s="280" t="s">
        <v>140</v>
      </c>
      <c r="R41" s="277"/>
      <c r="S41" s="277"/>
      <c r="T41" s="277"/>
      <c r="U41" s="277"/>
      <c r="V41" s="277"/>
      <c r="W41" s="277"/>
      <c r="X41" s="463"/>
      <c r="Y41" s="425" t="s">
        <v>141</v>
      </c>
      <c r="Z41" s="426"/>
      <c r="AA41" s="426"/>
      <c r="AB41" s="426"/>
      <c r="AC41" s="426"/>
      <c r="AD41" s="426"/>
      <c r="AE41" s="427"/>
      <c r="AG41" s="173"/>
      <c r="AH41" s="173"/>
      <c r="AI41" s="173"/>
      <c r="AJ41" s="173"/>
      <c r="AK41" s="173"/>
      <c r="AL41" s="173"/>
      <c r="AM41" s="173"/>
      <c r="AN41" s="173"/>
      <c r="AO41" s="173"/>
    </row>
    <row r="42" spans="1:41" ht="63.75" customHeight="1">
      <c r="A42" s="460"/>
      <c r="B42" s="462"/>
      <c r="C42" s="174" t="s">
        <v>72</v>
      </c>
      <c r="D42" s="175">
        <v>0</v>
      </c>
      <c r="E42" s="175">
        <v>0.1</v>
      </c>
      <c r="F42" s="175">
        <v>0.3</v>
      </c>
      <c r="G42" s="175">
        <v>0.3</v>
      </c>
      <c r="H42" s="175"/>
      <c r="I42" s="175"/>
      <c r="J42" s="175"/>
      <c r="K42" s="175"/>
      <c r="L42" s="175"/>
      <c r="M42" s="175"/>
      <c r="N42" s="175"/>
      <c r="O42" s="175"/>
      <c r="P42" s="172">
        <f t="shared" si="1"/>
        <v>0.7</v>
      </c>
      <c r="Q42" s="278"/>
      <c r="R42" s="279"/>
      <c r="S42" s="279"/>
      <c r="T42" s="279"/>
      <c r="U42" s="279"/>
      <c r="V42" s="279"/>
      <c r="W42" s="279"/>
      <c r="X42" s="464"/>
      <c r="Y42" s="465"/>
      <c r="Z42" s="466"/>
      <c r="AA42" s="466"/>
      <c r="AB42" s="466"/>
      <c r="AC42" s="466"/>
      <c r="AD42" s="466"/>
      <c r="AE42" s="467"/>
    </row>
    <row r="43" spans="1:41" ht="60.95" customHeight="1">
      <c r="A43" s="459" t="s">
        <v>142</v>
      </c>
      <c r="B43" s="461">
        <v>7.0000000000000007E-2</v>
      </c>
      <c r="C43" s="169" t="s">
        <v>67</v>
      </c>
      <c r="D43" s="52">
        <v>0</v>
      </c>
      <c r="E43" s="52">
        <v>0.1</v>
      </c>
      <c r="F43" s="52">
        <v>0.3</v>
      </c>
      <c r="G43" s="52">
        <v>0.3</v>
      </c>
      <c r="H43" s="52">
        <v>0.3</v>
      </c>
      <c r="I43" s="52"/>
      <c r="J43" s="52"/>
      <c r="K43" s="52"/>
      <c r="L43" s="52"/>
      <c r="M43" s="52"/>
      <c r="N43" s="52"/>
      <c r="O43" s="52"/>
      <c r="P43" s="172">
        <f t="shared" si="1"/>
        <v>1</v>
      </c>
      <c r="Q43" s="280" t="s">
        <v>143</v>
      </c>
      <c r="R43" s="277"/>
      <c r="S43" s="277"/>
      <c r="T43" s="277"/>
      <c r="U43" s="277"/>
      <c r="V43" s="277"/>
      <c r="W43" s="277"/>
      <c r="X43" s="463"/>
      <c r="Y43" s="425" t="s">
        <v>144</v>
      </c>
      <c r="Z43" s="426"/>
      <c r="AA43" s="426"/>
      <c r="AB43" s="426"/>
      <c r="AC43" s="426"/>
      <c r="AD43" s="426"/>
      <c r="AE43" s="427"/>
    </row>
    <row r="44" spans="1:41" ht="57.75" customHeight="1">
      <c r="A44" s="460"/>
      <c r="B44" s="462"/>
      <c r="C44" s="174" t="s">
        <v>72</v>
      </c>
      <c r="D44" s="175">
        <v>0</v>
      </c>
      <c r="E44" s="175">
        <v>0.1</v>
      </c>
      <c r="F44" s="175">
        <v>0.3</v>
      </c>
      <c r="G44" s="175">
        <v>0.3</v>
      </c>
      <c r="H44" s="175"/>
      <c r="I44" s="175"/>
      <c r="J44" s="175"/>
      <c r="K44" s="175"/>
      <c r="L44" s="175"/>
      <c r="M44" s="175"/>
      <c r="N44" s="175"/>
      <c r="O44" s="175"/>
      <c r="P44" s="172">
        <f t="shared" si="1"/>
        <v>0.7</v>
      </c>
      <c r="Q44" s="278"/>
      <c r="R44" s="279"/>
      <c r="S44" s="279"/>
      <c r="T44" s="279"/>
      <c r="U44" s="279"/>
      <c r="V44" s="279"/>
      <c r="W44" s="279"/>
      <c r="X44" s="464"/>
      <c r="Y44" s="465"/>
      <c r="Z44" s="466"/>
      <c r="AA44" s="466"/>
      <c r="AB44" s="466"/>
      <c r="AC44" s="466"/>
      <c r="AD44" s="466"/>
      <c r="AE44" s="467"/>
    </row>
    <row r="45" spans="1:41" ht="67.5" customHeight="1">
      <c r="A45" s="468" t="s">
        <v>145</v>
      </c>
      <c r="B45" s="470">
        <v>0.06</v>
      </c>
      <c r="C45" s="169" t="s">
        <v>67</v>
      </c>
      <c r="D45" s="52">
        <v>0</v>
      </c>
      <c r="E45" s="52">
        <v>0.1</v>
      </c>
      <c r="F45" s="52">
        <v>0.3</v>
      </c>
      <c r="G45" s="52">
        <v>0.3</v>
      </c>
      <c r="H45" s="52">
        <v>0.3</v>
      </c>
      <c r="I45" s="52"/>
      <c r="J45" s="52"/>
      <c r="K45" s="52"/>
      <c r="L45" s="52"/>
      <c r="M45" s="52"/>
      <c r="N45" s="52"/>
      <c r="O45" s="52"/>
      <c r="P45" s="172">
        <f t="shared" si="1"/>
        <v>1</v>
      </c>
      <c r="Q45" s="280" t="s">
        <v>146</v>
      </c>
      <c r="R45" s="277"/>
      <c r="S45" s="277"/>
      <c r="T45" s="277"/>
      <c r="U45" s="277"/>
      <c r="V45" s="277"/>
      <c r="W45" s="277"/>
      <c r="X45" s="463"/>
      <c r="Y45" s="425" t="s">
        <v>147</v>
      </c>
      <c r="Z45" s="426"/>
      <c r="AA45" s="426"/>
      <c r="AB45" s="426"/>
      <c r="AC45" s="426"/>
      <c r="AD45" s="426"/>
      <c r="AE45" s="427"/>
    </row>
    <row r="46" spans="1:41" ht="67.5" customHeight="1">
      <c r="A46" s="469"/>
      <c r="B46" s="470"/>
      <c r="C46" s="174" t="s">
        <v>72</v>
      </c>
      <c r="D46" s="175">
        <v>0.02</v>
      </c>
      <c r="E46" s="175">
        <v>0.1</v>
      </c>
      <c r="F46" s="175">
        <v>0.3</v>
      </c>
      <c r="G46" s="175">
        <v>0.3</v>
      </c>
      <c r="H46" s="175"/>
      <c r="I46" s="175"/>
      <c r="J46" s="175"/>
      <c r="K46" s="175"/>
      <c r="L46" s="175"/>
      <c r="M46" s="175"/>
      <c r="N46" s="175"/>
      <c r="O46" s="175"/>
      <c r="P46" s="172">
        <f t="shared" si="1"/>
        <v>0.72</v>
      </c>
      <c r="Q46" s="278"/>
      <c r="R46" s="279"/>
      <c r="S46" s="279"/>
      <c r="T46" s="279"/>
      <c r="U46" s="279"/>
      <c r="V46" s="279"/>
      <c r="W46" s="279"/>
      <c r="X46" s="464"/>
      <c r="Y46" s="465"/>
      <c r="Z46" s="466"/>
      <c r="AA46" s="466"/>
      <c r="AB46" s="466"/>
      <c r="AC46" s="466"/>
      <c r="AD46" s="466"/>
      <c r="AE46" s="467"/>
    </row>
    <row r="47" spans="1:41" ht="15" customHeight="1">
      <c r="A47" s="92" t="s">
        <v>107</v>
      </c>
    </row>
  </sheetData>
  <mergeCells count="79">
    <mergeCell ref="A1:A4"/>
    <mergeCell ref="B1:AA1"/>
    <mergeCell ref="AB1:AE1"/>
    <mergeCell ref="B2:AA2"/>
    <mergeCell ref="AB2:AE2"/>
    <mergeCell ref="B3:AA4"/>
    <mergeCell ref="AB3:AE3"/>
    <mergeCell ref="AB4:AE4"/>
    <mergeCell ref="A11:B13"/>
    <mergeCell ref="C11:AE13"/>
    <mergeCell ref="A7:B9"/>
    <mergeCell ref="C7:C9"/>
    <mergeCell ref="D7:H9"/>
    <mergeCell ref="I7:J9"/>
    <mergeCell ref="K7:L9"/>
    <mergeCell ref="M7:N7"/>
    <mergeCell ref="O7:P7"/>
    <mergeCell ref="M8:N8"/>
    <mergeCell ref="O8:P8"/>
    <mergeCell ref="M9:N9"/>
    <mergeCell ref="O9:P9"/>
    <mergeCell ref="A15:B15"/>
    <mergeCell ref="C15:K15"/>
    <mergeCell ref="L15:Q15"/>
    <mergeCell ref="Y15:Z15"/>
    <mergeCell ref="AA15:AE15"/>
    <mergeCell ref="R15:X15"/>
    <mergeCell ref="C16:AB16"/>
    <mergeCell ref="A17:B17"/>
    <mergeCell ref="C17:AE17"/>
    <mergeCell ref="A19:AE19"/>
    <mergeCell ref="B20:O20"/>
    <mergeCell ref="P20:AE20"/>
    <mergeCell ref="A27:AE27"/>
    <mergeCell ref="A28:A29"/>
    <mergeCell ref="B28:C29"/>
    <mergeCell ref="D28:O28"/>
    <mergeCell ref="P28:P29"/>
    <mergeCell ref="Q28:X29"/>
    <mergeCell ref="Y28:AE29"/>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A41:A42"/>
    <mergeCell ref="B41:B42"/>
    <mergeCell ref="Q41:X42"/>
    <mergeCell ref="Y41:AE42"/>
    <mergeCell ref="A45:A46"/>
    <mergeCell ref="B45:B46"/>
    <mergeCell ref="Q45:X46"/>
    <mergeCell ref="Y45:AE46"/>
    <mergeCell ref="A43:A44"/>
    <mergeCell ref="B43:B44"/>
    <mergeCell ref="Q43:X44"/>
    <mergeCell ref="Y43:AE44"/>
  </mergeCells>
  <dataValidations count="3">
    <dataValidation type="textLength" operator="lessThanOrEqual" allowBlank="1" showInputMessage="1" showErrorMessage="1" errorTitle="Máximo 2.000 caracteres" error="Máximo 2.000 caracteres" sqref="AC35 Q35 Y35 Q41 Q45 Q43" xr:uid="{00000000-0002-0000-0300-000000000000}">
      <formula1>2000</formula1>
    </dataValidation>
    <dataValidation type="textLength" operator="lessThanOrEqual" allowBlank="1" showInputMessage="1" showErrorMessage="1" errorTitle="Máximo 2.000 caracteres" error="Máximo 2.000 caracteres" promptTitle="2.000 caracteres" sqref="Q30:Q31" xr:uid="{00000000-0002-0000-0300-000001000000}">
      <formula1>2000</formula1>
    </dataValidation>
    <dataValidation type="list" allowBlank="1" showInputMessage="1" showErrorMessage="1" sqref="C7:C9" xr:uid="{00000000-0002-0000-0300-000002000000}">
      <formula1>$B$21:$M$21</formula1>
    </dataValidation>
  </dataValidations>
  <hyperlinks>
    <hyperlink ref="Y41" r:id="rId1" xr:uid="{67E6B70F-FC58-430E-A42D-8DA36CCFE56F}"/>
    <hyperlink ref="Y43" r:id="rId2" xr:uid="{32DC2BB7-434D-4F2F-A468-65529ABE96AD}"/>
    <hyperlink ref="Y45" r:id="rId3" xr:uid="{A3802D62-7576-4EB2-B7F8-E1DC5B284A03}"/>
  </hyperlinks>
  <pageMargins left="0.25" right="0.25" top="0.75" bottom="0.75" header="0.3" footer="0.3"/>
  <pageSetup scale="20" orientation="landscape" r:id="rId4"/>
  <headerFooter>
    <oddFooter>&amp;C_x000D_&amp;1#&amp;"Calibri"&amp;10&amp;K000000 Información Pública</oddFooter>
  </headerFooter>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39997558519241921"/>
  </sheetPr>
  <dimension ref="A1:XFD23"/>
  <sheetViews>
    <sheetView view="pageBreakPreview" topLeftCell="AU14" zoomScale="80" zoomScaleNormal="80" zoomScaleSheetLayoutView="80" workbookViewId="0">
      <selection activeCell="BD14" sqref="BD14"/>
    </sheetView>
  </sheetViews>
  <sheetFormatPr baseColWidth="10" defaultColWidth="10.85546875" defaultRowHeight="15"/>
  <cols>
    <col min="1" max="1" width="15" style="13" customWidth="1"/>
    <col min="2" max="2" width="8.28515625" style="13" customWidth="1"/>
    <col min="3" max="3" width="11.42578125" style="13" customWidth="1"/>
    <col min="4" max="4" width="23.42578125" style="13" customWidth="1"/>
    <col min="5" max="5" width="15.85546875" style="13" customWidth="1"/>
    <col min="6" max="7" width="29.28515625" style="13" customWidth="1"/>
    <col min="8" max="8" width="29.140625" style="13" customWidth="1"/>
    <col min="9" max="9" width="20.42578125" style="13" customWidth="1"/>
    <col min="10" max="10" width="18.85546875" style="261" customWidth="1"/>
    <col min="11" max="11" width="15.28515625" style="261" customWidth="1"/>
    <col min="12" max="12" width="39.28515625" style="13" customWidth="1"/>
    <col min="13" max="13" width="21.140625" style="13" customWidth="1"/>
    <col min="14" max="18" width="8.7109375" style="13" customWidth="1"/>
    <col min="19" max="19" width="25.85546875" style="13" customWidth="1"/>
    <col min="20" max="20" width="35.42578125" style="13" customWidth="1"/>
    <col min="21" max="21" width="12.140625" style="13" customWidth="1"/>
    <col min="22" max="29" width="7.42578125" style="13" customWidth="1"/>
    <col min="30" max="33" width="9.85546875" style="13" customWidth="1"/>
    <col min="34" max="43" width="8.140625" style="13" customWidth="1"/>
    <col min="44" max="44" width="5.85546875" style="13" customWidth="1"/>
    <col min="45" max="45" width="17.140625" style="13" customWidth="1"/>
    <col min="46" max="46" width="10.42578125" style="262" customWidth="1"/>
    <col min="47" max="47" width="116" style="13" customWidth="1"/>
    <col min="48" max="48" width="20.28515625" style="13" customWidth="1"/>
    <col min="49" max="49" width="93" style="13" customWidth="1"/>
    <col min="50" max="50" width="24.42578125" style="13" customWidth="1"/>
    <col min="51" max="51" width="24.42578125" style="263" customWidth="1"/>
    <col min="52" max="16382" width="10.85546875" style="13"/>
    <col min="16383" max="16383" width="9" style="13" customWidth="1"/>
    <col min="16384" max="16384" width="10.85546875" style="13"/>
  </cols>
  <sheetData>
    <row r="1" spans="1:51 16384:16384" ht="15.95" customHeight="1">
      <c r="A1" s="504" t="s">
        <v>0</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c r="AH1" s="505"/>
      <c r="AI1" s="505"/>
      <c r="AJ1" s="505"/>
      <c r="AK1" s="505"/>
      <c r="AL1" s="505"/>
      <c r="AM1" s="505"/>
      <c r="AN1" s="505"/>
      <c r="AO1" s="505"/>
      <c r="AP1" s="505"/>
      <c r="AQ1" s="505"/>
      <c r="AR1" s="505"/>
      <c r="AS1" s="505"/>
      <c r="AT1" s="505"/>
      <c r="AU1" s="505"/>
      <c r="AV1" s="505"/>
      <c r="AW1" s="506"/>
      <c r="AX1" s="500" t="s">
        <v>1</v>
      </c>
      <c r="AY1" s="501"/>
    </row>
    <row r="2" spans="1:51 16384:16384" ht="15.95" customHeight="1">
      <c r="A2" s="507" t="s">
        <v>2</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D2" s="508"/>
      <c r="AE2" s="508"/>
      <c r="AF2" s="508"/>
      <c r="AG2" s="508"/>
      <c r="AH2" s="508"/>
      <c r="AI2" s="508"/>
      <c r="AJ2" s="508"/>
      <c r="AK2" s="508"/>
      <c r="AL2" s="508"/>
      <c r="AM2" s="508"/>
      <c r="AN2" s="508"/>
      <c r="AO2" s="508"/>
      <c r="AP2" s="508"/>
      <c r="AQ2" s="508"/>
      <c r="AR2" s="508"/>
      <c r="AS2" s="508"/>
      <c r="AT2" s="508"/>
      <c r="AU2" s="508"/>
      <c r="AV2" s="508"/>
      <c r="AW2" s="509"/>
      <c r="AX2" s="502" t="s">
        <v>3</v>
      </c>
      <c r="AY2" s="503"/>
    </row>
    <row r="3" spans="1:51 16384:16384" ht="15" customHeight="1">
      <c r="A3" s="510" t="s">
        <v>148</v>
      </c>
      <c r="B3" s="511"/>
      <c r="C3" s="511"/>
      <c r="D3" s="511"/>
      <c r="E3" s="511"/>
      <c r="F3" s="511"/>
      <c r="G3" s="511"/>
      <c r="H3" s="511"/>
      <c r="I3" s="511"/>
      <c r="J3" s="511"/>
      <c r="K3" s="511"/>
      <c r="L3" s="511"/>
      <c r="M3" s="511"/>
      <c r="N3" s="511"/>
      <c r="O3" s="511"/>
      <c r="P3" s="511"/>
      <c r="Q3" s="511"/>
      <c r="R3" s="511"/>
      <c r="S3" s="511"/>
      <c r="T3" s="511"/>
      <c r="U3" s="511"/>
      <c r="V3" s="511"/>
      <c r="W3" s="511"/>
      <c r="X3" s="511"/>
      <c r="Y3" s="511"/>
      <c r="Z3" s="511"/>
      <c r="AA3" s="511"/>
      <c r="AB3" s="511"/>
      <c r="AC3" s="511"/>
      <c r="AD3" s="511"/>
      <c r="AE3" s="511"/>
      <c r="AF3" s="511"/>
      <c r="AG3" s="511"/>
      <c r="AH3" s="511"/>
      <c r="AI3" s="511"/>
      <c r="AJ3" s="511"/>
      <c r="AK3" s="511"/>
      <c r="AL3" s="511"/>
      <c r="AM3" s="511"/>
      <c r="AN3" s="511"/>
      <c r="AO3" s="511"/>
      <c r="AP3" s="511"/>
      <c r="AQ3" s="511"/>
      <c r="AR3" s="511"/>
      <c r="AS3" s="511"/>
      <c r="AT3" s="511"/>
      <c r="AU3" s="511"/>
      <c r="AV3" s="511"/>
      <c r="AW3" s="512"/>
      <c r="AX3" s="502" t="s">
        <v>5</v>
      </c>
      <c r="AY3" s="503"/>
    </row>
    <row r="4" spans="1:51 16384:16384" ht="15.95" customHeight="1">
      <c r="A4" s="504"/>
      <c r="B4" s="505"/>
      <c r="C4" s="505"/>
      <c r="D4" s="505"/>
      <c r="E4" s="505"/>
      <c r="F4" s="505"/>
      <c r="G4" s="505"/>
      <c r="H4" s="505"/>
      <c r="I4" s="505"/>
      <c r="J4" s="505"/>
      <c r="K4" s="505"/>
      <c r="L4" s="505"/>
      <c r="M4" s="505"/>
      <c r="N4" s="505"/>
      <c r="O4" s="505"/>
      <c r="P4" s="505"/>
      <c r="Q4" s="505"/>
      <c r="R4" s="505"/>
      <c r="S4" s="505"/>
      <c r="T4" s="505"/>
      <c r="U4" s="505"/>
      <c r="V4" s="505"/>
      <c r="W4" s="505"/>
      <c r="X4" s="505"/>
      <c r="Y4" s="505"/>
      <c r="Z4" s="505"/>
      <c r="AA4" s="505"/>
      <c r="AB4" s="505"/>
      <c r="AC4" s="505"/>
      <c r="AD4" s="505"/>
      <c r="AE4" s="505"/>
      <c r="AF4" s="505"/>
      <c r="AG4" s="505"/>
      <c r="AH4" s="505"/>
      <c r="AI4" s="505"/>
      <c r="AJ4" s="505"/>
      <c r="AK4" s="505"/>
      <c r="AL4" s="505"/>
      <c r="AM4" s="505"/>
      <c r="AN4" s="505"/>
      <c r="AO4" s="505"/>
      <c r="AP4" s="505"/>
      <c r="AQ4" s="505"/>
      <c r="AR4" s="505"/>
      <c r="AS4" s="505"/>
      <c r="AT4" s="505"/>
      <c r="AU4" s="505"/>
      <c r="AV4" s="513"/>
      <c r="AW4" s="506"/>
      <c r="AX4" s="503" t="s">
        <v>149</v>
      </c>
      <c r="AY4" s="503"/>
    </row>
    <row r="5" spans="1:51 16384:16384" ht="15" customHeight="1">
      <c r="A5" s="487" t="s">
        <v>150</v>
      </c>
      <c r="B5" s="488"/>
      <c r="C5" s="488"/>
      <c r="D5" s="488"/>
      <c r="E5" s="488"/>
      <c r="F5" s="488"/>
      <c r="G5" s="488"/>
      <c r="H5" s="488"/>
      <c r="I5" s="488"/>
      <c r="J5" s="488"/>
      <c r="K5" s="488"/>
      <c r="L5" s="488"/>
      <c r="M5" s="488"/>
      <c r="N5" s="488"/>
      <c r="O5" s="488"/>
      <c r="P5" s="488"/>
      <c r="Q5" s="488"/>
      <c r="R5" s="488"/>
      <c r="S5" s="488"/>
      <c r="T5" s="488"/>
      <c r="U5" s="488"/>
      <c r="V5" s="488"/>
      <c r="W5" s="488"/>
      <c r="X5" s="488"/>
      <c r="Y5" s="488"/>
      <c r="Z5" s="488"/>
      <c r="AA5" s="488"/>
      <c r="AB5" s="488"/>
      <c r="AC5" s="488"/>
      <c r="AD5" s="488"/>
      <c r="AE5" s="488"/>
      <c r="AF5" s="489"/>
      <c r="AG5" s="493" t="s">
        <v>13</v>
      </c>
      <c r="AH5" s="494"/>
      <c r="AI5" s="494"/>
      <c r="AJ5" s="494"/>
      <c r="AK5" s="494"/>
      <c r="AL5" s="494"/>
      <c r="AM5" s="494"/>
      <c r="AN5" s="494"/>
      <c r="AO5" s="494"/>
      <c r="AP5" s="494"/>
      <c r="AQ5" s="494"/>
      <c r="AR5" s="494"/>
      <c r="AS5" s="494"/>
      <c r="AT5" s="472"/>
      <c r="AU5" s="514" t="s">
        <v>151</v>
      </c>
      <c r="AV5" s="485" t="s">
        <v>152</v>
      </c>
      <c r="AW5" s="490" t="s">
        <v>153</v>
      </c>
      <c r="AX5" s="477" t="s">
        <v>154</v>
      </c>
      <c r="AY5" s="477" t="s">
        <v>155</v>
      </c>
    </row>
    <row r="6" spans="1:51 16384:16384" ht="15" customHeight="1">
      <c r="A6" s="517" t="s">
        <v>9</v>
      </c>
      <c r="B6" s="519">
        <v>45418</v>
      </c>
      <c r="C6" s="520"/>
      <c r="D6" s="472"/>
      <c r="E6" s="475" t="s">
        <v>11</v>
      </c>
      <c r="F6" s="475"/>
      <c r="G6" s="226"/>
      <c r="H6" s="227"/>
      <c r="I6" s="493"/>
      <c r="J6" s="494"/>
      <c r="K6" s="494"/>
      <c r="L6" s="494"/>
      <c r="M6" s="494"/>
      <c r="N6" s="494"/>
      <c r="O6" s="494"/>
      <c r="P6" s="494"/>
      <c r="Q6" s="494"/>
      <c r="R6" s="494"/>
      <c r="S6" s="494"/>
      <c r="T6" s="494"/>
      <c r="U6" s="228"/>
      <c r="V6" s="228"/>
      <c r="W6" s="228"/>
      <c r="X6" s="228"/>
      <c r="Y6" s="228"/>
      <c r="Z6" s="228"/>
      <c r="AA6" s="228"/>
      <c r="AB6" s="228"/>
      <c r="AC6" s="228"/>
      <c r="AD6" s="228"/>
      <c r="AE6" s="228"/>
      <c r="AF6" s="229"/>
      <c r="AG6" s="495"/>
      <c r="AH6" s="496"/>
      <c r="AI6" s="496"/>
      <c r="AJ6" s="496"/>
      <c r="AK6" s="496"/>
      <c r="AL6" s="496"/>
      <c r="AM6" s="496"/>
      <c r="AN6" s="496"/>
      <c r="AO6" s="496"/>
      <c r="AP6" s="496"/>
      <c r="AQ6" s="496"/>
      <c r="AR6" s="496"/>
      <c r="AS6" s="496"/>
      <c r="AT6" s="473"/>
      <c r="AU6" s="515"/>
      <c r="AV6" s="485"/>
      <c r="AW6" s="491"/>
      <c r="AX6" s="486"/>
      <c r="AY6" s="486"/>
    </row>
    <row r="7" spans="1:51 16384:16384" ht="15" customHeight="1">
      <c r="A7" s="517"/>
      <c r="B7" s="521"/>
      <c r="C7" s="522"/>
      <c r="D7" s="473"/>
      <c r="E7" s="475" t="s">
        <v>12</v>
      </c>
      <c r="F7" s="475"/>
      <c r="G7" s="226"/>
      <c r="H7" s="230"/>
      <c r="I7" s="495"/>
      <c r="J7" s="496"/>
      <c r="K7" s="496"/>
      <c r="L7" s="496"/>
      <c r="M7" s="496"/>
      <c r="N7" s="496"/>
      <c r="O7" s="496"/>
      <c r="P7" s="496"/>
      <c r="Q7" s="496"/>
      <c r="R7" s="496"/>
      <c r="S7" s="496"/>
      <c r="T7" s="496"/>
      <c r="U7" s="231"/>
      <c r="V7" s="231"/>
      <c r="W7" s="231"/>
      <c r="X7" s="231"/>
      <c r="Y7" s="231"/>
      <c r="Z7" s="231"/>
      <c r="AA7" s="231"/>
      <c r="AB7" s="231"/>
      <c r="AC7" s="231"/>
      <c r="AD7" s="231"/>
      <c r="AE7" s="231"/>
      <c r="AF7" s="232"/>
      <c r="AG7" s="495"/>
      <c r="AH7" s="496"/>
      <c r="AI7" s="496"/>
      <c r="AJ7" s="496"/>
      <c r="AK7" s="496"/>
      <c r="AL7" s="496"/>
      <c r="AM7" s="496"/>
      <c r="AN7" s="496"/>
      <c r="AO7" s="496"/>
      <c r="AP7" s="496"/>
      <c r="AQ7" s="496"/>
      <c r="AR7" s="496"/>
      <c r="AS7" s="496"/>
      <c r="AT7" s="473"/>
      <c r="AU7" s="515"/>
      <c r="AV7" s="485"/>
      <c r="AW7" s="491"/>
      <c r="AX7" s="486"/>
      <c r="AY7" s="486"/>
    </row>
    <row r="8" spans="1:51 16384:16384" ht="15" customHeight="1">
      <c r="A8" s="517"/>
      <c r="B8" s="523"/>
      <c r="C8" s="524"/>
      <c r="D8" s="474"/>
      <c r="E8" s="475" t="s">
        <v>13</v>
      </c>
      <c r="F8" s="475"/>
      <c r="G8" s="226" t="s">
        <v>120</v>
      </c>
      <c r="H8" s="233"/>
      <c r="I8" s="497"/>
      <c r="J8" s="498"/>
      <c r="K8" s="498"/>
      <c r="L8" s="498"/>
      <c r="M8" s="498"/>
      <c r="N8" s="498"/>
      <c r="O8" s="498"/>
      <c r="P8" s="498"/>
      <c r="Q8" s="498"/>
      <c r="R8" s="498"/>
      <c r="S8" s="498"/>
      <c r="T8" s="498"/>
      <c r="U8" s="234"/>
      <c r="V8" s="234"/>
      <c r="W8" s="234"/>
      <c r="X8" s="234"/>
      <c r="Y8" s="234"/>
      <c r="Z8" s="234"/>
      <c r="AA8" s="234"/>
      <c r="AB8" s="234"/>
      <c r="AC8" s="234"/>
      <c r="AD8" s="234"/>
      <c r="AE8" s="234"/>
      <c r="AF8" s="235"/>
      <c r="AG8" s="495"/>
      <c r="AH8" s="496"/>
      <c r="AI8" s="496"/>
      <c r="AJ8" s="496"/>
      <c r="AK8" s="496"/>
      <c r="AL8" s="496"/>
      <c r="AM8" s="496"/>
      <c r="AN8" s="496"/>
      <c r="AO8" s="496"/>
      <c r="AP8" s="496"/>
      <c r="AQ8" s="496"/>
      <c r="AR8" s="496"/>
      <c r="AS8" s="496"/>
      <c r="AT8" s="473"/>
      <c r="AU8" s="515"/>
      <c r="AV8" s="485"/>
      <c r="AW8" s="491"/>
      <c r="AX8" s="486"/>
      <c r="AY8" s="486"/>
    </row>
    <row r="9" spans="1:51 16384:16384" ht="15" customHeight="1">
      <c r="A9" s="487" t="s">
        <v>156</v>
      </c>
      <c r="B9" s="488"/>
      <c r="C9" s="488"/>
      <c r="D9" s="488"/>
      <c r="E9" s="525" t="s">
        <v>56</v>
      </c>
      <c r="F9" s="525"/>
      <c r="G9" s="525"/>
      <c r="H9" s="525"/>
      <c r="I9" s="525"/>
      <c r="J9" s="525"/>
      <c r="K9" s="525"/>
      <c r="L9" s="525"/>
      <c r="M9" s="525"/>
      <c r="N9" s="525"/>
      <c r="O9" s="525"/>
      <c r="P9" s="525"/>
      <c r="Q9" s="525"/>
      <c r="R9" s="525"/>
      <c r="S9" s="525"/>
      <c r="T9" s="525"/>
      <c r="U9" s="525"/>
      <c r="V9" s="525"/>
      <c r="W9" s="525"/>
      <c r="X9" s="525"/>
      <c r="Y9" s="525"/>
      <c r="Z9" s="525"/>
      <c r="AA9" s="525"/>
      <c r="AB9" s="525"/>
      <c r="AC9" s="525"/>
      <c r="AD9" s="525"/>
      <c r="AE9" s="525"/>
      <c r="AF9" s="525"/>
      <c r="AG9" s="495"/>
      <c r="AH9" s="496"/>
      <c r="AI9" s="496"/>
      <c r="AJ9" s="496"/>
      <c r="AK9" s="496"/>
      <c r="AL9" s="496"/>
      <c r="AM9" s="496"/>
      <c r="AN9" s="496"/>
      <c r="AO9" s="496"/>
      <c r="AP9" s="496"/>
      <c r="AQ9" s="496"/>
      <c r="AR9" s="496"/>
      <c r="AS9" s="496"/>
      <c r="AT9" s="473"/>
      <c r="AU9" s="515"/>
      <c r="AV9" s="485"/>
      <c r="AW9" s="491"/>
      <c r="AX9" s="486"/>
      <c r="AY9" s="486"/>
    </row>
    <row r="10" spans="1:51 16384:16384" ht="15" customHeight="1">
      <c r="A10" s="487" t="s">
        <v>157</v>
      </c>
      <c r="B10" s="488"/>
      <c r="C10" s="488"/>
      <c r="D10" s="488"/>
      <c r="E10" s="525" t="s">
        <v>158</v>
      </c>
      <c r="F10" s="525"/>
      <c r="G10" s="525"/>
      <c r="H10" s="525"/>
      <c r="I10" s="525"/>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497"/>
      <c r="AH10" s="498"/>
      <c r="AI10" s="498"/>
      <c r="AJ10" s="498"/>
      <c r="AK10" s="498"/>
      <c r="AL10" s="498"/>
      <c r="AM10" s="498"/>
      <c r="AN10" s="498"/>
      <c r="AO10" s="498"/>
      <c r="AP10" s="498"/>
      <c r="AQ10" s="498"/>
      <c r="AR10" s="498"/>
      <c r="AS10" s="498"/>
      <c r="AT10" s="474"/>
      <c r="AU10" s="515"/>
      <c r="AV10" s="485"/>
      <c r="AW10" s="491"/>
      <c r="AX10" s="486"/>
      <c r="AY10" s="486"/>
    </row>
    <row r="11" spans="1:51 16384:16384" ht="39.950000000000003" customHeight="1">
      <c r="A11" s="483" t="s">
        <v>159</v>
      </c>
      <c r="B11" s="518"/>
      <c r="C11" s="518"/>
      <c r="D11" s="518"/>
      <c r="E11" s="484"/>
      <c r="F11" s="477" t="s">
        <v>160</v>
      </c>
      <c r="G11" s="477" t="s">
        <v>161</v>
      </c>
      <c r="H11" s="477" t="s">
        <v>162</v>
      </c>
      <c r="I11" s="477" t="s">
        <v>163</v>
      </c>
      <c r="J11" s="477" t="s">
        <v>164</v>
      </c>
      <c r="K11" s="477" t="s">
        <v>165</v>
      </c>
      <c r="L11" s="477" t="s">
        <v>166</v>
      </c>
      <c r="M11" s="477" t="s">
        <v>167</v>
      </c>
      <c r="N11" s="483" t="s">
        <v>168</v>
      </c>
      <c r="O11" s="518"/>
      <c r="P11" s="518"/>
      <c r="Q11" s="518"/>
      <c r="R11" s="484"/>
      <c r="S11" s="477" t="s">
        <v>169</v>
      </c>
      <c r="T11" s="477" t="s">
        <v>170</v>
      </c>
      <c r="U11" s="487" t="s">
        <v>171</v>
      </c>
      <c r="V11" s="488"/>
      <c r="W11" s="488"/>
      <c r="X11" s="488"/>
      <c r="Y11" s="488"/>
      <c r="Z11" s="488"/>
      <c r="AA11" s="488"/>
      <c r="AB11" s="488"/>
      <c r="AC11" s="488"/>
      <c r="AD11" s="488"/>
      <c r="AE11" s="488"/>
      <c r="AF11" s="489"/>
      <c r="AG11" s="487" t="s">
        <v>172</v>
      </c>
      <c r="AH11" s="488"/>
      <c r="AI11" s="488"/>
      <c r="AJ11" s="488"/>
      <c r="AK11" s="488"/>
      <c r="AL11" s="488"/>
      <c r="AM11" s="488"/>
      <c r="AN11" s="488"/>
      <c r="AO11" s="488"/>
      <c r="AP11" s="488"/>
      <c r="AQ11" s="488"/>
      <c r="AR11" s="489"/>
      <c r="AS11" s="483" t="s">
        <v>40</v>
      </c>
      <c r="AT11" s="484"/>
      <c r="AU11" s="515"/>
      <c r="AV11" s="485"/>
      <c r="AW11" s="491"/>
      <c r="AX11" s="486"/>
      <c r="AY11" s="486"/>
    </row>
    <row r="12" spans="1:51 16384:16384" ht="28.5">
      <c r="A12" s="225" t="s">
        <v>173</v>
      </c>
      <c r="B12" s="225" t="s">
        <v>174</v>
      </c>
      <c r="C12" s="225" t="s">
        <v>175</v>
      </c>
      <c r="D12" s="225" t="s">
        <v>176</v>
      </c>
      <c r="E12" s="225" t="s">
        <v>177</v>
      </c>
      <c r="F12" s="478"/>
      <c r="G12" s="478"/>
      <c r="H12" s="478"/>
      <c r="I12" s="478"/>
      <c r="J12" s="478"/>
      <c r="K12" s="478"/>
      <c r="L12" s="478"/>
      <c r="M12" s="478"/>
      <c r="N12" s="225">
        <v>2020</v>
      </c>
      <c r="O12" s="225">
        <v>2021</v>
      </c>
      <c r="P12" s="225">
        <v>2022</v>
      </c>
      <c r="Q12" s="225">
        <v>2023</v>
      </c>
      <c r="R12" s="225">
        <v>2024</v>
      </c>
      <c r="S12" s="478"/>
      <c r="T12" s="486"/>
      <c r="U12" s="224" t="s">
        <v>29</v>
      </c>
      <c r="V12" s="224" t="s">
        <v>30</v>
      </c>
      <c r="W12" s="224" t="s">
        <v>31</v>
      </c>
      <c r="X12" s="224" t="s">
        <v>8</v>
      </c>
      <c r="Y12" s="224" t="s">
        <v>32</v>
      </c>
      <c r="Z12" s="224" t="s">
        <v>33</v>
      </c>
      <c r="AA12" s="224" t="s">
        <v>34</v>
      </c>
      <c r="AB12" s="224" t="s">
        <v>35</v>
      </c>
      <c r="AC12" s="224" t="s">
        <v>36</v>
      </c>
      <c r="AD12" s="224" t="s">
        <v>37</v>
      </c>
      <c r="AE12" s="224" t="s">
        <v>38</v>
      </c>
      <c r="AF12" s="224" t="s">
        <v>39</v>
      </c>
      <c r="AG12" s="224" t="s">
        <v>29</v>
      </c>
      <c r="AH12" s="224" t="s">
        <v>30</v>
      </c>
      <c r="AI12" s="224" t="s">
        <v>31</v>
      </c>
      <c r="AJ12" s="224" t="s">
        <v>8</v>
      </c>
      <c r="AK12" s="224" t="s">
        <v>32</v>
      </c>
      <c r="AL12" s="224" t="s">
        <v>33</v>
      </c>
      <c r="AM12" s="224" t="s">
        <v>34</v>
      </c>
      <c r="AN12" s="224" t="s">
        <v>35</v>
      </c>
      <c r="AO12" s="224" t="s">
        <v>36</v>
      </c>
      <c r="AP12" s="224" t="s">
        <v>37</v>
      </c>
      <c r="AQ12" s="224" t="s">
        <v>38</v>
      </c>
      <c r="AR12" s="224" t="s">
        <v>39</v>
      </c>
      <c r="AS12" s="225" t="s">
        <v>178</v>
      </c>
      <c r="AT12" s="236" t="s">
        <v>179</v>
      </c>
      <c r="AU12" s="516"/>
      <c r="AV12" s="485"/>
      <c r="AW12" s="492"/>
      <c r="AX12" s="478"/>
      <c r="AY12" s="478"/>
    </row>
    <row r="13" spans="1:51 16384:16384" ht="269.25" customHeight="1">
      <c r="A13" s="237">
        <v>38</v>
      </c>
      <c r="B13" s="226"/>
      <c r="C13" s="238"/>
      <c r="D13" s="239"/>
      <c r="E13" s="239" t="s">
        <v>56</v>
      </c>
      <c r="F13" s="239" t="s">
        <v>180</v>
      </c>
      <c r="G13" s="239" t="s">
        <v>181</v>
      </c>
      <c r="H13" s="239" t="s">
        <v>182</v>
      </c>
      <c r="I13" s="239" t="s">
        <v>183</v>
      </c>
      <c r="J13" s="240">
        <v>1</v>
      </c>
      <c r="K13" s="241" t="s">
        <v>184</v>
      </c>
      <c r="L13" s="239" t="s">
        <v>185</v>
      </c>
      <c r="M13" s="242" t="s">
        <v>186</v>
      </c>
      <c r="N13" s="140">
        <v>1</v>
      </c>
      <c r="O13" s="140">
        <v>1</v>
      </c>
      <c r="P13" s="140">
        <v>1</v>
      </c>
      <c r="Q13" s="140">
        <v>1</v>
      </c>
      <c r="R13" s="140">
        <v>1</v>
      </c>
      <c r="S13" s="239" t="s">
        <v>187</v>
      </c>
      <c r="T13" s="239" t="s">
        <v>188</v>
      </c>
      <c r="U13" s="66">
        <v>0</v>
      </c>
      <c r="V13" s="67">
        <v>1</v>
      </c>
      <c r="W13" s="67">
        <v>1</v>
      </c>
      <c r="X13" s="67">
        <v>1</v>
      </c>
      <c r="Y13" s="67">
        <v>1</v>
      </c>
      <c r="Z13" s="8"/>
      <c r="AA13" s="8"/>
      <c r="AB13" s="8"/>
      <c r="AC13" s="8"/>
      <c r="AD13" s="8"/>
      <c r="AE13" s="8"/>
      <c r="AF13" s="8"/>
      <c r="AG13" s="243"/>
      <c r="AH13" s="243">
        <v>1</v>
      </c>
      <c r="AI13" s="243">
        <v>1</v>
      </c>
      <c r="AJ13" s="243">
        <v>1</v>
      </c>
      <c r="AK13" s="8"/>
      <c r="AL13" s="8"/>
      <c r="AM13" s="8"/>
      <c r="AN13" s="8"/>
      <c r="AO13" s="8"/>
      <c r="AP13" s="8"/>
      <c r="AQ13" s="8"/>
      <c r="AR13" s="8"/>
      <c r="AS13" s="244">
        <f>IF(I13="suma",SUM(AG13:AR13),IF(I13="creciente",MAX(AG13:AR13),IF(I13="DECRECIENTE",Q13-MIN(AG13:AR13),IF(I13="CONSTANTE",MAX(AG13:AR13)," "))))</f>
        <v>1</v>
      </c>
      <c r="AT13" s="245">
        <f>IF(I13="suma",AS13/R13,IF(I13="creciente",AS13/(MAX(U13:AF13)),IF(I13="DECRECIENTE",AS13/(Q13-(MIN(U13:AF13))),IF(I13="CONSTANTE",AS13/MAX(U13:AF13)," "))))</f>
        <v>1</v>
      </c>
      <c r="AU13" s="246" t="s">
        <v>189</v>
      </c>
      <c r="AV13" s="247" t="s">
        <v>96</v>
      </c>
      <c r="AW13" s="248" t="s">
        <v>190</v>
      </c>
      <c r="AX13" s="249" t="s">
        <v>191</v>
      </c>
      <c r="AY13" s="250" t="s">
        <v>70</v>
      </c>
      <c r="XFD13" s="13" t="s">
        <v>192</v>
      </c>
    </row>
    <row r="14" spans="1:51 16384:16384" ht="272.25" customHeight="1">
      <c r="A14" s="251">
        <v>39</v>
      </c>
      <c r="B14" s="226"/>
      <c r="C14" s="238"/>
      <c r="D14" s="239"/>
      <c r="E14" s="239" t="s">
        <v>56</v>
      </c>
      <c r="F14" s="239" t="s">
        <v>193</v>
      </c>
      <c r="G14" s="239" t="s">
        <v>194</v>
      </c>
      <c r="H14" s="239" t="s">
        <v>195</v>
      </c>
      <c r="I14" s="239" t="s">
        <v>183</v>
      </c>
      <c r="J14" s="252">
        <v>1</v>
      </c>
      <c r="K14" s="252" t="s">
        <v>184</v>
      </c>
      <c r="L14" s="239" t="s">
        <v>196</v>
      </c>
      <c r="M14" s="242" t="s">
        <v>186</v>
      </c>
      <c r="N14" s="140">
        <v>1</v>
      </c>
      <c r="O14" s="140">
        <v>1</v>
      </c>
      <c r="P14" s="140">
        <v>1</v>
      </c>
      <c r="Q14" s="140">
        <v>1</v>
      </c>
      <c r="R14" s="140">
        <v>1</v>
      </c>
      <c r="S14" s="239" t="s">
        <v>187</v>
      </c>
      <c r="T14" s="239" t="s">
        <v>197</v>
      </c>
      <c r="U14" s="253">
        <v>0</v>
      </c>
      <c r="V14" s="253">
        <v>15</v>
      </c>
      <c r="W14" s="253">
        <v>15</v>
      </c>
      <c r="X14" s="253">
        <v>15</v>
      </c>
      <c r="Y14" s="253">
        <v>15</v>
      </c>
      <c r="Z14" s="8"/>
      <c r="AA14" s="8"/>
      <c r="AB14" s="8"/>
      <c r="AC14" s="8"/>
      <c r="AD14" s="8"/>
      <c r="AE14" s="8"/>
      <c r="AF14" s="8"/>
      <c r="AG14" s="8">
        <v>2</v>
      </c>
      <c r="AH14" s="8">
        <v>15</v>
      </c>
      <c r="AI14" s="8">
        <v>15</v>
      </c>
      <c r="AJ14" s="253">
        <v>15</v>
      </c>
      <c r="AK14" s="8"/>
      <c r="AL14" s="8"/>
      <c r="AM14" s="8"/>
      <c r="AN14" s="8"/>
      <c r="AO14" s="8"/>
      <c r="AP14" s="8"/>
      <c r="AQ14" s="8"/>
      <c r="AR14" s="8"/>
      <c r="AS14" s="8">
        <f>IF(I14="suma",SUM(AG14:AR14),IF(I14="creciente",MAX(AG14:AR14),IF(I14="DECRECIENTE",Q14-MIN(AG14:AR14),IF(I14="CONSTANTE",MAX(AG14:AR14)," "))))</f>
        <v>15</v>
      </c>
      <c r="AT14" s="245">
        <f>IF(I14="suma",AS14/R14,IF(I14="creciente",AS14/(MAX(U14:AF14)),IF(I14="DECRECIENTE",AS14/(Q14-(MIN(U14:AF14))),IF(I14="CONSTANTE",AS14/MAX(U14:AF14)," "))))</f>
        <v>1</v>
      </c>
      <c r="AU14" s="254" t="s">
        <v>198</v>
      </c>
      <c r="AV14" s="247" t="s">
        <v>98</v>
      </c>
      <c r="AW14" s="222" t="s">
        <v>199</v>
      </c>
      <c r="AX14" s="249" t="s">
        <v>191</v>
      </c>
      <c r="AY14" s="250" t="s">
        <v>70</v>
      </c>
      <c r="XFD14" s="13" t="s">
        <v>200</v>
      </c>
    </row>
    <row r="15" spans="1:51 16384:16384" ht="93" customHeight="1">
      <c r="A15" s="226"/>
      <c r="B15" s="226"/>
      <c r="C15" s="106">
        <v>8</v>
      </c>
      <c r="D15" s="239" t="s">
        <v>201</v>
      </c>
      <c r="E15" s="239" t="s">
        <v>56</v>
      </c>
      <c r="F15" s="239" t="s">
        <v>202</v>
      </c>
      <c r="G15" s="239" t="s">
        <v>203</v>
      </c>
      <c r="H15" s="239" t="s">
        <v>204</v>
      </c>
      <c r="I15" s="239" t="s">
        <v>205</v>
      </c>
      <c r="J15" s="252" t="s">
        <v>206</v>
      </c>
      <c r="K15" s="252" t="s">
        <v>184</v>
      </c>
      <c r="L15" s="239" t="s">
        <v>207</v>
      </c>
      <c r="M15" s="242" t="s">
        <v>186</v>
      </c>
      <c r="N15" s="255"/>
      <c r="O15" s="255"/>
      <c r="P15" s="255"/>
      <c r="Q15" s="255"/>
      <c r="R15" s="255"/>
      <c r="S15" s="256" t="s">
        <v>208</v>
      </c>
      <c r="T15" s="239" t="s">
        <v>209</v>
      </c>
      <c r="U15" s="253"/>
      <c r="V15" s="253"/>
      <c r="W15" s="253"/>
      <c r="X15" s="253"/>
      <c r="Y15" s="253"/>
      <c r="Z15" s="8"/>
      <c r="AA15" s="8"/>
      <c r="AB15" s="8"/>
      <c r="AC15" s="8"/>
      <c r="AD15" s="8"/>
      <c r="AE15" s="8"/>
      <c r="AF15" s="8"/>
      <c r="AG15" s="8"/>
      <c r="AH15" s="8">
        <v>0</v>
      </c>
      <c r="AI15" s="8">
        <v>3</v>
      </c>
      <c r="AJ15" s="8">
        <v>5</v>
      </c>
      <c r="AK15" s="8"/>
      <c r="AL15" s="8"/>
      <c r="AM15" s="8"/>
      <c r="AN15" s="8"/>
      <c r="AO15" s="8"/>
      <c r="AP15" s="8"/>
      <c r="AQ15" s="8"/>
      <c r="AR15" s="8"/>
      <c r="AS15" s="8">
        <f t="shared" ref="AS15:AS19" si="0">IF(I15="suma",SUM(AG15:AR15),IF(I15="creciente",MAX(AG15:AR15),IF(I15="DECRECIENTE",Q15-MIN(AG15:AR15),IF(I15="CONSTANTE",AVERAGE(AG15:AR15)," "))))</f>
        <v>8</v>
      </c>
      <c r="AT15" s="243"/>
      <c r="AU15" s="223" t="s">
        <v>210</v>
      </c>
      <c r="AV15" s="247" t="s">
        <v>101</v>
      </c>
      <c r="AW15" s="90" t="s">
        <v>211</v>
      </c>
      <c r="AX15" s="257" t="s">
        <v>56</v>
      </c>
      <c r="AY15" s="250" t="s">
        <v>56</v>
      </c>
      <c r="XFD15" s="13" t="s">
        <v>212</v>
      </c>
    </row>
    <row r="16" spans="1:51 16384:16384" ht="120">
      <c r="A16" s="226"/>
      <c r="B16" s="226"/>
      <c r="C16" s="238"/>
      <c r="D16" s="239" t="s">
        <v>213</v>
      </c>
      <c r="E16" s="239" t="s">
        <v>56</v>
      </c>
      <c r="F16" s="239" t="s">
        <v>214</v>
      </c>
      <c r="G16" s="239" t="s">
        <v>215</v>
      </c>
      <c r="H16" s="239" t="s">
        <v>216</v>
      </c>
      <c r="I16" s="239" t="s">
        <v>205</v>
      </c>
      <c r="J16" s="252">
        <v>1</v>
      </c>
      <c r="K16" s="252" t="s">
        <v>184</v>
      </c>
      <c r="L16" s="239" t="s">
        <v>217</v>
      </c>
      <c r="M16" s="242" t="s">
        <v>186</v>
      </c>
      <c r="N16" s="255">
        <v>0</v>
      </c>
      <c r="O16" s="255">
        <v>0</v>
      </c>
      <c r="P16" s="255">
        <v>0</v>
      </c>
      <c r="Q16" s="255">
        <v>0</v>
      </c>
      <c r="R16" s="255">
        <v>1</v>
      </c>
      <c r="S16" s="239" t="s">
        <v>218</v>
      </c>
      <c r="T16" s="239" t="s">
        <v>219</v>
      </c>
      <c r="U16" s="253">
        <v>0</v>
      </c>
      <c r="V16" s="253">
        <v>0</v>
      </c>
      <c r="W16" s="253">
        <v>0</v>
      </c>
      <c r="X16" s="253">
        <v>1</v>
      </c>
      <c r="Y16" s="253">
        <v>0</v>
      </c>
      <c r="Z16" s="8"/>
      <c r="AA16" s="8"/>
      <c r="AB16" s="8"/>
      <c r="AC16" s="8"/>
      <c r="AD16" s="8"/>
      <c r="AE16" s="8"/>
      <c r="AF16" s="8"/>
      <c r="AG16" s="8"/>
      <c r="AH16" s="8"/>
      <c r="AI16" s="8"/>
      <c r="AJ16" s="8"/>
      <c r="AK16" s="8"/>
      <c r="AL16" s="8"/>
      <c r="AM16" s="8"/>
      <c r="AN16" s="8"/>
      <c r="AO16" s="8"/>
      <c r="AP16" s="8"/>
      <c r="AQ16" s="8"/>
      <c r="AR16" s="8"/>
      <c r="AS16" s="8">
        <f t="shared" si="0"/>
        <v>0</v>
      </c>
      <c r="AT16" s="244">
        <f t="shared" ref="AT16:AT19" si="1">IF(I16="suma",AS16/R16,IF(I16="creciente",AS16/(MAX(U16:AF16)),IF(I16="DECRECIENTE",AS16/(Q16-(MIN(U16:AF16))),IF(I16="CONSTANTE",AS16/AVERAGE(U16:AF16)," "))))</f>
        <v>0</v>
      </c>
      <c r="AU16" s="258" t="s">
        <v>220</v>
      </c>
      <c r="AV16" s="179"/>
      <c r="AW16" s="259" t="s">
        <v>221</v>
      </c>
      <c r="AX16" s="257" t="s">
        <v>56</v>
      </c>
      <c r="AY16" s="250" t="s">
        <v>56</v>
      </c>
      <c r="XFD16" s="13" t="s">
        <v>222</v>
      </c>
    </row>
    <row r="17" spans="1:51" ht="89.25" customHeight="1">
      <c r="A17" s="226"/>
      <c r="B17" s="226"/>
      <c r="C17" s="238"/>
      <c r="D17" s="239" t="s">
        <v>201</v>
      </c>
      <c r="E17" s="239" t="s">
        <v>56</v>
      </c>
      <c r="F17" s="239" t="s">
        <v>223</v>
      </c>
      <c r="G17" s="239" t="s">
        <v>224</v>
      </c>
      <c r="H17" s="239" t="s">
        <v>225</v>
      </c>
      <c r="I17" s="239" t="s">
        <v>205</v>
      </c>
      <c r="J17" s="252">
        <v>1</v>
      </c>
      <c r="K17" s="252" t="s">
        <v>184</v>
      </c>
      <c r="L17" s="260" t="s">
        <v>226</v>
      </c>
      <c r="M17" s="242" t="s">
        <v>186</v>
      </c>
      <c r="N17" s="255">
        <v>0</v>
      </c>
      <c r="O17" s="255">
        <v>0</v>
      </c>
      <c r="P17" s="255">
        <v>0</v>
      </c>
      <c r="Q17" s="255">
        <v>0</v>
      </c>
      <c r="R17" s="255">
        <v>1</v>
      </c>
      <c r="S17" s="239" t="s">
        <v>208</v>
      </c>
      <c r="T17" s="239" t="s">
        <v>227</v>
      </c>
      <c r="U17" s="253">
        <v>0</v>
      </c>
      <c r="V17" s="253">
        <v>0</v>
      </c>
      <c r="W17" s="253">
        <v>1</v>
      </c>
      <c r="X17" s="253">
        <v>0</v>
      </c>
      <c r="Y17" s="253">
        <v>0</v>
      </c>
      <c r="Z17" s="8"/>
      <c r="AA17" s="8"/>
      <c r="AB17" s="8"/>
      <c r="AC17" s="8"/>
      <c r="AD17" s="8"/>
      <c r="AE17" s="8"/>
      <c r="AF17" s="8"/>
      <c r="AG17" s="8">
        <v>0</v>
      </c>
      <c r="AH17" s="8">
        <v>0</v>
      </c>
      <c r="AI17" s="8">
        <v>1</v>
      </c>
      <c r="AJ17" s="8">
        <v>0</v>
      </c>
      <c r="AK17" s="8"/>
      <c r="AL17" s="8"/>
      <c r="AM17" s="8"/>
      <c r="AN17" s="8"/>
      <c r="AO17" s="8"/>
      <c r="AP17" s="8"/>
      <c r="AQ17" s="8"/>
      <c r="AR17" s="8"/>
      <c r="AS17" s="8">
        <f t="shared" si="0"/>
        <v>1</v>
      </c>
      <c r="AT17" s="244">
        <f t="shared" si="1"/>
        <v>1</v>
      </c>
      <c r="AU17" s="258" t="s">
        <v>220</v>
      </c>
      <c r="AV17" s="247"/>
      <c r="AW17" s="249" t="s">
        <v>228</v>
      </c>
      <c r="AX17" s="257" t="s">
        <v>56</v>
      </c>
      <c r="AY17" s="250" t="s">
        <v>56</v>
      </c>
    </row>
    <row r="18" spans="1:51" ht="97.5" customHeight="1">
      <c r="A18" s="226"/>
      <c r="B18" s="226"/>
      <c r="C18" s="238"/>
      <c r="D18" s="239" t="s">
        <v>201</v>
      </c>
      <c r="E18" s="239" t="s">
        <v>56</v>
      </c>
      <c r="F18" s="239" t="s">
        <v>229</v>
      </c>
      <c r="G18" s="239" t="s">
        <v>230</v>
      </c>
      <c r="H18" s="239" t="s">
        <v>231</v>
      </c>
      <c r="I18" s="239" t="s">
        <v>232</v>
      </c>
      <c r="J18" s="252">
        <v>1</v>
      </c>
      <c r="K18" s="252" t="s">
        <v>184</v>
      </c>
      <c r="L18" s="239" t="s">
        <v>233</v>
      </c>
      <c r="M18" s="242" t="s">
        <v>186</v>
      </c>
      <c r="N18" s="255">
        <v>0</v>
      </c>
      <c r="O18" s="255">
        <v>0</v>
      </c>
      <c r="P18" s="255">
        <v>0</v>
      </c>
      <c r="Q18" s="255">
        <v>0</v>
      </c>
      <c r="R18" s="255">
        <v>1</v>
      </c>
      <c r="S18" s="239" t="s">
        <v>218</v>
      </c>
      <c r="T18" s="239" t="s">
        <v>234</v>
      </c>
      <c r="U18" s="253">
        <v>0</v>
      </c>
      <c r="V18" s="253">
        <v>0</v>
      </c>
      <c r="W18" s="253">
        <v>1</v>
      </c>
      <c r="X18" s="253">
        <v>0</v>
      </c>
      <c r="Y18" s="253">
        <v>0</v>
      </c>
      <c r="Z18" s="8"/>
      <c r="AA18" s="8"/>
      <c r="AB18" s="8"/>
      <c r="AC18" s="8"/>
      <c r="AD18" s="8"/>
      <c r="AE18" s="8"/>
      <c r="AF18" s="8"/>
      <c r="AG18" s="8">
        <v>0</v>
      </c>
      <c r="AH18" s="8">
        <v>0</v>
      </c>
      <c r="AI18" s="8">
        <v>0</v>
      </c>
      <c r="AJ18" s="8">
        <v>1</v>
      </c>
      <c r="AK18" s="8"/>
      <c r="AL18" s="8"/>
      <c r="AM18" s="8"/>
      <c r="AN18" s="8"/>
      <c r="AO18" s="8"/>
      <c r="AP18" s="8"/>
      <c r="AQ18" s="8"/>
      <c r="AR18" s="8"/>
      <c r="AS18" s="8">
        <f t="shared" si="0"/>
        <v>1</v>
      </c>
      <c r="AT18" s="244">
        <f t="shared" si="1"/>
        <v>1</v>
      </c>
      <c r="AU18" s="258" t="s">
        <v>235</v>
      </c>
      <c r="AV18" s="247" t="s">
        <v>116</v>
      </c>
      <c r="AW18" s="249" t="s">
        <v>236</v>
      </c>
      <c r="AX18" s="257" t="s">
        <v>56</v>
      </c>
      <c r="AY18" s="250" t="s">
        <v>56</v>
      </c>
    </row>
    <row r="19" spans="1:51" ht="254.25" customHeight="1">
      <c r="A19" s="226"/>
      <c r="B19" s="226"/>
      <c r="C19" s="238"/>
      <c r="D19" s="239" t="s">
        <v>201</v>
      </c>
      <c r="E19" s="239" t="s">
        <v>56</v>
      </c>
      <c r="F19" s="239" t="s">
        <v>237</v>
      </c>
      <c r="G19" s="239" t="s">
        <v>238</v>
      </c>
      <c r="H19" s="239" t="s">
        <v>239</v>
      </c>
      <c r="I19" s="239" t="s">
        <v>205</v>
      </c>
      <c r="J19" s="252">
        <v>4</v>
      </c>
      <c r="K19" s="252" t="s">
        <v>184</v>
      </c>
      <c r="L19" s="239" t="s">
        <v>240</v>
      </c>
      <c r="M19" s="242" t="s">
        <v>186</v>
      </c>
      <c r="N19" s="255">
        <v>0</v>
      </c>
      <c r="O19" s="255">
        <v>0</v>
      </c>
      <c r="P19" s="255">
        <v>0</v>
      </c>
      <c r="Q19" s="255">
        <v>0</v>
      </c>
      <c r="R19" s="255">
        <v>4</v>
      </c>
      <c r="S19" s="239" t="s">
        <v>187</v>
      </c>
      <c r="T19" s="239" t="s">
        <v>241</v>
      </c>
      <c r="U19" s="253">
        <v>0</v>
      </c>
      <c r="V19" s="253">
        <v>1</v>
      </c>
      <c r="W19" s="253">
        <v>1</v>
      </c>
      <c r="X19" s="253">
        <v>1</v>
      </c>
      <c r="Y19" s="253">
        <v>1</v>
      </c>
      <c r="Z19" s="8"/>
      <c r="AA19" s="8"/>
      <c r="AB19" s="8"/>
      <c r="AC19" s="8"/>
      <c r="AD19" s="8"/>
      <c r="AE19" s="8"/>
      <c r="AF19" s="8"/>
      <c r="AG19" s="8">
        <v>0</v>
      </c>
      <c r="AH19" s="8">
        <v>2</v>
      </c>
      <c r="AI19" s="8">
        <v>1</v>
      </c>
      <c r="AJ19" s="8">
        <v>1</v>
      </c>
      <c r="AK19" s="8"/>
      <c r="AL19" s="8"/>
      <c r="AM19" s="8"/>
      <c r="AN19" s="8"/>
      <c r="AO19" s="8"/>
      <c r="AP19" s="8"/>
      <c r="AQ19" s="8"/>
      <c r="AR19" s="8"/>
      <c r="AS19" s="8">
        <f t="shared" si="0"/>
        <v>4</v>
      </c>
      <c r="AT19" s="244">
        <f t="shared" si="1"/>
        <v>1</v>
      </c>
      <c r="AU19" s="258" t="s">
        <v>242</v>
      </c>
      <c r="AV19" s="247" t="s">
        <v>119</v>
      </c>
      <c r="AW19" s="85" t="s">
        <v>243</v>
      </c>
      <c r="AX19" s="257" t="s">
        <v>244</v>
      </c>
      <c r="AY19" s="257" t="s">
        <v>244</v>
      </c>
    </row>
    <row r="20" spans="1:51" ht="14.25" customHeight="1">
      <c r="A20" s="479" t="s">
        <v>107</v>
      </c>
      <c r="B20" s="480"/>
      <c r="C20" s="480"/>
      <c r="D20" s="480"/>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0"/>
      <c r="AM20" s="480"/>
      <c r="AN20" s="480"/>
      <c r="AO20" s="480"/>
      <c r="AP20" s="480"/>
      <c r="AQ20" s="480"/>
      <c r="AR20" s="480"/>
      <c r="AS20" s="480"/>
      <c r="AT20" s="480"/>
      <c r="AU20" s="480"/>
      <c r="AV20" s="481"/>
      <c r="AW20" s="480"/>
      <c r="AX20" s="480"/>
      <c r="AY20" s="482"/>
    </row>
    <row r="21" spans="1:51" ht="56.45" customHeight="1">
      <c r="A21" s="499" t="s">
        <v>245</v>
      </c>
      <c r="B21" s="476" t="s">
        <v>246</v>
      </c>
      <c r="C21" s="476"/>
      <c r="D21" s="476"/>
      <c r="E21" s="476"/>
      <c r="F21" s="476"/>
      <c r="G21" s="499" t="s">
        <v>247</v>
      </c>
      <c r="H21" s="499"/>
      <c r="I21" s="499"/>
      <c r="J21" s="499"/>
      <c r="K21" s="499"/>
      <c r="L21" s="499"/>
      <c r="M21" s="499"/>
      <c r="N21" s="499"/>
      <c r="O21" s="476" t="s">
        <v>246</v>
      </c>
      <c r="P21" s="476"/>
      <c r="Q21" s="476"/>
      <c r="R21" s="476"/>
      <c r="S21" s="476"/>
      <c r="T21" s="476"/>
      <c r="U21" s="476" t="s">
        <v>246</v>
      </c>
      <c r="V21" s="476"/>
      <c r="W21" s="476"/>
      <c r="X21" s="476"/>
      <c r="Y21" s="476"/>
      <c r="Z21" s="476"/>
      <c r="AA21" s="476"/>
      <c r="AB21" s="476"/>
      <c r="AC21" s="476" t="s">
        <v>246</v>
      </c>
      <c r="AD21" s="476"/>
      <c r="AE21" s="476"/>
      <c r="AF21" s="476"/>
      <c r="AG21" s="476"/>
      <c r="AH21" s="476"/>
      <c r="AI21" s="476"/>
      <c r="AJ21" s="476"/>
      <c r="AK21" s="476"/>
      <c r="AL21" s="476"/>
      <c r="AM21" s="476"/>
      <c r="AN21" s="476"/>
      <c r="AO21" s="499" t="s">
        <v>248</v>
      </c>
      <c r="AP21" s="499"/>
      <c r="AQ21" s="499"/>
      <c r="AR21" s="499"/>
      <c r="AS21" s="476" t="s">
        <v>249</v>
      </c>
      <c r="AT21" s="476"/>
      <c r="AU21" s="476"/>
      <c r="AV21" s="476"/>
      <c r="AW21" s="476"/>
      <c r="AX21" s="476"/>
      <c r="AY21" s="476"/>
    </row>
    <row r="22" spans="1:51" ht="18.600000000000001" customHeight="1">
      <c r="A22" s="499"/>
      <c r="B22" s="526" t="s">
        <v>250</v>
      </c>
      <c r="C22" s="527"/>
      <c r="D22" s="527"/>
      <c r="E22" s="527"/>
      <c r="F22" s="528"/>
      <c r="G22" s="499"/>
      <c r="H22" s="499"/>
      <c r="I22" s="499"/>
      <c r="J22" s="499"/>
      <c r="K22" s="499"/>
      <c r="L22" s="499"/>
      <c r="M22" s="499"/>
      <c r="N22" s="499"/>
      <c r="O22" s="476" t="s">
        <v>251</v>
      </c>
      <c r="P22" s="476"/>
      <c r="Q22" s="476"/>
      <c r="R22" s="476"/>
      <c r="S22" s="476"/>
      <c r="T22" s="476"/>
      <c r="U22" s="476" t="s">
        <v>252</v>
      </c>
      <c r="V22" s="476"/>
      <c r="W22" s="476"/>
      <c r="X22" s="476"/>
      <c r="Y22" s="476"/>
      <c r="Z22" s="476"/>
      <c r="AA22" s="476"/>
      <c r="AB22" s="476"/>
      <c r="AC22" s="476" t="s">
        <v>253</v>
      </c>
      <c r="AD22" s="476"/>
      <c r="AE22" s="476"/>
      <c r="AF22" s="476"/>
      <c r="AG22" s="476"/>
      <c r="AH22" s="476"/>
      <c r="AI22" s="476"/>
      <c r="AJ22" s="476"/>
      <c r="AK22" s="476"/>
      <c r="AL22" s="476"/>
      <c r="AM22" s="476"/>
      <c r="AN22" s="476"/>
      <c r="AO22" s="499"/>
      <c r="AP22" s="499"/>
      <c r="AQ22" s="499"/>
      <c r="AR22" s="499"/>
      <c r="AS22" s="476" t="s">
        <v>254</v>
      </c>
      <c r="AT22" s="476"/>
      <c r="AU22" s="476"/>
      <c r="AV22" s="476"/>
      <c r="AW22" s="476"/>
      <c r="AX22" s="476"/>
      <c r="AY22" s="476"/>
    </row>
    <row r="23" spans="1:51" ht="30.95" customHeight="1">
      <c r="A23" s="499"/>
      <c r="B23" s="476" t="s">
        <v>255</v>
      </c>
      <c r="C23" s="476"/>
      <c r="D23" s="476"/>
      <c r="E23" s="476"/>
      <c r="F23" s="476"/>
      <c r="G23" s="499"/>
      <c r="H23" s="499"/>
      <c r="I23" s="499"/>
      <c r="J23" s="499"/>
      <c r="K23" s="499"/>
      <c r="L23" s="499"/>
      <c r="M23" s="499"/>
      <c r="N23" s="499"/>
      <c r="O23" s="476" t="s">
        <v>256</v>
      </c>
      <c r="P23" s="476"/>
      <c r="Q23" s="476"/>
      <c r="R23" s="476"/>
      <c r="S23" s="476"/>
      <c r="T23" s="476"/>
      <c r="U23" s="476" t="s">
        <v>257</v>
      </c>
      <c r="V23" s="476"/>
      <c r="W23" s="476"/>
      <c r="X23" s="476"/>
      <c r="Y23" s="476"/>
      <c r="Z23" s="476"/>
      <c r="AA23" s="476"/>
      <c r="AB23" s="476"/>
      <c r="AC23" s="476" t="s">
        <v>258</v>
      </c>
      <c r="AD23" s="476"/>
      <c r="AE23" s="476"/>
      <c r="AF23" s="476"/>
      <c r="AG23" s="476"/>
      <c r="AH23" s="476"/>
      <c r="AI23" s="476"/>
      <c r="AJ23" s="476"/>
      <c r="AK23" s="476"/>
      <c r="AL23" s="476"/>
      <c r="AM23" s="476"/>
      <c r="AN23" s="476"/>
      <c r="AO23" s="499"/>
      <c r="AP23" s="499"/>
      <c r="AQ23" s="499"/>
      <c r="AR23" s="499"/>
      <c r="AS23" s="476" t="s">
        <v>259</v>
      </c>
      <c r="AT23" s="476"/>
      <c r="AU23" s="476"/>
      <c r="AV23" s="476"/>
      <c r="AW23" s="476"/>
      <c r="AX23" s="476"/>
      <c r="AY23" s="476"/>
    </row>
  </sheetData>
  <mergeCells count="59">
    <mergeCell ref="B21:F21"/>
    <mergeCell ref="B23:F23"/>
    <mergeCell ref="G21:N23"/>
    <mergeCell ref="O21:T21"/>
    <mergeCell ref="O22:T22"/>
    <mergeCell ref="B22:F22"/>
    <mergeCell ref="T11:T12"/>
    <mergeCell ref="N11:R11"/>
    <mergeCell ref="H11:H12"/>
    <mergeCell ref="M11:M12"/>
    <mergeCell ref="S11:S12"/>
    <mergeCell ref="L11:L12"/>
    <mergeCell ref="AU5:AU12"/>
    <mergeCell ref="A5:AF5"/>
    <mergeCell ref="A6:A8"/>
    <mergeCell ref="J11:J12"/>
    <mergeCell ref="U11:AF11"/>
    <mergeCell ref="F11:F12"/>
    <mergeCell ref="G11:G12"/>
    <mergeCell ref="A11:E11"/>
    <mergeCell ref="A9:D9"/>
    <mergeCell ref="A10:D10"/>
    <mergeCell ref="I6:T8"/>
    <mergeCell ref="E7:F7"/>
    <mergeCell ref="E8:F8"/>
    <mergeCell ref="B6:C8"/>
    <mergeCell ref="E9:AF9"/>
    <mergeCell ref="E10:AF10"/>
    <mergeCell ref="AC22:AN22"/>
    <mergeCell ref="AC23:AN23"/>
    <mergeCell ref="AS23:AY23"/>
    <mergeCell ref="AC21:AN21"/>
    <mergeCell ref="U22:AB22"/>
    <mergeCell ref="AS22:AY22"/>
    <mergeCell ref="AS21:AY21"/>
    <mergeCell ref="AO21:AR23"/>
    <mergeCell ref="AX1:AY1"/>
    <mergeCell ref="AX2:AY2"/>
    <mergeCell ref="AX3:AY3"/>
    <mergeCell ref="AX4:AY4"/>
    <mergeCell ref="A1:AW1"/>
    <mergeCell ref="A2:AW2"/>
    <mergeCell ref="A3:AW4"/>
    <mergeCell ref="D6:D8"/>
    <mergeCell ref="E6:F6"/>
    <mergeCell ref="O23:T23"/>
    <mergeCell ref="U21:AB21"/>
    <mergeCell ref="U23:AB23"/>
    <mergeCell ref="I11:I12"/>
    <mergeCell ref="K11:K12"/>
    <mergeCell ref="A20:AY20"/>
    <mergeCell ref="AS11:AT11"/>
    <mergeCell ref="AV5:AV12"/>
    <mergeCell ref="AX5:AX12"/>
    <mergeCell ref="AY5:AY12"/>
    <mergeCell ref="AG11:AR11"/>
    <mergeCell ref="AW5:AW12"/>
    <mergeCell ref="AG5:AT10"/>
    <mergeCell ref="A21:A23"/>
  </mergeCells>
  <hyperlinks>
    <hyperlink ref="AV14" r:id="rId1" xr:uid="{1375A6E4-250C-4549-ABD5-A334DA50B28F}"/>
    <hyperlink ref="AV13" r:id="rId2" xr:uid="{42625304-8E6F-4595-845A-64B33809295C}"/>
    <hyperlink ref="AV15" r:id="rId3" xr:uid="{A5FB57A3-104C-42A4-A28B-CA9DEA9E9EF3}"/>
    <hyperlink ref="AV18" r:id="rId4" xr:uid="{F08416FD-50FA-4BA6-8E93-F769B5DFB632}"/>
    <hyperlink ref="AV19" r:id="rId5" xr:uid="{F0A8BD1C-BBFD-46FA-A6D7-90E25A1F0545}"/>
  </hyperlinks>
  <pageMargins left="0.70866141732283472" right="0.70866141732283472" top="0.74803149606299213" bottom="0.74803149606299213" header="0.31496062992125984" footer="0.31496062992125984"/>
  <pageSetup paperSize="5" scale="18" orientation="landscape" r:id="rId6"/>
  <headerFooter>
    <oddFooter>&amp;C_x000D_&amp;1#&amp;"Calibri"&amp;10&amp;K000000 Información Pública</oddFooter>
  </headerFooter>
  <colBreaks count="2" manualBreakCount="2">
    <brk id="51" max="1048575" man="1"/>
    <brk id="97" max="1048575" man="1"/>
  </colBreaks>
  <legacyDrawing r:id="rId7"/>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Hoja1!$B$2:$B$3</xm:f>
          </x14:formula1>
          <xm:sqref>K13:K19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6"/>
  <sheetViews>
    <sheetView topLeftCell="A22" workbookViewId="0">
      <selection activeCell="A42" sqref="A42"/>
    </sheetView>
  </sheetViews>
  <sheetFormatPr baseColWidth="10" defaultColWidth="9.140625" defaultRowHeight="15"/>
  <cols>
    <col min="1" max="1" width="11.28515625" customWidth="1"/>
    <col min="2" max="2" width="74.140625" customWidth="1"/>
  </cols>
  <sheetData>
    <row r="1" spans="1:2">
      <c r="A1" s="53" t="s">
        <v>260</v>
      </c>
      <c r="B1" s="53" t="s">
        <v>261</v>
      </c>
    </row>
    <row r="2" spans="1:2">
      <c r="A2" s="54" t="s">
        <v>262</v>
      </c>
      <c r="B2" s="54" t="s">
        <v>263</v>
      </c>
    </row>
    <row r="3" spans="1:2">
      <c r="A3" s="55" t="s">
        <v>264</v>
      </c>
      <c r="B3" s="56" t="s">
        <v>265</v>
      </c>
    </row>
    <row r="4" spans="1:2">
      <c r="A4" s="55" t="s">
        <v>266</v>
      </c>
      <c r="B4" s="56" t="s">
        <v>267</v>
      </c>
    </row>
    <row r="5" spans="1:2">
      <c r="A5" s="57" t="s">
        <v>268</v>
      </c>
      <c r="B5" s="57" t="s">
        <v>269</v>
      </c>
    </row>
    <row r="6" spans="1:2">
      <c r="A6" s="57" t="s">
        <v>270</v>
      </c>
      <c r="B6" s="57" t="s">
        <v>271</v>
      </c>
    </row>
    <row r="7" spans="1:2">
      <c r="A7" s="57" t="s">
        <v>272</v>
      </c>
      <c r="B7" s="57" t="s">
        <v>273</v>
      </c>
    </row>
    <row r="8" spans="1:2">
      <c r="A8" s="57" t="s">
        <v>274</v>
      </c>
      <c r="B8" s="57" t="s">
        <v>275</v>
      </c>
    </row>
    <row r="9" spans="1:2">
      <c r="A9" s="57" t="s">
        <v>276</v>
      </c>
      <c r="B9" s="57" t="s">
        <v>277</v>
      </c>
    </row>
    <row r="10" spans="1:2">
      <c r="A10" s="57" t="s">
        <v>278</v>
      </c>
      <c r="B10" s="57" t="s">
        <v>279</v>
      </c>
    </row>
    <row r="11" spans="1:2">
      <c r="A11" s="57" t="s">
        <v>280</v>
      </c>
      <c r="B11" s="57" t="s">
        <v>281</v>
      </c>
    </row>
    <row r="12" spans="1:2">
      <c r="A12" s="57" t="s">
        <v>282</v>
      </c>
      <c r="B12" s="57" t="s">
        <v>283</v>
      </c>
    </row>
    <row r="13" spans="1:2">
      <c r="A13" s="57" t="s">
        <v>284</v>
      </c>
      <c r="B13" s="57" t="s">
        <v>285</v>
      </c>
    </row>
    <row r="14" spans="1:2">
      <c r="A14" s="57" t="s">
        <v>286</v>
      </c>
      <c r="B14" s="57" t="s">
        <v>287</v>
      </c>
    </row>
    <row r="15" spans="1:2">
      <c r="A15" s="57" t="s">
        <v>288</v>
      </c>
      <c r="B15" s="58" t="s">
        <v>289</v>
      </c>
    </row>
    <row r="16" spans="1:2">
      <c r="A16" s="57" t="s">
        <v>290</v>
      </c>
      <c r="B16" s="58" t="s">
        <v>291</v>
      </c>
    </row>
    <row r="17" spans="1:2">
      <c r="A17" s="57" t="s">
        <v>292</v>
      </c>
      <c r="B17" s="57" t="s">
        <v>293</v>
      </c>
    </row>
    <row r="18" spans="1:2">
      <c r="A18" s="57" t="s">
        <v>294</v>
      </c>
      <c r="B18" s="57" t="s">
        <v>295</v>
      </c>
    </row>
    <row r="19" spans="1:2">
      <c r="A19" s="57" t="s">
        <v>296</v>
      </c>
      <c r="B19" s="57" t="s">
        <v>297</v>
      </c>
    </row>
    <row r="20" spans="1:2">
      <c r="A20" s="57" t="s">
        <v>298</v>
      </c>
      <c r="B20" s="58" t="s">
        <v>299</v>
      </c>
    </row>
    <row r="21" spans="1:2">
      <c r="A21" s="57" t="s">
        <v>300</v>
      </c>
      <c r="B21" s="58" t="s">
        <v>301</v>
      </c>
    </row>
    <row r="22" spans="1:2">
      <c r="A22" s="60" t="s">
        <v>302</v>
      </c>
      <c r="B22" s="61" t="s">
        <v>303</v>
      </c>
    </row>
    <row r="23" spans="1:2">
      <c r="A23" s="57" t="s">
        <v>304</v>
      </c>
      <c r="B23" s="57" t="s">
        <v>305</v>
      </c>
    </row>
    <row r="24" spans="1:2">
      <c r="A24" s="57" t="s">
        <v>306</v>
      </c>
      <c r="B24" s="57" t="s">
        <v>307</v>
      </c>
    </row>
    <row r="25" spans="1:2">
      <c r="A25" s="57" t="s">
        <v>308</v>
      </c>
      <c r="B25" s="57" t="s">
        <v>309</v>
      </c>
    </row>
    <row r="26" spans="1:2">
      <c r="A26" s="57" t="s">
        <v>310</v>
      </c>
      <c r="B26" s="58" t="s">
        <v>311</v>
      </c>
    </row>
    <row r="27" spans="1:2">
      <c r="A27" s="55" t="s">
        <v>312</v>
      </c>
      <c r="B27" s="55" t="s">
        <v>313</v>
      </c>
    </row>
    <row r="28" spans="1:2">
      <c r="A28" s="55" t="s">
        <v>314</v>
      </c>
      <c r="B28" s="55" t="s">
        <v>315</v>
      </c>
    </row>
    <row r="29" spans="1:2">
      <c r="A29" s="57" t="s">
        <v>316</v>
      </c>
      <c r="B29" s="58" t="s">
        <v>317</v>
      </c>
    </row>
    <row r="30" spans="1:2">
      <c r="A30" s="57" t="s">
        <v>318</v>
      </c>
      <c r="B30" s="57" t="s">
        <v>319</v>
      </c>
    </row>
    <row r="31" spans="1:2">
      <c r="A31" s="57" t="s">
        <v>320</v>
      </c>
      <c r="B31" s="58" t="s">
        <v>321</v>
      </c>
    </row>
    <row r="32" spans="1:2">
      <c r="A32" s="57" t="s">
        <v>322</v>
      </c>
      <c r="B32" s="57" t="s">
        <v>323</v>
      </c>
    </row>
    <row r="33" spans="1:2">
      <c r="A33" s="57" t="s">
        <v>324</v>
      </c>
      <c r="B33" s="58" t="s">
        <v>325</v>
      </c>
    </row>
    <row r="34" spans="1:2">
      <c r="A34" s="57" t="s">
        <v>326</v>
      </c>
      <c r="B34" s="58" t="s">
        <v>327</v>
      </c>
    </row>
    <row r="35" spans="1:2">
      <c r="A35" s="57" t="s">
        <v>328</v>
      </c>
      <c r="B35" s="57" t="s">
        <v>329</v>
      </c>
    </row>
    <row r="36" spans="1:2">
      <c r="A36" s="57" t="s">
        <v>330</v>
      </c>
      <c r="B36" s="57" t="s">
        <v>331</v>
      </c>
    </row>
    <row r="37" spans="1:2">
      <c r="A37" s="57" t="s">
        <v>332</v>
      </c>
      <c r="B37" s="57" t="s">
        <v>333</v>
      </c>
    </row>
    <row r="38" spans="1:2">
      <c r="A38" s="57" t="s">
        <v>334</v>
      </c>
      <c r="B38" s="57" t="s">
        <v>335</v>
      </c>
    </row>
    <row r="39" spans="1:2">
      <c r="A39" s="57" t="s">
        <v>336</v>
      </c>
      <c r="B39" s="57" t="s">
        <v>337</v>
      </c>
    </row>
    <row r="40" spans="1:2">
      <c r="A40" s="57" t="s">
        <v>338</v>
      </c>
      <c r="B40" s="57" t="s">
        <v>339</v>
      </c>
    </row>
    <row r="41" spans="1:2">
      <c r="A41" s="57" t="s">
        <v>340</v>
      </c>
      <c r="B41" s="57" t="s">
        <v>341</v>
      </c>
    </row>
    <row r="42" spans="1:2">
      <c r="A42" s="57" t="s">
        <v>342</v>
      </c>
      <c r="B42" s="57" t="s">
        <v>343</v>
      </c>
    </row>
    <row r="43" spans="1:2">
      <c r="A43" s="57" t="s">
        <v>344</v>
      </c>
      <c r="B43" s="58" t="s">
        <v>345</v>
      </c>
    </row>
    <row r="44" spans="1:2">
      <c r="A44" s="57" t="s">
        <v>346</v>
      </c>
      <c r="B44" s="57" t="s">
        <v>347</v>
      </c>
    </row>
    <row r="45" spans="1:2">
      <c r="A45" s="59" t="s">
        <v>348</v>
      </c>
      <c r="B45" s="59" t="s">
        <v>349</v>
      </c>
    </row>
    <row r="46" spans="1:2">
      <c r="A46" s="57" t="s">
        <v>350</v>
      </c>
      <c r="B46" s="57" t="s">
        <v>351</v>
      </c>
    </row>
    <row r="47" spans="1:2">
      <c r="A47" s="57" t="s">
        <v>352</v>
      </c>
      <c r="B47" s="58" t="s">
        <v>353</v>
      </c>
    </row>
    <row r="48" spans="1:2">
      <c r="A48" s="57" t="s">
        <v>354</v>
      </c>
      <c r="B48" s="57" t="s">
        <v>355</v>
      </c>
    </row>
    <row r="49" spans="1:2">
      <c r="A49" s="57" t="s">
        <v>356</v>
      </c>
      <c r="B49" s="58" t="s">
        <v>357</v>
      </c>
    </row>
    <row r="50" spans="1:2">
      <c r="A50" s="57" t="s">
        <v>358</v>
      </c>
      <c r="B50" s="58" t="s">
        <v>359</v>
      </c>
    </row>
    <row r="51" spans="1:2">
      <c r="A51" s="57" t="s">
        <v>360</v>
      </c>
      <c r="B51" s="58" t="s">
        <v>361</v>
      </c>
    </row>
    <row r="52" spans="1:2">
      <c r="A52" s="54" t="s">
        <v>362</v>
      </c>
      <c r="B52" s="54" t="s">
        <v>363</v>
      </c>
    </row>
    <row r="53" spans="1:2">
      <c r="A53" s="57" t="s">
        <v>364</v>
      </c>
      <c r="B53" s="57" t="s">
        <v>365</v>
      </c>
    </row>
    <row r="54" spans="1:2">
      <c r="A54" s="57" t="s">
        <v>366</v>
      </c>
      <c r="B54" s="57" t="s">
        <v>367</v>
      </c>
    </row>
    <row r="55" spans="1:2">
      <c r="A55" s="57" t="s">
        <v>368</v>
      </c>
      <c r="B55" s="57" t="s">
        <v>369</v>
      </c>
    </row>
    <row r="56" spans="1:2">
      <c r="A56" s="57" t="s">
        <v>370</v>
      </c>
      <c r="B56" s="57" t="s">
        <v>371</v>
      </c>
    </row>
    <row r="57" spans="1:2">
      <c r="A57" s="57" t="s">
        <v>372</v>
      </c>
      <c r="B57" s="57" t="s">
        <v>373</v>
      </c>
    </row>
    <row r="58" spans="1:2">
      <c r="A58" s="57" t="s">
        <v>374</v>
      </c>
      <c r="B58" s="57" t="s">
        <v>375</v>
      </c>
    </row>
    <row r="59" spans="1:2">
      <c r="A59" s="57" t="s">
        <v>376</v>
      </c>
      <c r="B59" s="57" t="s">
        <v>377</v>
      </c>
    </row>
    <row r="60" spans="1:2">
      <c r="A60" s="57" t="s">
        <v>378</v>
      </c>
      <c r="B60" s="57" t="s">
        <v>379</v>
      </c>
    </row>
    <row r="61" spans="1:2">
      <c r="A61" s="57" t="s">
        <v>380</v>
      </c>
      <c r="B61" s="57" t="s">
        <v>381</v>
      </c>
    </row>
    <row r="62" spans="1:2">
      <c r="A62" s="57" t="s">
        <v>382</v>
      </c>
      <c r="B62" s="58" t="s">
        <v>383</v>
      </c>
    </row>
    <row r="63" spans="1:2">
      <c r="A63" s="57" t="s">
        <v>384</v>
      </c>
      <c r="B63" s="58" t="s">
        <v>385</v>
      </c>
    </row>
    <row r="64" spans="1:2">
      <c r="A64" s="57" t="s">
        <v>386</v>
      </c>
      <c r="B64" s="57" t="s">
        <v>387</v>
      </c>
    </row>
    <row r="65" spans="1:2">
      <c r="A65" s="57" t="s">
        <v>388</v>
      </c>
      <c r="B65" s="57" t="s">
        <v>389</v>
      </c>
    </row>
    <row r="66" spans="1:2">
      <c r="A66" s="57" t="s">
        <v>390</v>
      </c>
      <c r="B66" s="58" t="s">
        <v>391</v>
      </c>
    </row>
    <row r="67" spans="1:2">
      <c r="A67" s="57" t="s">
        <v>392</v>
      </c>
      <c r="B67" s="58" t="s">
        <v>393</v>
      </c>
    </row>
    <row r="68" spans="1:2">
      <c r="A68" s="54" t="s">
        <v>394</v>
      </c>
      <c r="B68" s="54" t="s">
        <v>395</v>
      </c>
    </row>
    <row r="69" spans="1:2">
      <c r="A69" s="57" t="s">
        <v>396</v>
      </c>
      <c r="B69" s="57" t="s">
        <v>397</v>
      </c>
    </row>
    <row r="70" spans="1:2">
      <c r="A70" s="57" t="s">
        <v>398</v>
      </c>
      <c r="B70" s="57" t="s">
        <v>399</v>
      </c>
    </row>
    <row r="71" spans="1:2">
      <c r="A71" s="57" t="s">
        <v>400</v>
      </c>
      <c r="B71" s="57" t="s">
        <v>401</v>
      </c>
    </row>
    <row r="72" spans="1:2">
      <c r="A72" s="55" t="s">
        <v>402</v>
      </c>
      <c r="B72" s="55" t="s">
        <v>403</v>
      </c>
    </row>
    <row r="73" spans="1:2">
      <c r="A73" s="55" t="s">
        <v>404</v>
      </c>
      <c r="B73" s="55" t="s">
        <v>405</v>
      </c>
    </row>
    <row r="74" spans="1:2">
      <c r="A74" s="57" t="s">
        <v>406</v>
      </c>
      <c r="B74" s="57" t="s">
        <v>407</v>
      </c>
    </row>
    <row r="75" spans="1:2">
      <c r="A75" s="55" t="s">
        <v>408</v>
      </c>
      <c r="B75" s="55" t="s">
        <v>409</v>
      </c>
    </row>
    <row r="76" spans="1:2">
      <c r="A76" s="57" t="s">
        <v>410</v>
      </c>
      <c r="B76" s="57" t="s">
        <v>411</v>
      </c>
    </row>
  </sheetData>
  <pageMargins left="0.7" right="0.7" top="0.75" bottom="0.75" header="0.3" footer="0.3"/>
  <headerFooter>
    <oddFooter>&amp;C_x000D_&amp;1#&amp;"Calibri"&amp;10&amp;K000000 Información 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39997558519241921"/>
  </sheetPr>
  <dimension ref="A1:B13"/>
  <sheetViews>
    <sheetView workbookViewId="0">
      <selection activeCell="B3" sqref="B3"/>
    </sheetView>
  </sheetViews>
  <sheetFormatPr baseColWidth="10" defaultColWidth="11.42578125" defaultRowHeight="15"/>
  <sheetData>
    <row r="1" spans="1:2">
      <c r="A1" t="s">
        <v>412</v>
      </c>
      <c r="B1" t="s">
        <v>413</v>
      </c>
    </row>
    <row r="2" spans="1:2">
      <c r="A2" t="s">
        <v>414</v>
      </c>
      <c r="B2" t="s">
        <v>184</v>
      </c>
    </row>
    <row r="3" spans="1:2">
      <c r="A3" t="s">
        <v>415</v>
      </c>
      <c r="B3" t="s">
        <v>416</v>
      </c>
    </row>
    <row r="4" spans="1:2">
      <c r="A4" t="s">
        <v>417</v>
      </c>
    </row>
    <row r="5" spans="1:2">
      <c r="A5" t="s">
        <v>418</v>
      </c>
    </row>
    <row r="6" spans="1:2">
      <c r="A6" t="s">
        <v>419</v>
      </c>
    </row>
    <row r="7" spans="1:2">
      <c r="A7" t="s">
        <v>420</v>
      </c>
    </row>
    <row r="8" spans="1:2">
      <c r="A8" t="s">
        <v>421</v>
      </c>
    </row>
    <row r="9" spans="1:2">
      <c r="A9" t="s">
        <v>422</v>
      </c>
    </row>
    <row r="10" spans="1:2">
      <c r="A10" t="s">
        <v>423</v>
      </c>
    </row>
    <row r="11" spans="1:2">
      <c r="A11" t="s">
        <v>424</v>
      </c>
    </row>
    <row r="12" spans="1:2">
      <c r="A12" t="s">
        <v>425</v>
      </c>
    </row>
    <row r="13" spans="1:2">
      <c r="A13" t="s">
        <v>426</v>
      </c>
    </row>
  </sheetData>
  <pageMargins left="0.7" right="0.7" top="0.75" bottom="0.75" header="0.3" footer="0.3"/>
  <headerFooter>
    <oddFooter>&amp;C_x000D_&amp;1#&amp;"Calibri"&amp;10&amp;K000000 Información Pública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39997558519241921"/>
    <pageSetUpPr fitToPage="1"/>
  </sheetPr>
  <dimension ref="A1:BK58"/>
  <sheetViews>
    <sheetView zoomScale="70" zoomScaleNormal="70" workbookViewId="0">
      <selection activeCell="BH43" sqref="BH43"/>
    </sheetView>
  </sheetViews>
  <sheetFormatPr baseColWidth="10" defaultColWidth="19.42578125" defaultRowHeight="15"/>
  <cols>
    <col min="1" max="1" width="29.42578125" style="2" bestFit="1" customWidth="1"/>
    <col min="2" max="17" width="11" style="2" customWidth="1"/>
    <col min="18" max="19" width="12.140625" style="2" customWidth="1"/>
    <col min="20" max="23" width="8.140625" style="2" customWidth="1"/>
    <col min="24" max="24" width="9.42578125" style="2" customWidth="1"/>
    <col min="25" max="25" width="8.140625" style="2" customWidth="1"/>
    <col min="26" max="30" width="7.85546875" style="2" customWidth="1"/>
    <col min="31" max="31" width="11.28515625" style="2" customWidth="1"/>
    <col min="32" max="32" width="2.28515625" style="2" customWidth="1"/>
    <col min="33" max="33" width="19.42578125" style="2" customWidth="1"/>
    <col min="34" max="51" width="11.28515625" style="2" customWidth="1"/>
    <col min="52" max="63" width="8.85546875" style="2" customWidth="1"/>
    <col min="64" max="16384" width="19.42578125" style="2"/>
  </cols>
  <sheetData>
    <row r="1" spans="1:63" ht="15.95" customHeight="1">
      <c r="A1" s="532" t="s">
        <v>0</v>
      </c>
      <c r="B1" s="532"/>
      <c r="C1" s="532"/>
      <c r="D1" s="532"/>
      <c r="E1" s="532"/>
      <c r="F1" s="532"/>
      <c r="G1" s="532"/>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G1" s="532"/>
      <c r="AH1" s="532"/>
      <c r="AI1" s="532"/>
      <c r="AJ1" s="532"/>
      <c r="AK1" s="532"/>
      <c r="AL1" s="532"/>
      <c r="AM1" s="532"/>
      <c r="AN1" s="532"/>
      <c r="AO1" s="532"/>
      <c r="AP1" s="532"/>
      <c r="AQ1" s="532"/>
      <c r="AR1" s="532"/>
      <c r="AS1" s="532"/>
      <c r="AT1" s="532"/>
      <c r="AU1" s="532"/>
      <c r="AV1" s="532"/>
      <c r="AW1" s="532"/>
      <c r="AX1" s="532"/>
      <c r="AY1" s="532"/>
      <c r="AZ1" s="532"/>
      <c r="BA1" s="532"/>
      <c r="BB1" s="532"/>
      <c r="BC1" s="532"/>
      <c r="BD1" s="532"/>
      <c r="BE1" s="532"/>
      <c r="BF1" s="532"/>
      <c r="BG1" s="532"/>
      <c r="BH1" s="532"/>
      <c r="BI1" s="533" t="s">
        <v>427</v>
      </c>
      <c r="BJ1" s="533"/>
      <c r="BK1" s="533"/>
    </row>
    <row r="2" spans="1:63" ht="15.95" customHeight="1">
      <c r="A2" s="532" t="s">
        <v>2</v>
      </c>
      <c r="B2" s="532"/>
      <c r="C2" s="532"/>
      <c r="D2" s="532"/>
      <c r="E2" s="532"/>
      <c r="F2" s="532"/>
      <c r="G2" s="532"/>
      <c r="H2" s="532"/>
      <c r="I2" s="532"/>
      <c r="J2" s="532"/>
      <c r="K2" s="532"/>
      <c r="L2" s="532"/>
      <c r="M2" s="532"/>
      <c r="N2" s="532"/>
      <c r="O2" s="532"/>
      <c r="P2" s="532"/>
      <c r="Q2" s="532"/>
      <c r="R2" s="532"/>
      <c r="S2" s="532"/>
      <c r="T2" s="532"/>
      <c r="U2" s="532"/>
      <c r="V2" s="532"/>
      <c r="W2" s="532"/>
      <c r="X2" s="532"/>
      <c r="Y2" s="532"/>
      <c r="Z2" s="532"/>
      <c r="AA2" s="532"/>
      <c r="AB2" s="532"/>
      <c r="AC2" s="532"/>
      <c r="AD2" s="532"/>
      <c r="AE2" s="532"/>
      <c r="AF2" s="532"/>
      <c r="AG2" s="532"/>
      <c r="AH2" s="532"/>
      <c r="AI2" s="532"/>
      <c r="AJ2" s="532"/>
      <c r="AK2" s="532"/>
      <c r="AL2" s="532"/>
      <c r="AM2" s="532"/>
      <c r="AN2" s="532"/>
      <c r="AO2" s="532"/>
      <c r="AP2" s="532"/>
      <c r="AQ2" s="532"/>
      <c r="AR2" s="532"/>
      <c r="AS2" s="532"/>
      <c r="AT2" s="532"/>
      <c r="AU2" s="532"/>
      <c r="AV2" s="532"/>
      <c r="AW2" s="532"/>
      <c r="AX2" s="532"/>
      <c r="AY2" s="532"/>
      <c r="AZ2" s="532"/>
      <c r="BA2" s="532"/>
      <c r="BB2" s="532"/>
      <c r="BC2" s="532"/>
      <c r="BD2" s="532"/>
      <c r="BE2" s="532"/>
      <c r="BF2" s="532"/>
      <c r="BG2" s="532"/>
      <c r="BH2" s="532"/>
      <c r="BI2" s="533" t="s">
        <v>3</v>
      </c>
      <c r="BJ2" s="533"/>
      <c r="BK2" s="533"/>
    </row>
    <row r="3" spans="1:63" ht="26.25" customHeight="1">
      <c r="A3" s="532" t="s">
        <v>428</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c r="AG3" s="532"/>
      <c r="AH3" s="532"/>
      <c r="AI3" s="532"/>
      <c r="AJ3" s="532"/>
      <c r="AK3" s="532"/>
      <c r="AL3" s="532"/>
      <c r="AM3" s="532"/>
      <c r="AN3" s="532"/>
      <c r="AO3" s="532"/>
      <c r="AP3" s="532"/>
      <c r="AQ3" s="532"/>
      <c r="AR3" s="532"/>
      <c r="AS3" s="532"/>
      <c r="AT3" s="532"/>
      <c r="AU3" s="532"/>
      <c r="AV3" s="532"/>
      <c r="AW3" s="532"/>
      <c r="AX3" s="532"/>
      <c r="AY3" s="532"/>
      <c r="AZ3" s="532"/>
      <c r="BA3" s="532"/>
      <c r="BB3" s="532"/>
      <c r="BC3" s="532"/>
      <c r="BD3" s="532"/>
      <c r="BE3" s="532"/>
      <c r="BF3" s="532"/>
      <c r="BG3" s="532"/>
      <c r="BH3" s="532"/>
      <c r="BI3" s="533" t="s">
        <v>5</v>
      </c>
      <c r="BJ3" s="533"/>
      <c r="BK3" s="533"/>
    </row>
    <row r="4" spans="1:63" ht="15.95" customHeight="1">
      <c r="A4" s="532" t="s">
        <v>429</v>
      </c>
      <c r="B4" s="532"/>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2"/>
      <c r="AN4" s="532"/>
      <c r="AO4" s="532"/>
      <c r="AP4" s="532"/>
      <c r="AQ4" s="532"/>
      <c r="AR4" s="532"/>
      <c r="AS4" s="532"/>
      <c r="AT4" s="532"/>
      <c r="AU4" s="532"/>
      <c r="AV4" s="532"/>
      <c r="AW4" s="532"/>
      <c r="AX4" s="532"/>
      <c r="AY4" s="532"/>
      <c r="AZ4" s="532"/>
      <c r="BA4" s="532"/>
      <c r="BB4" s="532"/>
      <c r="BC4" s="532"/>
      <c r="BD4" s="532"/>
      <c r="BE4" s="532"/>
      <c r="BF4" s="532"/>
      <c r="BG4" s="532"/>
      <c r="BH4" s="532"/>
      <c r="BI4" s="529" t="s">
        <v>430</v>
      </c>
      <c r="BJ4" s="530"/>
      <c r="BK4" s="531"/>
    </row>
    <row r="5" spans="1:63" ht="26.25" customHeight="1">
      <c r="A5" s="534" t="s">
        <v>431</v>
      </c>
      <c r="B5" s="534"/>
      <c r="C5" s="534"/>
      <c r="D5" s="534"/>
      <c r="E5" s="534"/>
      <c r="F5" s="534"/>
      <c r="G5" s="534"/>
      <c r="H5" s="534"/>
      <c r="I5" s="534"/>
      <c r="J5" s="534"/>
      <c r="K5" s="534"/>
      <c r="L5" s="534"/>
      <c r="M5" s="534"/>
      <c r="N5" s="534"/>
      <c r="O5" s="534"/>
      <c r="P5" s="534"/>
      <c r="Q5" s="534"/>
      <c r="R5" s="534"/>
      <c r="S5" s="534"/>
      <c r="T5" s="534"/>
      <c r="U5" s="534"/>
      <c r="V5" s="534"/>
      <c r="W5" s="534"/>
      <c r="X5" s="534"/>
      <c r="Y5" s="534"/>
      <c r="Z5" s="534"/>
      <c r="AA5" s="534"/>
      <c r="AB5" s="534"/>
      <c r="AC5" s="534"/>
      <c r="AD5" s="534"/>
      <c r="AE5" s="534"/>
      <c r="AG5" s="534" t="s">
        <v>432</v>
      </c>
      <c r="AH5" s="534"/>
      <c r="AI5" s="534"/>
      <c r="AJ5" s="534"/>
      <c r="AK5" s="534"/>
      <c r="AL5" s="534"/>
      <c r="AM5" s="534"/>
      <c r="AN5" s="534"/>
      <c r="AO5" s="534"/>
      <c r="AP5" s="534"/>
      <c r="AQ5" s="534"/>
      <c r="AR5" s="534"/>
      <c r="AS5" s="534"/>
      <c r="AT5" s="534"/>
      <c r="AU5" s="534"/>
      <c r="AV5" s="534"/>
      <c r="AW5" s="534"/>
      <c r="AX5" s="534"/>
      <c r="AY5" s="534"/>
      <c r="AZ5" s="534"/>
      <c r="BA5" s="534"/>
      <c r="BB5" s="534"/>
      <c r="BC5" s="534"/>
      <c r="BD5" s="534"/>
      <c r="BE5" s="534"/>
      <c r="BF5" s="534"/>
      <c r="BG5" s="534"/>
      <c r="BH5" s="534"/>
      <c r="BI5" s="535"/>
      <c r="BJ5" s="535"/>
      <c r="BK5" s="535"/>
    </row>
    <row r="6" spans="1:63" ht="31.5" customHeight="1">
      <c r="A6" s="28" t="s">
        <v>433</v>
      </c>
      <c r="B6" s="540"/>
      <c r="C6" s="540"/>
      <c r="D6" s="540"/>
      <c r="E6" s="540"/>
      <c r="F6" s="540"/>
      <c r="G6" s="540"/>
      <c r="H6" s="540"/>
      <c r="I6" s="540"/>
      <c r="J6" s="540"/>
      <c r="K6" s="540"/>
      <c r="L6" s="540"/>
      <c r="M6" s="540"/>
      <c r="N6" s="540"/>
      <c r="O6" s="540"/>
      <c r="P6" s="540"/>
      <c r="Q6" s="540"/>
      <c r="R6" s="540"/>
      <c r="S6" s="540"/>
      <c r="T6" s="540"/>
      <c r="U6" s="540"/>
      <c r="V6" s="540"/>
      <c r="W6" s="540"/>
      <c r="X6" s="540"/>
      <c r="Y6" s="540"/>
      <c r="Z6" s="540"/>
      <c r="AA6" s="540"/>
      <c r="AB6" s="540"/>
      <c r="AC6" s="540"/>
      <c r="AD6" s="540"/>
      <c r="AE6" s="540"/>
      <c r="AF6" s="540"/>
      <c r="AG6" s="540"/>
      <c r="AH6" s="540"/>
      <c r="AI6" s="540"/>
      <c r="AJ6" s="540"/>
      <c r="AK6" s="540"/>
      <c r="AL6" s="540"/>
      <c r="AM6" s="540"/>
      <c r="AN6" s="540"/>
      <c r="AO6" s="540"/>
      <c r="AP6" s="540"/>
      <c r="AQ6" s="540"/>
      <c r="AR6" s="540"/>
      <c r="AS6" s="540"/>
      <c r="AT6" s="540"/>
      <c r="AU6" s="540"/>
      <c r="AV6" s="540"/>
      <c r="AW6" s="540"/>
      <c r="AX6" s="540"/>
      <c r="AY6" s="540"/>
      <c r="AZ6" s="540"/>
      <c r="BA6" s="540"/>
      <c r="BB6" s="540"/>
      <c r="BC6" s="540"/>
      <c r="BD6" s="540"/>
      <c r="BE6" s="540"/>
      <c r="BF6" s="540"/>
      <c r="BG6" s="540"/>
      <c r="BH6" s="540"/>
      <c r="BI6" s="540"/>
      <c r="BJ6" s="540"/>
      <c r="BK6" s="540"/>
    </row>
    <row r="7" spans="1:63" ht="31.5" customHeight="1">
      <c r="A7" s="29" t="s">
        <v>434</v>
      </c>
      <c r="B7" s="538"/>
      <c r="C7" s="541"/>
      <c r="D7" s="541"/>
      <c r="E7" s="541"/>
      <c r="F7" s="541"/>
      <c r="G7" s="541"/>
      <c r="H7" s="541"/>
      <c r="I7" s="541"/>
      <c r="J7" s="541"/>
      <c r="K7" s="541"/>
      <c r="L7" s="541"/>
      <c r="M7" s="541"/>
      <c r="N7" s="541"/>
      <c r="O7" s="541"/>
      <c r="P7" s="541"/>
      <c r="Q7" s="541"/>
      <c r="R7" s="541"/>
      <c r="S7" s="541"/>
      <c r="T7" s="541"/>
      <c r="U7" s="541"/>
      <c r="V7" s="541"/>
      <c r="W7" s="541"/>
      <c r="X7" s="541"/>
      <c r="Y7" s="541"/>
      <c r="Z7" s="541"/>
      <c r="AA7" s="541"/>
      <c r="AB7" s="541"/>
      <c r="AC7" s="541"/>
      <c r="AD7" s="541"/>
      <c r="AE7" s="541"/>
      <c r="AF7" s="541"/>
      <c r="AG7" s="541"/>
      <c r="AH7" s="541"/>
      <c r="AI7" s="541"/>
      <c r="AJ7" s="541"/>
      <c r="AK7" s="541"/>
      <c r="AL7" s="541"/>
      <c r="AM7" s="541"/>
      <c r="AN7" s="541"/>
      <c r="AO7" s="541"/>
      <c r="AP7" s="541"/>
      <c r="AQ7" s="541"/>
      <c r="AR7" s="541"/>
      <c r="AS7" s="541"/>
      <c r="AT7" s="541"/>
      <c r="AU7" s="541"/>
      <c r="AV7" s="541"/>
      <c r="AW7" s="541"/>
      <c r="AX7" s="541"/>
      <c r="AY7" s="541"/>
      <c r="AZ7" s="541"/>
      <c r="BA7" s="541"/>
      <c r="BB7" s="541"/>
      <c r="BC7" s="541"/>
      <c r="BD7" s="541"/>
      <c r="BE7" s="541"/>
      <c r="BF7" s="541"/>
      <c r="BG7" s="541"/>
      <c r="BH7" s="541"/>
      <c r="BI7" s="541"/>
      <c r="BJ7" s="541"/>
      <c r="BK7" s="539"/>
    </row>
    <row r="8" spans="1:63" ht="18.75" customHeight="1">
      <c r="A8" s="20"/>
      <c r="B8" s="20"/>
      <c r="C8" s="20"/>
      <c r="D8" s="20"/>
      <c r="E8" s="20"/>
      <c r="F8" s="20"/>
      <c r="G8" s="20"/>
      <c r="H8" s="20"/>
      <c r="I8" s="20"/>
      <c r="J8" s="20"/>
      <c r="K8" s="21"/>
      <c r="L8" s="21"/>
      <c r="M8" s="21"/>
      <c r="N8" s="21"/>
      <c r="O8" s="21"/>
      <c r="P8" s="21"/>
      <c r="Q8" s="21"/>
      <c r="R8" s="21"/>
      <c r="S8" s="21"/>
      <c r="T8" s="21"/>
      <c r="U8" s="21"/>
      <c r="V8" s="21"/>
      <c r="W8" s="21"/>
      <c r="X8" s="21"/>
      <c r="Y8" s="21"/>
      <c r="Z8" s="21"/>
      <c r="AA8" s="21"/>
      <c r="AB8" s="21"/>
      <c r="AC8" s="21"/>
      <c r="AD8" s="21"/>
      <c r="AE8" s="21"/>
      <c r="AG8" s="20"/>
      <c r="AH8" s="21"/>
      <c r="AI8" s="21"/>
      <c r="AJ8" s="21"/>
      <c r="AK8" s="21"/>
      <c r="AL8" s="21"/>
      <c r="AM8" s="21"/>
      <c r="AN8" s="21"/>
      <c r="AO8" s="21"/>
    </row>
    <row r="9" spans="1:63" ht="30" customHeight="1">
      <c r="A9" s="536" t="s">
        <v>435</v>
      </c>
      <c r="B9" s="39" t="s">
        <v>29</v>
      </c>
      <c r="C9" s="39" t="s">
        <v>30</v>
      </c>
      <c r="D9" s="538" t="s">
        <v>31</v>
      </c>
      <c r="E9" s="539"/>
      <c r="F9" s="39" t="s">
        <v>8</v>
      </c>
      <c r="G9" s="39" t="s">
        <v>32</v>
      </c>
      <c r="H9" s="538" t="s">
        <v>33</v>
      </c>
      <c r="I9" s="539"/>
      <c r="J9" s="39" t="s">
        <v>34</v>
      </c>
      <c r="K9" s="39" t="s">
        <v>35</v>
      </c>
      <c r="L9" s="538" t="s">
        <v>36</v>
      </c>
      <c r="M9" s="539"/>
      <c r="N9" s="39" t="s">
        <v>37</v>
      </c>
      <c r="O9" s="39" t="s">
        <v>38</v>
      </c>
      <c r="P9" s="538" t="s">
        <v>39</v>
      </c>
      <c r="Q9" s="539"/>
      <c r="R9" s="538" t="s">
        <v>436</v>
      </c>
      <c r="S9" s="539"/>
      <c r="T9" s="538" t="s">
        <v>437</v>
      </c>
      <c r="U9" s="541"/>
      <c r="V9" s="541"/>
      <c r="W9" s="541"/>
      <c r="X9" s="541"/>
      <c r="Y9" s="539"/>
      <c r="Z9" s="538" t="s">
        <v>438</v>
      </c>
      <c r="AA9" s="541"/>
      <c r="AB9" s="541"/>
      <c r="AC9" s="541"/>
      <c r="AD9" s="541"/>
      <c r="AE9" s="539"/>
      <c r="AG9" s="536" t="s">
        <v>435</v>
      </c>
      <c r="AH9" s="39" t="s">
        <v>29</v>
      </c>
      <c r="AI9" s="39" t="s">
        <v>30</v>
      </c>
      <c r="AJ9" s="538" t="s">
        <v>31</v>
      </c>
      <c r="AK9" s="539"/>
      <c r="AL9" s="39" t="s">
        <v>8</v>
      </c>
      <c r="AM9" s="39" t="s">
        <v>32</v>
      </c>
      <c r="AN9" s="538" t="s">
        <v>33</v>
      </c>
      <c r="AO9" s="539"/>
      <c r="AP9" s="39" t="s">
        <v>34</v>
      </c>
      <c r="AQ9" s="39" t="s">
        <v>35</v>
      </c>
      <c r="AR9" s="538" t="s">
        <v>36</v>
      </c>
      <c r="AS9" s="539"/>
      <c r="AT9" s="39" t="s">
        <v>37</v>
      </c>
      <c r="AU9" s="39" t="s">
        <v>38</v>
      </c>
      <c r="AV9" s="538" t="s">
        <v>39</v>
      </c>
      <c r="AW9" s="539"/>
      <c r="AX9" s="538" t="s">
        <v>436</v>
      </c>
      <c r="AY9" s="539"/>
      <c r="AZ9" s="538" t="s">
        <v>437</v>
      </c>
      <c r="BA9" s="541"/>
      <c r="BB9" s="541"/>
      <c r="BC9" s="541"/>
      <c r="BD9" s="541"/>
      <c r="BE9" s="539"/>
      <c r="BF9" s="538" t="s">
        <v>438</v>
      </c>
      <c r="BG9" s="541"/>
      <c r="BH9" s="541"/>
      <c r="BI9" s="541"/>
      <c r="BJ9" s="541"/>
      <c r="BK9" s="539"/>
    </row>
    <row r="10" spans="1:63" ht="36" customHeight="1">
      <c r="A10" s="537"/>
      <c r="B10" s="5" t="s">
        <v>439</v>
      </c>
      <c r="C10" s="5" t="s">
        <v>439</v>
      </c>
      <c r="D10" s="5" t="s">
        <v>439</v>
      </c>
      <c r="E10" s="5" t="s">
        <v>440</v>
      </c>
      <c r="F10" s="5" t="s">
        <v>439</v>
      </c>
      <c r="G10" s="5" t="s">
        <v>439</v>
      </c>
      <c r="H10" s="5" t="s">
        <v>439</v>
      </c>
      <c r="I10" s="5" t="s">
        <v>440</v>
      </c>
      <c r="J10" s="5" t="s">
        <v>439</v>
      </c>
      <c r="K10" s="5" t="s">
        <v>439</v>
      </c>
      <c r="L10" s="5" t="s">
        <v>439</v>
      </c>
      <c r="M10" s="5" t="s">
        <v>440</v>
      </c>
      <c r="N10" s="5" t="s">
        <v>439</v>
      </c>
      <c r="O10" s="5" t="s">
        <v>439</v>
      </c>
      <c r="P10" s="5" t="s">
        <v>439</v>
      </c>
      <c r="Q10" s="5" t="s">
        <v>440</v>
      </c>
      <c r="R10" s="5" t="s">
        <v>439</v>
      </c>
      <c r="S10" s="5" t="s">
        <v>440</v>
      </c>
      <c r="T10" s="34" t="s">
        <v>441</v>
      </c>
      <c r="U10" s="34" t="s">
        <v>442</v>
      </c>
      <c r="V10" s="34" t="s">
        <v>443</v>
      </c>
      <c r="W10" s="34" t="s">
        <v>444</v>
      </c>
      <c r="X10" s="35" t="s">
        <v>445</v>
      </c>
      <c r="Y10" s="34" t="s">
        <v>446</v>
      </c>
      <c r="Z10" s="5" t="s">
        <v>447</v>
      </c>
      <c r="AA10" s="22" t="s">
        <v>448</v>
      </c>
      <c r="AB10" s="5" t="s">
        <v>449</v>
      </c>
      <c r="AC10" s="5" t="s">
        <v>450</v>
      </c>
      <c r="AD10" s="5" t="s">
        <v>451</v>
      </c>
      <c r="AE10" s="5" t="s">
        <v>452</v>
      </c>
      <c r="AG10" s="537"/>
      <c r="AH10" s="5" t="s">
        <v>439</v>
      </c>
      <c r="AI10" s="5" t="s">
        <v>439</v>
      </c>
      <c r="AJ10" s="5" t="s">
        <v>439</v>
      </c>
      <c r="AK10" s="5" t="s">
        <v>440</v>
      </c>
      <c r="AL10" s="5" t="s">
        <v>439</v>
      </c>
      <c r="AM10" s="5" t="s">
        <v>439</v>
      </c>
      <c r="AN10" s="5" t="s">
        <v>439</v>
      </c>
      <c r="AO10" s="5" t="s">
        <v>440</v>
      </c>
      <c r="AP10" s="5" t="s">
        <v>439</v>
      </c>
      <c r="AQ10" s="5" t="s">
        <v>439</v>
      </c>
      <c r="AR10" s="5" t="s">
        <v>439</v>
      </c>
      <c r="AS10" s="5" t="s">
        <v>440</v>
      </c>
      <c r="AT10" s="5" t="s">
        <v>439</v>
      </c>
      <c r="AU10" s="5" t="s">
        <v>439</v>
      </c>
      <c r="AV10" s="5" t="s">
        <v>439</v>
      </c>
      <c r="AW10" s="5" t="s">
        <v>440</v>
      </c>
      <c r="AX10" s="5" t="s">
        <v>439</v>
      </c>
      <c r="AY10" s="5" t="s">
        <v>440</v>
      </c>
      <c r="AZ10" s="34" t="s">
        <v>441</v>
      </c>
      <c r="BA10" s="34" t="s">
        <v>442</v>
      </c>
      <c r="BB10" s="34" t="s">
        <v>443</v>
      </c>
      <c r="BC10" s="34" t="s">
        <v>444</v>
      </c>
      <c r="BD10" s="35" t="s">
        <v>445</v>
      </c>
      <c r="BE10" s="34" t="s">
        <v>446</v>
      </c>
      <c r="BF10" s="32" t="s">
        <v>447</v>
      </c>
      <c r="BG10" s="33" t="s">
        <v>448</v>
      </c>
      <c r="BH10" s="32" t="s">
        <v>449</v>
      </c>
      <c r="BI10" s="32" t="s">
        <v>450</v>
      </c>
      <c r="BJ10" s="32" t="s">
        <v>451</v>
      </c>
      <c r="BK10" s="32" t="s">
        <v>452</v>
      </c>
    </row>
    <row r="11" spans="1:63">
      <c r="A11" s="23" t="s">
        <v>453</v>
      </c>
      <c r="B11" s="23"/>
      <c r="C11" s="23"/>
      <c r="D11" s="23"/>
      <c r="E11" s="40"/>
      <c r="F11" s="23"/>
      <c r="G11" s="23"/>
      <c r="H11" s="23"/>
      <c r="I11" s="40"/>
      <c r="J11" s="23"/>
      <c r="K11" s="23"/>
      <c r="L11" s="23"/>
      <c r="M11" s="40"/>
      <c r="N11" s="23"/>
      <c r="O11" s="23"/>
      <c r="P11" s="23"/>
      <c r="Q11" s="40"/>
      <c r="R11" s="37">
        <f t="shared" ref="R11:R31" si="0">B11+C11+D11+F11+G11+H11+J11+K11+L11+N11+O11+P11</f>
        <v>0</v>
      </c>
      <c r="S11" s="30">
        <f>+E11+I11+M11+Q11</f>
        <v>0</v>
      </c>
      <c r="T11" s="36"/>
      <c r="U11" s="36"/>
      <c r="V11" s="36"/>
      <c r="W11" s="36"/>
      <c r="X11" s="36"/>
      <c r="Y11" s="25"/>
      <c r="Z11" s="25"/>
      <c r="AA11" s="25"/>
      <c r="AB11" s="25"/>
      <c r="AC11" s="25"/>
      <c r="AD11" s="25"/>
      <c r="AE11" s="26"/>
      <c r="AG11" s="23" t="s">
        <v>453</v>
      </c>
      <c r="AH11" s="23"/>
      <c r="AI11" s="23"/>
      <c r="AJ11" s="23"/>
      <c r="AK11" s="40"/>
      <c r="AL11" s="23"/>
      <c r="AM11" s="23"/>
      <c r="AN11" s="23"/>
      <c r="AO11" s="40"/>
      <c r="AP11" s="23"/>
      <c r="AQ11" s="23"/>
      <c r="AR11" s="23"/>
      <c r="AS11" s="40"/>
      <c r="AT11" s="23"/>
      <c r="AU11" s="23"/>
      <c r="AV11" s="23"/>
      <c r="AW11" s="40"/>
      <c r="AX11" s="37">
        <f t="shared" ref="AX11:AX31" si="1">AH11+AI11+AJ11+AL11+AM11+AN11+AP11+AQ11+AR11+AT11+AU11+AV11</f>
        <v>0</v>
      </c>
      <c r="AY11" s="30">
        <f>+AK11+AO11+AS11+AW11</f>
        <v>0</v>
      </c>
      <c r="AZ11" s="25"/>
      <c r="BA11" s="25"/>
      <c r="BB11" s="25"/>
      <c r="BC11" s="25"/>
      <c r="BD11" s="25"/>
      <c r="BE11" s="25"/>
      <c r="BF11" s="25"/>
      <c r="BG11" s="25"/>
      <c r="BH11" s="25"/>
      <c r="BI11" s="25"/>
      <c r="BJ11" s="25"/>
      <c r="BK11" s="26"/>
    </row>
    <row r="12" spans="1:63">
      <c r="A12" s="23" t="s">
        <v>454</v>
      </c>
      <c r="B12" s="23"/>
      <c r="C12" s="23"/>
      <c r="D12" s="23"/>
      <c r="E12" s="40"/>
      <c r="F12" s="23"/>
      <c r="G12" s="23"/>
      <c r="H12" s="23"/>
      <c r="I12" s="40"/>
      <c r="J12" s="23"/>
      <c r="K12" s="23"/>
      <c r="L12" s="23"/>
      <c r="M12" s="40"/>
      <c r="N12" s="23"/>
      <c r="O12" s="23"/>
      <c r="P12" s="23"/>
      <c r="Q12" s="40"/>
      <c r="R12" s="37">
        <f t="shared" si="0"/>
        <v>0</v>
      </c>
      <c r="S12" s="30">
        <f t="shared" ref="S12:S31" si="2">+E12+I12+M12+Q12</f>
        <v>0</v>
      </c>
      <c r="T12" s="36"/>
      <c r="U12" s="36"/>
      <c r="V12" s="36"/>
      <c r="W12" s="36"/>
      <c r="X12" s="36"/>
      <c r="Y12" s="25"/>
      <c r="Z12" s="25"/>
      <c r="AA12" s="25"/>
      <c r="AB12" s="25"/>
      <c r="AC12" s="25"/>
      <c r="AD12" s="25"/>
      <c r="AE12" s="25"/>
      <c r="AG12" s="23" t="s">
        <v>454</v>
      </c>
      <c r="AH12" s="23"/>
      <c r="AI12" s="23"/>
      <c r="AJ12" s="23"/>
      <c r="AK12" s="40"/>
      <c r="AL12" s="23"/>
      <c r="AM12" s="23"/>
      <c r="AN12" s="23"/>
      <c r="AO12" s="40"/>
      <c r="AP12" s="23"/>
      <c r="AQ12" s="23"/>
      <c r="AR12" s="23"/>
      <c r="AS12" s="40"/>
      <c r="AT12" s="23"/>
      <c r="AU12" s="23"/>
      <c r="AV12" s="23"/>
      <c r="AW12" s="40"/>
      <c r="AX12" s="37">
        <f t="shared" si="1"/>
        <v>0</v>
      </c>
      <c r="AY12" s="30">
        <f t="shared" ref="AY12:AY31" si="3">+AK12+AO12+AS12+AW12</f>
        <v>0</v>
      </c>
      <c r="AZ12" s="25"/>
      <c r="BA12" s="25"/>
      <c r="BB12" s="25"/>
      <c r="BC12" s="25"/>
      <c r="BD12" s="25"/>
      <c r="BE12" s="25"/>
      <c r="BF12" s="25"/>
      <c r="BG12" s="25"/>
      <c r="BH12" s="25"/>
      <c r="BI12" s="25"/>
      <c r="BJ12" s="25"/>
      <c r="BK12" s="25"/>
    </row>
    <row r="13" spans="1:63">
      <c r="A13" s="23" t="s">
        <v>455</v>
      </c>
      <c r="B13" s="23"/>
      <c r="C13" s="23"/>
      <c r="D13" s="23"/>
      <c r="E13" s="40"/>
      <c r="F13" s="23"/>
      <c r="G13" s="23"/>
      <c r="H13" s="23"/>
      <c r="I13" s="40"/>
      <c r="J13" s="23"/>
      <c r="K13" s="23"/>
      <c r="L13" s="23"/>
      <c r="M13" s="40"/>
      <c r="N13" s="23"/>
      <c r="O13" s="23"/>
      <c r="P13" s="23"/>
      <c r="Q13" s="40"/>
      <c r="R13" s="37">
        <f t="shared" si="0"/>
        <v>0</v>
      </c>
      <c r="S13" s="30">
        <f t="shared" si="2"/>
        <v>0</v>
      </c>
      <c r="T13" s="36"/>
      <c r="U13" s="36"/>
      <c r="V13" s="36"/>
      <c r="W13" s="36"/>
      <c r="X13" s="36"/>
      <c r="Y13" s="25"/>
      <c r="Z13" s="25"/>
      <c r="AA13" s="25"/>
      <c r="AB13" s="25"/>
      <c r="AC13" s="25"/>
      <c r="AD13" s="25"/>
      <c r="AE13" s="25"/>
      <c r="AG13" s="23" t="s">
        <v>455</v>
      </c>
      <c r="AH13" s="23"/>
      <c r="AI13" s="23"/>
      <c r="AJ13" s="23"/>
      <c r="AK13" s="40"/>
      <c r="AL13" s="23"/>
      <c r="AM13" s="23"/>
      <c r="AN13" s="23"/>
      <c r="AO13" s="40"/>
      <c r="AP13" s="23"/>
      <c r="AQ13" s="23"/>
      <c r="AR13" s="23"/>
      <c r="AS13" s="40"/>
      <c r="AT13" s="23"/>
      <c r="AU13" s="23"/>
      <c r="AV13" s="23"/>
      <c r="AW13" s="40"/>
      <c r="AX13" s="37">
        <f t="shared" si="1"/>
        <v>0</v>
      </c>
      <c r="AY13" s="30">
        <f t="shared" si="3"/>
        <v>0</v>
      </c>
      <c r="AZ13" s="25"/>
      <c r="BA13" s="25"/>
      <c r="BB13" s="25"/>
      <c r="BC13" s="25"/>
      <c r="BD13" s="25"/>
      <c r="BE13" s="25"/>
      <c r="BF13" s="25"/>
      <c r="BG13" s="25"/>
      <c r="BH13" s="25"/>
      <c r="BI13" s="25"/>
      <c r="BJ13" s="25"/>
      <c r="BK13" s="25"/>
    </row>
    <row r="14" spans="1:63">
      <c r="A14" s="23" t="s">
        <v>456</v>
      </c>
      <c r="B14" s="23"/>
      <c r="C14" s="23"/>
      <c r="D14" s="23"/>
      <c r="E14" s="40"/>
      <c r="F14" s="23"/>
      <c r="G14" s="23"/>
      <c r="H14" s="23"/>
      <c r="I14" s="40"/>
      <c r="J14" s="23"/>
      <c r="K14" s="23"/>
      <c r="L14" s="23"/>
      <c r="M14" s="40"/>
      <c r="N14" s="23"/>
      <c r="O14" s="23"/>
      <c r="P14" s="23"/>
      <c r="Q14" s="40"/>
      <c r="R14" s="37">
        <f t="shared" si="0"/>
        <v>0</v>
      </c>
      <c r="S14" s="30">
        <f t="shared" si="2"/>
        <v>0</v>
      </c>
      <c r="T14" s="36"/>
      <c r="U14" s="36"/>
      <c r="V14" s="36"/>
      <c r="W14" s="36"/>
      <c r="X14" s="36"/>
      <c r="Y14" s="25"/>
      <c r="Z14" s="25"/>
      <c r="AA14" s="25"/>
      <c r="AB14" s="25"/>
      <c r="AC14" s="25"/>
      <c r="AD14" s="25"/>
      <c r="AE14" s="25"/>
      <c r="AG14" s="23" t="s">
        <v>456</v>
      </c>
      <c r="AH14" s="23"/>
      <c r="AI14" s="23"/>
      <c r="AJ14" s="23"/>
      <c r="AK14" s="40"/>
      <c r="AL14" s="23"/>
      <c r="AM14" s="23"/>
      <c r="AN14" s="23"/>
      <c r="AO14" s="40"/>
      <c r="AP14" s="23"/>
      <c r="AQ14" s="23"/>
      <c r="AR14" s="23"/>
      <c r="AS14" s="40"/>
      <c r="AT14" s="23"/>
      <c r="AU14" s="23"/>
      <c r="AV14" s="23"/>
      <c r="AW14" s="40"/>
      <c r="AX14" s="37">
        <f t="shared" si="1"/>
        <v>0</v>
      </c>
      <c r="AY14" s="30">
        <f t="shared" si="3"/>
        <v>0</v>
      </c>
      <c r="AZ14" s="25"/>
      <c r="BA14" s="25"/>
      <c r="BB14" s="25"/>
      <c r="BC14" s="25"/>
      <c r="BD14" s="25"/>
      <c r="BE14" s="25"/>
      <c r="BF14" s="25"/>
      <c r="BG14" s="25"/>
      <c r="BH14" s="25"/>
      <c r="BI14" s="25"/>
      <c r="BJ14" s="25"/>
      <c r="BK14" s="25"/>
    </row>
    <row r="15" spans="1:63">
      <c r="A15" s="23" t="s">
        <v>457</v>
      </c>
      <c r="B15" s="23"/>
      <c r="C15" s="23"/>
      <c r="D15" s="23"/>
      <c r="E15" s="40"/>
      <c r="F15" s="23"/>
      <c r="G15" s="23"/>
      <c r="H15" s="23"/>
      <c r="I15" s="40"/>
      <c r="J15" s="23"/>
      <c r="K15" s="23"/>
      <c r="L15" s="23"/>
      <c r="M15" s="40"/>
      <c r="N15" s="23"/>
      <c r="O15" s="23"/>
      <c r="P15" s="23"/>
      <c r="Q15" s="40"/>
      <c r="R15" s="37">
        <f t="shared" si="0"/>
        <v>0</v>
      </c>
      <c r="S15" s="30">
        <f t="shared" si="2"/>
        <v>0</v>
      </c>
      <c r="T15" s="36"/>
      <c r="U15" s="36"/>
      <c r="V15" s="36"/>
      <c r="W15" s="36"/>
      <c r="X15" s="36"/>
      <c r="Y15" s="25"/>
      <c r="Z15" s="25"/>
      <c r="AA15" s="25"/>
      <c r="AB15" s="25"/>
      <c r="AC15" s="25"/>
      <c r="AD15" s="25"/>
      <c r="AE15" s="25"/>
      <c r="AG15" s="23" t="s">
        <v>457</v>
      </c>
      <c r="AH15" s="23"/>
      <c r="AI15" s="23"/>
      <c r="AJ15" s="23"/>
      <c r="AK15" s="40"/>
      <c r="AL15" s="23"/>
      <c r="AM15" s="23"/>
      <c r="AN15" s="23"/>
      <c r="AO15" s="40"/>
      <c r="AP15" s="23"/>
      <c r="AQ15" s="23"/>
      <c r="AR15" s="23"/>
      <c r="AS15" s="40"/>
      <c r="AT15" s="23"/>
      <c r="AU15" s="23"/>
      <c r="AV15" s="23"/>
      <c r="AW15" s="40"/>
      <c r="AX15" s="37">
        <f t="shared" si="1"/>
        <v>0</v>
      </c>
      <c r="AY15" s="30">
        <f t="shared" si="3"/>
        <v>0</v>
      </c>
      <c r="AZ15" s="25"/>
      <c r="BA15" s="25"/>
      <c r="BB15" s="25"/>
      <c r="BC15" s="25"/>
      <c r="BD15" s="25"/>
      <c r="BE15" s="25"/>
      <c r="BF15" s="25"/>
      <c r="BG15" s="25"/>
      <c r="BH15" s="25"/>
      <c r="BI15" s="25"/>
      <c r="BJ15" s="25"/>
      <c r="BK15" s="25"/>
    </row>
    <row r="16" spans="1:63">
      <c r="A16" s="23" t="s">
        <v>458</v>
      </c>
      <c r="B16" s="23"/>
      <c r="C16" s="23"/>
      <c r="D16" s="23"/>
      <c r="E16" s="40"/>
      <c r="F16" s="23"/>
      <c r="G16" s="23"/>
      <c r="H16" s="23"/>
      <c r="I16" s="40"/>
      <c r="J16" s="23"/>
      <c r="K16" s="23"/>
      <c r="L16" s="23"/>
      <c r="M16" s="40"/>
      <c r="N16" s="23"/>
      <c r="O16" s="23"/>
      <c r="P16" s="23"/>
      <c r="Q16" s="40"/>
      <c r="R16" s="37">
        <f t="shared" si="0"/>
        <v>0</v>
      </c>
      <c r="S16" s="30">
        <f t="shared" si="2"/>
        <v>0</v>
      </c>
      <c r="T16" s="36"/>
      <c r="U16" s="36"/>
      <c r="V16" s="36"/>
      <c r="W16" s="36"/>
      <c r="X16" s="36"/>
      <c r="Y16" s="25"/>
      <c r="Z16" s="25"/>
      <c r="AA16" s="25"/>
      <c r="AB16" s="25"/>
      <c r="AC16" s="25"/>
      <c r="AD16" s="25"/>
      <c r="AE16" s="25"/>
      <c r="AG16" s="23" t="s">
        <v>458</v>
      </c>
      <c r="AH16" s="23"/>
      <c r="AI16" s="23"/>
      <c r="AJ16" s="23"/>
      <c r="AK16" s="40"/>
      <c r="AL16" s="23"/>
      <c r="AM16" s="23"/>
      <c r="AN16" s="23"/>
      <c r="AO16" s="40"/>
      <c r="AP16" s="23"/>
      <c r="AQ16" s="23"/>
      <c r="AR16" s="23"/>
      <c r="AS16" s="40"/>
      <c r="AT16" s="23"/>
      <c r="AU16" s="23"/>
      <c r="AV16" s="23"/>
      <c r="AW16" s="40"/>
      <c r="AX16" s="37">
        <f t="shared" si="1"/>
        <v>0</v>
      </c>
      <c r="AY16" s="30">
        <f t="shared" si="3"/>
        <v>0</v>
      </c>
      <c r="AZ16" s="25"/>
      <c r="BA16" s="25"/>
      <c r="BB16" s="25"/>
      <c r="BC16" s="25"/>
      <c r="BD16" s="25"/>
      <c r="BE16" s="25"/>
      <c r="BF16" s="25"/>
      <c r="BG16" s="25"/>
      <c r="BH16" s="25"/>
      <c r="BI16" s="25"/>
      <c r="BJ16" s="25"/>
      <c r="BK16" s="25"/>
    </row>
    <row r="17" spans="1:63">
      <c r="A17" s="23" t="s">
        <v>459</v>
      </c>
      <c r="B17" s="23"/>
      <c r="C17" s="23"/>
      <c r="D17" s="23"/>
      <c r="E17" s="40"/>
      <c r="F17" s="23"/>
      <c r="G17" s="23"/>
      <c r="H17" s="23"/>
      <c r="I17" s="40"/>
      <c r="J17" s="23"/>
      <c r="K17" s="23"/>
      <c r="L17" s="23"/>
      <c r="M17" s="40"/>
      <c r="N17" s="23"/>
      <c r="O17" s="23"/>
      <c r="P17" s="23"/>
      <c r="Q17" s="40"/>
      <c r="R17" s="37">
        <f t="shared" si="0"/>
        <v>0</v>
      </c>
      <c r="S17" s="30">
        <f t="shared" si="2"/>
        <v>0</v>
      </c>
      <c r="T17" s="36"/>
      <c r="U17" s="36"/>
      <c r="V17" s="36"/>
      <c r="W17" s="36"/>
      <c r="X17" s="36"/>
      <c r="Y17" s="25"/>
      <c r="Z17" s="25"/>
      <c r="AA17" s="25"/>
      <c r="AB17" s="25"/>
      <c r="AC17" s="25"/>
      <c r="AD17" s="25"/>
      <c r="AE17" s="25"/>
      <c r="AG17" s="23" t="s">
        <v>459</v>
      </c>
      <c r="AH17" s="23"/>
      <c r="AI17" s="23"/>
      <c r="AJ17" s="23"/>
      <c r="AK17" s="40"/>
      <c r="AL17" s="23"/>
      <c r="AM17" s="23"/>
      <c r="AN17" s="23"/>
      <c r="AO17" s="40"/>
      <c r="AP17" s="23"/>
      <c r="AQ17" s="23"/>
      <c r="AR17" s="23"/>
      <c r="AS17" s="40"/>
      <c r="AT17" s="23"/>
      <c r="AU17" s="23"/>
      <c r="AV17" s="23"/>
      <c r="AW17" s="40"/>
      <c r="AX17" s="37">
        <f t="shared" si="1"/>
        <v>0</v>
      </c>
      <c r="AY17" s="30">
        <f t="shared" si="3"/>
        <v>0</v>
      </c>
      <c r="AZ17" s="25"/>
      <c r="BA17" s="25"/>
      <c r="BB17" s="25"/>
      <c r="BC17" s="25"/>
      <c r="BD17" s="25"/>
      <c r="BE17" s="25"/>
      <c r="BF17" s="25"/>
      <c r="BG17" s="25"/>
      <c r="BH17" s="25"/>
      <c r="BI17" s="25"/>
      <c r="BJ17" s="25"/>
      <c r="BK17" s="25"/>
    </row>
    <row r="18" spans="1:63">
      <c r="A18" s="23" t="s">
        <v>460</v>
      </c>
      <c r="B18" s="23"/>
      <c r="C18" s="23"/>
      <c r="D18" s="23"/>
      <c r="E18" s="40"/>
      <c r="F18" s="23"/>
      <c r="G18" s="23"/>
      <c r="H18" s="23"/>
      <c r="I18" s="40"/>
      <c r="J18" s="23"/>
      <c r="K18" s="23"/>
      <c r="L18" s="23"/>
      <c r="M18" s="40"/>
      <c r="N18" s="23"/>
      <c r="O18" s="23"/>
      <c r="P18" s="23"/>
      <c r="Q18" s="40"/>
      <c r="R18" s="37">
        <f t="shared" si="0"/>
        <v>0</v>
      </c>
      <c r="S18" s="30">
        <f t="shared" si="2"/>
        <v>0</v>
      </c>
      <c r="T18" s="36"/>
      <c r="U18" s="36"/>
      <c r="V18" s="36"/>
      <c r="W18" s="36"/>
      <c r="X18" s="36"/>
      <c r="Y18" s="25"/>
      <c r="Z18" s="25"/>
      <c r="AA18" s="25"/>
      <c r="AB18" s="25"/>
      <c r="AC18" s="25"/>
      <c r="AD18" s="25"/>
      <c r="AE18" s="25"/>
      <c r="AG18" s="23" t="s">
        <v>460</v>
      </c>
      <c r="AH18" s="23"/>
      <c r="AI18" s="23"/>
      <c r="AJ18" s="23"/>
      <c r="AK18" s="40"/>
      <c r="AL18" s="23"/>
      <c r="AM18" s="23"/>
      <c r="AN18" s="23"/>
      <c r="AO18" s="40"/>
      <c r="AP18" s="23"/>
      <c r="AQ18" s="23"/>
      <c r="AR18" s="23"/>
      <c r="AS18" s="40"/>
      <c r="AT18" s="23"/>
      <c r="AU18" s="23"/>
      <c r="AV18" s="23"/>
      <c r="AW18" s="40"/>
      <c r="AX18" s="37">
        <f t="shared" si="1"/>
        <v>0</v>
      </c>
      <c r="AY18" s="30">
        <f t="shared" si="3"/>
        <v>0</v>
      </c>
      <c r="AZ18" s="25"/>
      <c r="BA18" s="25"/>
      <c r="BB18" s="25"/>
      <c r="BC18" s="25"/>
      <c r="BD18" s="25"/>
      <c r="BE18" s="25"/>
      <c r="BF18" s="25"/>
      <c r="BG18" s="25"/>
      <c r="BH18" s="25"/>
      <c r="BI18" s="25"/>
      <c r="BJ18" s="25"/>
      <c r="BK18" s="25"/>
    </row>
    <row r="19" spans="1:63">
      <c r="A19" s="23" t="s">
        <v>461</v>
      </c>
      <c r="B19" s="23"/>
      <c r="C19" s="23"/>
      <c r="D19" s="23"/>
      <c r="E19" s="40"/>
      <c r="F19" s="23"/>
      <c r="G19" s="23"/>
      <c r="H19" s="23"/>
      <c r="I19" s="40"/>
      <c r="J19" s="23"/>
      <c r="K19" s="23"/>
      <c r="L19" s="23"/>
      <c r="M19" s="40"/>
      <c r="N19" s="23"/>
      <c r="O19" s="23"/>
      <c r="P19" s="23"/>
      <c r="Q19" s="40"/>
      <c r="R19" s="37">
        <f t="shared" si="0"/>
        <v>0</v>
      </c>
      <c r="S19" s="30">
        <f t="shared" si="2"/>
        <v>0</v>
      </c>
      <c r="T19" s="36"/>
      <c r="U19" s="36"/>
      <c r="V19" s="36"/>
      <c r="W19" s="36"/>
      <c r="X19" s="36"/>
      <c r="Y19" s="25"/>
      <c r="Z19" s="25"/>
      <c r="AA19" s="25"/>
      <c r="AB19" s="25"/>
      <c r="AC19" s="25"/>
      <c r="AD19" s="25"/>
      <c r="AE19" s="25"/>
      <c r="AG19" s="23" t="s">
        <v>461</v>
      </c>
      <c r="AH19" s="23"/>
      <c r="AI19" s="23"/>
      <c r="AJ19" s="23"/>
      <c r="AK19" s="40"/>
      <c r="AL19" s="23"/>
      <c r="AM19" s="23"/>
      <c r="AN19" s="23"/>
      <c r="AO19" s="40"/>
      <c r="AP19" s="23"/>
      <c r="AQ19" s="23"/>
      <c r="AR19" s="23"/>
      <c r="AS19" s="40"/>
      <c r="AT19" s="23"/>
      <c r="AU19" s="23"/>
      <c r="AV19" s="23"/>
      <c r="AW19" s="40"/>
      <c r="AX19" s="37">
        <f t="shared" si="1"/>
        <v>0</v>
      </c>
      <c r="AY19" s="30">
        <f t="shared" si="3"/>
        <v>0</v>
      </c>
      <c r="AZ19" s="25"/>
      <c r="BA19" s="25"/>
      <c r="BB19" s="25"/>
      <c r="BC19" s="25"/>
      <c r="BD19" s="25"/>
      <c r="BE19" s="25"/>
      <c r="BF19" s="25"/>
      <c r="BG19" s="25"/>
      <c r="BH19" s="25"/>
      <c r="BI19" s="23"/>
      <c r="BJ19" s="23"/>
      <c r="BK19" s="23"/>
    </row>
    <row r="20" spans="1:63">
      <c r="A20" s="23" t="s">
        <v>462</v>
      </c>
      <c r="B20" s="23"/>
      <c r="C20" s="23"/>
      <c r="D20" s="23"/>
      <c r="E20" s="40"/>
      <c r="F20" s="23"/>
      <c r="G20" s="23"/>
      <c r="H20" s="23"/>
      <c r="I20" s="40"/>
      <c r="J20" s="23"/>
      <c r="K20" s="23"/>
      <c r="L20" s="23"/>
      <c r="M20" s="40"/>
      <c r="N20" s="23"/>
      <c r="O20" s="23"/>
      <c r="P20" s="23"/>
      <c r="Q20" s="40"/>
      <c r="R20" s="37">
        <f t="shared" si="0"/>
        <v>0</v>
      </c>
      <c r="S20" s="30">
        <f t="shared" si="2"/>
        <v>0</v>
      </c>
      <c r="T20" s="36"/>
      <c r="U20" s="36"/>
      <c r="V20" s="36"/>
      <c r="W20" s="36"/>
      <c r="X20" s="36"/>
      <c r="Y20" s="25"/>
      <c r="Z20" s="25"/>
      <c r="AA20" s="25"/>
      <c r="AB20" s="25"/>
      <c r="AC20" s="25"/>
      <c r="AD20" s="25"/>
      <c r="AE20" s="25"/>
      <c r="AG20" s="23" t="s">
        <v>462</v>
      </c>
      <c r="AH20" s="23"/>
      <c r="AI20" s="23"/>
      <c r="AJ20" s="23"/>
      <c r="AK20" s="40"/>
      <c r="AL20" s="23"/>
      <c r="AM20" s="23"/>
      <c r="AN20" s="23"/>
      <c r="AO20" s="40"/>
      <c r="AP20" s="23"/>
      <c r="AQ20" s="23"/>
      <c r="AR20" s="23"/>
      <c r="AS20" s="40"/>
      <c r="AT20" s="23"/>
      <c r="AU20" s="23"/>
      <c r="AV20" s="23"/>
      <c r="AW20" s="40"/>
      <c r="AX20" s="37">
        <f t="shared" si="1"/>
        <v>0</v>
      </c>
      <c r="AY20" s="30">
        <f t="shared" si="3"/>
        <v>0</v>
      </c>
      <c r="AZ20" s="25"/>
      <c r="BA20" s="25"/>
      <c r="BB20" s="25"/>
      <c r="BC20" s="25"/>
      <c r="BD20" s="25"/>
      <c r="BE20" s="25"/>
      <c r="BF20" s="25"/>
      <c r="BG20" s="25"/>
      <c r="BH20" s="25"/>
      <c r="BI20" s="23"/>
      <c r="BJ20" s="23"/>
      <c r="BK20" s="23"/>
    </row>
    <row r="21" spans="1:63">
      <c r="A21" s="23" t="s">
        <v>463</v>
      </c>
      <c r="B21" s="23"/>
      <c r="C21" s="23"/>
      <c r="D21" s="23"/>
      <c r="E21" s="40"/>
      <c r="F21" s="23"/>
      <c r="G21" s="23"/>
      <c r="H21" s="23"/>
      <c r="I21" s="40"/>
      <c r="J21" s="23"/>
      <c r="K21" s="23"/>
      <c r="L21" s="23"/>
      <c r="M21" s="40"/>
      <c r="N21" s="23"/>
      <c r="O21" s="23"/>
      <c r="P21" s="23"/>
      <c r="Q21" s="40"/>
      <c r="R21" s="37">
        <f t="shared" si="0"/>
        <v>0</v>
      </c>
      <c r="S21" s="30">
        <f t="shared" si="2"/>
        <v>0</v>
      </c>
      <c r="T21" s="36"/>
      <c r="U21" s="36"/>
      <c r="V21" s="36"/>
      <c r="W21" s="36"/>
      <c r="X21" s="36"/>
      <c r="Y21" s="25"/>
      <c r="Z21" s="25"/>
      <c r="AA21" s="25"/>
      <c r="AB21" s="25"/>
      <c r="AC21" s="25"/>
      <c r="AD21" s="25"/>
      <c r="AE21" s="25"/>
      <c r="AG21" s="23" t="s">
        <v>463</v>
      </c>
      <c r="AH21" s="23"/>
      <c r="AI21" s="23"/>
      <c r="AJ21" s="23"/>
      <c r="AK21" s="40"/>
      <c r="AL21" s="23"/>
      <c r="AM21" s="23"/>
      <c r="AN21" s="23"/>
      <c r="AO21" s="40"/>
      <c r="AP21" s="23"/>
      <c r="AQ21" s="23"/>
      <c r="AR21" s="23"/>
      <c r="AS21" s="40"/>
      <c r="AT21" s="23"/>
      <c r="AU21" s="23"/>
      <c r="AV21" s="23"/>
      <c r="AW21" s="40"/>
      <c r="AX21" s="37">
        <f t="shared" si="1"/>
        <v>0</v>
      </c>
      <c r="AY21" s="30">
        <f t="shared" si="3"/>
        <v>0</v>
      </c>
      <c r="AZ21" s="25"/>
      <c r="BA21" s="25"/>
      <c r="BB21" s="25"/>
      <c r="BC21" s="25"/>
      <c r="BD21" s="25"/>
      <c r="BE21" s="25"/>
      <c r="BF21" s="25"/>
      <c r="BG21" s="25"/>
      <c r="BH21" s="25"/>
      <c r="BI21" s="23"/>
      <c r="BJ21" s="23"/>
      <c r="BK21" s="23"/>
    </row>
    <row r="22" spans="1:63">
      <c r="A22" s="23" t="s">
        <v>464</v>
      </c>
      <c r="B22" s="23"/>
      <c r="C22" s="23"/>
      <c r="D22" s="23"/>
      <c r="E22" s="40"/>
      <c r="F22" s="23"/>
      <c r="G22" s="23"/>
      <c r="H22" s="23"/>
      <c r="I22" s="40"/>
      <c r="J22" s="23"/>
      <c r="K22" s="23"/>
      <c r="L22" s="23"/>
      <c r="M22" s="40"/>
      <c r="N22" s="23"/>
      <c r="O22" s="23"/>
      <c r="P22" s="23"/>
      <c r="Q22" s="40"/>
      <c r="R22" s="37">
        <f t="shared" si="0"/>
        <v>0</v>
      </c>
      <c r="S22" s="30">
        <f t="shared" si="2"/>
        <v>0</v>
      </c>
      <c r="T22" s="36"/>
      <c r="U22" s="36"/>
      <c r="V22" s="36"/>
      <c r="W22" s="36"/>
      <c r="X22" s="36"/>
      <c r="Y22" s="25"/>
      <c r="Z22" s="25"/>
      <c r="AA22" s="25"/>
      <c r="AB22" s="25"/>
      <c r="AC22" s="25"/>
      <c r="AD22" s="25"/>
      <c r="AE22" s="25"/>
      <c r="AG22" s="23" t="s">
        <v>464</v>
      </c>
      <c r="AH22" s="23"/>
      <c r="AI22" s="23"/>
      <c r="AJ22" s="23"/>
      <c r="AK22" s="40"/>
      <c r="AL22" s="23"/>
      <c r="AM22" s="23"/>
      <c r="AN22" s="23"/>
      <c r="AO22" s="40"/>
      <c r="AP22" s="23"/>
      <c r="AQ22" s="23"/>
      <c r="AR22" s="23"/>
      <c r="AS22" s="40"/>
      <c r="AT22" s="23"/>
      <c r="AU22" s="23"/>
      <c r="AV22" s="23"/>
      <c r="AW22" s="40"/>
      <c r="AX22" s="37">
        <f t="shared" si="1"/>
        <v>0</v>
      </c>
      <c r="AY22" s="30">
        <f t="shared" si="3"/>
        <v>0</v>
      </c>
      <c r="AZ22" s="25"/>
      <c r="BA22" s="25"/>
      <c r="BB22" s="25"/>
      <c r="BC22" s="25"/>
      <c r="BD22" s="25"/>
      <c r="BE22" s="25"/>
      <c r="BF22" s="25"/>
      <c r="BG22" s="25"/>
      <c r="BH22" s="25"/>
      <c r="BI22" s="25"/>
      <c r="BJ22" s="25"/>
      <c r="BK22" s="25"/>
    </row>
    <row r="23" spans="1:63">
      <c r="A23" s="23" t="s">
        <v>465</v>
      </c>
      <c r="B23" s="23"/>
      <c r="C23" s="23"/>
      <c r="D23" s="23"/>
      <c r="E23" s="40"/>
      <c r="F23" s="23"/>
      <c r="G23" s="23"/>
      <c r="H23" s="23"/>
      <c r="I23" s="40"/>
      <c r="J23" s="23"/>
      <c r="K23" s="23"/>
      <c r="L23" s="23"/>
      <c r="M23" s="40"/>
      <c r="N23" s="23"/>
      <c r="O23" s="23"/>
      <c r="P23" s="23"/>
      <c r="Q23" s="40"/>
      <c r="R23" s="37">
        <f t="shared" si="0"/>
        <v>0</v>
      </c>
      <c r="S23" s="30">
        <f t="shared" si="2"/>
        <v>0</v>
      </c>
      <c r="T23" s="36"/>
      <c r="U23" s="36"/>
      <c r="V23" s="36"/>
      <c r="W23" s="36"/>
      <c r="X23" s="36"/>
      <c r="Y23" s="25"/>
      <c r="Z23" s="25"/>
      <c r="AA23" s="25"/>
      <c r="AB23" s="25"/>
      <c r="AC23" s="25"/>
      <c r="AD23" s="25"/>
      <c r="AE23" s="25"/>
      <c r="AG23" s="23" t="s">
        <v>465</v>
      </c>
      <c r="AH23" s="23"/>
      <c r="AI23" s="23"/>
      <c r="AJ23" s="23"/>
      <c r="AK23" s="40"/>
      <c r="AL23" s="23"/>
      <c r="AM23" s="23"/>
      <c r="AN23" s="23"/>
      <c r="AO23" s="40"/>
      <c r="AP23" s="23"/>
      <c r="AQ23" s="23"/>
      <c r="AR23" s="23"/>
      <c r="AS23" s="40"/>
      <c r="AT23" s="23"/>
      <c r="AU23" s="23"/>
      <c r="AV23" s="23"/>
      <c r="AW23" s="40"/>
      <c r="AX23" s="37">
        <f t="shared" si="1"/>
        <v>0</v>
      </c>
      <c r="AY23" s="30">
        <f t="shared" si="3"/>
        <v>0</v>
      </c>
      <c r="AZ23" s="25"/>
      <c r="BA23" s="25"/>
      <c r="BB23" s="25"/>
      <c r="BC23" s="25"/>
      <c r="BD23" s="25"/>
      <c r="BE23" s="25"/>
      <c r="BF23" s="25"/>
      <c r="BG23" s="25"/>
      <c r="BH23" s="25"/>
      <c r="BI23" s="25"/>
      <c r="BJ23" s="25"/>
      <c r="BK23" s="25"/>
    </row>
    <row r="24" spans="1:63">
      <c r="A24" s="23" t="s">
        <v>466</v>
      </c>
      <c r="B24" s="23"/>
      <c r="C24" s="23"/>
      <c r="D24" s="23"/>
      <c r="E24" s="40"/>
      <c r="F24" s="23"/>
      <c r="G24" s="23"/>
      <c r="H24" s="23"/>
      <c r="I24" s="40"/>
      <c r="J24" s="23"/>
      <c r="K24" s="23"/>
      <c r="L24" s="23"/>
      <c r="M24" s="40"/>
      <c r="N24" s="23"/>
      <c r="O24" s="23"/>
      <c r="P24" s="23"/>
      <c r="Q24" s="40"/>
      <c r="R24" s="37">
        <f t="shared" si="0"/>
        <v>0</v>
      </c>
      <c r="S24" s="30">
        <f t="shared" si="2"/>
        <v>0</v>
      </c>
      <c r="T24" s="36"/>
      <c r="U24" s="36"/>
      <c r="V24" s="36"/>
      <c r="W24" s="36"/>
      <c r="X24" s="36"/>
      <c r="Y24" s="25"/>
      <c r="Z24" s="25"/>
      <c r="AA24" s="25"/>
      <c r="AB24" s="25"/>
      <c r="AC24" s="25"/>
      <c r="AD24" s="25"/>
      <c r="AE24" s="25"/>
      <c r="AG24" s="23" t="s">
        <v>466</v>
      </c>
      <c r="AH24" s="23"/>
      <c r="AI24" s="23"/>
      <c r="AJ24" s="23"/>
      <c r="AK24" s="40"/>
      <c r="AL24" s="23"/>
      <c r="AM24" s="23"/>
      <c r="AN24" s="23"/>
      <c r="AO24" s="40"/>
      <c r="AP24" s="23"/>
      <c r="AQ24" s="23"/>
      <c r="AR24" s="23"/>
      <c r="AS24" s="40"/>
      <c r="AT24" s="23"/>
      <c r="AU24" s="23"/>
      <c r="AV24" s="23"/>
      <c r="AW24" s="40"/>
      <c r="AX24" s="37">
        <f t="shared" si="1"/>
        <v>0</v>
      </c>
      <c r="AY24" s="30">
        <f t="shared" si="3"/>
        <v>0</v>
      </c>
      <c r="AZ24" s="25"/>
      <c r="BA24" s="25"/>
      <c r="BB24" s="25"/>
      <c r="BC24" s="25"/>
      <c r="BD24" s="25"/>
      <c r="BE24" s="25"/>
      <c r="BF24" s="25"/>
      <c r="BG24" s="25"/>
      <c r="BH24" s="25"/>
      <c r="BI24" s="25"/>
      <c r="BJ24" s="25"/>
      <c r="BK24" s="25"/>
    </row>
    <row r="25" spans="1:63">
      <c r="A25" s="23" t="s">
        <v>467</v>
      </c>
      <c r="B25" s="23"/>
      <c r="C25" s="23"/>
      <c r="D25" s="23"/>
      <c r="E25" s="40"/>
      <c r="F25" s="23"/>
      <c r="G25" s="23"/>
      <c r="H25" s="23"/>
      <c r="I25" s="40"/>
      <c r="J25" s="23"/>
      <c r="K25" s="23"/>
      <c r="L25" s="23"/>
      <c r="M25" s="40"/>
      <c r="N25" s="23"/>
      <c r="O25" s="23"/>
      <c r="P25" s="23"/>
      <c r="Q25" s="40"/>
      <c r="R25" s="37">
        <f t="shared" si="0"/>
        <v>0</v>
      </c>
      <c r="S25" s="30">
        <f t="shared" si="2"/>
        <v>0</v>
      </c>
      <c r="T25" s="36"/>
      <c r="U25" s="36"/>
      <c r="V25" s="36"/>
      <c r="W25" s="36"/>
      <c r="X25" s="36"/>
      <c r="Y25" s="25"/>
      <c r="Z25" s="25"/>
      <c r="AA25" s="25"/>
      <c r="AB25" s="25"/>
      <c r="AC25" s="25"/>
      <c r="AD25" s="25"/>
      <c r="AE25" s="25"/>
      <c r="AG25" s="23" t="s">
        <v>467</v>
      </c>
      <c r="AH25" s="23"/>
      <c r="AI25" s="23"/>
      <c r="AJ25" s="23"/>
      <c r="AK25" s="40"/>
      <c r="AL25" s="23"/>
      <c r="AM25" s="23"/>
      <c r="AN25" s="23"/>
      <c r="AO25" s="40"/>
      <c r="AP25" s="23"/>
      <c r="AQ25" s="23"/>
      <c r="AR25" s="23"/>
      <c r="AS25" s="40"/>
      <c r="AT25" s="23"/>
      <c r="AU25" s="23"/>
      <c r="AV25" s="23"/>
      <c r="AW25" s="40"/>
      <c r="AX25" s="37">
        <f t="shared" si="1"/>
        <v>0</v>
      </c>
      <c r="AY25" s="30">
        <f t="shared" si="3"/>
        <v>0</v>
      </c>
      <c r="AZ25" s="25"/>
      <c r="BA25" s="25"/>
      <c r="BB25" s="25"/>
      <c r="BC25" s="25"/>
      <c r="BD25" s="25"/>
      <c r="BE25" s="25"/>
      <c r="BF25" s="25"/>
      <c r="BG25" s="25"/>
      <c r="BH25" s="25"/>
      <c r="BI25" s="25"/>
      <c r="BJ25" s="25"/>
      <c r="BK25" s="25"/>
    </row>
    <row r="26" spans="1:63">
      <c r="A26" s="23" t="s">
        <v>468</v>
      </c>
      <c r="B26" s="23"/>
      <c r="C26" s="23"/>
      <c r="D26" s="23"/>
      <c r="E26" s="40"/>
      <c r="F26" s="23"/>
      <c r="G26" s="23"/>
      <c r="H26" s="23"/>
      <c r="I26" s="40"/>
      <c r="J26" s="23"/>
      <c r="K26" s="23"/>
      <c r="L26" s="23"/>
      <c r="M26" s="40"/>
      <c r="N26" s="23"/>
      <c r="O26" s="23"/>
      <c r="P26" s="23"/>
      <c r="Q26" s="40"/>
      <c r="R26" s="37">
        <f t="shared" si="0"/>
        <v>0</v>
      </c>
      <c r="S26" s="30">
        <f t="shared" si="2"/>
        <v>0</v>
      </c>
      <c r="T26" s="36"/>
      <c r="U26" s="36"/>
      <c r="V26" s="36"/>
      <c r="W26" s="36"/>
      <c r="X26" s="36"/>
      <c r="Y26" s="25"/>
      <c r="Z26" s="25"/>
      <c r="AA26" s="25"/>
      <c r="AB26" s="25"/>
      <c r="AC26" s="25"/>
      <c r="AD26" s="25"/>
      <c r="AE26" s="25"/>
      <c r="AG26" s="23" t="s">
        <v>468</v>
      </c>
      <c r="AH26" s="23"/>
      <c r="AI26" s="23"/>
      <c r="AJ26" s="23"/>
      <c r="AK26" s="40"/>
      <c r="AL26" s="23"/>
      <c r="AM26" s="23"/>
      <c r="AN26" s="23"/>
      <c r="AO26" s="40"/>
      <c r="AP26" s="23"/>
      <c r="AQ26" s="23"/>
      <c r="AR26" s="23"/>
      <c r="AS26" s="40"/>
      <c r="AT26" s="23"/>
      <c r="AU26" s="23"/>
      <c r="AV26" s="23"/>
      <c r="AW26" s="40"/>
      <c r="AX26" s="37">
        <f t="shared" si="1"/>
        <v>0</v>
      </c>
      <c r="AY26" s="30">
        <f t="shared" si="3"/>
        <v>0</v>
      </c>
      <c r="AZ26" s="25"/>
      <c r="BA26" s="25"/>
      <c r="BB26" s="25"/>
      <c r="BC26" s="25"/>
      <c r="BD26" s="25"/>
      <c r="BE26" s="25"/>
      <c r="BF26" s="25"/>
      <c r="BG26" s="25"/>
      <c r="BH26" s="25"/>
      <c r="BI26" s="25"/>
      <c r="BJ26" s="25"/>
      <c r="BK26" s="25"/>
    </row>
    <row r="27" spans="1:63">
      <c r="A27" s="23" t="s">
        <v>469</v>
      </c>
      <c r="B27" s="23"/>
      <c r="C27" s="23"/>
      <c r="D27" s="23"/>
      <c r="E27" s="40"/>
      <c r="F27" s="23"/>
      <c r="G27" s="23"/>
      <c r="H27" s="23"/>
      <c r="I27" s="40"/>
      <c r="J27" s="23"/>
      <c r="K27" s="23"/>
      <c r="L27" s="23"/>
      <c r="M27" s="40"/>
      <c r="N27" s="23"/>
      <c r="O27" s="23"/>
      <c r="P27" s="23"/>
      <c r="Q27" s="40"/>
      <c r="R27" s="37">
        <f t="shared" si="0"/>
        <v>0</v>
      </c>
      <c r="S27" s="30">
        <f t="shared" si="2"/>
        <v>0</v>
      </c>
      <c r="T27" s="36"/>
      <c r="U27" s="36"/>
      <c r="V27" s="36"/>
      <c r="W27" s="36"/>
      <c r="X27" s="36"/>
      <c r="Y27" s="25"/>
      <c r="Z27" s="25"/>
      <c r="AA27" s="25"/>
      <c r="AB27" s="25"/>
      <c r="AC27" s="25"/>
      <c r="AD27" s="25"/>
      <c r="AE27" s="25"/>
      <c r="AG27" s="23" t="s">
        <v>469</v>
      </c>
      <c r="AH27" s="23"/>
      <c r="AI27" s="23"/>
      <c r="AJ27" s="23"/>
      <c r="AK27" s="40"/>
      <c r="AL27" s="23"/>
      <c r="AM27" s="23"/>
      <c r="AN27" s="23"/>
      <c r="AO27" s="40"/>
      <c r="AP27" s="23"/>
      <c r="AQ27" s="23"/>
      <c r="AR27" s="23"/>
      <c r="AS27" s="40"/>
      <c r="AT27" s="23"/>
      <c r="AU27" s="23"/>
      <c r="AV27" s="23"/>
      <c r="AW27" s="40"/>
      <c r="AX27" s="37">
        <f t="shared" si="1"/>
        <v>0</v>
      </c>
      <c r="AY27" s="30">
        <f t="shared" si="3"/>
        <v>0</v>
      </c>
      <c r="AZ27" s="25"/>
      <c r="BA27" s="25"/>
      <c r="BB27" s="25"/>
      <c r="BC27" s="25"/>
      <c r="BD27" s="25"/>
      <c r="BE27" s="25"/>
      <c r="BF27" s="25"/>
      <c r="BG27" s="25"/>
      <c r="BH27" s="25"/>
      <c r="BI27" s="25"/>
      <c r="BJ27" s="25"/>
      <c r="BK27" s="25"/>
    </row>
    <row r="28" spans="1:63">
      <c r="A28" s="23" t="s">
        <v>470</v>
      </c>
      <c r="B28" s="23"/>
      <c r="C28" s="23"/>
      <c r="D28" s="23"/>
      <c r="E28" s="40"/>
      <c r="F28" s="23"/>
      <c r="G28" s="23"/>
      <c r="H28" s="23"/>
      <c r="I28" s="40"/>
      <c r="J28" s="23"/>
      <c r="K28" s="23"/>
      <c r="L28" s="23"/>
      <c r="M28" s="40"/>
      <c r="N28" s="23"/>
      <c r="O28" s="23"/>
      <c r="P28" s="23"/>
      <c r="Q28" s="40"/>
      <c r="R28" s="37">
        <f t="shared" si="0"/>
        <v>0</v>
      </c>
      <c r="S28" s="30">
        <f t="shared" si="2"/>
        <v>0</v>
      </c>
      <c r="T28" s="36"/>
      <c r="U28" s="36"/>
      <c r="V28" s="36"/>
      <c r="W28" s="36"/>
      <c r="X28" s="36"/>
      <c r="Y28" s="25"/>
      <c r="Z28" s="25"/>
      <c r="AA28" s="25"/>
      <c r="AB28" s="25"/>
      <c r="AC28" s="25"/>
      <c r="AD28" s="25"/>
      <c r="AE28" s="25"/>
      <c r="AG28" s="23" t="s">
        <v>470</v>
      </c>
      <c r="AH28" s="23"/>
      <c r="AI28" s="23"/>
      <c r="AJ28" s="23"/>
      <c r="AK28" s="40"/>
      <c r="AL28" s="23"/>
      <c r="AM28" s="23"/>
      <c r="AN28" s="23"/>
      <c r="AO28" s="40"/>
      <c r="AP28" s="23"/>
      <c r="AQ28" s="23"/>
      <c r="AR28" s="23"/>
      <c r="AS28" s="40"/>
      <c r="AT28" s="23"/>
      <c r="AU28" s="23"/>
      <c r="AV28" s="23"/>
      <c r="AW28" s="40"/>
      <c r="AX28" s="37">
        <f t="shared" si="1"/>
        <v>0</v>
      </c>
      <c r="AY28" s="30">
        <f t="shared" si="3"/>
        <v>0</v>
      </c>
      <c r="AZ28" s="25"/>
      <c r="BA28" s="25"/>
      <c r="BB28" s="25"/>
      <c r="BC28" s="25"/>
      <c r="BD28" s="25"/>
      <c r="BE28" s="25"/>
      <c r="BF28" s="25"/>
      <c r="BG28" s="25"/>
      <c r="BH28" s="25"/>
      <c r="BI28" s="25"/>
      <c r="BJ28" s="25"/>
      <c r="BK28" s="25"/>
    </row>
    <row r="29" spans="1:63">
      <c r="A29" s="23" t="s">
        <v>471</v>
      </c>
      <c r="B29" s="23"/>
      <c r="C29" s="23"/>
      <c r="D29" s="23"/>
      <c r="E29" s="40"/>
      <c r="F29" s="23"/>
      <c r="G29" s="23"/>
      <c r="H29" s="23"/>
      <c r="I29" s="40"/>
      <c r="J29" s="23"/>
      <c r="K29" s="23"/>
      <c r="L29" s="23"/>
      <c r="M29" s="40"/>
      <c r="N29" s="23"/>
      <c r="O29" s="23"/>
      <c r="P29" s="23"/>
      <c r="Q29" s="40"/>
      <c r="R29" s="37">
        <f t="shared" si="0"/>
        <v>0</v>
      </c>
      <c r="S29" s="30">
        <f t="shared" si="2"/>
        <v>0</v>
      </c>
      <c r="T29" s="36"/>
      <c r="U29" s="36"/>
      <c r="V29" s="36"/>
      <c r="W29" s="36"/>
      <c r="X29" s="36"/>
      <c r="Y29" s="25"/>
      <c r="Z29" s="25"/>
      <c r="AA29" s="25"/>
      <c r="AB29" s="25"/>
      <c r="AC29" s="25"/>
      <c r="AD29" s="25"/>
      <c r="AE29" s="25"/>
      <c r="AG29" s="23" t="s">
        <v>471</v>
      </c>
      <c r="AH29" s="23"/>
      <c r="AI29" s="23"/>
      <c r="AJ29" s="23"/>
      <c r="AK29" s="40"/>
      <c r="AL29" s="23"/>
      <c r="AM29" s="23"/>
      <c r="AN29" s="23"/>
      <c r="AO29" s="40"/>
      <c r="AP29" s="23"/>
      <c r="AQ29" s="23"/>
      <c r="AR29" s="23"/>
      <c r="AS29" s="40"/>
      <c r="AT29" s="23"/>
      <c r="AU29" s="23"/>
      <c r="AV29" s="23"/>
      <c r="AW29" s="40"/>
      <c r="AX29" s="37">
        <f t="shared" si="1"/>
        <v>0</v>
      </c>
      <c r="AY29" s="30">
        <f t="shared" si="3"/>
        <v>0</v>
      </c>
      <c r="AZ29" s="25"/>
      <c r="BA29" s="25"/>
      <c r="BB29" s="25"/>
      <c r="BC29" s="25"/>
      <c r="BD29" s="25"/>
      <c r="BE29" s="25"/>
      <c r="BF29" s="25"/>
      <c r="BG29" s="25"/>
      <c r="BH29" s="25"/>
      <c r="BI29" s="25"/>
      <c r="BJ29" s="25"/>
      <c r="BK29" s="25"/>
    </row>
    <row r="30" spans="1:63">
      <c r="A30" s="23" t="s">
        <v>472</v>
      </c>
      <c r="B30" s="23"/>
      <c r="C30" s="23"/>
      <c r="D30" s="23"/>
      <c r="E30" s="40"/>
      <c r="F30" s="23"/>
      <c r="G30" s="23"/>
      <c r="H30" s="23"/>
      <c r="I30" s="40"/>
      <c r="J30" s="23"/>
      <c r="K30" s="23"/>
      <c r="L30" s="23"/>
      <c r="M30" s="40"/>
      <c r="N30" s="23"/>
      <c r="O30" s="23"/>
      <c r="P30" s="23"/>
      <c r="Q30" s="40"/>
      <c r="R30" s="37">
        <f t="shared" si="0"/>
        <v>0</v>
      </c>
      <c r="S30" s="30">
        <f t="shared" si="2"/>
        <v>0</v>
      </c>
      <c r="T30" s="36"/>
      <c r="U30" s="36"/>
      <c r="V30" s="36"/>
      <c r="W30" s="36"/>
      <c r="X30" s="36"/>
      <c r="Y30" s="25"/>
      <c r="Z30" s="25"/>
      <c r="AA30" s="25"/>
      <c r="AB30" s="25"/>
      <c r="AC30" s="25"/>
      <c r="AD30" s="25"/>
      <c r="AE30" s="25"/>
      <c r="AG30" s="23" t="s">
        <v>472</v>
      </c>
      <c r="AH30" s="23"/>
      <c r="AI30" s="23"/>
      <c r="AJ30" s="23"/>
      <c r="AK30" s="40"/>
      <c r="AL30" s="23"/>
      <c r="AM30" s="23"/>
      <c r="AN30" s="23"/>
      <c r="AO30" s="40"/>
      <c r="AP30" s="23"/>
      <c r="AQ30" s="23"/>
      <c r="AR30" s="23"/>
      <c r="AS30" s="40"/>
      <c r="AT30" s="23"/>
      <c r="AU30" s="23"/>
      <c r="AV30" s="23"/>
      <c r="AW30" s="40"/>
      <c r="AX30" s="37">
        <f t="shared" si="1"/>
        <v>0</v>
      </c>
      <c r="AY30" s="30">
        <f t="shared" si="3"/>
        <v>0</v>
      </c>
      <c r="AZ30" s="25"/>
      <c r="BA30" s="25"/>
      <c r="BB30" s="25"/>
      <c r="BC30" s="25"/>
      <c r="BD30" s="25"/>
      <c r="BE30" s="25"/>
      <c r="BF30" s="25"/>
      <c r="BG30" s="25"/>
      <c r="BH30" s="25"/>
      <c r="BI30" s="25"/>
      <c r="BJ30" s="25"/>
      <c r="BK30" s="25"/>
    </row>
    <row r="31" spans="1:63">
      <c r="A31" s="23" t="s">
        <v>473</v>
      </c>
      <c r="B31" s="23"/>
      <c r="C31" s="23"/>
      <c r="D31" s="23"/>
      <c r="E31" s="40"/>
      <c r="F31" s="23"/>
      <c r="G31" s="23"/>
      <c r="H31" s="23"/>
      <c r="I31" s="40"/>
      <c r="J31" s="23"/>
      <c r="K31" s="23"/>
      <c r="L31" s="23"/>
      <c r="M31" s="40"/>
      <c r="N31" s="23"/>
      <c r="O31" s="23"/>
      <c r="P31" s="23"/>
      <c r="Q31" s="40"/>
      <c r="R31" s="37">
        <f t="shared" si="0"/>
        <v>0</v>
      </c>
      <c r="S31" s="30">
        <f t="shared" si="2"/>
        <v>0</v>
      </c>
      <c r="T31" s="36"/>
      <c r="U31" s="36"/>
      <c r="V31" s="36"/>
      <c r="W31" s="36"/>
      <c r="X31" s="36"/>
      <c r="Y31" s="25"/>
      <c r="Z31" s="25"/>
      <c r="AA31" s="25"/>
      <c r="AB31" s="25"/>
      <c r="AC31" s="25"/>
      <c r="AD31" s="25"/>
      <c r="AE31" s="25"/>
      <c r="AG31" s="23" t="s">
        <v>473</v>
      </c>
      <c r="AH31" s="23"/>
      <c r="AI31" s="23"/>
      <c r="AJ31" s="23"/>
      <c r="AK31" s="40"/>
      <c r="AL31" s="23"/>
      <c r="AM31" s="23"/>
      <c r="AN31" s="23"/>
      <c r="AO31" s="40"/>
      <c r="AP31" s="23"/>
      <c r="AQ31" s="23"/>
      <c r="AR31" s="23"/>
      <c r="AS31" s="40"/>
      <c r="AT31" s="23"/>
      <c r="AU31" s="23"/>
      <c r="AV31" s="23"/>
      <c r="AW31" s="40"/>
      <c r="AX31" s="37">
        <f t="shared" si="1"/>
        <v>0</v>
      </c>
      <c r="AY31" s="30">
        <f t="shared" si="3"/>
        <v>0</v>
      </c>
      <c r="AZ31" s="25"/>
      <c r="BA31" s="25"/>
      <c r="BB31" s="25"/>
      <c r="BC31" s="25"/>
      <c r="BD31" s="25"/>
      <c r="BE31" s="25"/>
      <c r="BF31" s="25"/>
      <c r="BG31" s="25"/>
      <c r="BH31" s="25"/>
      <c r="BI31" s="25"/>
      <c r="BJ31" s="25"/>
      <c r="BK31" s="25"/>
    </row>
    <row r="32" spans="1:63">
      <c r="A32" s="27" t="s">
        <v>474</v>
      </c>
      <c r="B32" s="24">
        <f>SUM(B11:B31)</f>
        <v>0</v>
      </c>
      <c r="C32" s="24">
        <f t="shared" ref="C32:AE32" si="4">SUM(C11:C31)</f>
        <v>0</v>
      </c>
      <c r="D32" s="24">
        <f t="shared" si="4"/>
        <v>0</v>
      </c>
      <c r="E32" s="41">
        <f>SUM(E11:E31)</f>
        <v>0</v>
      </c>
      <c r="F32" s="24">
        <f t="shared" si="4"/>
        <v>0</v>
      </c>
      <c r="G32" s="24">
        <f t="shared" si="4"/>
        <v>0</v>
      </c>
      <c r="H32" s="24">
        <f t="shared" si="4"/>
        <v>0</v>
      </c>
      <c r="I32" s="41">
        <f>SUM(I11:I31)</f>
        <v>0</v>
      </c>
      <c r="J32" s="24">
        <f t="shared" si="4"/>
        <v>0</v>
      </c>
      <c r="K32" s="24">
        <f t="shared" si="4"/>
        <v>0</v>
      </c>
      <c r="L32" s="24">
        <f t="shared" si="4"/>
        <v>0</v>
      </c>
      <c r="M32" s="41">
        <f>SUM(M11:M31)</f>
        <v>0</v>
      </c>
      <c r="N32" s="24">
        <f t="shared" si="4"/>
        <v>0</v>
      </c>
      <c r="O32" s="24">
        <f t="shared" si="4"/>
        <v>0</v>
      </c>
      <c r="P32" s="24">
        <f t="shared" si="4"/>
        <v>0</v>
      </c>
      <c r="Q32" s="41">
        <f>SUM(Q11:Q31)</f>
        <v>0</v>
      </c>
      <c r="R32" s="24">
        <f t="shared" si="4"/>
        <v>0</v>
      </c>
      <c r="S32" s="30">
        <f t="shared" si="4"/>
        <v>0</v>
      </c>
      <c r="T32" s="24">
        <f t="shared" si="4"/>
        <v>0</v>
      </c>
      <c r="U32" s="24">
        <f t="shared" si="4"/>
        <v>0</v>
      </c>
      <c r="V32" s="24">
        <f t="shared" si="4"/>
        <v>0</v>
      </c>
      <c r="W32" s="24">
        <f t="shared" si="4"/>
        <v>0</v>
      </c>
      <c r="X32" s="24">
        <f t="shared" si="4"/>
        <v>0</v>
      </c>
      <c r="Y32" s="24">
        <f t="shared" si="4"/>
        <v>0</v>
      </c>
      <c r="Z32" s="24">
        <f t="shared" si="4"/>
        <v>0</v>
      </c>
      <c r="AA32" s="24">
        <f t="shared" si="4"/>
        <v>0</v>
      </c>
      <c r="AB32" s="24">
        <f t="shared" si="4"/>
        <v>0</v>
      </c>
      <c r="AC32" s="24">
        <f t="shared" si="4"/>
        <v>0</v>
      </c>
      <c r="AD32" s="24">
        <f t="shared" si="4"/>
        <v>0</v>
      </c>
      <c r="AE32" s="24">
        <f t="shared" si="4"/>
        <v>0</v>
      </c>
      <c r="AG32" s="27" t="s">
        <v>474</v>
      </c>
      <c r="AH32" s="24">
        <f t="shared" ref="AH32:AW32" si="5">SUM(AH11:AH31)</f>
        <v>0</v>
      </c>
      <c r="AI32" s="24">
        <f t="shared" si="5"/>
        <v>0</v>
      </c>
      <c r="AJ32" s="24">
        <f t="shared" si="5"/>
        <v>0</v>
      </c>
      <c r="AK32" s="41">
        <f t="shared" si="5"/>
        <v>0</v>
      </c>
      <c r="AL32" s="24">
        <f t="shared" si="5"/>
        <v>0</v>
      </c>
      <c r="AM32" s="24">
        <f t="shared" si="5"/>
        <v>0</v>
      </c>
      <c r="AN32" s="24">
        <f t="shared" si="5"/>
        <v>0</v>
      </c>
      <c r="AO32" s="41">
        <f t="shared" si="5"/>
        <v>0</v>
      </c>
      <c r="AP32" s="24">
        <f t="shared" si="5"/>
        <v>0</v>
      </c>
      <c r="AQ32" s="24">
        <f t="shared" si="5"/>
        <v>0</v>
      </c>
      <c r="AR32" s="24">
        <f t="shared" si="5"/>
        <v>0</v>
      </c>
      <c r="AS32" s="41">
        <f t="shared" si="5"/>
        <v>0</v>
      </c>
      <c r="AT32" s="24">
        <f t="shared" si="5"/>
        <v>0</v>
      </c>
      <c r="AU32" s="24">
        <f t="shared" si="5"/>
        <v>0</v>
      </c>
      <c r="AV32" s="24">
        <f t="shared" si="5"/>
        <v>0</v>
      </c>
      <c r="AW32" s="41">
        <f t="shared" si="5"/>
        <v>0</v>
      </c>
      <c r="AX32" s="38">
        <f t="shared" ref="AX32:BK32" si="6">SUM(AX11:AX31)</f>
        <v>0</v>
      </c>
      <c r="AY32" s="31">
        <f t="shared" si="6"/>
        <v>0</v>
      </c>
      <c r="AZ32" s="24">
        <f t="shared" si="6"/>
        <v>0</v>
      </c>
      <c r="BA32" s="24">
        <f t="shared" si="6"/>
        <v>0</v>
      </c>
      <c r="BB32" s="24">
        <f t="shared" si="6"/>
        <v>0</v>
      </c>
      <c r="BC32" s="24">
        <f t="shared" si="6"/>
        <v>0</v>
      </c>
      <c r="BD32" s="24">
        <f t="shared" si="6"/>
        <v>0</v>
      </c>
      <c r="BE32" s="24">
        <f t="shared" si="6"/>
        <v>0</v>
      </c>
      <c r="BF32" s="24">
        <f t="shared" si="6"/>
        <v>0</v>
      </c>
      <c r="BG32" s="24">
        <f t="shared" si="6"/>
        <v>0</v>
      </c>
      <c r="BH32" s="24">
        <f t="shared" si="6"/>
        <v>0</v>
      </c>
      <c r="BI32" s="24">
        <f t="shared" si="6"/>
        <v>0</v>
      </c>
      <c r="BJ32" s="24">
        <f t="shared" si="6"/>
        <v>0</v>
      </c>
      <c r="BK32" s="24">
        <f t="shared" si="6"/>
        <v>0</v>
      </c>
    </row>
    <row r="35" spans="1:63" ht="30" customHeight="1">
      <c r="A35" s="536" t="s">
        <v>435</v>
      </c>
      <c r="B35" s="39" t="s">
        <v>29</v>
      </c>
      <c r="C35" s="39" t="s">
        <v>30</v>
      </c>
      <c r="D35" s="538" t="s">
        <v>31</v>
      </c>
      <c r="E35" s="539"/>
      <c r="F35" s="39" t="s">
        <v>8</v>
      </c>
      <c r="G35" s="39" t="s">
        <v>32</v>
      </c>
      <c r="H35" s="538" t="s">
        <v>33</v>
      </c>
      <c r="I35" s="539"/>
      <c r="J35" s="39" t="s">
        <v>34</v>
      </c>
      <c r="K35" s="39" t="s">
        <v>35</v>
      </c>
      <c r="L35" s="538" t="s">
        <v>36</v>
      </c>
      <c r="M35" s="539"/>
      <c r="N35" s="39" t="s">
        <v>37</v>
      </c>
      <c r="O35" s="39" t="s">
        <v>38</v>
      </c>
      <c r="P35" s="538" t="s">
        <v>39</v>
      </c>
      <c r="Q35" s="539"/>
      <c r="R35" s="538" t="s">
        <v>436</v>
      </c>
      <c r="S35" s="539"/>
      <c r="T35" s="538" t="s">
        <v>437</v>
      </c>
      <c r="U35" s="541"/>
      <c r="V35" s="541"/>
      <c r="W35" s="541"/>
      <c r="X35" s="541"/>
      <c r="Y35" s="539"/>
      <c r="Z35" s="538" t="s">
        <v>438</v>
      </c>
      <c r="AA35" s="541"/>
      <c r="AB35" s="541"/>
      <c r="AC35" s="541"/>
      <c r="AD35" s="541"/>
      <c r="AE35" s="539"/>
      <c r="AG35" s="536" t="s">
        <v>435</v>
      </c>
      <c r="AH35" s="39" t="s">
        <v>29</v>
      </c>
      <c r="AI35" s="39" t="s">
        <v>30</v>
      </c>
      <c r="AJ35" s="538" t="s">
        <v>31</v>
      </c>
      <c r="AK35" s="539"/>
      <c r="AL35" s="39" t="s">
        <v>8</v>
      </c>
      <c r="AM35" s="39" t="s">
        <v>32</v>
      </c>
      <c r="AN35" s="538" t="s">
        <v>33</v>
      </c>
      <c r="AO35" s="539"/>
      <c r="AP35" s="39" t="s">
        <v>34</v>
      </c>
      <c r="AQ35" s="39" t="s">
        <v>35</v>
      </c>
      <c r="AR35" s="538" t="s">
        <v>36</v>
      </c>
      <c r="AS35" s="539"/>
      <c r="AT35" s="39" t="s">
        <v>37</v>
      </c>
      <c r="AU35" s="39" t="s">
        <v>38</v>
      </c>
      <c r="AV35" s="538" t="s">
        <v>39</v>
      </c>
      <c r="AW35" s="539"/>
      <c r="AX35" s="538" t="s">
        <v>436</v>
      </c>
      <c r="AY35" s="539"/>
      <c r="AZ35" s="538" t="s">
        <v>437</v>
      </c>
      <c r="BA35" s="541"/>
      <c r="BB35" s="541"/>
      <c r="BC35" s="541"/>
      <c r="BD35" s="541"/>
      <c r="BE35" s="539"/>
      <c r="BF35" s="538" t="s">
        <v>438</v>
      </c>
      <c r="BG35" s="541"/>
      <c r="BH35" s="541"/>
      <c r="BI35" s="541"/>
      <c r="BJ35" s="541"/>
      <c r="BK35" s="539"/>
    </row>
    <row r="36" spans="1:63" ht="36" customHeight="1">
      <c r="A36" s="537"/>
      <c r="B36" s="5" t="s">
        <v>439</v>
      </c>
      <c r="C36" s="5" t="s">
        <v>439</v>
      </c>
      <c r="D36" s="5" t="s">
        <v>439</v>
      </c>
      <c r="E36" s="5" t="s">
        <v>440</v>
      </c>
      <c r="F36" s="5" t="s">
        <v>439</v>
      </c>
      <c r="G36" s="5" t="s">
        <v>439</v>
      </c>
      <c r="H36" s="5" t="s">
        <v>439</v>
      </c>
      <c r="I36" s="5" t="s">
        <v>440</v>
      </c>
      <c r="J36" s="5" t="s">
        <v>439</v>
      </c>
      <c r="K36" s="5" t="s">
        <v>439</v>
      </c>
      <c r="L36" s="5" t="s">
        <v>439</v>
      </c>
      <c r="M36" s="5" t="s">
        <v>440</v>
      </c>
      <c r="N36" s="5" t="s">
        <v>439</v>
      </c>
      <c r="O36" s="5" t="s">
        <v>439</v>
      </c>
      <c r="P36" s="5" t="s">
        <v>439</v>
      </c>
      <c r="Q36" s="5" t="s">
        <v>440</v>
      </c>
      <c r="R36" s="5" t="s">
        <v>439</v>
      </c>
      <c r="S36" s="5" t="s">
        <v>440</v>
      </c>
      <c r="T36" s="34" t="s">
        <v>441</v>
      </c>
      <c r="U36" s="34" t="s">
        <v>442</v>
      </c>
      <c r="V36" s="34" t="s">
        <v>443</v>
      </c>
      <c r="W36" s="34" t="s">
        <v>444</v>
      </c>
      <c r="X36" s="35" t="s">
        <v>445</v>
      </c>
      <c r="Y36" s="34" t="s">
        <v>446</v>
      </c>
      <c r="Z36" s="5" t="s">
        <v>447</v>
      </c>
      <c r="AA36" s="22" t="s">
        <v>448</v>
      </c>
      <c r="AB36" s="5" t="s">
        <v>449</v>
      </c>
      <c r="AC36" s="5" t="s">
        <v>450</v>
      </c>
      <c r="AD36" s="5" t="s">
        <v>451</v>
      </c>
      <c r="AE36" s="5" t="s">
        <v>452</v>
      </c>
      <c r="AG36" s="537"/>
      <c r="AH36" s="5" t="s">
        <v>439</v>
      </c>
      <c r="AI36" s="5" t="s">
        <v>439</v>
      </c>
      <c r="AJ36" s="5" t="s">
        <v>439</v>
      </c>
      <c r="AK36" s="5" t="s">
        <v>440</v>
      </c>
      <c r="AL36" s="5" t="s">
        <v>439</v>
      </c>
      <c r="AM36" s="5" t="s">
        <v>439</v>
      </c>
      <c r="AN36" s="5" t="s">
        <v>439</v>
      </c>
      <c r="AO36" s="5" t="s">
        <v>440</v>
      </c>
      <c r="AP36" s="5" t="s">
        <v>439</v>
      </c>
      <c r="AQ36" s="5" t="s">
        <v>439</v>
      </c>
      <c r="AR36" s="5" t="s">
        <v>439</v>
      </c>
      <c r="AS36" s="5" t="s">
        <v>440</v>
      </c>
      <c r="AT36" s="5" t="s">
        <v>439</v>
      </c>
      <c r="AU36" s="5" t="s">
        <v>439</v>
      </c>
      <c r="AV36" s="5" t="s">
        <v>439</v>
      </c>
      <c r="AW36" s="5" t="s">
        <v>440</v>
      </c>
      <c r="AX36" s="5" t="s">
        <v>439</v>
      </c>
      <c r="AY36" s="5" t="s">
        <v>440</v>
      </c>
      <c r="AZ36" s="34" t="s">
        <v>441</v>
      </c>
      <c r="BA36" s="34" t="s">
        <v>442</v>
      </c>
      <c r="BB36" s="34" t="s">
        <v>443</v>
      </c>
      <c r="BC36" s="34" t="s">
        <v>444</v>
      </c>
      <c r="BD36" s="35" t="s">
        <v>445</v>
      </c>
      <c r="BE36" s="34" t="s">
        <v>446</v>
      </c>
      <c r="BF36" s="32" t="s">
        <v>447</v>
      </c>
      <c r="BG36" s="33" t="s">
        <v>448</v>
      </c>
      <c r="BH36" s="32" t="s">
        <v>449</v>
      </c>
      <c r="BI36" s="32" t="s">
        <v>450</v>
      </c>
      <c r="BJ36" s="32" t="s">
        <v>451</v>
      </c>
      <c r="BK36" s="32" t="s">
        <v>452</v>
      </c>
    </row>
    <row r="37" spans="1:63">
      <c r="A37" s="23" t="s">
        <v>453</v>
      </c>
      <c r="B37" s="23"/>
      <c r="C37" s="23"/>
      <c r="D37" s="23"/>
      <c r="E37" s="40"/>
      <c r="F37" s="23"/>
      <c r="G37" s="23"/>
      <c r="H37" s="23"/>
      <c r="I37" s="40"/>
      <c r="J37" s="23"/>
      <c r="K37" s="23"/>
      <c r="L37" s="23"/>
      <c r="M37" s="40"/>
      <c r="N37" s="23"/>
      <c r="O37" s="23"/>
      <c r="P37" s="23"/>
      <c r="Q37" s="40"/>
      <c r="R37" s="37">
        <f t="shared" ref="R37:R57" si="7">B37+C37+D37+F37+G37+H37+J37+K37+L37+N37+O37+P37</f>
        <v>0</v>
      </c>
      <c r="S37" s="30">
        <f>+E37+I37+M37+Q37</f>
        <v>0</v>
      </c>
      <c r="T37" s="36"/>
      <c r="U37" s="36"/>
      <c r="V37" s="36"/>
      <c r="W37" s="36"/>
      <c r="X37" s="36"/>
      <c r="Y37" s="25"/>
      <c r="Z37" s="25"/>
      <c r="AA37" s="25"/>
      <c r="AB37" s="25"/>
      <c r="AC37" s="25"/>
      <c r="AD37" s="25"/>
      <c r="AE37" s="26"/>
      <c r="AG37" s="23" t="s">
        <v>453</v>
      </c>
      <c r="AH37" s="23"/>
      <c r="AI37" s="23"/>
      <c r="AJ37" s="23"/>
      <c r="AK37" s="40"/>
      <c r="AL37" s="23"/>
      <c r="AM37" s="23"/>
      <c r="AN37" s="23"/>
      <c r="AO37" s="40"/>
      <c r="AP37" s="23"/>
      <c r="AQ37" s="23"/>
      <c r="AR37" s="23"/>
      <c r="AS37" s="40"/>
      <c r="AT37" s="23"/>
      <c r="AU37" s="23"/>
      <c r="AV37" s="23"/>
      <c r="AW37" s="40"/>
      <c r="AX37" s="37">
        <f t="shared" ref="AX37:AX57" si="8">AH37+AI37+AJ37+AL37+AM37+AN37+AP37+AQ37+AR37+AT37+AU37+AV37</f>
        <v>0</v>
      </c>
      <c r="AY37" s="30">
        <f>+AK37+AO37+AS37+AW37</f>
        <v>0</v>
      </c>
      <c r="AZ37" s="25"/>
      <c r="BA37" s="25"/>
      <c r="BB37" s="25"/>
      <c r="BC37" s="25"/>
      <c r="BD37" s="25"/>
      <c r="BE37" s="25"/>
      <c r="BF37" s="25"/>
      <c r="BG37" s="25"/>
      <c r="BH37" s="25"/>
      <c r="BI37" s="25"/>
      <c r="BJ37" s="25"/>
      <c r="BK37" s="26"/>
    </row>
    <row r="38" spans="1:63">
      <c r="A38" s="23" t="s">
        <v>454</v>
      </c>
      <c r="B38" s="23"/>
      <c r="C38" s="23"/>
      <c r="D38" s="23"/>
      <c r="E38" s="40"/>
      <c r="F38" s="23"/>
      <c r="G38" s="23"/>
      <c r="H38" s="23"/>
      <c r="I38" s="40"/>
      <c r="J38" s="23"/>
      <c r="K38" s="23"/>
      <c r="L38" s="23"/>
      <c r="M38" s="40"/>
      <c r="N38" s="23"/>
      <c r="O38" s="23"/>
      <c r="P38" s="23"/>
      <c r="Q38" s="40"/>
      <c r="R38" s="37">
        <f t="shared" si="7"/>
        <v>0</v>
      </c>
      <c r="S38" s="30">
        <f t="shared" ref="S38:S57" si="9">+E38+I38+M38+Q38</f>
        <v>0</v>
      </c>
      <c r="T38" s="36"/>
      <c r="U38" s="36"/>
      <c r="V38" s="36"/>
      <c r="W38" s="36"/>
      <c r="X38" s="36"/>
      <c r="Y38" s="25"/>
      <c r="Z38" s="25"/>
      <c r="AA38" s="25"/>
      <c r="AB38" s="25"/>
      <c r="AC38" s="25"/>
      <c r="AD38" s="25"/>
      <c r="AE38" s="25"/>
      <c r="AG38" s="23" t="s">
        <v>454</v>
      </c>
      <c r="AH38" s="23"/>
      <c r="AI38" s="23"/>
      <c r="AJ38" s="23"/>
      <c r="AK38" s="40"/>
      <c r="AL38" s="23"/>
      <c r="AM38" s="23"/>
      <c r="AN38" s="23"/>
      <c r="AO38" s="40"/>
      <c r="AP38" s="23"/>
      <c r="AQ38" s="23"/>
      <c r="AR38" s="23"/>
      <c r="AS38" s="40"/>
      <c r="AT38" s="23"/>
      <c r="AU38" s="23"/>
      <c r="AV38" s="23"/>
      <c r="AW38" s="40"/>
      <c r="AX38" s="37">
        <f t="shared" si="8"/>
        <v>0</v>
      </c>
      <c r="AY38" s="30">
        <f t="shared" ref="AY38:AY57" si="10">+AK38+AO38+AS38+AW38</f>
        <v>0</v>
      </c>
      <c r="AZ38" s="25"/>
      <c r="BA38" s="25"/>
      <c r="BB38" s="25"/>
      <c r="BC38" s="25"/>
      <c r="BD38" s="25"/>
      <c r="BE38" s="25"/>
      <c r="BF38" s="25"/>
      <c r="BG38" s="25"/>
      <c r="BH38" s="25"/>
      <c r="BI38" s="25"/>
      <c r="BJ38" s="25"/>
      <c r="BK38" s="25"/>
    </row>
    <row r="39" spans="1:63">
      <c r="A39" s="23" t="s">
        <v>455</v>
      </c>
      <c r="B39" s="23"/>
      <c r="C39" s="23"/>
      <c r="D39" s="23"/>
      <c r="E39" s="40"/>
      <c r="F39" s="23"/>
      <c r="G39" s="23"/>
      <c r="H39" s="23"/>
      <c r="I39" s="40"/>
      <c r="J39" s="23"/>
      <c r="K39" s="23"/>
      <c r="L39" s="23"/>
      <c r="M39" s="40"/>
      <c r="N39" s="23"/>
      <c r="O39" s="23"/>
      <c r="P39" s="23"/>
      <c r="Q39" s="40"/>
      <c r="R39" s="37">
        <f t="shared" si="7"/>
        <v>0</v>
      </c>
      <c r="S39" s="30">
        <f t="shared" si="9"/>
        <v>0</v>
      </c>
      <c r="T39" s="36"/>
      <c r="U39" s="36"/>
      <c r="V39" s="36"/>
      <c r="W39" s="36"/>
      <c r="X39" s="36"/>
      <c r="Y39" s="25"/>
      <c r="Z39" s="25"/>
      <c r="AA39" s="25"/>
      <c r="AB39" s="25"/>
      <c r="AC39" s="25"/>
      <c r="AD39" s="25"/>
      <c r="AE39" s="25"/>
      <c r="AG39" s="23" t="s">
        <v>455</v>
      </c>
      <c r="AH39" s="23"/>
      <c r="AI39" s="23"/>
      <c r="AJ39" s="23"/>
      <c r="AK39" s="40"/>
      <c r="AL39" s="23"/>
      <c r="AM39" s="23"/>
      <c r="AN39" s="23"/>
      <c r="AO39" s="40"/>
      <c r="AP39" s="23"/>
      <c r="AQ39" s="23"/>
      <c r="AR39" s="23"/>
      <c r="AS39" s="40"/>
      <c r="AT39" s="23"/>
      <c r="AU39" s="23"/>
      <c r="AV39" s="23"/>
      <c r="AW39" s="40"/>
      <c r="AX39" s="37">
        <f t="shared" si="8"/>
        <v>0</v>
      </c>
      <c r="AY39" s="30">
        <f t="shared" si="10"/>
        <v>0</v>
      </c>
      <c r="AZ39" s="25"/>
      <c r="BA39" s="25"/>
      <c r="BB39" s="25"/>
      <c r="BC39" s="25"/>
      <c r="BD39" s="25"/>
      <c r="BE39" s="25"/>
      <c r="BF39" s="25"/>
      <c r="BG39" s="25"/>
      <c r="BH39" s="25"/>
      <c r="BI39" s="25"/>
      <c r="BJ39" s="25"/>
      <c r="BK39" s="25"/>
    </row>
    <row r="40" spans="1:63">
      <c r="A40" s="23" t="s">
        <v>456</v>
      </c>
      <c r="B40" s="23"/>
      <c r="C40" s="23"/>
      <c r="D40" s="23"/>
      <c r="E40" s="40"/>
      <c r="F40" s="23"/>
      <c r="G40" s="23"/>
      <c r="H40" s="23"/>
      <c r="I40" s="40"/>
      <c r="J40" s="23"/>
      <c r="K40" s="23"/>
      <c r="L40" s="23"/>
      <c r="M40" s="40"/>
      <c r="N40" s="23"/>
      <c r="O40" s="23"/>
      <c r="P40" s="23"/>
      <c r="Q40" s="40"/>
      <c r="R40" s="37">
        <f t="shared" si="7"/>
        <v>0</v>
      </c>
      <c r="S40" s="30">
        <f t="shared" si="9"/>
        <v>0</v>
      </c>
      <c r="T40" s="36"/>
      <c r="U40" s="36"/>
      <c r="V40" s="36"/>
      <c r="W40" s="36"/>
      <c r="X40" s="36"/>
      <c r="Y40" s="25"/>
      <c r="Z40" s="25"/>
      <c r="AA40" s="25"/>
      <c r="AB40" s="25"/>
      <c r="AC40" s="25"/>
      <c r="AD40" s="25"/>
      <c r="AE40" s="25"/>
      <c r="AG40" s="23" t="s">
        <v>456</v>
      </c>
      <c r="AH40" s="23"/>
      <c r="AI40" s="23"/>
      <c r="AJ40" s="23"/>
      <c r="AK40" s="40"/>
      <c r="AL40" s="23"/>
      <c r="AM40" s="23"/>
      <c r="AN40" s="23"/>
      <c r="AO40" s="40"/>
      <c r="AP40" s="23"/>
      <c r="AQ40" s="23"/>
      <c r="AR40" s="23"/>
      <c r="AS40" s="40"/>
      <c r="AT40" s="23"/>
      <c r="AU40" s="23"/>
      <c r="AV40" s="23"/>
      <c r="AW40" s="40"/>
      <c r="AX40" s="37">
        <f t="shared" si="8"/>
        <v>0</v>
      </c>
      <c r="AY40" s="30">
        <f t="shared" si="10"/>
        <v>0</v>
      </c>
      <c r="AZ40" s="25"/>
      <c r="BA40" s="25"/>
      <c r="BB40" s="25"/>
      <c r="BC40" s="25"/>
      <c r="BD40" s="25"/>
      <c r="BE40" s="25"/>
      <c r="BF40" s="25"/>
      <c r="BG40" s="25"/>
      <c r="BH40" s="25"/>
      <c r="BI40" s="25"/>
      <c r="BJ40" s="25"/>
      <c r="BK40" s="25"/>
    </row>
    <row r="41" spans="1:63">
      <c r="A41" s="23" t="s">
        <v>457</v>
      </c>
      <c r="B41" s="23"/>
      <c r="C41" s="23"/>
      <c r="D41" s="23"/>
      <c r="E41" s="40"/>
      <c r="F41" s="23"/>
      <c r="G41" s="23"/>
      <c r="H41" s="23"/>
      <c r="I41" s="40"/>
      <c r="J41" s="23"/>
      <c r="K41" s="23"/>
      <c r="L41" s="23"/>
      <c r="M41" s="40"/>
      <c r="N41" s="23"/>
      <c r="O41" s="23"/>
      <c r="P41" s="23"/>
      <c r="Q41" s="40"/>
      <c r="R41" s="37">
        <f t="shared" si="7"/>
        <v>0</v>
      </c>
      <c r="S41" s="30">
        <f t="shared" si="9"/>
        <v>0</v>
      </c>
      <c r="T41" s="36"/>
      <c r="U41" s="36"/>
      <c r="V41" s="36"/>
      <c r="W41" s="36"/>
      <c r="X41" s="36"/>
      <c r="Y41" s="25"/>
      <c r="Z41" s="25"/>
      <c r="AA41" s="25"/>
      <c r="AB41" s="25"/>
      <c r="AC41" s="25"/>
      <c r="AD41" s="25"/>
      <c r="AE41" s="25"/>
      <c r="AG41" s="23" t="s">
        <v>457</v>
      </c>
      <c r="AH41" s="23"/>
      <c r="AI41" s="23"/>
      <c r="AJ41" s="23"/>
      <c r="AK41" s="40"/>
      <c r="AL41" s="23"/>
      <c r="AM41" s="23"/>
      <c r="AN41" s="23"/>
      <c r="AO41" s="40"/>
      <c r="AP41" s="23"/>
      <c r="AQ41" s="23"/>
      <c r="AR41" s="23"/>
      <c r="AS41" s="40"/>
      <c r="AT41" s="23"/>
      <c r="AU41" s="23"/>
      <c r="AV41" s="23"/>
      <c r="AW41" s="40"/>
      <c r="AX41" s="37">
        <f t="shared" si="8"/>
        <v>0</v>
      </c>
      <c r="AY41" s="30">
        <f t="shared" si="10"/>
        <v>0</v>
      </c>
      <c r="AZ41" s="25"/>
      <c r="BA41" s="25"/>
      <c r="BB41" s="25"/>
      <c r="BC41" s="25"/>
      <c r="BD41" s="25"/>
      <c r="BE41" s="25"/>
      <c r="BF41" s="25"/>
      <c r="BG41" s="25"/>
      <c r="BH41" s="25"/>
      <c r="BI41" s="25"/>
      <c r="BJ41" s="25"/>
      <c r="BK41" s="25"/>
    </row>
    <row r="42" spans="1:63">
      <c r="A42" s="23" t="s">
        <v>458</v>
      </c>
      <c r="B42" s="23"/>
      <c r="C42" s="23"/>
      <c r="D42" s="23"/>
      <c r="E42" s="40"/>
      <c r="F42" s="23"/>
      <c r="G42" s="23"/>
      <c r="H42" s="23"/>
      <c r="I42" s="40"/>
      <c r="J42" s="23"/>
      <c r="K42" s="23"/>
      <c r="L42" s="23"/>
      <c r="M42" s="40"/>
      <c r="N42" s="23"/>
      <c r="O42" s="23"/>
      <c r="P42" s="23"/>
      <c r="Q42" s="40"/>
      <c r="R42" s="37">
        <f t="shared" si="7"/>
        <v>0</v>
      </c>
      <c r="S42" s="30">
        <f t="shared" si="9"/>
        <v>0</v>
      </c>
      <c r="T42" s="36"/>
      <c r="U42" s="36"/>
      <c r="V42" s="36"/>
      <c r="W42" s="36"/>
      <c r="X42" s="36"/>
      <c r="Y42" s="25"/>
      <c r="Z42" s="25"/>
      <c r="AA42" s="25"/>
      <c r="AB42" s="25"/>
      <c r="AC42" s="25"/>
      <c r="AD42" s="25"/>
      <c r="AE42" s="25"/>
      <c r="AG42" s="23" t="s">
        <v>458</v>
      </c>
      <c r="AH42" s="23"/>
      <c r="AI42" s="23"/>
      <c r="AJ42" s="23"/>
      <c r="AK42" s="40"/>
      <c r="AL42" s="23"/>
      <c r="AM42" s="23"/>
      <c r="AN42" s="23"/>
      <c r="AO42" s="40"/>
      <c r="AP42" s="23"/>
      <c r="AQ42" s="23"/>
      <c r="AR42" s="23"/>
      <c r="AS42" s="40"/>
      <c r="AT42" s="23"/>
      <c r="AU42" s="23"/>
      <c r="AV42" s="23"/>
      <c r="AW42" s="40"/>
      <c r="AX42" s="37">
        <f t="shared" si="8"/>
        <v>0</v>
      </c>
      <c r="AY42" s="30">
        <f t="shared" si="10"/>
        <v>0</v>
      </c>
      <c r="AZ42" s="25"/>
      <c r="BA42" s="25"/>
      <c r="BB42" s="25"/>
      <c r="BC42" s="25"/>
      <c r="BD42" s="25"/>
      <c r="BE42" s="25"/>
      <c r="BF42" s="25"/>
      <c r="BG42" s="25"/>
      <c r="BH42" s="25"/>
      <c r="BI42" s="25"/>
      <c r="BJ42" s="25"/>
      <c r="BK42" s="25"/>
    </row>
    <row r="43" spans="1:63">
      <c r="A43" s="23" t="s">
        <v>459</v>
      </c>
      <c r="B43" s="23"/>
      <c r="C43" s="23"/>
      <c r="D43" s="23"/>
      <c r="E43" s="40"/>
      <c r="F43" s="23"/>
      <c r="G43" s="23"/>
      <c r="H43" s="23"/>
      <c r="I43" s="40"/>
      <c r="J43" s="23"/>
      <c r="K43" s="23"/>
      <c r="L43" s="23"/>
      <c r="M43" s="40"/>
      <c r="N43" s="23"/>
      <c r="O43" s="23"/>
      <c r="P43" s="23"/>
      <c r="Q43" s="40"/>
      <c r="R43" s="37">
        <f t="shared" si="7"/>
        <v>0</v>
      </c>
      <c r="S43" s="30">
        <f t="shared" si="9"/>
        <v>0</v>
      </c>
      <c r="T43" s="36"/>
      <c r="U43" s="36"/>
      <c r="V43" s="36"/>
      <c r="W43" s="36"/>
      <c r="X43" s="36"/>
      <c r="Y43" s="25"/>
      <c r="Z43" s="25"/>
      <c r="AA43" s="25"/>
      <c r="AB43" s="25"/>
      <c r="AC43" s="25"/>
      <c r="AD43" s="25"/>
      <c r="AE43" s="25"/>
      <c r="AG43" s="23" t="s">
        <v>459</v>
      </c>
      <c r="AH43" s="23"/>
      <c r="AI43" s="23"/>
      <c r="AJ43" s="23"/>
      <c r="AK43" s="40"/>
      <c r="AL43" s="23"/>
      <c r="AM43" s="23"/>
      <c r="AN43" s="23"/>
      <c r="AO43" s="40"/>
      <c r="AP43" s="23"/>
      <c r="AQ43" s="23"/>
      <c r="AR43" s="23"/>
      <c r="AS43" s="40"/>
      <c r="AT43" s="23"/>
      <c r="AU43" s="23"/>
      <c r="AV43" s="23"/>
      <c r="AW43" s="40"/>
      <c r="AX43" s="37">
        <f t="shared" si="8"/>
        <v>0</v>
      </c>
      <c r="AY43" s="30">
        <f t="shared" si="10"/>
        <v>0</v>
      </c>
      <c r="AZ43" s="25"/>
      <c r="BA43" s="25"/>
      <c r="BB43" s="25"/>
      <c r="BC43" s="25"/>
      <c r="BD43" s="25"/>
      <c r="BE43" s="25"/>
      <c r="BF43" s="25"/>
      <c r="BG43" s="25"/>
      <c r="BH43" s="25"/>
      <c r="BI43" s="25"/>
      <c r="BJ43" s="25"/>
      <c r="BK43" s="25"/>
    </row>
    <row r="44" spans="1:63">
      <c r="A44" s="23" t="s">
        <v>460</v>
      </c>
      <c r="B44" s="23"/>
      <c r="C44" s="23"/>
      <c r="D44" s="23"/>
      <c r="E44" s="40"/>
      <c r="F44" s="23"/>
      <c r="G44" s="23"/>
      <c r="H44" s="23"/>
      <c r="I44" s="40"/>
      <c r="J44" s="23"/>
      <c r="K44" s="23"/>
      <c r="L44" s="23"/>
      <c r="M44" s="40"/>
      <c r="N44" s="23"/>
      <c r="O44" s="23"/>
      <c r="P44" s="23"/>
      <c r="Q44" s="40"/>
      <c r="R44" s="37">
        <f t="shared" si="7"/>
        <v>0</v>
      </c>
      <c r="S44" s="30">
        <f t="shared" si="9"/>
        <v>0</v>
      </c>
      <c r="T44" s="36"/>
      <c r="U44" s="36"/>
      <c r="V44" s="36"/>
      <c r="W44" s="36"/>
      <c r="X44" s="36"/>
      <c r="Y44" s="25"/>
      <c r="Z44" s="25"/>
      <c r="AA44" s="25"/>
      <c r="AB44" s="25"/>
      <c r="AC44" s="25"/>
      <c r="AD44" s="25"/>
      <c r="AE44" s="25"/>
      <c r="AG44" s="23" t="s">
        <v>460</v>
      </c>
      <c r="AH44" s="23"/>
      <c r="AI44" s="23"/>
      <c r="AJ44" s="23"/>
      <c r="AK44" s="40"/>
      <c r="AL44" s="23"/>
      <c r="AM44" s="23"/>
      <c r="AN44" s="23"/>
      <c r="AO44" s="40"/>
      <c r="AP44" s="23"/>
      <c r="AQ44" s="23"/>
      <c r="AR44" s="23"/>
      <c r="AS44" s="40"/>
      <c r="AT44" s="23"/>
      <c r="AU44" s="23"/>
      <c r="AV44" s="23"/>
      <c r="AW44" s="40"/>
      <c r="AX44" s="37">
        <f t="shared" si="8"/>
        <v>0</v>
      </c>
      <c r="AY44" s="30">
        <f t="shared" si="10"/>
        <v>0</v>
      </c>
      <c r="AZ44" s="25"/>
      <c r="BA44" s="25"/>
      <c r="BB44" s="25"/>
      <c r="BC44" s="25"/>
      <c r="BD44" s="25"/>
      <c r="BE44" s="25"/>
      <c r="BF44" s="25"/>
      <c r="BG44" s="25"/>
      <c r="BH44" s="25"/>
      <c r="BI44" s="25"/>
      <c r="BJ44" s="25"/>
      <c r="BK44" s="25"/>
    </row>
    <row r="45" spans="1:63">
      <c r="A45" s="23" t="s">
        <v>461</v>
      </c>
      <c r="B45" s="23"/>
      <c r="C45" s="23"/>
      <c r="D45" s="23"/>
      <c r="E45" s="40"/>
      <c r="F45" s="23"/>
      <c r="G45" s="23"/>
      <c r="H45" s="23"/>
      <c r="I45" s="40"/>
      <c r="J45" s="23"/>
      <c r="K45" s="23"/>
      <c r="L45" s="23"/>
      <c r="M45" s="40"/>
      <c r="N45" s="23"/>
      <c r="O45" s="23"/>
      <c r="P45" s="23"/>
      <c r="Q45" s="40"/>
      <c r="R45" s="37">
        <f t="shared" si="7"/>
        <v>0</v>
      </c>
      <c r="S45" s="30">
        <f t="shared" si="9"/>
        <v>0</v>
      </c>
      <c r="T45" s="36"/>
      <c r="U45" s="36"/>
      <c r="V45" s="36"/>
      <c r="W45" s="36"/>
      <c r="X45" s="36"/>
      <c r="Y45" s="25"/>
      <c r="Z45" s="25"/>
      <c r="AA45" s="25"/>
      <c r="AB45" s="25"/>
      <c r="AC45" s="25"/>
      <c r="AD45" s="25"/>
      <c r="AE45" s="25"/>
      <c r="AG45" s="23" t="s">
        <v>461</v>
      </c>
      <c r="AH45" s="23"/>
      <c r="AI45" s="23"/>
      <c r="AJ45" s="23"/>
      <c r="AK45" s="40"/>
      <c r="AL45" s="23"/>
      <c r="AM45" s="23"/>
      <c r="AN45" s="23"/>
      <c r="AO45" s="40"/>
      <c r="AP45" s="23"/>
      <c r="AQ45" s="23"/>
      <c r="AR45" s="23"/>
      <c r="AS45" s="40"/>
      <c r="AT45" s="23"/>
      <c r="AU45" s="23"/>
      <c r="AV45" s="23"/>
      <c r="AW45" s="40"/>
      <c r="AX45" s="37">
        <f t="shared" si="8"/>
        <v>0</v>
      </c>
      <c r="AY45" s="30">
        <f t="shared" si="10"/>
        <v>0</v>
      </c>
      <c r="AZ45" s="25"/>
      <c r="BA45" s="25"/>
      <c r="BB45" s="25"/>
      <c r="BC45" s="25"/>
      <c r="BD45" s="25"/>
      <c r="BE45" s="25"/>
      <c r="BF45" s="25"/>
      <c r="BG45" s="25"/>
      <c r="BH45" s="25"/>
      <c r="BI45" s="23"/>
      <c r="BJ45" s="23"/>
      <c r="BK45" s="23"/>
    </row>
    <row r="46" spans="1:63">
      <c r="A46" s="23" t="s">
        <v>462</v>
      </c>
      <c r="B46" s="23"/>
      <c r="C46" s="23"/>
      <c r="D46" s="23"/>
      <c r="E46" s="40"/>
      <c r="F46" s="23"/>
      <c r="G46" s="23"/>
      <c r="H46" s="23"/>
      <c r="I46" s="40"/>
      <c r="J46" s="23"/>
      <c r="K46" s="23"/>
      <c r="L46" s="23"/>
      <c r="M46" s="40"/>
      <c r="N46" s="23"/>
      <c r="O46" s="23"/>
      <c r="P46" s="23"/>
      <c r="Q46" s="40"/>
      <c r="R46" s="37">
        <f t="shared" si="7"/>
        <v>0</v>
      </c>
      <c r="S46" s="30">
        <f t="shared" si="9"/>
        <v>0</v>
      </c>
      <c r="T46" s="36"/>
      <c r="U46" s="36"/>
      <c r="V46" s="36"/>
      <c r="W46" s="36"/>
      <c r="X46" s="36"/>
      <c r="Y46" s="25"/>
      <c r="Z46" s="25"/>
      <c r="AA46" s="25"/>
      <c r="AB46" s="25"/>
      <c r="AC46" s="25"/>
      <c r="AD46" s="25"/>
      <c r="AE46" s="25"/>
      <c r="AG46" s="23" t="s">
        <v>462</v>
      </c>
      <c r="AH46" s="23"/>
      <c r="AI46" s="23"/>
      <c r="AJ46" s="23"/>
      <c r="AK46" s="40"/>
      <c r="AL46" s="23"/>
      <c r="AM46" s="23"/>
      <c r="AN46" s="23"/>
      <c r="AO46" s="40"/>
      <c r="AP46" s="23"/>
      <c r="AQ46" s="23"/>
      <c r="AR46" s="23"/>
      <c r="AS46" s="40"/>
      <c r="AT46" s="23"/>
      <c r="AU46" s="23"/>
      <c r="AV46" s="23"/>
      <c r="AW46" s="40"/>
      <c r="AX46" s="37">
        <f t="shared" si="8"/>
        <v>0</v>
      </c>
      <c r="AY46" s="30">
        <f t="shared" si="10"/>
        <v>0</v>
      </c>
      <c r="AZ46" s="25"/>
      <c r="BA46" s="25"/>
      <c r="BB46" s="25"/>
      <c r="BC46" s="25"/>
      <c r="BD46" s="25"/>
      <c r="BE46" s="25"/>
      <c r="BF46" s="25"/>
      <c r="BG46" s="25"/>
      <c r="BH46" s="25"/>
      <c r="BI46" s="23"/>
      <c r="BJ46" s="23"/>
      <c r="BK46" s="23"/>
    </row>
    <row r="47" spans="1:63">
      <c r="A47" s="23" t="s">
        <v>463</v>
      </c>
      <c r="B47" s="23"/>
      <c r="C47" s="23"/>
      <c r="D47" s="23"/>
      <c r="E47" s="40"/>
      <c r="F47" s="23"/>
      <c r="G47" s="23"/>
      <c r="H47" s="23"/>
      <c r="I47" s="40"/>
      <c r="J47" s="23"/>
      <c r="K47" s="23"/>
      <c r="L47" s="23"/>
      <c r="M47" s="40"/>
      <c r="N47" s="23"/>
      <c r="O47" s="23"/>
      <c r="P47" s="23"/>
      <c r="Q47" s="40"/>
      <c r="R47" s="37">
        <f t="shared" si="7"/>
        <v>0</v>
      </c>
      <c r="S47" s="30">
        <f t="shared" si="9"/>
        <v>0</v>
      </c>
      <c r="T47" s="36"/>
      <c r="U47" s="36"/>
      <c r="V47" s="36"/>
      <c r="W47" s="36"/>
      <c r="X47" s="36"/>
      <c r="Y47" s="25"/>
      <c r="Z47" s="25"/>
      <c r="AA47" s="25"/>
      <c r="AB47" s="25"/>
      <c r="AC47" s="25"/>
      <c r="AD47" s="25"/>
      <c r="AE47" s="25"/>
      <c r="AG47" s="23" t="s">
        <v>463</v>
      </c>
      <c r="AH47" s="23"/>
      <c r="AI47" s="23"/>
      <c r="AJ47" s="23"/>
      <c r="AK47" s="40"/>
      <c r="AL47" s="23"/>
      <c r="AM47" s="23"/>
      <c r="AN47" s="23"/>
      <c r="AO47" s="40"/>
      <c r="AP47" s="23"/>
      <c r="AQ47" s="23"/>
      <c r="AR47" s="23"/>
      <c r="AS47" s="40"/>
      <c r="AT47" s="23"/>
      <c r="AU47" s="23"/>
      <c r="AV47" s="23"/>
      <c r="AW47" s="40"/>
      <c r="AX47" s="37">
        <f t="shared" si="8"/>
        <v>0</v>
      </c>
      <c r="AY47" s="30">
        <f t="shared" si="10"/>
        <v>0</v>
      </c>
      <c r="AZ47" s="25"/>
      <c r="BA47" s="25"/>
      <c r="BB47" s="25"/>
      <c r="BC47" s="25"/>
      <c r="BD47" s="25"/>
      <c r="BE47" s="25"/>
      <c r="BF47" s="25"/>
      <c r="BG47" s="25"/>
      <c r="BH47" s="25"/>
      <c r="BI47" s="23"/>
      <c r="BJ47" s="23"/>
      <c r="BK47" s="23"/>
    </row>
    <row r="48" spans="1:63">
      <c r="A48" s="23" t="s">
        <v>464</v>
      </c>
      <c r="B48" s="23"/>
      <c r="C48" s="23"/>
      <c r="D48" s="23"/>
      <c r="E48" s="40"/>
      <c r="F48" s="23"/>
      <c r="G48" s="23"/>
      <c r="H48" s="23"/>
      <c r="I48" s="40"/>
      <c r="J48" s="23"/>
      <c r="K48" s="23"/>
      <c r="L48" s="23"/>
      <c r="M48" s="40"/>
      <c r="N48" s="23"/>
      <c r="O48" s="23"/>
      <c r="P48" s="23"/>
      <c r="Q48" s="40"/>
      <c r="R48" s="37">
        <f t="shared" si="7"/>
        <v>0</v>
      </c>
      <c r="S48" s="30">
        <f t="shared" si="9"/>
        <v>0</v>
      </c>
      <c r="T48" s="36"/>
      <c r="U48" s="36"/>
      <c r="V48" s="36"/>
      <c r="W48" s="36"/>
      <c r="X48" s="36"/>
      <c r="Y48" s="25"/>
      <c r="Z48" s="25"/>
      <c r="AA48" s="25"/>
      <c r="AB48" s="25"/>
      <c r="AC48" s="25"/>
      <c r="AD48" s="25"/>
      <c r="AE48" s="25"/>
      <c r="AG48" s="23" t="s">
        <v>464</v>
      </c>
      <c r="AH48" s="23"/>
      <c r="AI48" s="23"/>
      <c r="AJ48" s="23"/>
      <c r="AK48" s="40"/>
      <c r="AL48" s="23"/>
      <c r="AM48" s="23"/>
      <c r="AN48" s="23"/>
      <c r="AO48" s="40"/>
      <c r="AP48" s="23"/>
      <c r="AQ48" s="23"/>
      <c r="AR48" s="23"/>
      <c r="AS48" s="40"/>
      <c r="AT48" s="23"/>
      <c r="AU48" s="23"/>
      <c r="AV48" s="23"/>
      <c r="AW48" s="40"/>
      <c r="AX48" s="37">
        <f t="shared" si="8"/>
        <v>0</v>
      </c>
      <c r="AY48" s="30">
        <f t="shared" si="10"/>
        <v>0</v>
      </c>
      <c r="AZ48" s="25"/>
      <c r="BA48" s="25"/>
      <c r="BB48" s="25"/>
      <c r="BC48" s="25"/>
      <c r="BD48" s="25"/>
      <c r="BE48" s="25"/>
      <c r="BF48" s="25"/>
      <c r="BG48" s="25"/>
      <c r="BH48" s="25"/>
      <c r="BI48" s="25"/>
      <c r="BJ48" s="25"/>
      <c r="BK48" s="25"/>
    </row>
    <row r="49" spans="1:63">
      <c r="A49" s="23" t="s">
        <v>465</v>
      </c>
      <c r="B49" s="23"/>
      <c r="C49" s="23"/>
      <c r="D49" s="23"/>
      <c r="E49" s="40"/>
      <c r="F49" s="23"/>
      <c r="G49" s="23"/>
      <c r="H49" s="23"/>
      <c r="I49" s="40"/>
      <c r="J49" s="23"/>
      <c r="K49" s="23"/>
      <c r="L49" s="23"/>
      <c r="M49" s="40"/>
      <c r="N49" s="23"/>
      <c r="O49" s="23"/>
      <c r="P49" s="23"/>
      <c r="Q49" s="40"/>
      <c r="R49" s="37">
        <f t="shared" si="7"/>
        <v>0</v>
      </c>
      <c r="S49" s="30">
        <f t="shared" si="9"/>
        <v>0</v>
      </c>
      <c r="T49" s="36"/>
      <c r="U49" s="36"/>
      <c r="V49" s="36"/>
      <c r="W49" s="36"/>
      <c r="X49" s="36"/>
      <c r="Y49" s="25"/>
      <c r="Z49" s="25"/>
      <c r="AA49" s="25"/>
      <c r="AB49" s="25"/>
      <c r="AC49" s="25"/>
      <c r="AD49" s="25"/>
      <c r="AE49" s="25"/>
      <c r="AG49" s="23" t="s">
        <v>465</v>
      </c>
      <c r="AH49" s="23"/>
      <c r="AI49" s="23"/>
      <c r="AJ49" s="23"/>
      <c r="AK49" s="40"/>
      <c r="AL49" s="23"/>
      <c r="AM49" s="23"/>
      <c r="AN49" s="23"/>
      <c r="AO49" s="40"/>
      <c r="AP49" s="23"/>
      <c r="AQ49" s="23"/>
      <c r="AR49" s="23"/>
      <c r="AS49" s="40"/>
      <c r="AT49" s="23"/>
      <c r="AU49" s="23"/>
      <c r="AV49" s="23"/>
      <c r="AW49" s="40"/>
      <c r="AX49" s="37">
        <f t="shared" si="8"/>
        <v>0</v>
      </c>
      <c r="AY49" s="30">
        <f t="shared" si="10"/>
        <v>0</v>
      </c>
      <c r="AZ49" s="25"/>
      <c r="BA49" s="25"/>
      <c r="BB49" s="25"/>
      <c r="BC49" s="25"/>
      <c r="BD49" s="25"/>
      <c r="BE49" s="25"/>
      <c r="BF49" s="25"/>
      <c r="BG49" s="25"/>
      <c r="BH49" s="25"/>
      <c r="BI49" s="25"/>
      <c r="BJ49" s="25"/>
      <c r="BK49" s="25"/>
    </row>
    <row r="50" spans="1:63">
      <c r="A50" s="23" t="s">
        <v>466</v>
      </c>
      <c r="B50" s="23"/>
      <c r="C50" s="23"/>
      <c r="D50" s="23"/>
      <c r="E50" s="40"/>
      <c r="F50" s="23"/>
      <c r="G50" s="23"/>
      <c r="H50" s="23"/>
      <c r="I50" s="40"/>
      <c r="J50" s="23"/>
      <c r="K50" s="23"/>
      <c r="L50" s="23"/>
      <c r="M50" s="40"/>
      <c r="N50" s="23"/>
      <c r="O50" s="23"/>
      <c r="P50" s="23"/>
      <c r="Q50" s="40"/>
      <c r="R50" s="37">
        <f t="shared" si="7"/>
        <v>0</v>
      </c>
      <c r="S50" s="30">
        <f t="shared" si="9"/>
        <v>0</v>
      </c>
      <c r="T50" s="36"/>
      <c r="U50" s="36"/>
      <c r="V50" s="36"/>
      <c r="W50" s="36"/>
      <c r="X50" s="36"/>
      <c r="Y50" s="25"/>
      <c r="Z50" s="25"/>
      <c r="AA50" s="25"/>
      <c r="AB50" s="25"/>
      <c r="AC50" s="25"/>
      <c r="AD50" s="25"/>
      <c r="AE50" s="25"/>
      <c r="AG50" s="23" t="s">
        <v>466</v>
      </c>
      <c r="AH50" s="23"/>
      <c r="AI50" s="23"/>
      <c r="AJ50" s="23"/>
      <c r="AK50" s="40"/>
      <c r="AL50" s="23"/>
      <c r="AM50" s="23"/>
      <c r="AN50" s="23"/>
      <c r="AO50" s="40"/>
      <c r="AP50" s="23"/>
      <c r="AQ50" s="23"/>
      <c r="AR50" s="23"/>
      <c r="AS50" s="40"/>
      <c r="AT50" s="23"/>
      <c r="AU50" s="23"/>
      <c r="AV50" s="23"/>
      <c r="AW50" s="40"/>
      <c r="AX50" s="37">
        <f t="shared" si="8"/>
        <v>0</v>
      </c>
      <c r="AY50" s="30">
        <f t="shared" si="10"/>
        <v>0</v>
      </c>
      <c r="AZ50" s="25"/>
      <c r="BA50" s="25"/>
      <c r="BB50" s="25"/>
      <c r="BC50" s="25"/>
      <c r="BD50" s="25"/>
      <c r="BE50" s="25"/>
      <c r="BF50" s="25"/>
      <c r="BG50" s="25"/>
      <c r="BH50" s="25"/>
      <c r="BI50" s="25"/>
      <c r="BJ50" s="25"/>
      <c r="BK50" s="25"/>
    </row>
    <row r="51" spans="1:63">
      <c r="A51" s="23" t="s">
        <v>467</v>
      </c>
      <c r="B51" s="23"/>
      <c r="C51" s="23"/>
      <c r="D51" s="23"/>
      <c r="E51" s="40"/>
      <c r="F51" s="23"/>
      <c r="G51" s="23"/>
      <c r="H51" s="23"/>
      <c r="I51" s="40"/>
      <c r="J51" s="23"/>
      <c r="K51" s="23"/>
      <c r="L51" s="23"/>
      <c r="M51" s="40"/>
      <c r="N51" s="23"/>
      <c r="O51" s="23"/>
      <c r="P51" s="23"/>
      <c r="Q51" s="40"/>
      <c r="R51" s="37">
        <f t="shared" si="7"/>
        <v>0</v>
      </c>
      <c r="S51" s="30">
        <f t="shared" si="9"/>
        <v>0</v>
      </c>
      <c r="T51" s="36"/>
      <c r="U51" s="36"/>
      <c r="V51" s="36"/>
      <c r="W51" s="36"/>
      <c r="X51" s="36"/>
      <c r="Y51" s="25"/>
      <c r="Z51" s="25"/>
      <c r="AA51" s="25"/>
      <c r="AB51" s="25"/>
      <c r="AC51" s="25"/>
      <c r="AD51" s="25"/>
      <c r="AE51" s="25"/>
      <c r="AG51" s="23" t="s">
        <v>467</v>
      </c>
      <c r="AH51" s="23"/>
      <c r="AI51" s="23"/>
      <c r="AJ51" s="23"/>
      <c r="AK51" s="40"/>
      <c r="AL51" s="23"/>
      <c r="AM51" s="23"/>
      <c r="AN51" s="23"/>
      <c r="AO51" s="40"/>
      <c r="AP51" s="23"/>
      <c r="AQ51" s="23"/>
      <c r="AR51" s="23"/>
      <c r="AS51" s="40"/>
      <c r="AT51" s="23"/>
      <c r="AU51" s="23"/>
      <c r="AV51" s="23"/>
      <c r="AW51" s="40"/>
      <c r="AX51" s="37">
        <f t="shared" si="8"/>
        <v>0</v>
      </c>
      <c r="AY51" s="30">
        <f t="shared" si="10"/>
        <v>0</v>
      </c>
      <c r="AZ51" s="25"/>
      <c r="BA51" s="25"/>
      <c r="BB51" s="25"/>
      <c r="BC51" s="25"/>
      <c r="BD51" s="25"/>
      <c r="BE51" s="25"/>
      <c r="BF51" s="25"/>
      <c r="BG51" s="25"/>
      <c r="BH51" s="25"/>
      <c r="BI51" s="25"/>
      <c r="BJ51" s="25"/>
      <c r="BK51" s="25"/>
    </row>
    <row r="52" spans="1:63">
      <c r="A52" s="23" t="s">
        <v>468</v>
      </c>
      <c r="B52" s="23"/>
      <c r="C52" s="23"/>
      <c r="D52" s="23"/>
      <c r="E52" s="40"/>
      <c r="F52" s="23"/>
      <c r="G52" s="23"/>
      <c r="H52" s="23"/>
      <c r="I52" s="40"/>
      <c r="J52" s="23"/>
      <c r="K52" s="23"/>
      <c r="L52" s="23"/>
      <c r="M52" s="40"/>
      <c r="N52" s="23"/>
      <c r="O52" s="23"/>
      <c r="P52" s="23"/>
      <c r="Q52" s="40"/>
      <c r="R52" s="37">
        <f t="shared" si="7"/>
        <v>0</v>
      </c>
      <c r="S52" s="30">
        <f t="shared" si="9"/>
        <v>0</v>
      </c>
      <c r="T52" s="36"/>
      <c r="U52" s="36"/>
      <c r="V52" s="36"/>
      <c r="W52" s="36"/>
      <c r="X52" s="36"/>
      <c r="Y52" s="25"/>
      <c r="Z52" s="25"/>
      <c r="AA52" s="25"/>
      <c r="AB52" s="25"/>
      <c r="AC52" s="25"/>
      <c r="AD52" s="25"/>
      <c r="AE52" s="25"/>
      <c r="AG52" s="23" t="s">
        <v>468</v>
      </c>
      <c r="AH52" s="23"/>
      <c r="AI52" s="23"/>
      <c r="AJ52" s="23"/>
      <c r="AK52" s="40"/>
      <c r="AL52" s="23"/>
      <c r="AM52" s="23"/>
      <c r="AN52" s="23"/>
      <c r="AO52" s="40"/>
      <c r="AP52" s="23"/>
      <c r="AQ52" s="23"/>
      <c r="AR52" s="23"/>
      <c r="AS52" s="40"/>
      <c r="AT52" s="23"/>
      <c r="AU52" s="23"/>
      <c r="AV52" s="23"/>
      <c r="AW52" s="40"/>
      <c r="AX52" s="37">
        <f t="shared" si="8"/>
        <v>0</v>
      </c>
      <c r="AY52" s="30">
        <f t="shared" si="10"/>
        <v>0</v>
      </c>
      <c r="AZ52" s="25"/>
      <c r="BA52" s="25"/>
      <c r="BB52" s="25"/>
      <c r="BC52" s="25"/>
      <c r="BD52" s="25"/>
      <c r="BE52" s="25"/>
      <c r="BF52" s="25"/>
      <c r="BG52" s="25"/>
      <c r="BH52" s="25"/>
      <c r="BI52" s="25"/>
      <c r="BJ52" s="25"/>
      <c r="BK52" s="25"/>
    </row>
    <row r="53" spans="1:63">
      <c r="A53" s="23" t="s">
        <v>469</v>
      </c>
      <c r="B53" s="23"/>
      <c r="C53" s="23"/>
      <c r="D53" s="23"/>
      <c r="E53" s="40"/>
      <c r="F53" s="23"/>
      <c r="G53" s="23"/>
      <c r="H53" s="23"/>
      <c r="I53" s="40"/>
      <c r="J53" s="23"/>
      <c r="K53" s="23"/>
      <c r="L53" s="23"/>
      <c r="M53" s="40"/>
      <c r="N53" s="23"/>
      <c r="O53" s="23"/>
      <c r="P53" s="23"/>
      <c r="Q53" s="40"/>
      <c r="R53" s="37">
        <f t="shared" si="7"/>
        <v>0</v>
      </c>
      <c r="S53" s="30">
        <f t="shared" si="9"/>
        <v>0</v>
      </c>
      <c r="T53" s="36"/>
      <c r="U53" s="36"/>
      <c r="V53" s="36"/>
      <c r="W53" s="36"/>
      <c r="X53" s="36"/>
      <c r="Y53" s="25"/>
      <c r="Z53" s="25"/>
      <c r="AA53" s="25"/>
      <c r="AB53" s="25"/>
      <c r="AC53" s="25"/>
      <c r="AD53" s="25"/>
      <c r="AE53" s="25"/>
      <c r="AG53" s="23" t="s">
        <v>469</v>
      </c>
      <c r="AH53" s="23"/>
      <c r="AI53" s="23"/>
      <c r="AJ53" s="23"/>
      <c r="AK53" s="40"/>
      <c r="AL53" s="23"/>
      <c r="AM53" s="23"/>
      <c r="AN53" s="23"/>
      <c r="AO53" s="40"/>
      <c r="AP53" s="23"/>
      <c r="AQ53" s="23"/>
      <c r="AR53" s="23"/>
      <c r="AS53" s="40"/>
      <c r="AT53" s="23"/>
      <c r="AU53" s="23"/>
      <c r="AV53" s="23"/>
      <c r="AW53" s="40"/>
      <c r="AX53" s="37">
        <f t="shared" si="8"/>
        <v>0</v>
      </c>
      <c r="AY53" s="30">
        <f t="shared" si="10"/>
        <v>0</v>
      </c>
      <c r="AZ53" s="25"/>
      <c r="BA53" s="25"/>
      <c r="BB53" s="25"/>
      <c r="BC53" s="25"/>
      <c r="BD53" s="25"/>
      <c r="BE53" s="25"/>
      <c r="BF53" s="25"/>
      <c r="BG53" s="25"/>
      <c r="BH53" s="25"/>
      <c r="BI53" s="25"/>
      <c r="BJ53" s="25"/>
      <c r="BK53" s="25"/>
    </row>
    <row r="54" spans="1:63">
      <c r="A54" s="23" t="s">
        <v>470</v>
      </c>
      <c r="B54" s="23"/>
      <c r="C54" s="23"/>
      <c r="D54" s="23"/>
      <c r="E54" s="40"/>
      <c r="F54" s="23"/>
      <c r="G54" s="23"/>
      <c r="H54" s="23"/>
      <c r="I54" s="40"/>
      <c r="J54" s="23"/>
      <c r="K54" s="23"/>
      <c r="L54" s="23"/>
      <c r="M54" s="40"/>
      <c r="N54" s="23"/>
      <c r="O54" s="23"/>
      <c r="P54" s="23"/>
      <c r="Q54" s="40"/>
      <c r="R54" s="37">
        <f t="shared" si="7"/>
        <v>0</v>
      </c>
      <c r="S54" s="30">
        <f t="shared" si="9"/>
        <v>0</v>
      </c>
      <c r="T54" s="36"/>
      <c r="U54" s="36"/>
      <c r="V54" s="36"/>
      <c r="W54" s="36"/>
      <c r="X54" s="36"/>
      <c r="Y54" s="25"/>
      <c r="Z54" s="25"/>
      <c r="AA54" s="25"/>
      <c r="AB54" s="25"/>
      <c r="AC54" s="25"/>
      <c r="AD54" s="25"/>
      <c r="AE54" s="25"/>
      <c r="AG54" s="23" t="s">
        <v>470</v>
      </c>
      <c r="AH54" s="23"/>
      <c r="AI54" s="23"/>
      <c r="AJ54" s="23"/>
      <c r="AK54" s="40"/>
      <c r="AL54" s="23"/>
      <c r="AM54" s="23"/>
      <c r="AN54" s="23"/>
      <c r="AO54" s="40"/>
      <c r="AP54" s="23"/>
      <c r="AQ54" s="23"/>
      <c r="AR54" s="23"/>
      <c r="AS54" s="40"/>
      <c r="AT54" s="23"/>
      <c r="AU54" s="23"/>
      <c r="AV54" s="23"/>
      <c r="AW54" s="40"/>
      <c r="AX54" s="37">
        <f t="shared" si="8"/>
        <v>0</v>
      </c>
      <c r="AY54" s="30">
        <f t="shared" si="10"/>
        <v>0</v>
      </c>
      <c r="AZ54" s="25"/>
      <c r="BA54" s="25"/>
      <c r="BB54" s="25"/>
      <c r="BC54" s="25"/>
      <c r="BD54" s="25"/>
      <c r="BE54" s="25"/>
      <c r="BF54" s="25"/>
      <c r="BG54" s="25"/>
      <c r="BH54" s="25"/>
      <c r="BI54" s="25"/>
      <c r="BJ54" s="25"/>
      <c r="BK54" s="25"/>
    </row>
    <row r="55" spans="1:63">
      <c r="A55" s="23" t="s">
        <v>471</v>
      </c>
      <c r="B55" s="23"/>
      <c r="C55" s="23"/>
      <c r="D55" s="23"/>
      <c r="E55" s="40"/>
      <c r="F55" s="23"/>
      <c r="G55" s="23"/>
      <c r="H55" s="23"/>
      <c r="I55" s="40"/>
      <c r="J55" s="23"/>
      <c r="K55" s="23"/>
      <c r="L55" s="23"/>
      <c r="M55" s="40"/>
      <c r="N55" s="23"/>
      <c r="O55" s="23"/>
      <c r="P55" s="23"/>
      <c r="Q55" s="40"/>
      <c r="R55" s="37">
        <f t="shared" si="7"/>
        <v>0</v>
      </c>
      <c r="S55" s="30">
        <f t="shared" si="9"/>
        <v>0</v>
      </c>
      <c r="T55" s="36"/>
      <c r="U55" s="36"/>
      <c r="V55" s="36"/>
      <c r="W55" s="36"/>
      <c r="X55" s="36"/>
      <c r="Y55" s="25"/>
      <c r="Z55" s="25"/>
      <c r="AA55" s="25"/>
      <c r="AB55" s="25"/>
      <c r="AC55" s="25"/>
      <c r="AD55" s="25"/>
      <c r="AE55" s="25"/>
      <c r="AG55" s="23" t="s">
        <v>471</v>
      </c>
      <c r="AH55" s="23"/>
      <c r="AI55" s="23"/>
      <c r="AJ55" s="23"/>
      <c r="AK55" s="40"/>
      <c r="AL55" s="23"/>
      <c r="AM55" s="23"/>
      <c r="AN55" s="23"/>
      <c r="AO55" s="40"/>
      <c r="AP55" s="23"/>
      <c r="AQ55" s="23"/>
      <c r="AR55" s="23"/>
      <c r="AS55" s="40"/>
      <c r="AT55" s="23"/>
      <c r="AU55" s="23"/>
      <c r="AV55" s="23"/>
      <c r="AW55" s="40"/>
      <c r="AX55" s="37">
        <f t="shared" si="8"/>
        <v>0</v>
      </c>
      <c r="AY55" s="30">
        <f t="shared" si="10"/>
        <v>0</v>
      </c>
      <c r="AZ55" s="25"/>
      <c r="BA55" s="25"/>
      <c r="BB55" s="25"/>
      <c r="BC55" s="25"/>
      <c r="BD55" s="25"/>
      <c r="BE55" s="25"/>
      <c r="BF55" s="25"/>
      <c r="BG55" s="25"/>
      <c r="BH55" s="25"/>
      <c r="BI55" s="25"/>
      <c r="BJ55" s="25"/>
      <c r="BK55" s="25"/>
    </row>
    <row r="56" spans="1:63">
      <c r="A56" s="23" t="s">
        <v>472</v>
      </c>
      <c r="B56" s="23"/>
      <c r="C56" s="23"/>
      <c r="D56" s="23"/>
      <c r="E56" s="40"/>
      <c r="F56" s="23"/>
      <c r="G56" s="23"/>
      <c r="H56" s="23"/>
      <c r="I56" s="40"/>
      <c r="J56" s="23"/>
      <c r="K56" s="23"/>
      <c r="L56" s="23"/>
      <c r="M56" s="40"/>
      <c r="N56" s="23"/>
      <c r="O56" s="23"/>
      <c r="P56" s="23"/>
      <c r="Q56" s="40"/>
      <c r="R56" s="37">
        <f t="shared" si="7"/>
        <v>0</v>
      </c>
      <c r="S56" s="30">
        <f t="shared" si="9"/>
        <v>0</v>
      </c>
      <c r="T56" s="36"/>
      <c r="U56" s="36"/>
      <c r="V56" s="36"/>
      <c r="W56" s="36"/>
      <c r="X56" s="36"/>
      <c r="Y56" s="25"/>
      <c r="Z56" s="25"/>
      <c r="AA56" s="25"/>
      <c r="AB56" s="25"/>
      <c r="AC56" s="25"/>
      <c r="AD56" s="25"/>
      <c r="AE56" s="25"/>
      <c r="AG56" s="23" t="s">
        <v>472</v>
      </c>
      <c r="AH56" s="23"/>
      <c r="AI56" s="23"/>
      <c r="AJ56" s="23"/>
      <c r="AK56" s="40"/>
      <c r="AL56" s="23"/>
      <c r="AM56" s="23"/>
      <c r="AN56" s="23"/>
      <c r="AO56" s="40"/>
      <c r="AP56" s="23"/>
      <c r="AQ56" s="23"/>
      <c r="AR56" s="23"/>
      <c r="AS56" s="40"/>
      <c r="AT56" s="23"/>
      <c r="AU56" s="23"/>
      <c r="AV56" s="23"/>
      <c r="AW56" s="40"/>
      <c r="AX56" s="37">
        <f t="shared" si="8"/>
        <v>0</v>
      </c>
      <c r="AY56" s="30">
        <f t="shared" si="10"/>
        <v>0</v>
      </c>
      <c r="AZ56" s="25"/>
      <c r="BA56" s="25"/>
      <c r="BB56" s="25"/>
      <c r="BC56" s="25"/>
      <c r="BD56" s="25"/>
      <c r="BE56" s="25"/>
      <c r="BF56" s="25"/>
      <c r="BG56" s="25"/>
      <c r="BH56" s="25"/>
      <c r="BI56" s="25"/>
      <c r="BJ56" s="25"/>
      <c r="BK56" s="25"/>
    </row>
    <row r="57" spans="1:63">
      <c r="A57" s="23" t="s">
        <v>473</v>
      </c>
      <c r="B57" s="23"/>
      <c r="C57" s="23"/>
      <c r="D57" s="23"/>
      <c r="E57" s="40"/>
      <c r="F57" s="23"/>
      <c r="G57" s="23"/>
      <c r="H57" s="23"/>
      <c r="I57" s="40"/>
      <c r="J57" s="23"/>
      <c r="K57" s="23"/>
      <c r="L57" s="23"/>
      <c r="M57" s="40"/>
      <c r="N57" s="23"/>
      <c r="O57" s="23"/>
      <c r="P57" s="23"/>
      <c r="Q57" s="40"/>
      <c r="R57" s="37">
        <f t="shared" si="7"/>
        <v>0</v>
      </c>
      <c r="S57" s="30">
        <f t="shared" si="9"/>
        <v>0</v>
      </c>
      <c r="T57" s="36"/>
      <c r="U57" s="36"/>
      <c r="V57" s="36"/>
      <c r="W57" s="36"/>
      <c r="X57" s="36"/>
      <c r="Y57" s="25"/>
      <c r="Z57" s="25"/>
      <c r="AA57" s="25"/>
      <c r="AB57" s="25"/>
      <c r="AC57" s="25"/>
      <c r="AD57" s="25"/>
      <c r="AE57" s="25"/>
      <c r="AG57" s="23" t="s">
        <v>473</v>
      </c>
      <c r="AH57" s="23"/>
      <c r="AI57" s="23"/>
      <c r="AJ57" s="23"/>
      <c r="AK57" s="40"/>
      <c r="AL57" s="23"/>
      <c r="AM57" s="23"/>
      <c r="AN57" s="23"/>
      <c r="AO57" s="40"/>
      <c r="AP57" s="23"/>
      <c r="AQ57" s="23"/>
      <c r="AR57" s="23"/>
      <c r="AS57" s="40"/>
      <c r="AT57" s="23"/>
      <c r="AU57" s="23"/>
      <c r="AV57" s="23"/>
      <c r="AW57" s="40"/>
      <c r="AX57" s="37">
        <f t="shared" si="8"/>
        <v>0</v>
      </c>
      <c r="AY57" s="30">
        <f t="shared" si="10"/>
        <v>0</v>
      </c>
      <c r="AZ57" s="25"/>
      <c r="BA57" s="25"/>
      <c r="BB57" s="25"/>
      <c r="BC57" s="25"/>
      <c r="BD57" s="25"/>
      <c r="BE57" s="25"/>
      <c r="BF57" s="25"/>
      <c r="BG57" s="25"/>
      <c r="BH57" s="25"/>
      <c r="BI57" s="25"/>
      <c r="BJ57" s="25"/>
      <c r="BK57" s="25"/>
    </row>
    <row r="58" spans="1:63">
      <c r="A58" s="27" t="s">
        <v>474</v>
      </c>
      <c r="B58" s="24">
        <f t="shared" ref="B58:Q58" si="11">SUM(B37:B57)</f>
        <v>0</v>
      </c>
      <c r="C58" s="24">
        <f t="shared" si="11"/>
        <v>0</v>
      </c>
      <c r="D58" s="24">
        <f t="shared" si="11"/>
        <v>0</v>
      </c>
      <c r="E58" s="41">
        <f t="shared" si="11"/>
        <v>0</v>
      </c>
      <c r="F58" s="24">
        <f t="shared" si="11"/>
        <v>0</v>
      </c>
      <c r="G58" s="24">
        <f t="shared" si="11"/>
        <v>0</v>
      </c>
      <c r="H58" s="24">
        <f t="shared" si="11"/>
        <v>0</v>
      </c>
      <c r="I58" s="41">
        <f t="shared" si="11"/>
        <v>0</v>
      </c>
      <c r="J58" s="24">
        <f t="shared" si="11"/>
        <v>0</v>
      </c>
      <c r="K58" s="24">
        <f t="shared" si="11"/>
        <v>0</v>
      </c>
      <c r="L58" s="24">
        <f t="shared" si="11"/>
        <v>0</v>
      </c>
      <c r="M58" s="41">
        <f t="shared" si="11"/>
        <v>0</v>
      </c>
      <c r="N58" s="24">
        <f t="shared" si="11"/>
        <v>0</v>
      </c>
      <c r="O58" s="24">
        <f t="shared" si="11"/>
        <v>0</v>
      </c>
      <c r="P58" s="24">
        <f t="shared" si="11"/>
        <v>0</v>
      </c>
      <c r="Q58" s="41">
        <f t="shared" si="11"/>
        <v>0</v>
      </c>
      <c r="R58" s="24">
        <f t="shared" ref="R58:AE58" si="12">SUM(R37:R57)</f>
        <v>0</v>
      </c>
      <c r="S58" s="30">
        <f t="shared" si="12"/>
        <v>0</v>
      </c>
      <c r="T58" s="24">
        <f t="shared" si="12"/>
        <v>0</v>
      </c>
      <c r="U58" s="24">
        <f t="shared" si="12"/>
        <v>0</v>
      </c>
      <c r="V58" s="24">
        <f t="shared" si="12"/>
        <v>0</v>
      </c>
      <c r="W58" s="24">
        <f t="shared" si="12"/>
        <v>0</v>
      </c>
      <c r="X58" s="24">
        <f t="shared" si="12"/>
        <v>0</v>
      </c>
      <c r="Y58" s="24">
        <f t="shared" si="12"/>
        <v>0</v>
      </c>
      <c r="Z58" s="24">
        <f t="shared" si="12"/>
        <v>0</v>
      </c>
      <c r="AA58" s="24">
        <f t="shared" si="12"/>
        <v>0</v>
      </c>
      <c r="AB58" s="24">
        <f t="shared" si="12"/>
        <v>0</v>
      </c>
      <c r="AC58" s="24">
        <f t="shared" si="12"/>
        <v>0</v>
      </c>
      <c r="AD58" s="24">
        <f t="shared" si="12"/>
        <v>0</v>
      </c>
      <c r="AE58" s="24">
        <f t="shared" si="12"/>
        <v>0</v>
      </c>
      <c r="AG58" s="27" t="s">
        <v>474</v>
      </c>
      <c r="AH58" s="24">
        <f t="shared" ref="AH58:AW58" si="13">SUM(AH37:AH57)</f>
        <v>0</v>
      </c>
      <c r="AI58" s="24">
        <f t="shared" si="13"/>
        <v>0</v>
      </c>
      <c r="AJ58" s="24">
        <f t="shared" si="13"/>
        <v>0</v>
      </c>
      <c r="AK58" s="41">
        <f t="shared" si="13"/>
        <v>0</v>
      </c>
      <c r="AL58" s="24">
        <f t="shared" si="13"/>
        <v>0</v>
      </c>
      <c r="AM58" s="24">
        <f t="shared" si="13"/>
        <v>0</v>
      </c>
      <c r="AN58" s="24">
        <f t="shared" si="13"/>
        <v>0</v>
      </c>
      <c r="AO58" s="41">
        <f t="shared" si="13"/>
        <v>0</v>
      </c>
      <c r="AP58" s="24">
        <f t="shared" si="13"/>
        <v>0</v>
      </c>
      <c r="AQ58" s="24">
        <f t="shared" si="13"/>
        <v>0</v>
      </c>
      <c r="AR58" s="24">
        <f t="shared" si="13"/>
        <v>0</v>
      </c>
      <c r="AS58" s="41">
        <f t="shared" si="13"/>
        <v>0</v>
      </c>
      <c r="AT58" s="24">
        <f t="shared" si="13"/>
        <v>0</v>
      </c>
      <c r="AU58" s="24">
        <f t="shared" si="13"/>
        <v>0</v>
      </c>
      <c r="AV58" s="24">
        <f t="shared" si="13"/>
        <v>0</v>
      </c>
      <c r="AW58" s="41">
        <f t="shared" si="13"/>
        <v>0</v>
      </c>
      <c r="AX58" s="38">
        <f t="shared" ref="AX58:BK58" si="14">SUM(AX37:AX57)</f>
        <v>0</v>
      </c>
      <c r="AY58" s="31">
        <f t="shared" si="14"/>
        <v>0</v>
      </c>
      <c r="AZ58" s="24">
        <f t="shared" si="14"/>
        <v>0</v>
      </c>
      <c r="BA58" s="24">
        <f t="shared" si="14"/>
        <v>0</v>
      </c>
      <c r="BB58" s="24">
        <f t="shared" si="14"/>
        <v>0</v>
      </c>
      <c r="BC58" s="24">
        <f t="shared" si="14"/>
        <v>0</v>
      </c>
      <c r="BD58" s="24">
        <f t="shared" si="14"/>
        <v>0</v>
      </c>
      <c r="BE58" s="24">
        <f t="shared" si="14"/>
        <v>0</v>
      </c>
      <c r="BF58" s="24">
        <f t="shared" si="14"/>
        <v>0</v>
      </c>
      <c r="BG58" s="24">
        <f t="shared" si="14"/>
        <v>0</v>
      </c>
      <c r="BH58" s="24">
        <f t="shared" si="14"/>
        <v>0</v>
      </c>
      <c r="BI58" s="24">
        <f t="shared" si="14"/>
        <v>0</v>
      </c>
      <c r="BJ58" s="24">
        <f t="shared" si="14"/>
        <v>0</v>
      </c>
      <c r="BK58" s="24">
        <f t="shared" si="14"/>
        <v>0</v>
      </c>
    </row>
  </sheetData>
  <mergeCells count="44">
    <mergeCell ref="AN35:AO35"/>
    <mergeCell ref="AR35:AS35"/>
    <mergeCell ref="AV35:AW35"/>
    <mergeCell ref="R35:S35"/>
    <mergeCell ref="T35:Y35"/>
    <mergeCell ref="Z35:AE35"/>
    <mergeCell ref="AG35:AG36"/>
    <mergeCell ref="AJ35:AK35"/>
    <mergeCell ref="A35:A36"/>
    <mergeCell ref="D35:E35"/>
    <mergeCell ref="H35:I35"/>
    <mergeCell ref="L35:M35"/>
    <mergeCell ref="P35:Q35"/>
    <mergeCell ref="BF35:BK35"/>
    <mergeCell ref="AR9:AS9"/>
    <mergeCell ref="AV9:AW9"/>
    <mergeCell ref="BF9:BK9"/>
    <mergeCell ref="AZ9:BE9"/>
    <mergeCell ref="AX35:AY35"/>
    <mergeCell ref="AZ35:BE35"/>
    <mergeCell ref="AX9:AY9"/>
    <mergeCell ref="AG5:BK5"/>
    <mergeCell ref="A9:A10"/>
    <mergeCell ref="D9:E9"/>
    <mergeCell ref="H9:I9"/>
    <mergeCell ref="B6:BK6"/>
    <mergeCell ref="R9:S9"/>
    <mergeCell ref="A5:AE5"/>
    <mergeCell ref="AJ9:AK9"/>
    <mergeCell ref="AN9:AO9"/>
    <mergeCell ref="Z9:AE9"/>
    <mergeCell ref="AG9:AG10"/>
    <mergeCell ref="L9:M9"/>
    <mergeCell ref="P9:Q9"/>
    <mergeCell ref="B7:BK7"/>
    <mergeCell ref="T9:Y9"/>
    <mergeCell ref="BI4:BK4"/>
    <mergeCell ref="A4:BH4"/>
    <mergeCell ref="BI1:BK1"/>
    <mergeCell ref="BI2:BK2"/>
    <mergeCell ref="BI3:BK3"/>
    <mergeCell ref="A1:BH1"/>
    <mergeCell ref="A2:BH2"/>
    <mergeCell ref="A3:BH3"/>
  </mergeCells>
  <pageMargins left="0.7" right="0.7" top="0.75" bottom="0.75" header="0.3" footer="0.3"/>
  <pageSetup scale="18" orientation="landscape" r:id="rId1"/>
  <headerFooter>
    <oddFooter>&amp;C_x000D_&amp;1#&amp;"Calibri"&amp;10&amp;K000000 Información 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96"/>
  <sheetViews>
    <sheetView topLeftCell="A75" workbookViewId="0">
      <selection activeCell="C89" sqref="C89"/>
    </sheetView>
  </sheetViews>
  <sheetFormatPr baseColWidth="10" defaultColWidth="9.140625" defaultRowHeight="15"/>
  <cols>
    <col min="2" max="2" width="73.42578125" customWidth="1"/>
  </cols>
  <sheetData>
    <row r="1" spans="1:2">
      <c r="A1" s="53" t="s">
        <v>260</v>
      </c>
      <c r="B1" s="53" t="s">
        <v>261</v>
      </c>
    </row>
    <row r="2" spans="1:2">
      <c r="A2" s="54" t="s">
        <v>262</v>
      </c>
      <c r="B2" s="54" t="s">
        <v>263</v>
      </c>
    </row>
    <row r="3" spans="1:2">
      <c r="A3" s="55" t="s">
        <v>264</v>
      </c>
      <c r="B3" s="56" t="s">
        <v>265</v>
      </c>
    </row>
    <row r="4" spans="1:2">
      <c r="A4" s="55" t="s">
        <v>266</v>
      </c>
      <c r="B4" s="56" t="s">
        <v>267</v>
      </c>
    </row>
    <row r="5" spans="1:2">
      <c r="A5" s="57" t="s">
        <v>268</v>
      </c>
      <c r="B5" s="57" t="s">
        <v>269</v>
      </c>
    </row>
    <row r="6" spans="1:2">
      <c r="A6" s="57" t="s">
        <v>270</v>
      </c>
      <c r="B6" s="57" t="s">
        <v>271</v>
      </c>
    </row>
    <row r="7" spans="1:2">
      <c r="A7" s="57" t="s">
        <v>272</v>
      </c>
      <c r="B7" s="57" t="s">
        <v>273</v>
      </c>
    </row>
    <row r="8" spans="1:2">
      <c r="A8" s="57" t="s">
        <v>274</v>
      </c>
      <c r="B8" s="57" t="s">
        <v>275</v>
      </c>
    </row>
    <row r="9" spans="1:2">
      <c r="A9" s="57" t="s">
        <v>276</v>
      </c>
      <c r="B9" s="57" t="s">
        <v>277</v>
      </c>
    </row>
    <row r="10" spans="1:2">
      <c r="A10" s="57" t="s">
        <v>278</v>
      </c>
      <c r="B10" s="57" t="s">
        <v>279</v>
      </c>
    </row>
    <row r="11" spans="1:2">
      <c r="A11" s="57" t="s">
        <v>280</v>
      </c>
      <c r="B11" s="57" t="s">
        <v>281</v>
      </c>
    </row>
    <row r="12" spans="1:2">
      <c r="A12" s="57" t="s">
        <v>282</v>
      </c>
      <c r="B12" s="57" t="s">
        <v>283</v>
      </c>
    </row>
    <row r="13" spans="1:2">
      <c r="A13" s="57" t="s">
        <v>284</v>
      </c>
      <c r="B13" s="57" t="s">
        <v>285</v>
      </c>
    </row>
    <row r="14" spans="1:2">
      <c r="A14" s="57" t="s">
        <v>286</v>
      </c>
      <c r="B14" s="57" t="s">
        <v>287</v>
      </c>
    </row>
    <row r="15" spans="1:2">
      <c r="A15" s="57" t="s">
        <v>288</v>
      </c>
      <c r="B15" s="58" t="s">
        <v>289</v>
      </c>
    </row>
    <row r="16" spans="1:2">
      <c r="A16" s="57" t="s">
        <v>290</v>
      </c>
      <c r="B16" s="58" t="s">
        <v>291</v>
      </c>
    </row>
    <row r="17" spans="1:2">
      <c r="A17" s="57" t="s">
        <v>292</v>
      </c>
      <c r="B17" s="57" t="s">
        <v>293</v>
      </c>
    </row>
    <row r="18" spans="1:2">
      <c r="A18" s="57" t="s">
        <v>294</v>
      </c>
      <c r="B18" s="57" t="s">
        <v>295</v>
      </c>
    </row>
    <row r="19" spans="1:2">
      <c r="A19" s="57" t="s">
        <v>296</v>
      </c>
      <c r="B19" s="57" t="s">
        <v>297</v>
      </c>
    </row>
    <row r="20" spans="1:2">
      <c r="A20" s="57" t="s">
        <v>298</v>
      </c>
      <c r="B20" s="58" t="s">
        <v>299</v>
      </c>
    </row>
    <row r="21" spans="1:2">
      <c r="A21" s="57" t="s">
        <v>300</v>
      </c>
      <c r="B21" s="58" t="s">
        <v>301</v>
      </c>
    </row>
    <row r="22" spans="1:2">
      <c r="A22" s="60" t="s">
        <v>302</v>
      </c>
      <c r="B22" s="61" t="s">
        <v>303</v>
      </c>
    </row>
    <row r="23" spans="1:2">
      <c r="A23" s="57" t="s">
        <v>304</v>
      </c>
      <c r="B23" s="57" t="s">
        <v>305</v>
      </c>
    </row>
    <row r="24" spans="1:2">
      <c r="A24" s="57" t="s">
        <v>306</v>
      </c>
      <c r="B24" s="57" t="s">
        <v>307</v>
      </c>
    </row>
    <row r="25" spans="1:2">
      <c r="A25" s="57" t="s">
        <v>308</v>
      </c>
      <c r="B25" s="57" t="s">
        <v>309</v>
      </c>
    </row>
    <row r="26" spans="1:2">
      <c r="A26" s="57" t="s">
        <v>310</v>
      </c>
      <c r="B26" s="58" t="s">
        <v>311</v>
      </c>
    </row>
    <row r="27" spans="1:2">
      <c r="A27" s="55" t="s">
        <v>312</v>
      </c>
      <c r="B27" s="55" t="s">
        <v>313</v>
      </c>
    </row>
    <row r="28" spans="1:2">
      <c r="A28" s="55" t="s">
        <v>314</v>
      </c>
      <c r="B28" s="55" t="s">
        <v>315</v>
      </c>
    </row>
    <row r="29" spans="1:2">
      <c r="A29" s="57" t="s">
        <v>316</v>
      </c>
      <c r="B29" s="58" t="s">
        <v>317</v>
      </c>
    </row>
    <row r="30" spans="1:2">
      <c r="A30" s="57" t="s">
        <v>318</v>
      </c>
      <c r="B30" s="57" t="s">
        <v>319</v>
      </c>
    </row>
    <row r="31" spans="1:2">
      <c r="A31" s="57" t="s">
        <v>320</v>
      </c>
      <c r="B31" s="58" t="s">
        <v>321</v>
      </c>
    </row>
    <row r="32" spans="1:2">
      <c r="A32" s="57" t="s">
        <v>322</v>
      </c>
      <c r="B32" s="57" t="s">
        <v>323</v>
      </c>
    </row>
    <row r="33" spans="1:2">
      <c r="A33" s="57" t="s">
        <v>324</v>
      </c>
      <c r="B33" s="58" t="s">
        <v>325</v>
      </c>
    </row>
    <row r="34" spans="1:2">
      <c r="A34" s="57" t="s">
        <v>326</v>
      </c>
      <c r="B34" s="58" t="s">
        <v>327</v>
      </c>
    </row>
    <row r="35" spans="1:2">
      <c r="A35" s="57" t="s">
        <v>328</v>
      </c>
      <c r="B35" s="57" t="s">
        <v>329</v>
      </c>
    </row>
    <row r="36" spans="1:2">
      <c r="A36" s="57" t="s">
        <v>330</v>
      </c>
      <c r="B36" s="57" t="s">
        <v>331</v>
      </c>
    </row>
    <row r="37" spans="1:2">
      <c r="A37" s="57" t="s">
        <v>332</v>
      </c>
      <c r="B37" s="57" t="s">
        <v>333</v>
      </c>
    </row>
    <row r="38" spans="1:2">
      <c r="A38" s="57" t="s">
        <v>334</v>
      </c>
      <c r="B38" s="57" t="s">
        <v>335</v>
      </c>
    </row>
    <row r="39" spans="1:2">
      <c r="A39" s="57" t="s">
        <v>336</v>
      </c>
      <c r="B39" s="57" t="s">
        <v>337</v>
      </c>
    </row>
    <row r="40" spans="1:2">
      <c r="A40" s="57" t="s">
        <v>338</v>
      </c>
      <c r="B40" s="57" t="s">
        <v>339</v>
      </c>
    </row>
    <row r="41" spans="1:2">
      <c r="A41" s="57" t="s">
        <v>340</v>
      </c>
      <c r="B41" s="57" t="s">
        <v>341</v>
      </c>
    </row>
    <row r="42" spans="1:2">
      <c r="A42" s="57" t="s">
        <v>342</v>
      </c>
      <c r="B42" s="57" t="s">
        <v>343</v>
      </c>
    </row>
    <row r="43" spans="1:2">
      <c r="A43" s="57" t="s">
        <v>344</v>
      </c>
      <c r="B43" s="58" t="s">
        <v>345</v>
      </c>
    </row>
    <row r="44" spans="1:2">
      <c r="A44" s="57" t="s">
        <v>346</v>
      </c>
      <c r="B44" s="57" t="s">
        <v>347</v>
      </c>
    </row>
    <row r="45" spans="1:2">
      <c r="A45" s="59" t="s">
        <v>348</v>
      </c>
      <c r="B45" s="59" t="s">
        <v>349</v>
      </c>
    </row>
    <row r="46" spans="1:2">
      <c r="A46" s="57" t="s">
        <v>350</v>
      </c>
      <c r="B46" s="57" t="s">
        <v>351</v>
      </c>
    </row>
    <row r="47" spans="1:2">
      <c r="A47" s="57" t="s">
        <v>352</v>
      </c>
      <c r="B47" s="58" t="s">
        <v>353</v>
      </c>
    </row>
    <row r="48" spans="1:2">
      <c r="A48" s="57" t="s">
        <v>354</v>
      </c>
      <c r="B48" s="57" t="s">
        <v>355</v>
      </c>
    </row>
    <row r="49" spans="1:2">
      <c r="A49" s="57" t="s">
        <v>356</v>
      </c>
      <c r="B49" s="58" t="s">
        <v>357</v>
      </c>
    </row>
    <row r="50" spans="1:2">
      <c r="A50" s="57" t="s">
        <v>358</v>
      </c>
      <c r="B50" s="58" t="s">
        <v>359</v>
      </c>
    </row>
    <row r="51" spans="1:2">
      <c r="A51" s="57" t="s">
        <v>360</v>
      </c>
      <c r="B51" s="58" t="s">
        <v>361</v>
      </c>
    </row>
    <row r="52" spans="1:2">
      <c r="A52" s="57" t="s">
        <v>475</v>
      </c>
      <c r="B52" s="57" t="s">
        <v>476</v>
      </c>
    </row>
    <row r="53" spans="1:2">
      <c r="A53" s="54" t="s">
        <v>362</v>
      </c>
      <c r="B53" s="54" t="s">
        <v>363</v>
      </c>
    </row>
    <row r="54" spans="1:2">
      <c r="A54" s="57" t="s">
        <v>364</v>
      </c>
      <c r="B54" s="57" t="s">
        <v>365</v>
      </c>
    </row>
    <row r="55" spans="1:2">
      <c r="A55" s="57" t="s">
        <v>477</v>
      </c>
      <c r="B55" s="57" t="s">
        <v>478</v>
      </c>
    </row>
    <row r="56" spans="1:2">
      <c r="A56" s="57" t="s">
        <v>366</v>
      </c>
      <c r="B56" s="57" t="s">
        <v>367</v>
      </c>
    </row>
    <row r="57" spans="1:2">
      <c r="A57" s="57" t="s">
        <v>368</v>
      </c>
      <c r="B57" s="57" t="s">
        <v>369</v>
      </c>
    </row>
    <row r="58" spans="1:2">
      <c r="A58" t="s">
        <v>479</v>
      </c>
      <c r="B58" t="s">
        <v>480</v>
      </c>
    </row>
    <row r="59" spans="1:2">
      <c r="A59" s="57" t="s">
        <v>370</v>
      </c>
      <c r="B59" s="57" t="s">
        <v>371</v>
      </c>
    </row>
    <row r="60" spans="1:2">
      <c r="A60" s="57" t="s">
        <v>372</v>
      </c>
      <c r="B60" s="57" t="s">
        <v>373</v>
      </c>
    </row>
    <row r="61" spans="1:2">
      <c r="A61" s="57" t="s">
        <v>374</v>
      </c>
      <c r="B61" s="57" t="s">
        <v>375</v>
      </c>
    </row>
    <row r="62" spans="1:2">
      <c r="A62" s="57" t="s">
        <v>481</v>
      </c>
      <c r="B62" s="57" t="s">
        <v>482</v>
      </c>
    </row>
    <row r="63" spans="1:2">
      <c r="A63" s="57" t="s">
        <v>376</v>
      </c>
      <c r="B63" s="57" t="s">
        <v>377</v>
      </c>
    </row>
    <row r="64" spans="1:2">
      <c r="A64" s="57" t="s">
        <v>378</v>
      </c>
      <c r="B64" s="57" t="s">
        <v>379</v>
      </c>
    </row>
    <row r="65" spans="1:2">
      <c r="A65" s="57" t="s">
        <v>380</v>
      </c>
      <c r="B65" s="57" t="s">
        <v>381</v>
      </c>
    </row>
    <row r="66" spans="1:2">
      <c r="A66" s="57" t="s">
        <v>382</v>
      </c>
      <c r="B66" s="58" t="s">
        <v>383</v>
      </c>
    </row>
    <row r="67" spans="1:2">
      <c r="A67" s="57" t="s">
        <v>384</v>
      </c>
      <c r="B67" s="58" t="s">
        <v>385</v>
      </c>
    </row>
    <row r="68" spans="1:2">
      <c r="A68" s="82" t="s">
        <v>483</v>
      </c>
      <c r="B68" s="83" t="s">
        <v>484</v>
      </c>
    </row>
    <row r="69" spans="1:2">
      <c r="A69" s="57" t="s">
        <v>386</v>
      </c>
      <c r="B69" s="57" t="s">
        <v>387</v>
      </c>
    </row>
    <row r="70" spans="1:2">
      <c r="A70" s="57" t="s">
        <v>388</v>
      </c>
      <c r="B70" s="57" t="s">
        <v>389</v>
      </c>
    </row>
    <row r="71" spans="1:2">
      <c r="A71" s="57" t="s">
        <v>390</v>
      </c>
      <c r="B71" s="58" t="s">
        <v>391</v>
      </c>
    </row>
    <row r="72" spans="1:2">
      <c r="A72" s="57" t="s">
        <v>392</v>
      </c>
      <c r="B72" s="58" t="s">
        <v>393</v>
      </c>
    </row>
    <row r="73" spans="1:2">
      <c r="A73" s="54" t="s">
        <v>394</v>
      </c>
      <c r="B73" s="54" t="s">
        <v>395</v>
      </c>
    </row>
    <row r="74" spans="1:2">
      <c r="A74" s="57" t="s">
        <v>396</v>
      </c>
      <c r="B74" s="57" t="s">
        <v>397</v>
      </c>
    </row>
    <row r="75" spans="1:2">
      <c r="A75" s="57" t="s">
        <v>398</v>
      </c>
      <c r="B75" s="57" t="s">
        <v>399</v>
      </c>
    </row>
    <row r="76" spans="1:2">
      <c r="A76" s="57" t="s">
        <v>400</v>
      </c>
      <c r="B76" s="57" t="s">
        <v>401</v>
      </c>
    </row>
    <row r="77" spans="1:2">
      <c r="A77" s="55" t="s">
        <v>402</v>
      </c>
      <c r="B77" s="55" t="s">
        <v>403</v>
      </c>
    </row>
    <row r="78" spans="1:2">
      <c r="A78" s="55" t="s">
        <v>404</v>
      </c>
      <c r="B78" s="55" t="s">
        <v>405</v>
      </c>
    </row>
    <row r="79" spans="1:2">
      <c r="A79" s="57" t="s">
        <v>406</v>
      </c>
      <c r="B79" s="57" t="s">
        <v>407</v>
      </c>
    </row>
    <row r="80" spans="1:2">
      <c r="A80" s="55" t="s">
        <v>485</v>
      </c>
      <c r="B80" s="55" t="s">
        <v>486</v>
      </c>
    </row>
    <row r="81" spans="1:2">
      <c r="A81" s="55" t="s">
        <v>408</v>
      </c>
      <c r="B81" s="55" t="s">
        <v>409</v>
      </c>
    </row>
    <row r="82" spans="1:2">
      <c r="A82" s="55" t="s">
        <v>410</v>
      </c>
      <c r="B82" s="55" t="s">
        <v>411</v>
      </c>
    </row>
    <row r="83" spans="1:2">
      <c r="A83" s="84" t="s">
        <v>487</v>
      </c>
      <c r="B83" s="84" t="s">
        <v>488</v>
      </c>
    </row>
    <row r="84" spans="1:2">
      <c r="A84" s="59" t="s">
        <v>489</v>
      </c>
      <c r="B84" s="59" t="s">
        <v>490</v>
      </c>
    </row>
    <row r="85" spans="1:2">
      <c r="A85" s="86" t="s">
        <v>491</v>
      </c>
      <c r="B85" s="87" t="s">
        <v>492</v>
      </c>
    </row>
    <row r="86" spans="1:2">
      <c r="A86" s="88" t="s">
        <v>493</v>
      </c>
      <c r="B86" s="89" t="s">
        <v>494</v>
      </c>
    </row>
    <row r="87" spans="1:2">
      <c r="A87" s="88" t="s">
        <v>495</v>
      </c>
      <c r="B87" s="89" t="s">
        <v>496</v>
      </c>
    </row>
    <row r="88" spans="1:2">
      <c r="A88" s="88" t="s">
        <v>497</v>
      </c>
      <c r="B88" s="89" t="s">
        <v>498</v>
      </c>
    </row>
    <row r="89" spans="1:2">
      <c r="A89" s="88" t="s">
        <v>483</v>
      </c>
      <c r="B89" s="89" t="s">
        <v>484</v>
      </c>
    </row>
    <row r="90" spans="1:2">
      <c r="A90" s="88" t="s">
        <v>499</v>
      </c>
      <c r="B90" s="89" t="s">
        <v>500</v>
      </c>
    </row>
    <row r="91" spans="1:2">
      <c r="A91" s="88" t="s">
        <v>501</v>
      </c>
      <c r="B91" s="89" t="s">
        <v>502</v>
      </c>
    </row>
    <row r="92" spans="1:2">
      <c r="A92" s="88" t="s">
        <v>266</v>
      </c>
      <c r="B92" s="89" t="s">
        <v>503</v>
      </c>
    </row>
    <row r="93" spans="1:2">
      <c r="A93" s="88" t="s">
        <v>286</v>
      </c>
      <c r="B93" s="89" t="s">
        <v>504</v>
      </c>
    </row>
    <row r="94" spans="1:2">
      <c r="A94" s="88" t="s">
        <v>505</v>
      </c>
      <c r="B94" s="89" t="s">
        <v>506</v>
      </c>
    </row>
    <row r="95" spans="1:2">
      <c r="A95" s="88" t="s">
        <v>475</v>
      </c>
      <c r="B95" s="89" t="s">
        <v>507</v>
      </c>
    </row>
    <row r="96" spans="1:2">
      <c r="A96" s="88" t="s">
        <v>508</v>
      </c>
      <c r="B96" s="89" t="s">
        <v>509</v>
      </c>
    </row>
  </sheetData>
  <pageMargins left="0.7" right="0.7" top="0.75" bottom="0.75" header="0.3" footer="0.3"/>
  <headerFooter>
    <oddFooter>&amp;C_x000D_&amp;1#&amp;"Calibri"&amp;10&amp;K000000 Información 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erificada xmlns="7e380ddb-9297-4d2e-bf28-676d793894d1" xsi:nil="true"/>
    <OK xmlns="7e380ddb-9297-4d2e-bf28-676d793894d1"/>
    <ESTADOOK xmlns="7e380ddb-9297-4d2e-bf28-676d793894d1">true</ESTADOOK>
    <SharedWithUsers xmlns="578a6d3d-8be8-4b83-8196-1711dda9f75b">
      <UserInfo>
        <DisplayName>Clara López García</DisplayName>
        <AccountId>72</AccountId>
        <AccountType/>
      </UserInfo>
      <UserInfo>
        <DisplayName>Maria del Carmen Morales Palomino</DisplayName>
        <AccountId>32</AccountId>
        <AccountType/>
      </UserInfo>
      <UserInfo>
        <DisplayName>Leidy Briyith Alvarez Yate</DisplayName>
        <AccountId>102</AccountId>
        <AccountType/>
      </UserInfo>
      <UserInfo>
        <DisplayName>Laura Carolina Avila Velosa</DisplayName>
        <AccountId>39</AccountId>
        <AccountType/>
      </UserInfo>
      <UserInfo>
        <DisplayName>Sol Angy Cortes Perez</DisplayName>
        <AccountId>40</AccountId>
        <AccountType/>
      </UserInfo>
      <UserInfo>
        <DisplayName>Sandra María Cifuentes Sandoval</DisplayName>
        <AccountId>36</AccountId>
        <AccountType/>
      </UserInfo>
      <UserInfo>
        <DisplayName>Sandra Janneth Acosta Cubillos</DisplayName>
        <AccountId>151</AccountId>
        <AccountType/>
      </UserInfo>
      <UserInfo>
        <DisplayName>Leidy Yohana Rodríguez Niño</DisplayName>
        <AccountId>38</AccountId>
        <AccountType/>
      </UserInfo>
      <UserInfo>
        <DisplayName>Maria Alejandra Munoz Dominguez</DisplayName>
        <AccountId>142</AccountId>
        <AccountType/>
      </UserInfo>
      <UserInfo>
        <DisplayName>Paola Elizabeth Mora Guerrero</DisplayName>
        <AccountId>37</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AB19D431F401743BFE4321ED84A1B1E" ma:contentTypeVersion="9" ma:contentTypeDescription="Crear nuevo documento." ma:contentTypeScope="" ma:versionID="45e6c763ac5eff627635e40074a77f48">
  <xsd:schema xmlns:xsd="http://www.w3.org/2001/XMLSchema" xmlns:xs="http://www.w3.org/2001/XMLSchema" xmlns:p="http://schemas.microsoft.com/office/2006/metadata/properties" xmlns:ns2="7e380ddb-9297-4d2e-bf28-676d793894d1" xmlns:ns3="578a6d3d-8be8-4b83-8196-1711dda9f75b" targetNamespace="http://schemas.microsoft.com/office/2006/metadata/properties" ma:root="true" ma:fieldsID="1d971ad9b5020d59bb2b97396d7b8db1" ns2:_="" ns3:_="">
    <xsd:import namespace="7e380ddb-9297-4d2e-bf28-676d793894d1"/>
    <xsd:import namespace="578a6d3d-8be8-4b83-8196-1711dda9f7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element ref="ns2:Verificada" minOccurs="0"/>
                <xsd:element ref="ns2:OK"/>
                <xsd:element ref="ns2:ESTADOOK"/>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380ddb-9297-4d2e-bf28-676d79389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Verificada" ma:index="14" nillable="true" ma:displayName="Verificada" ma:description="Verificación de soportes" ma:format="Dropdown" ma:internalName="Verificada">
      <xsd:simpleType>
        <xsd:restriction base="dms:Choice">
          <xsd:enumeration value="Si"/>
          <xsd:enumeration value="No"/>
        </xsd:restriction>
      </xsd:simpleType>
    </xsd:element>
    <xsd:element name="OK" ma:index="15" ma:displayName="Soporte verificado" ma:description="Soportes verificados" ma:format="RadioButtons" ma:indexed="true" ma:internalName="OK">
      <xsd:simpleType>
        <xsd:union memberTypes="dms:Text">
          <xsd:simpleType>
            <xsd:restriction base="dms:Choice">
              <xsd:enumeration value="SI"/>
              <xsd:enumeration value="NO"/>
            </xsd:restriction>
          </xsd:simpleType>
        </xsd:union>
      </xsd:simpleType>
    </xsd:element>
    <xsd:element name="ESTADOOK" ma:index="16" ma:displayName="ESTADO OK" ma:default="1" ma:description="Soportes verificados" ma:format="Dropdown" ma:internalName="ESTADOOK">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78a6d3d-8be8-4b83-8196-1711dda9f75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7e380ddb-9297-4d2e-bf28-676d793894d1"/>
    <ds:schemaRef ds:uri="578a6d3d-8be8-4b83-8196-1711dda9f75b"/>
  </ds:schemaRefs>
</ds:datastoreItem>
</file>

<file path=customXml/itemProps2.xml><?xml version="1.0" encoding="utf-8"?>
<ds:datastoreItem xmlns:ds="http://schemas.openxmlformats.org/officeDocument/2006/customXml" ds:itemID="{A4D2C5E9-EF12-4B7E-A2D0-F344F22DFC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380ddb-9297-4d2e-bf28-676d793894d1"/>
    <ds:schemaRef ds:uri="578a6d3d-8be8-4b83-8196-1711dda9f7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Meta 1 PA proyecto</vt:lpstr>
      <vt:lpstr>Meta 4 PA proyecto</vt:lpstr>
      <vt:lpstr>Meta 5 PA proyecto</vt:lpstr>
      <vt:lpstr>Meta 6 PA proyecto</vt:lpstr>
      <vt:lpstr>Indicadores PA</vt:lpstr>
      <vt:lpstr>Siglas</vt:lpstr>
      <vt:lpstr>Hoja1</vt:lpstr>
      <vt:lpstr>Territorialización PA</vt:lpstr>
      <vt:lpstr>Sigla</vt:lpstr>
      <vt:lpstr>Control de Cambios</vt:lpstr>
      <vt:lpstr>LISTAS</vt:lpstr>
      <vt:lpstr>'Indicadores PA'!Área_de_impresión</vt:lpstr>
      <vt:lpstr>'Meta 1 PA proyecto'!Área_de_impresión</vt:lpstr>
      <vt:lpstr>'Meta 4 PA proyecto'!Área_de_impresión</vt:lpstr>
      <vt:lpstr>'Meta 5 PA proyecto'!Área_de_impresión</vt:lpstr>
      <vt:lpstr>'Meta 6 PA proyecto'!Área_de_impresión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Cindy Rocio Lopez Villanueva</cp:lastModifiedBy>
  <cp:revision/>
  <dcterms:created xsi:type="dcterms:W3CDTF">2011-04-26T22:16:52Z</dcterms:created>
  <dcterms:modified xsi:type="dcterms:W3CDTF">2024-05-08T19:18:04Z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0x0101003AB19D431F401743BFE4321ED84A1B1E</vt:lpwstr>
  </property>
  <property fmtid="{D5CDD505-2E9C-101B-9397-08002B2CF9AE}" pid="3" name="MSIP_Label_21ce7ade-9104-4c19-8c21-3dd21d6d24ae_Enabled">
    <vt:lpwstr>true</vt:lpwstr>
  </property>
  <property fmtid="{D5CDD505-2E9C-101B-9397-08002B2CF9AE}" pid="4" name="MSIP_Label_21ce7ade-9104-4c19-8c21-3dd21d6d24ae_SetDate">
    <vt:lpwstr>2024-04-02T12:58:06Z</vt:lpwstr>
  </property>
  <property fmtid="{D5CDD505-2E9C-101B-9397-08002B2CF9AE}" pid="5" name="MSIP_Label_21ce7ade-9104-4c19-8c21-3dd21d6d24ae_Method">
    <vt:lpwstr>Standard</vt:lpwstr>
  </property>
  <property fmtid="{D5CDD505-2E9C-101B-9397-08002B2CF9AE}" pid="6" name="MSIP_Label_21ce7ade-9104-4c19-8c21-3dd21d6d24ae_Name">
    <vt:lpwstr>Información Pública</vt:lpwstr>
  </property>
  <property fmtid="{D5CDD505-2E9C-101B-9397-08002B2CF9AE}" pid="7" name="MSIP_Label_21ce7ade-9104-4c19-8c21-3dd21d6d24ae_SiteId">
    <vt:lpwstr>62014016-9db4-44c2-bf33-e4366b82fdaa</vt:lpwstr>
  </property>
  <property fmtid="{D5CDD505-2E9C-101B-9397-08002B2CF9AE}" pid="8" name="MSIP_Label_21ce7ade-9104-4c19-8c21-3dd21d6d24ae_ActionId">
    <vt:lpwstr>d4798639-1d3a-4259-8532-34d59acaae18</vt:lpwstr>
  </property>
  <property fmtid="{D5CDD505-2E9C-101B-9397-08002B2CF9AE}" pid="9" name="MSIP_Label_21ce7ade-9104-4c19-8c21-3dd21d6d24ae_ContentBits">
    <vt:lpwstr>2</vt:lpwstr>
  </property>
</Properties>
</file>