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ngarcia\Downloads\"/>
    </mc:Choice>
  </mc:AlternateContent>
  <xr:revisionPtr revIDLastSave="0" documentId="13_ncr:1_{64372341-592B-49FA-BFC9-B15D6BE3F29B}" xr6:coauthVersionLast="47" xr6:coauthVersionMax="47" xr10:uidLastSave="{00000000-0000-0000-0000-000000000000}"/>
  <bookViews>
    <workbookView xWindow="-120" yWindow="-120" windowWidth="20730" windowHeight="11160" activeTab="4" xr2:uid="{00000000-000D-0000-FFFF-FFFF00000000}"/>
  </bookViews>
  <sheets>
    <sheet name="Metas PA 1" sheetId="40" r:id="rId1"/>
    <sheet name="Metas PA 2" sheetId="43" r:id="rId2"/>
    <sheet name="Metas PA 3" sheetId="45" state="hidden" r:id="rId3"/>
    <sheet name="Metas PA 4" sheetId="44" r:id="rId4"/>
    <sheet name="Indicadores PA" sheetId="36" r:id="rId5"/>
    <sheet name="Hoja1" sheetId="42" state="hidden" r:id="rId6"/>
    <sheet name="Territorialización PA" sheetId="37" r:id="rId7"/>
    <sheet name="Control de Cambios" sheetId="41" r:id="rId8"/>
    <sheet name="Hoja3" sheetId="47" r:id="rId9"/>
    <sheet name="LISTAS" sheetId="38" state="hidden" r:id="rId10"/>
  </sheets>
  <definedNames>
    <definedName name="_xlnm._FilterDatabase" localSheetId="4" hidden="1">'Indicadores PA'!$12:$22</definedName>
    <definedName name="_xlnm.Print_Area" localSheetId="4">'Indicadores PA'!$A$1:$AY$22</definedName>
    <definedName name="_xlnm.Print_Area" localSheetId="0">'Metas PA 1'!$A$1:$AD$46</definedName>
    <definedName name="_xlnm.Print_Area" localSheetId="1">'Metas PA 2'!$A$1:$AD$42</definedName>
    <definedName name="_xlnm.Print_Area" localSheetId="2">'Metas PA 3'!$A$1:$AD$42</definedName>
    <definedName name="_xlnm.Print_Area" localSheetId="3">'Metas PA 4'!$A$1:$AD$44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47" l="1"/>
  <c r="E10" i="47"/>
  <c r="T23" i="43" l="1"/>
  <c r="T23" i="40"/>
  <c r="T25" i="43"/>
  <c r="T25" i="40"/>
  <c r="AT16" i="36" l="1"/>
  <c r="N22" i="40"/>
  <c r="P42" i="45"/>
  <c r="P41" i="45"/>
  <c r="P36" i="45"/>
  <c r="P35" i="45"/>
  <c r="P30" i="45"/>
  <c r="AC25" i="45"/>
  <c r="AD25" i="45" s="1"/>
  <c r="AC24" i="45"/>
  <c r="N25" i="45"/>
  <c r="O25" i="45" s="1"/>
  <c r="N24" i="45"/>
  <c r="AC23" i="45"/>
  <c r="AC22" i="45"/>
  <c r="N23" i="45"/>
  <c r="O23" i="45" s="1"/>
  <c r="N22" i="45"/>
  <c r="AS13" i="36"/>
  <c r="AT13" i="36" s="1"/>
  <c r="AS14" i="36"/>
  <c r="AT14" i="36" s="1"/>
  <c r="AS15" i="36"/>
  <c r="AT15" i="36" s="1"/>
  <c r="P42" i="43"/>
  <c r="P41" i="43"/>
  <c r="P36" i="43"/>
  <c r="P35" i="43"/>
  <c r="P30" i="43"/>
  <c r="AC25" i="43"/>
  <c r="N25" i="43"/>
  <c r="O25" i="43" s="1"/>
  <c r="AC24" i="43"/>
  <c r="N24" i="43"/>
  <c r="AC23" i="43"/>
  <c r="AD23" i="43" s="1"/>
  <c r="N23" i="43"/>
  <c r="O23" i="43"/>
  <c r="AC22" i="43"/>
  <c r="N22" i="43"/>
  <c r="P44" i="44"/>
  <c r="P43" i="44"/>
  <c r="P42" i="44"/>
  <c r="P41" i="44"/>
  <c r="P36" i="44"/>
  <c r="P35" i="44"/>
  <c r="P30" i="44"/>
  <c r="AC25" i="44"/>
  <c r="AD25" i="44" s="1"/>
  <c r="N25" i="44"/>
  <c r="O25" i="44" s="1"/>
  <c r="AC24" i="44"/>
  <c r="N24" i="44"/>
  <c r="AC23" i="44"/>
  <c r="N23" i="44"/>
  <c r="O23" i="44"/>
  <c r="AC22" i="44"/>
  <c r="N22" i="44"/>
  <c r="P46" i="40"/>
  <c r="P45" i="40"/>
  <c r="P44" i="40"/>
  <c r="P43" i="40"/>
  <c r="P42" i="40"/>
  <c r="P41" i="40"/>
  <c r="P36" i="40"/>
  <c r="P35" i="40"/>
  <c r="AC25" i="40"/>
  <c r="AC24" i="40"/>
  <c r="AC23" i="40"/>
  <c r="AC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AX58" i="37" s="1"/>
  <c r="S39" i="37"/>
  <c r="R39" i="37"/>
  <c r="AY38" i="37"/>
  <c r="AX38" i="37"/>
  <c r="S38" i="37"/>
  <c r="R38" i="37"/>
  <c r="AY37" i="37"/>
  <c r="AY58" i="37" s="1"/>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c r="T32" i="37"/>
  <c r="U32" i="37"/>
  <c r="V32" i="37"/>
  <c r="W32" i="37"/>
  <c r="X32" i="37"/>
  <c r="AZ32" i="37"/>
  <c r="BA32" i="37"/>
  <c r="BB32" i="37"/>
  <c r="BC32" i="37"/>
  <c r="BD32" i="37"/>
  <c r="BE32" i="37"/>
  <c r="N25" i="40"/>
  <c r="O25" i="40" s="1"/>
  <c r="N24"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R58" i="37"/>
  <c r="AE23" i="44" l="1"/>
  <c r="AX32" i="37"/>
  <c r="AE25" i="40"/>
  <c r="AD25" i="40"/>
  <c r="AE23" i="45"/>
  <c r="AD23" i="40"/>
  <c r="AE23" i="40"/>
  <c r="S58" i="37"/>
  <c r="S32" i="37"/>
  <c r="AY32" i="37"/>
  <c r="R32" i="37"/>
  <c r="AE25" i="45"/>
  <c r="AE25" i="43"/>
  <c r="AD23" i="45"/>
  <c r="AE25" i="44"/>
  <c r="AD23" i="44"/>
  <c r="AE23" i="43"/>
  <c r="AD2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7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C7" authorId="0" shapeId="0" xr:uid="{00000000-0006-0000-0700-000002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<sst xmlns="http://schemas.openxmlformats.org/spreadsheetml/2006/main" count="1248" uniqueCount="462">
  <si>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</si>
  <si>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</si>
  <si>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</si>
  <si>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</si>
  <si>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</si>
  <si>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</si>
  <si>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</si>
  <si>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</si>
  <si>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FECHA DE REPORTE</t>
  </si>
  <si>
    <t>dd/mm/aaaa</t>
  </si>
  <si>
    <t>TIPO DE REPORTE</t>
  </si>
  <si>
    <t>FORMULACION</t>
  </si>
  <si>
    <t>ACTUALIZACION</t>
  </si>
  <si>
    <t>SEGUIMIENTO</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</si>
  <si>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</si>
  <si>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</si>
  <si>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</si>
  <si>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</si>
  <si>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</si>
  <si>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</si>
  <si>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</si>
  <si>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</si>
  <si>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</si>
  <si>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</si>
  <si>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</si>
  <si>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</si>
  <si>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</si>
  <si>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</si>
  <si>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</si>
  <si>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</si>
  <si>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</si>
  <si>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</si>
  <si>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</si>
  <si>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</si>
  <si>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</si>
  <si>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</si>
  <si>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</si>
  <si>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</si>
  <si>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</si>
  <si>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</si>
  <si>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</si>
  <si>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</si>
  <si>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</si>
  <si>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</si>
  <si>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</si>
  <si>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</si>
  <si>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</si>
  <si>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</si>
  <si>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</si>
  <si>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</si>
  <si>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</si>
  <si>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</si>
  <si>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</si>
  <si>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</si>
  <si>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</si>
  <si>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</si>
  <si>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</si>
  <si>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</si>
  <si>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</si>
  <si>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</si>
  <si>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</si>
  <si>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</si>
  <si>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</si>
  <si>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</si>
  <si>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</si>
  <si>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</si>
  <si>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</si>
  <si>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</si>
  <si>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a los logros y avances del mes en coherencia con lo registrado en el avance cuantitativo de la meta (Columnas D a la O)</t>
  </si>
  <si>
    <t>EXPLICACIÓN: En este campo se deberá diligenciar lo relacionando a los logros y avances acumulados a la fecha del reporte en coherencia con lo registrado en el avance cuantitativo de la meta (Columnas P)</t>
  </si>
  <si>
    <t>EXPLICACIÓN: 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</si>
  <si>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</si>
  <si>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</si>
  <si>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</si>
  <si>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</si>
  <si>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</si>
  <si>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</si>
  <si>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</si>
  <si>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</si>
  <si>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</si>
  <si>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</si>
  <si>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</si>
  <si>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</si>
  <si>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</si>
  <si>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</si>
  <si>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</si>
  <si>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</si>
  <si>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</si>
  <si>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</si>
  <si>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</si>
  <si>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</si>
  <si>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</si>
  <si>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</si>
  <si>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</si>
  <si>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Actualización permanentemente de los indicadores de la bateria de información asociada al sistema de información del OMEG</t>
  </si>
  <si>
    <t xml:space="preserve"> EXPLICACIÓN: Este campo debe contener:
- El avance de la gestión mensual señalando las alertas que puedan afectar el cumplimiento de la actividad o producto, cuando aplique. 
- El avance acumulado y los productos obtenidos, indicando si se presentan retrasos y señalando las alternativas de solución que se implementarán.</t>
  </si>
  <si>
    <t>En este campo se pone el link o la ruta donde se puede consultar las evidencias que soportan la ejecución de las actividades.</t>
  </si>
  <si>
    <t>2. Operación, actualización de usabilidad de la pàgina del OMEG y publicación de información de interes para usuarias y usuarios del espacio web</t>
  </si>
  <si>
    <t>3. Operar el sistema de información de cuidado</t>
  </si>
  <si>
    <t>*Incluir tantas filas sean necesarias</t>
  </si>
  <si>
    <t>2 - Formular e Implementar una (1) estrategia metodológica que permita incluir la perspectiva de género y diferencial en la captura de la información</t>
  </si>
  <si>
    <t>4. Seguiminto a los acuerdos de intercambio de información y confidencialidad con actores externos para la captura de información con enfoque de género y diferencial</t>
  </si>
  <si>
    <t>3 - Diseñar y producir una (1) línea base de la política púbica de las Mujeres y Equidad de Género</t>
  </si>
  <si>
    <t>4 -  Producir y divulgar (16) estudios y/o investigaciones sobre los derechos de las mujeres con fuente de información OMEG</t>
  </si>
  <si>
    <t>5. Elaboración de un estudios y/o investigaciones que den cuenta de los derechos de las mujeres con fuente información OMEG</t>
  </si>
  <si>
    <t>6. Diagramación y Divulgación de un estudio y/o investigaciones que den cuenta de los derechos de las mujeres con fuente información OMEG</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</si>
  <si>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</si>
  <si>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</si>
  <si>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</si>
  <si>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</si>
  <si>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</si>
  <si>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</si>
  <si>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</si>
  <si>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</si>
  <si>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</si>
  <si>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</si>
  <si>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</si>
  <si>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</si>
  <si>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</si>
  <si>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</si>
  <si>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</si>
  <si>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</si>
  <si>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</si>
  <si>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</si>
  <si>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</si>
  <si>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</si>
  <si>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</si>
  <si>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</si>
  <si>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</si>
  <si>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</si>
  <si>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</si>
  <si>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</si>
  <si>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</si>
  <si>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</si>
  <si>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</si>
  <si>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</si>
  <si>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</si>
  <si>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X SPI No 1000G502</t>
  </si>
  <si>
    <t>Crear y fortalecer la infraestructura tecnológica del Observatorio de Mujer y Equidad de Género que permita la articulación con los sectores distritales pertinentes</t>
  </si>
  <si>
    <t xml:space="preserve">Avance en la creación e implementación de SIMISIONAL 2.0   </t>
  </si>
  <si>
    <t xml:space="preserve">Porcentaje de avance en la creación e implementación de SIMISIONAL 2.0 </t>
  </si>
  <si>
    <t>Creciente</t>
  </si>
  <si>
    <t>Procentaje</t>
  </si>
  <si>
    <t>Avance en la creación e implementación de la versión 2.0 del Sistema de Información del OMEG</t>
  </si>
  <si>
    <t>Profesional/contratista responsable de instrumentos de planeación 2024</t>
  </si>
  <si>
    <t>Mensual</t>
  </si>
  <si>
    <t>Seguimiento proceso de implementación de SIMISIONAL 2.0 en la entidad</t>
  </si>
  <si>
    <t>suma</t>
  </si>
  <si>
    <t>X SPI No 2200G001</t>
  </si>
  <si>
    <t xml:space="preserve">Cumplimiento en la entrega de productos estadísticos.    </t>
  </si>
  <si>
    <t xml:space="preserve">Porcentaje de cumplimiento en la entrega de productos estadísticos.    </t>
  </si>
  <si>
    <t>Cumplimiento en la entrega de productos estadisticos</t>
  </si>
  <si>
    <t xml:space="preserve">Verificación en la entrega de productos estadisticos </t>
  </si>
  <si>
    <t>creciente</t>
  </si>
  <si>
    <t>Diseñar e implementar investigaciones para diagnosticar y divulgar la situación de los derechos de las mujeres y transversalizar el enfoque de género y diferencial</t>
  </si>
  <si>
    <t>Suma</t>
  </si>
  <si>
    <t>Sumatoria de investigaciones producidas</t>
  </si>
  <si>
    <t>Documentos producidos</t>
  </si>
  <si>
    <t>decreciente</t>
  </si>
  <si>
    <t>Gestión del Conocimiento</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</si>
  <si>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</si>
  <si>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</si>
  <si>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Suma de respuestas a requerimientos y solicitudes de información sobre la situación, posición y condición de las mujeres en el Distrito Capital respondidos</t>
    </r>
  </si>
  <si>
    <t>Respuestas a los requerimientos que den cuenta de la información sobre la situación, posición y condición de las mujeres en el Distrito Capital respondidos</t>
  </si>
  <si>
    <t>Cuatrimestral</t>
  </si>
  <si>
    <t>constante</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</si>
  <si>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</si>
  <si>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</si>
  <si>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Indicadores actualizados en la bateria del OMEG</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</si>
  <si>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</si>
  <si>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</si>
  <si>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</si>
  <si>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</si>
  <si>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</si>
  <si>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</si>
  <si>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</si>
  <si>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</si>
  <si>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Planes decreto 612</t>
  </si>
  <si>
    <t>Unidad de medida</t>
  </si>
  <si>
    <t>1. Plan Institucional de Archivos de la Entidad (PINAR)</t>
  </si>
  <si>
    <t>Número</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</si>
  <si>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</si>
  <si>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</si>
  <si>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</si>
  <si>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</si>
  <si>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</si>
  <si>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</si>
  <si>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</si>
  <si>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</si>
  <si>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</si>
  <si>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</si>
  <si>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</si>
  <si>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</si>
  <si>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</si>
  <si>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</si>
  <si>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</si>
  <si>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</si>
  <si>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</si>
  <si>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</si>
  <si>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</si>
  <si>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</si>
  <si>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</si>
  <si>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</si>
  <si>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</si>
  <si>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</si>
  <si>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</si>
  <si>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</si>
  <si>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</si>
  <si>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</si>
  <si>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</si>
  <si>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</si>
  <si>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</si>
  <si>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</si>
  <si>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</si>
  <si>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</si>
  <si>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</si>
  <si>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</si>
  <si>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</si>
  <si>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</si>
  <si>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</si>
  <si>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</si>
  <si>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</si>
  <si>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</si>
  <si>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</si>
  <si>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</si>
  <si>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</si>
  <si>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</si>
  <si>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</si>
  <si>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</si>
  <si>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</si>
  <si>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</si>
  <si>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</si>
  <si>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</si>
  <si>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</si>
  <si>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</si>
  <si>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</si>
  <si>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</si>
  <si>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</si>
  <si>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</si>
  <si>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</si>
  <si>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</si>
  <si>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</si>
  <si>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</si>
  <si>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</si>
  <si>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</si>
  <si>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</si>
  <si>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</si>
  <si>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</si>
  <si>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</si>
  <si>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</si>
  <si>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</si>
  <si>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</si>
  <si>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</si>
  <si>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</si>
  <si>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</si>
  <si>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</si>
  <si>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</si>
  <si>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</si>
  <si>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</si>
  <si>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</si>
  <si>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</si>
  <si>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</si>
  <si>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</si>
  <si>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</si>
  <si>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</si>
  <si>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</si>
  <si>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</si>
  <si>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</si>
  <si>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</si>
  <si>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</si>
  <si>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</si>
  <si>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</si>
  <si>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</si>
  <si>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</si>
  <si>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</si>
  <si>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</si>
  <si>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</si>
  <si>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</si>
  <si>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</si>
  <si>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</si>
  <si>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</si>
  <si>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</si>
  <si>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</si>
  <si>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</si>
  <si>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</si>
  <si>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</si>
  <si>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</si>
  <si>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</si>
  <si>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</si>
  <si>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</si>
  <si>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</si>
  <si>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</si>
  <si>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</si>
  <si>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</si>
  <si>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</si>
  <si>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</si>
  <si>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</si>
  <si>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</si>
  <si>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</si>
  <si>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</si>
  <si>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</si>
  <si>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</si>
  <si>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</si>
  <si>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</si>
  <si>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</si>
  <si>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</si>
  <si>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</si>
  <si>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</si>
  <si>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</si>
  <si>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</si>
  <si>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</si>
  <si>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</si>
  <si>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</si>
  <si>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</si>
  <si>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</si>
  <si>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</si>
  <si>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</si>
  <si>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</si>
  <si>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</si>
  <si>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</si>
  <si>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</si>
  <si>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</si>
  <si>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</si>
  <si>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</si>
  <si>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</si>
  <si>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</si>
  <si>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</si>
  <si>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</si>
  <si>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</si>
  <si>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</si>
  <si>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</si>
  <si>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</si>
  <si>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</si>
  <si>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</si>
  <si>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</si>
  <si>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</si>
  <si>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</si>
  <si>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</si>
  <si>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</si>
  <si>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</si>
  <si>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</si>
  <si>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</si>
  <si>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</si>
  <si>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</si>
  <si>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</si>
  <si>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</si>
  <si>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</si>
  <si>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</si>
  <si>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</si>
  <si>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</si>
  <si>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</si>
  <si>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</si>
  <si>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</si>
  <si>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</si>
  <si>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</si>
  <si>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</si>
  <si>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</si>
  <si>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</si>
  <si>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</si>
  <si>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</si>
  <si>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</si>
  <si>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</si>
  <si>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</si>
  <si>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</si>
  <si>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</si>
  <si>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</si>
  <si>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</si>
  <si>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</si>
  <si>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</si>
  <si>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</si>
  <si>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</si>
  <si>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</si>
  <si>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</si>
  <si>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</si>
  <si>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</si>
  <si>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</si>
  <si>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</si>
  <si>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</si>
  <si>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</si>
  <si>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</si>
  <si>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</si>
  <si>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</si>
  <si>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</si>
  <si>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</si>
  <si>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</si>
  <si>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</si>
  <si>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</si>
  <si>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</si>
  <si>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</si>
  <si>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</si>
  <si>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</si>
  <si>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</si>
  <si>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</si>
  <si>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</si>
  <si>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</si>
  <si>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</si>
  <si>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</si>
  <si>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</si>
  <si>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</si>
  <si>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</si>
  <si>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</si>
  <si>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</si>
  <si>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</si>
  <si>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X</t>
  </si>
  <si>
    <t>N/A</t>
  </si>
  <si>
    <t>Presentación de Formulación el Comité Institucional de Gestión y Desempeño</t>
  </si>
  <si>
    <t xml:space="preserve">Actualización </t>
  </si>
  <si>
    <t>Ajustes en la proyección tanto de compromisos como giros para la vigencia, de acuerdo con desarrollo del proyecto durante el mes de enero</t>
  </si>
  <si>
    <t>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t>
  </si>
  <si>
    <t>Para la actual vigencia se tiene programado un estudio, desde las decisiones directiva se dio lugar a priorizar el tema de violencia intrafamiliar, esto reconociendo la disponibilidad de datos, la relevancia del tema paa las mujeres de la ciudad y la necesidad de visibilizar el tema para la toma de decisiones informada.
Al respecto se avanzó en el diseño de una propuesta que permita llevar a cabo la investigación y ofrecer datos de manera oportuna</t>
  </si>
  <si>
    <t>Se cuenta con quince (15) estudios y/o investigaciones publicadas en la página web del Observatorio de Mujeres y Equidad de Genero - OMEG acorde con lo programado durante el cuatrienio, dado lo anterior para la vigencia 2024 se dara lugar a la publicación de una investigación teniendo como tema principal la violencia intrafamilair.</t>
  </si>
  <si>
    <t xml:space="preserve">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</si>
  <si>
    <t>Incluir los productos PMR 23 y 24 en la Hoja de Indicadores PA
23. 'Número de Estudios y/o investigaciones producidas por el Observatorio de Mujer y Equidad de Género
24. 'Número de Estudios y/o investigaciones  divulgadas por el Observatorio de Mujer y Equidad de Género</t>
  </si>
  <si>
    <t>Número de Estudios y/o investigaciones producidas por el Observatorio de Mujer y Equidad de Género</t>
  </si>
  <si>
    <t>Número de Estudios y/o investigaciones  divulgadas por el Observatorio de Mujer y Equidad de Género</t>
  </si>
  <si>
    <t>Sumatoria de investigaciones publicadas</t>
  </si>
  <si>
    <t xml:space="preserve">Contar con un sistema de informaciòn en donde se recogen datos misionales sobre las atenciones que se realizan a las mujeres en la ciudad, favorece la toma de decisiones en la gestión publica basada en la evidencia, lo que beneficia a las mujeres y ciudadanía en general al contar con acciones de Política Pública que responden a las necesidades y expectativas de la realidades de las personas que habitan la ciudad. </t>
  </si>
  <si>
    <t>Nombre: Yeny Barrera - Rocío Duran</t>
  </si>
  <si>
    <t>Cargo: Contratistas DGC</t>
  </si>
  <si>
    <t xml:space="preserve">Firma:  </t>
  </si>
  <si>
    <t>Nombre: Oriana María La Rotta</t>
  </si>
  <si>
    <t>Cargo: Directora Gestiòn del Conocimiento</t>
  </si>
  <si>
    <t>No se han presentado retrasos acorde con lo programado</t>
  </si>
  <si>
    <t>Documentos publicad0s</t>
  </si>
  <si>
    <t xml:space="preserve">A la fecha no se han presentado retrasos con respecto a la programado. </t>
  </si>
  <si>
    <t>Los documentos pueden ser consultados en el siguiente vínculo:
https://secretariadistritald.sharepoint.com/:f:/s/Instrumentosplaneacin2021/EjZXN640uYxBuxZSFoX38gcBBf8OAODqw9pbFk_hNrmrXQ?e=IuJuJ7</t>
  </si>
  <si>
    <t>Los documentos pueden ser consultados en el siguiente vínculo:
https://secretariadistritald.sharepoint.com/:f:/s/Instrumentosplaneacin2021/Ej4WVaRkxH1MsDN1fhraRGcBsc-fuNbbi2uFIk_cql_bzg?e=JiWFxy</t>
  </si>
  <si>
    <t>Como parte de la vigencia 2024 se han publicado los siguientes documentos de interes:
a. Videos sobre la divulgación de la línea base de política pública de mujeres y equidad de género. https://omeg.sdmujer.gov.co/index.php/videos-capsulas</t>
  </si>
  <si>
    <t xml:space="preserve">Durante el mes de abril de la actual vigencia 2024 se realizarón las siguientes acciones:
Se operó el Sistema de Información de Cuidado con la integración de los servicios y personas atendidas por los 9 sectores que hacen parte del Sistema Distrital de Cuidado. Durante este mes se integraron treinta (30) bases de datos enviadas por las entidades. Se consolidaron dos fichas de reporte de atenciones del Sistema Distrital de Cuidado y el tablero de atenciones de las Manzanas de cuidado con corte a 29 de febrero de 2024. 
Dado lo anterior, no se presenan retrasos en la actividad frente a lo programado
</t>
  </si>
  <si>
    <t>Anexo 1. Matriz de avances_InfoCuidado_Abril2024
Anexo 2. Inventario Infocuidado Conjunto de Datos Abril2024 
Anexo 3. Ficha RepAtenciones_InfoCuidado_Feb2024
Anexo 4. Ficha Consolidado_ReporteInfoCuidado_Feb2024
Anexo 5. TABLERO MANZANAS DEL CUIDADO 20240229
Anexo 6. TABLERO BUSES DEL CUIDADO 20240229
Los documentos pueden ser consultados en el siguiente vínculo: 
https://secretariadistritald.sharepoint.com/:f:/s/Instrumentosplaneacin2021/EmECmKBYwdlBj_eH4ZvWQmMBG6xp5OR_Q4fYBM9aOs126Q?e=2JBPxW</t>
  </si>
  <si>
    <t xml:space="preserve">
Durante el mes de abril de la actual vigencia 2024 se realizarón las siguientes acciones:
Se firmó el acuerdo de intercambio de información con la Corporación Instituto para la Acción Pública, la finalidad de este acuerdo es contar con datos relevantes para el desarrollo de estudios y proyectos de investigación alrededor del Sistema Distrital de Cuidado. Dado lo anterior, se cuenta a la fecha con treinta y cuatro (34) acuerdos de información firmados. Durante el mes, se hizo seguimiento a los acuerdos que se tienen con las entidades para garantizar la entrega de información sobre las atenciones brindadas en el marco del Sistema Distrital de Cuidado.
Dado lo anterior, no se presenan retrasos en la actividad frente a lo programado</t>
  </si>
  <si>
    <t>Anexo 1. Seguimiento Acuerdos de Intercambio de Información Infocuidado Abr2024
Anexo 2: Acuerdo de intercambio de información con Acción Pública
Los documentos pueden ser consultados en el siguiente vínculo: https://secretariadistritald.sharepoint.com/:f:/s/Instrumentosplaneacin2021/EvVj29vBtkRDnsLxob2sH4QBZMpGdjCJNvq62KdteGgqzQ?e=biqkLf</t>
  </si>
  <si>
    <t>Contar con treinta y cuatro (34) acuerdos de intercambio de información favorece el contar con datos diversificados para el análisis de información con enfoque de género, derechos de las mujeres y diferencial, ampliando la disponibilidad de datos para la toma de decisiones informada en la gestión publica</t>
  </si>
  <si>
    <t>Durante el mes de abril de la actual vigencia 2024 se realizarón las siguientes acciones:
1. Se recibió, revisó, proceso y se envió la información de la sección de violencias con la información de valoraciones por riesgo de feminicidio de fuente Medicina Legal corte marzo 2024
2. Se actualizó la información de la sección de atenciones con la información de SIMisional con corte a marzo de 2024.
2. Se recibió, revisó, proceso y se envió la información de la sección de violencias con la información delitos de alto impacto con fuente SIEDCO corte marzo 2024.  
Dado lo anterior, no se presentan retrasos en la actividad frente a lo programado</t>
  </si>
  <si>
    <t>Anexo 1: Envío información riesgo de feminicidio marzo 2024.pdf
Anexo 2: Envío información atenciones Simisional marzo 2024.pdf.
Anexo 3: Envío información SIEDCO marzo 2024.pdf
Las actualizaciones que se han llevado a cabo se pueden consultar en el vínculo: https://omeg.sdmujer.gov.co/dataindicadores/index.html</t>
  </si>
  <si>
    <t>Hasta abril de 2024 se gestionó información con entes internos y externos por medio de 15 comunicaciones con la cual se actualizaron los indicadores con información disponible y para poder satisfacer las necesidades de infromación de actores internos y externos.</t>
  </si>
  <si>
    <t>Se ha dado respuesta a la totalidad de solicitudes recibidas, brindando información relevante para la ciudadanía, academia y demás instituciones. En total se han recibido 127 con corte a 30 de abril de 2024. 
El tipo de solicitudes recibidas se puede describir de la siguiente manera: 
Solicitud de información = 32; 
SDQS = 7; 
Derecho de petición= 37; 
Proposición=27; 
Cruce de información =9; 
Insumos para otras dependecias para respuesta a SDQS Derechos de Petición = 7; 
Otras solicitudes: 8.</t>
  </si>
  <si>
    <t>Anexo:
Las actualizaciones que se han llevado a cabo se pueden consultar en el vínculo: https://omeg.sdmujer.gov.co/dataindicadores/index.html</t>
  </si>
  <si>
    <t xml:space="preserve">Anexo 1: Reporte de Atenciones Secretaría Distrital de la Mujer. Del 1 al 29 de febrero de 2024, publicado el  12 de abril
Anexo 2: Bitacora de publicaciones del OMEG
https://omeg.sdmujer.gov.co/phocadownload/2024/RepAtenciones_MAR2024.pdf
</t>
  </si>
  <si>
    <t>Considerando que el Sistema de Información SIMisional 2,0 cuenta con la migración del 100% de los datos registrados como parte de las atenciones de la entidad, en el mes de abril se adelanto el uso y operación del mismo; aclarado que el SiMisional 1.0 dejo de funcionar el 31 de marzo.  En este sentido las dependencias han interactuado con el sistema através de unidades de gestión como: Linea Purpura, móvil mujer, casas refugio, atención inicial, atención a la ciudadanía, emprendimiento y empleabilidad, formación, entre otros.
Asimismo, se continuo con el procesos de capacitaciones de gestión del cambio con un total de diecisiete (17) jornadas y la participación de cerca de 3,000 personas. 
Por otra parte, el Sistema de Información permite la actualización permanente de indicadores de la bateria del OMEG, mediante los procesos de atenciones, logrando ser actualizados con corte al mes de marzo.
Adicionalmente, como parte de la información que reposa en el SIMisional 2.0 encontramos lo relacionado con el Sistema Distrital de Cuidado, para ello, se cuenta con un sistema propio denominado InfoCuidado, para el mes de marzo este sistema operó con la integración de treinta bases de datos de las personas atendidas correspondiente a nueve sectores de la administración distrital con corte a febrero de 2024.</t>
  </si>
  <si>
    <t>Anexo 1. Presentación uso del SIMISIONAL 2.0
Anexo 2. Datos uso del SIMISIONAL 2.0</t>
  </si>
  <si>
    <t xml:space="preserve">Esta meta es de tipo creciente, en la vigencia 2023 se llego al 85% de cumplimento y en la vigencia 2024 se dará el cumplimiento total de acuerdo con la programación a partir del mes de febrero, alcanzando un acumulado total del 96% acorde con lo programado para el cuatrienio.
Al respecto se logra actualizar los indicadores de violencias y atenciones con corte a marzo, por medio de la actualización permanente de los indicadores alojados en la bateria de indicadores el Observatorio de Mujeres y Equidad de Género, asimismo, con la actualización permanente de datos de las atenciones realizadas a través de los reportes SIMisional 2.0 y la publicación de datos de interes en la página web del Observatorio, permitiendo contar con datos relevantes, oportunos y robustos. </t>
  </si>
  <si>
    <t xml:space="preserve">Considerando que el Sistema de Información SIMisional 2.0 cuenta con la migración del 100% de los datos registrados como parte de las atenciones de la entidad, para el mes de marzo se realizó la publicación del segundo boletín con datos 2024. En este reporte se incluyen las atención del sector mujeres, y las llamadas a la línea purpura. </t>
  </si>
  <si>
    <t>Anexo 1: Reporte de Atenciones Secretaría Distrital de la Mujer. Del 1 al 31 de marzo de 2024, publicado el 12 de abril de 2024.
https://omeg.sdmujer.gov.co/phocadownload/2024/RepAtenciones_MAR2024.pdf
Anexo 2: Bitacora de publicaciones del OMEG
https://secretariadistritald.sharepoint.com/:f:/s/Instrumentosplaneacin2021/EmECmKBYwdlBj_eH4ZvWQmMBG6xp5OR_Q4fYBM9aOs126Q?e=2JBPxW</t>
  </si>
  <si>
    <t xml:space="preserve">Tres reportes de atenciones Secretaría Distrital de la Mujer mensual y acumulado
1. Atenciones Secretaría Distrital de la Mujer. Del 1 al 31 de enero de 2024, publicado el 26 de febrero
2. Atenciones Secretaría Distrital de la Mujer. Del 1 al 29 de febrero de 2024, publicado el 13 de marzo
3. Atenciones Secretaría Distrital de la Mujer. Del 1 al 31 de marzo de 2024, publicado el 12 de abril de 2024.
</t>
  </si>
  <si>
    <r>
      <t xml:space="preserve">Durante el mes de abril se definieron los siguientes procesos investigativos: 
</t>
    </r>
    <r>
      <rPr>
        <b/>
        <sz val="11"/>
        <color theme="1"/>
        <rFont val="Times New Roman"/>
        <family val="1"/>
      </rPr>
      <t>Modelo VIF:</t>
    </r>
    <r>
      <rPr>
        <sz val="11"/>
        <color theme="1"/>
        <rFont val="Times New Roman"/>
        <family val="1"/>
      </rPr>
      <t xml:space="preserve"> se realizaron ajustes en el enfoque de análisis a la versión final de la Presentación del Modelo, a modo de estructura del documento que se redactará, en donde se consignaron los análisis tanto estadísticos como cualitativos, y sus respectivos hallazgos a modo de conclusiones y recomendaciones del Modelo para contar con información sobre el perfilamiento de condiciones que denotan o protegen a las mujeres que habitan en Bogotá en relación con el riesgo o la protección de ser o no víctimas de violencia intrafamiliar. Se presento a directivas.
</t>
    </r>
    <r>
      <rPr>
        <b/>
        <sz val="11"/>
        <color theme="1"/>
        <rFont val="Times New Roman"/>
        <family val="1"/>
      </rPr>
      <t>Estado del arte Ciudades Seguras</t>
    </r>
    <r>
      <rPr>
        <sz val="11"/>
        <color theme="1"/>
        <rFont val="Times New Roman"/>
        <family val="1"/>
      </rPr>
      <t xml:space="preserve">: se realizó el informe de resultados del Estado del arte del Programa 'Ciudades segurason su aprobación para la escritura del mismo. 
</t>
    </r>
    <r>
      <rPr>
        <b/>
        <sz val="11"/>
        <color theme="1"/>
        <rFont val="Times New Roman"/>
        <family val="1"/>
      </rPr>
      <t>Modelo salud mental</t>
    </r>
    <r>
      <rPr>
        <sz val="11"/>
        <color theme="1"/>
        <rFont val="Times New Roman"/>
        <family val="1"/>
      </rPr>
      <t xml:space="preserve">: una vez el equipo cuantitativo presentó los hallazgos relacionados con los resultados del modelo para depresión, ansiedad e ideación suicida, se realizó una presentación, por parte del equipo cualitativo, de los resultados que arrojó la revisión bibliográfica de los factores de riesgo y factores protectores asociados a los trastornos de ansiedad, depresión e ideación suicida.
</t>
    </r>
    <r>
      <rPr>
        <b/>
        <sz val="11"/>
        <color theme="1"/>
        <rFont val="Times New Roman"/>
        <family val="1"/>
      </rPr>
      <t>Violencias interrelacionadas</t>
    </r>
    <r>
      <rPr>
        <sz val="11"/>
        <color theme="1"/>
        <rFont val="Times New Roman"/>
        <family val="1"/>
      </rPr>
      <t xml:space="preserve">: se realizó la construcción del marco conceptual de la investigación, creando nuevas categorías de análisis y replanteando otras que se han usado. A su vez se ha hecho la revisión de 644 casos de violencias interrelacionadas del Simisional para su categorización. Y se ha apoyado al equipo del OPYBA en la construcción del instrumento de entrevista.
Se avanzo además en:
</t>
    </r>
    <r>
      <rPr>
        <b/>
        <sz val="11"/>
        <color theme="1"/>
        <rFont val="Times New Roman"/>
        <family val="1"/>
      </rPr>
      <t>Violencias obstétricas:</t>
    </r>
    <r>
      <rPr>
        <sz val="11"/>
        <color theme="1"/>
        <rFont val="Times New Roman"/>
        <family val="1"/>
      </rPr>
      <t xml:space="preserve"> se realizó el formulario para llevar a cabo el sondeo de violencias obstétricas, para ello, se desarrolló un pilotaje para contar con observaciones asociadas a la duración y al lenguaje claro. Además, se construyó una pieza gráfica que será usada para realizar el sondeo.
Dado lo anterior, no se presenan retrasos en la actividad frente a lo programado</t>
    </r>
  </si>
  <si>
    <r>
      <t xml:space="preserve">Durante el mes de abril de la actual vigencia 2024 se realizarón las siguientes acciones:
Dado que el documento de investigación que será publicado como resultado de la meta programada para la actual vigencia se encuentra en proceso de producción, se realizó la diagramación del siguiente documento:
</t>
    </r>
    <r>
      <rPr>
        <b/>
        <sz val="11"/>
        <color theme="1"/>
        <rFont val="Times New Roman"/>
        <family val="1"/>
      </rPr>
      <t>Infografía falta de tiempo</t>
    </r>
    <r>
      <rPr>
        <sz val="11"/>
        <color theme="1"/>
        <rFont val="Times New Roman"/>
        <family val="1"/>
      </rPr>
      <t>: se realizaron los últimos ajustes, se digitalizó y se agregaron colores y detalles llegando al 100% del proceso para publicarse en mayo. La infografía busca promover conversaciones sobre las mujeres y sus derechos, a partir de los hallazgos de la Línea Base de Política Pública de Mujeres y Equidad de Género y la Línea Base del Sistema Distrital de Cuidado que permiten establecer algunas relaciones entre la falta de tiempo y el acceso a ciertas actividades que impactan el goce pleno de los derechos.
Dado lo anterior, no se presenan retrasos en la actividad frente a lo programado</t>
    </r>
  </si>
  <si>
    <t>Anexo 1. Version final infografía uso del tiempo
Los documentos pueden ser consultados en el siguiente vínculo:
https://secretariadistritald.sharepoint.com/:f:/s/Instrumentosplaneacin2021/Ej4WVaRkxH1MsDN1fhraRGcBsc-fuNbbi2uFIk_cql_bzg?e=JiWFxy</t>
  </si>
  <si>
    <t>Anexo 1. Informe Final Estado del Arte Ciudades Seguras
Anexo 2. Envio Informe Final Estado del Arte Ciudades Seguras
Anexo 3.Modelo VIF con conclusiones y recomendaciones
Anexo 4. Reunión con Secretaria para presentar Modelo VIF
Anexo 5. PPT Modelo Salud Mental
Anexo 6. Marco conceptual Violencias interrelacionadas 
Anexo 7. Atenciones simisional filtrada
Anexo 8. Instrumento con comentarios
Anexo 9. Pilotaje cuestionario violencias obstétricas
Anexo 10. Pieza comunicativa cuestionario violencias obstétricas
Los documentos pueden ser consultados en el siguiente vínculo:
https://secretariadistritald.sharepoint.com/:f:/s/Instrumentosplaneacin2021/EmECmKBYwdlBj_eH4ZvWQmMBG6xp5OR_Q4fYBM9aOs126Q?e=2JBPxW</t>
  </si>
  <si>
    <t>Durante el mes de abril se definieron los siguientes procesos investigativos: 
Modelo VIF: se realizaron ajustes en el enfoque de análisis a la versión final de la Presentación del Modelo, a modo de estructura del documento que se redactará, en donde se consignaron los análisis tanto estadísticos como cualitativos, y sus respectivos hallazgos a modo de conclusiones y recomendaciones del Modelo para contar con información sobre el perfilamiento de condiciones que denotan o protegen a las mujeres que habitan en Bogotá en relación con el riesgo o la protección de ser o no víctimas de violencia intrafamiliar. Se presento a directivas.
Estado del arte Ciudades Seguras: se realizó el informe de resultados del Estado del arte del Programa 'Ciudades segurason su aprobación para la escritura del mismo. 
Modelo salud mental: una vez el equipo cuantitativo presentó los hallazgos relacionados con los resultados del modelo para depresión, ansiedad e ideación suicida, se realizó una presentación, por parte del equipo cualitativo, de los resultados que arrojó la revisión bibliográfica de los factores de riesgo y factores protectores asociados a los trastornos de ansiedad, depresión e ideación suicida.
Violencias interrelacionadas: se realizó la construcción del marco conceptual de la investigación, creando nuevas categorías de análisis y replanteando otras que se han usado. A su vez se ha hecho la revisión de 644 casos de violencias interrelacionadas del Simisional para su categorización. Y se ha apoyado al equipo del OPYBA en la construcción del instrumento de entrevista.
Se avanzo además en:
Violencias obstétricas: se realizó el formulario para llevar a cabo el sondeo de violencias obstétricas, para ello, se desarrolló un pilotaje para contar con observaciones asociadas a la duración y al lenguaje claro. Además, se construyó una pieza gráfica que será usada para realizar el sondeo.
Dado lo anterior, no se presenan retrasos en la actividad frente a lo programado</t>
  </si>
  <si>
    <t xml:space="preserve">Durante el mes de abril se definieron los siguientes procesos investigativos: 
Modelo VIF
Estado del arte Ciudades Seguras.
Modelo salud mental
Violencias interrelacionadas
Violencias obstreticas
Todos los documentos cuentan con la propuesta de diseño de investigación acorde con los procedimientos establecidos por la Gestión del Conocimiento para la producción de estudios y/o investigaciones
</t>
  </si>
  <si>
    <t>Durante el mes de abril de la actual vigencia 2024 se realizarón las siguientes acciones:
Dado que el documento de investigación que será publicado como resultado de la meta programada para la actual vigencia se encuentra en proceso de producción, se realizó la diagramación del siguiente documento:
Infografía falta de tiempo: se realizaron los últimos ajustes, se digitalizó y se agregaron colores y detalles llegando al 100% del proceso para publicarse en mayo. La infografía busca promover conversaciones sobre las mujeres y sus derechos, a partir de los hallazgos de la Línea Base de Política Pública de Mujeres y Equidad de Género y la Línea Base del Sistema Distrital de Cuidado que permiten establecer algunas relaciones entre la falta de tiempo y el acceso a ciertas actividades que impactan el goce pleno de los derechos.
Dado lo anterior, no se presenan retrasos en la actividad frente a lo programado</t>
  </si>
  <si>
    <t>Para el mes de abril para la meta 1 se realizó un giro correspondiente a Quinta generación  por valor de $199.564</t>
  </si>
  <si>
    <t>Para el mes de abril no se giro reserva correspondiente a la meta 2</t>
  </si>
  <si>
    <t>Para el mes de abril para la meta 4 se realizó un giro correspondiente a Quinta generación  por valor de $199.564 y $8.064.742 girados a la Unión Temporal Viajando por Colombia</t>
  </si>
  <si>
    <t xml:space="preserve">Durante el mes de abril de la actual vigencia 2024 se realizarón las siguientes acciones:
La página del Observatorio de Mujeres y Equidad de Género incluyo información de interes para la ciudadanía y en general para usuarias y usuarios del micrositio. Este flujo de información facilita el acceso de las mujeres a la sociedad del conocimiento y permite que las personas que acceden a los datos lo hagan de una manera fácil. La información que se publico fue:
1. Reporte de Atenciones Secretaría Distrital de la Mujer. Del 1 al 31de marzo de 2024, publicado el 12 de abril
2. Plan de Igualdad de Oportunidades y Equidad de Género, publicado el 18 de abril
3. Actualización indicadores de atenciones y servicios
Dado lo anterior, no se presenan retrasos en la actividad frente a lo programado
</t>
  </si>
  <si>
    <t xml:space="preserve">Durante este mes se firmo un nuevo acuerdo con la Corporación Instituto para la Acción Pública, y se realizó el seguimiento a los demás acuerdos de información que se tienen con las entidades para garantizar la entrega de información sobre las atenciones brindadas en el marco del Sistema Distrital de Cuidado del mes de febrero del 2024. </t>
  </si>
  <si>
    <t xml:space="preserve">
Esta meta es de tipo creciente, en la vigencia 2023 se llego al 85% de cumplimento y en la vigencia 2024 se dará el cumplimiento total de acuerdo con la programación a partir del mes de febrero, alcanzando un acumulado total del 96% acorde con lo programado para el cuatrienio.
Al respecto se logra actualizar los indicadores de violencias y atenciones con corte a marzo, por medio de la actualización permanente de los indicadores alojados en la bateria de indicadores el Observatorio de Mujeres y Equidad de Género, asimismo, con la actualización permanente de datos de las atenciones realizadas a través de los reportes SIMisional 2.0 y la publicación de datos de interes en la página web del Observatorio, permitiendo contar con datos relevantes, oportunos y robustos. </t>
  </si>
  <si>
    <t>Considerando que el Sistema de Información SIMisional 2,0 cuenta con la migración del 100% de los datos registrados como parte de las atenciones de la entidad, en el mes de abril se adelanto el uso y operación del mismo; aclarado que el SiMisional 1.0 dejo de funcionar el 31 de marzo.  En este sentido las dependencias han interactuado con el sistema através de unidades de gestión como: Linea Purpura, móvil mujer, casas refugio, atención inicial, atención a la ciudadanía, emprendimiento y empleabilidad, formación, entre otros.
Asimismo, se continuo con el procesos de capacitaciones de gestión del cambio con un total de diecisiete (17) jornadas y la participación de cerca de 3,000 personas. 
Por otra parte, el Sistema de Información permite la actualización permanente de indicadores de la bateria del OMEG, mediante los procesos de atenciones, logrando ser actualizados con corte al mes de marzo.
Adicionalmente, como parte de la información que reposa en el SIMisional 2.0 encontramos lo relacionado con el Sistema Distrital de Cuidado, para ello, se cuenta con un sistema propio denominado InfoCuidado, para el mes de abril este sistema operó con la integración de treinta bases de datos de las personas atendidas correspondiente a nueve sectores de la administración distrital.</t>
  </si>
  <si>
    <t>Registro de las respuestas gestionadas durante el periodo de enero a abril de 2024. Anexo: Respuesta de solicitudes enero-abril de 2024</t>
  </si>
  <si>
    <t>Hasta el mes de abril de 2024 se han recibido 127 requerimientos de los diferentes actores y actoras de la comunidad capitalina acerca de temas que tienen que ver con la realidad de las mujeres en la ciudad. Al mismo corte se han respondido 127 requerimientos para un 100% de cumplimiento.</t>
  </si>
  <si>
    <t>Con corte a 30 de abril se han realizado las siguientes actualizaciones de indicadores de la bateria de indicadores del OMEG:
1. Sección de violencias con la información de valoraciones por riesgo de feminicidio de fuente Medicina Legal
2. Se actualizó la información de la sección de atenciones con la información de SIMisional
3. Se recibió, revisó, proceso y se envió la información de la sección de violencias con la información delitos de alto impacto con fuente SIEDCO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</si>
</sst>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 #,##0_-;\-* #,##0_-;_-* &quot;-&quot;??_-;_-@_-"/>
    <numFmt numFmtId="178" formatCode="_-* #,##0\ &quot;€&quot;_-;\-* #,##0\ &quot;€&quot;_-;_-* &quot;-&quot;??\ &quot;€&quot;_-;_-@_-"/>
  </numFmts>
  <fonts count="4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10"/>
      <color theme="1"/>
      <name val="Arial Narrow"/>
      <family val="2"/>
    </font>
    <font>
      <sz val="11"/>
      <color indexed="10"/>
      <name val="Times New Roman"/>
      <family val="1"/>
    </font>
    <font>
      <sz val="11"/>
      <color rgb="FF000000"/>
      <name val="Calibri"/>
      <family val="2"/>
    </font>
    <font>
      <sz val="8"/>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FF"/>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bottom/>
      <diagonal/>
    </border>
  </borders>
  <cellStyleXfs count="34">
    <xf numFmtId="0" fontId="0" fillId="0" borderId="0"/>
    <xf numFmtId="0" fontId="16" fillId="3" borderId="62" applyNumberFormat="0" applyAlignment="0" applyProtection="0"/>
    <xf numFmtId="49" fontId="18" fillId="0" borderId="0" applyFill="0" applyBorder="0" applyProtection="0">
      <alignment horizontal="left" vertical="center"/>
    </xf>
    <xf numFmtId="0" fontId="19" fillId="4" borderId="63" applyNumberFormat="0" applyFont="0" applyFill="0" applyAlignment="0"/>
    <xf numFmtId="0" fontId="19" fillId="4" borderId="64" applyNumberFormat="0" applyFont="0" applyFill="0" applyAlignment="0"/>
    <xf numFmtId="0" fontId="21" fillId="5" borderId="0" applyNumberFormat="0" applyProtection="0">
      <alignment horizontal="left" wrapText="1" indent="4"/>
    </xf>
    <xf numFmtId="0" fontId="22" fillId="5" borderId="0" applyNumberFormat="0" applyProtection="0">
      <alignment horizontal="left" wrapText="1" indent="4"/>
    </xf>
    <xf numFmtId="0" fontId="20" fillId="6" borderId="0" applyNumberFormat="0" applyBorder="0" applyAlignment="0" applyProtection="0"/>
    <xf numFmtId="16" fontId="23" fillId="0" borderId="0" applyFont="0" applyFill="0" applyBorder="0" applyAlignment="0">
      <alignment horizontal="left"/>
    </xf>
    <xf numFmtId="0" fontId="24" fillId="7" borderId="0" applyNumberFormat="0" applyBorder="0" applyProtection="0">
      <alignment horizontal="center" vertical="center"/>
    </xf>
    <xf numFmtId="169" fontId="16" fillId="0" borderId="0" applyFont="0" applyFill="0" applyBorder="0" applyAlignment="0" applyProtection="0"/>
    <xf numFmtId="168" fontId="16" fillId="0" borderId="0" applyFont="0" applyFill="0" applyBorder="0" applyAlignment="0" applyProtection="0"/>
    <xf numFmtId="41" fontId="16" fillId="0" borderId="0" applyFont="0" applyFill="0" applyBorder="0" applyAlignment="0" applyProtection="0"/>
    <xf numFmtId="169" fontId="4"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164" fontId="16" fillId="0" borderId="0" applyFont="0" applyFill="0" applyBorder="0" applyAlignment="0" applyProtection="0"/>
    <xf numFmtId="171" fontId="2" fillId="0" borderId="0" applyFont="0" applyFill="0" applyBorder="0" applyAlignment="0" applyProtection="0"/>
    <xf numFmtId="170" fontId="16" fillId="0" borderId="0" applyFont="0" applyFill="0" applyBorder="0" applyAlignment="0" applyProtection="0"/>
    <xf numFmtId="164" fontId="1" fillId="0" borderId="0" applyFont="0" applyFill="0" applyBorder="0" applyAlignment="0" applyProtection="0"/>
    <xf numFmtId="165" fontId="19" fillId="0" borderId="0" applyFont="0" applyFill="0" applyBorder="0" applyAlignment="0" applyProtection="0"/>
    <xf numFmtId="0" fontId="25" fillId="8" borderId="0" applyNumberFormat="0" applyBorder="0" applyAlignment="0" applyProtection="0"/>
    <xf numFmtId="0" fontId="2" fillId="0" borderId="0"/>
    <xf numFmtId="0" fontId="2" fillId="0" borderId="0"/>
    <xf numFmtId="0" fontId="19" fillId="0" borderId="0"/>
    <xf numFmtId="0" fontId="5" fillId="0" borderId="0"/>
    <xf numFmtId="0" fontId="4" fillId="0" borderId="0"/>
    <xf numFmtId="0" fontId="2" fillId="0" borderId="0"/>
    <xf numFmtId="9" fontId="16"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2" fillId="0" borderId="0" applyFill="0" applyBorder="0">
      <alignment wrapText="1"/>
    </xf>
    <xf numFmtId="0" fontId="17" fillId="0" borderId="0"/>
    <xf numFmtId="0" fontId="26" fillId="5" borderId="0" applyNumberFormat="0" applyBorder="0" applyProtection="0">
      <alignment horizontal="left" indent="1"/>
    </xf>
  </cellStyleXfs>
  <cellXfs count="458">
    <xf numFmtId="0" fontId="0" fillId="0" borderId="0" xfId="0"/>
    <xf numFmtId="174" fontId="16" fillId="0" borderId="0" xfId="14" applyNumberFormat="1" applyFont="1" applyBorder="1" applyAlignment="1">
      <alignment vertical="center"/>
    </xf>
    <xf numFmtId="0" fontId="0" fillId="0" borderId="0" xfId="0" applyAlignment="1">
      <alignment vertical="center"/>
    </xf>
    <xf numFmtId="0" fontId="7" fillId="9" borderId="65" xfId="22" applyFont="1" applyFill="1" applyBorder="1" applyAlignment="1">
      <alignment vertical="center" wrapText="1"/>
    </xf>
    <xf numFmtId="0" fontId="7" fillId="9" borderId="0" xfId="22" applyFont="1" applyFill="1" applyAlignment="1">
      <alignment vertical="center" wrapText="1"/>
    </xf>
    <xf numFmtId="0" fontId="9" fillId="9" borderId="0" xfId="22" applyFont="1" applyFill="1" applyAlignment="1">
      <alignment vertical="center" wrapText="1"/>
    </xf>
    <xf numFmtId="0" fontId="7" fillId="9" borderId="1" xfId="22" applyFont="1" applyFill="1" applyBorder="1" applyAlignment="1">
      <alignment vertical="center" wrapText="1"/>
    </xf>
    <xf numFmtId="0" fontId="6" fillId="9" borderId="0" xfId="22" applyFont="1" applyFill="1" applyAlignment="1">
      <alignment vertical="center" wrapText="1"/>
    </xf>
    <xf numFmtId="0" fontId="6" fillId="9" borderId="2" xfId="22" applyFont="1" applyFill="1" applyBorder="1" applyAlignment="1">
      <alignment vertical="center" wrapText="1"/>
    </xf>
    <xf numFmtId="0" fontId="7" fillId="0" borderId="0" xfId="22" applyFont="1" applyAlignment="1">
      <alignment horizontal="center" vertical="center" wrapText="1"/>
    </xf>
    <xf numFmtId="0" fontId="7" fillId="9" borderId="1" xfId="22" applyFont="1" applyFill="1" applyBorder="1" applyAlignment="1">
      <alignment horizontal="center" vertical="center" wrapText="1"/>
    </xf>
    <xf numFmtId="0" fontId="7" fillId="9" borderId="66" xfId="22" applyFont="1" applyFill="1" applyBorder="1" applyAlignment="1">
      <alignment horizontal="center" vertical="center" wrapText="1"/>
    </xf>
    <xf numFmtId="0" fontId="10" fillId="9" borderId="0" xfId="22" applyFont="1" applyFill="1" applyAlignment="1">
      <alignment horizontal="center" vertical="center" wrapText="1"/>
    </xf>
    <xf numFmtId="0" fontId="7" fillId="9" borderId="0" xfId="22" applyFont="1" applyFill="1" applyAlignment="1">
      <alignment horizontal="center" vertical="center" wrapText="1"/>
    </xf>
    <xf numFmtId="0" fontId="10" fillId="0" borderId="0" xfId="22" applyFont="1" applyAlignment="1">
      <alignment horizontal="center" vertical="center" wrapText="1"/>
    </xf>
    <xf numFmtId="0" fontId="11"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4" fontId="0" fillId="0" borderId="0" xfId="0" applyNumberFormat="1" applyAlignment="1">
      <alignment vertical="center"/>
    </xf>
    <xf numFmtId="166" fontId="16" fillId="0" borderId="0" xfId="15" applyFont="1" applyAlignment="1">
      <alignment vertical="center"/>
    </xf>
    <xf numFmtId="0" fontId="7" fillId="0" borderId="4" xfId="22" applyFont="1" applyBorder="1" applyAlignment="1">
      <alignment horizontal="left" vertical="center" wrapText="1"/>
    </xf>
    <xf numFmtId="0" fontId="7" fillId="10" borderId="5" xfId="22" applyFont="1" applyFill="1" applyBorder="1" applyAlignment="1">
      <alignment horizontal="left" vertical="center" wrapText="1"/>
    </xf>
    <xf numFmtId="9" fontId="29" fillId="10" borderId="5" xfId="30" applyFont="1" applyFill="1" applyBorder="1" applyAlignment="1" applyProtection="1">
      <alignment vertical="center" wrapText="1"/>
    </xf>
    <xf numFmtId="173" fontId="7" fillId="10" borderId="5" xfId="28" applyNumberFormat="1" applyFont="1" applyFill="1" applyBorder="1" applyAlignment="1" applyProtection="1">
      <alignment vertical="center" wrapText="1"/>
    </xf>
    <xf numFmtId="166" fontId="27" fillId="0" borderId="0" xfId="15" applyFont="1" applyAlignment="1">
      <alignment vertical="center"/>
    </xf>
    <xf numFmtId="0" fontId="27" fillId="0" borderId="0" xfId="0" applyFont="1" applyAlignment="1">
      <alignment vertical="center"/>
    </xf>
    <xf numFmtId="0" fontId="7" fillId="10" borderId="6" xfId="22" applyFont="1" applyFill="1" applyBorder="1" applyAlignment="1">
      <alignment horizontal="left" vertical="center" wrapText="1"/>
    </xf>
    <xf numFmtId="9" fontId="6" fillId="10" borderId="6" xfId="28" applyFont="1" applyFill="1" applyBorder="1" applyAlignment="1" applyProtection="1">
      <alignment horizontal="center" vertical="center" wrapText="1"/>
      <protection locked="0"/>
    </xf>
    <xf numFmtId="0" fontId="7" fillId="0" borderId="6" xfId="22" applyFont="1" applyBorder="1" applyAlignment="1">
      <alignment horizontal="left" vertical="center" wrapText="1"/>
    </xf>
    <xf numFmtId="9" fontId="6" fillId="0" borderId="6" xfId="29" applyFont="1" applyFill="1" applyBorder="1" applyAlignment="1" applyProtection="1">
      <alignment horizontal="center" vertical="center" wrapText="1"/>
      <protection locked="0"/>
    </xf>
    <xf numFmtId="0" fontId="28" fillId="0" borderId="0" xfId="0" applyFont="1" applyAlignment="1">
      <alignment vertical="center"/>
    </xf>
    <xf numFmtId="0" fontId="30" fillId="10" borderId="7" xfId="0" applyFont="1" applyFill="1" applyBorder="1" applyAlignment="1">
      <alignment vertical="center"/>
    </xf>
    <xf numFmtId="0" fontId="30" fillId="10" borderId="8" xfId="0" applyFont="1" applyFill="1" applyBorder="1" applyAlignment="1">
      <alignment vertical="center"/>
    </xf>
    <xf numFmtId="0" fontId="30" fillId="10" borderId="0" xfId="0" applyFont="1" applyFill="1" applyAlignment="1">
      <alignment vertical="center"/>
    </xf>
    <xf numFmtId="0" fontId="30" fillId="10" borderId="9" xfId="0" applyFont="1" applyFill="1" applyBorder="1" applyAlignment="1">
      <alignment vertical="center"/>
    </xf>
    <xf numFmtId="0" fontId="30" fillId="10" borderId="10" xfId="0" applyFont="1" applyFill="1" applyBorder="1" applyAlignment="1">
      <alignment vertical="center"/>
    </xf>
    <xf numFmtId="0" fontId="30" fillId="10" borderId="11" xfId="0" applyFont="1" applyFill="1" applyBorder="1" applyAlignment="1">
      <alignment vertical="center"/>
    </xf>
    <xf numFmtId="0" fontId="30" fillId="10" borderId="6" xfId="0" applyFont="1" applyFill="1" applyBorder="1" applyAlignment="1">
      <alignment horizontal="center" vertical="center" wrapText="1"/>
    </xf>
    <xf numFmtId="0" fontId="28" fillId="0" borderId="6" xfId="0" applyFont="1" applyBorder="1" applyAlignment="1">
      <alignment horizontal="center" vertical="center"/>
    </xf>
    <xf numFmtId="0" fontId="28" fillId="0" borderId="6" xfId="0" applyFont="1" applyBorder="1" applyAlignment="1">
      <alignment horizontal="center" vertical="center" wrapText="1"/>
    </xf>
    <xf numFmtId="168" fontId="28" fillId="0" borderId="6" xfId="11" applyFont="1" applyBorder="1" applyAlignment="1">
      <alignment horizontal="center" vertical="center" wrapText="1"/>
    </xf>
    <xf numFmtId="0" fontId="28" fillId="0" borderId="6" xfId="0" applyFont="1" applyBorder="1" applyAlignment="1">
      <alignment vertical="center"/>
    </xf>
    <xf numFmtId="9" fontId="28" fillId="0" borderId="6" xfId="28" applyFont="1" applyBorder="1" applyAlignment="1">
      <alignment vertical="center"/>
    </xf>
    <xf numFmtId="0" fontId="7" fillId="10" borderId="3" xfId="0" applyFont="1" applyFill="1" applyBorder="1" applyAlignment="1">
      <alignment horizontal="center" vertical="center" wrapText="1"/>
    </xf>
    <xf numFmtId="0" fontId="31" fillId="10" borderId="6" xfId="0" applyFont="1" applyFill="1" applyBorder="1" applyAlignment="1">
      <alignment horizontal="center" vertical="center"/>
    </xf>
    <xf numFmtId="0" fontId="28" fillId="0" borderId="0" xfId="0" applyFont="1" applyAlignment="1">
      <alignment horizontal="center" vertical="center"/>
    </xf>
    <xf numFmtId="0" fontId="32" fillId="0" borderId="6" xfId="0" applyFont="1" applyBorder="1" applyAlignment="1">
      <alignment vertical="center"/>
    </xf>
    <xf numFmtId="0" fontId="31" fillId="10" borderId="6" xfId="0" applyFont="1" applyFill="1" applyBorder="1" applyAlignment="1">
      <alignment horizontal="left" vertical="center"/>
    </xf>
    <xf numFmtId="0" fontId="28" fillId="0" borderId="6" xfId="0" applyFont="1" applyBorder="1" applyAlignment="1">
      <alignment horizontal="left" vertical="center"/>
    </xf>
    <xf numFmtId="0" fontId="28" fillId="0" borderId="12" xfId="0" applyFont="1" applyBorder="1" applyAlignment="1">
      <alignment horizontal="left" vertical="center"/>
    </xf>
    <xf numFmtId="41" fontId="28" fillId="0" borderId="6" xfId="12" applyFont="1" applyFill="1" applyBorder="1" applyAlignment="1">
      <alignment vertical="center"/>
    </xf>
    <xf numFmtId="0" fontId="32" fillId="0" borderId="0" xfId="0" applyFont="1" applyAlignment="1">
      <alignment vertical="center"/>
    </xf>
    <xf numFmtId="0" fontId="30" fillId="0" borderId="0" xfId="0" applyFont="1" applyAlignment="1">
      <alignment horizontal="left" vertical="center"/>
    </xf>
    <xf numFmtId="0" fontId="30" fillId="10" borderId="6" xfId="0" applyFont="1" applyFill="1" applyBorder="1" applyAlignment="1">
      <alignment vertical="center"/>
    </xf>
    <xf numFmtId="41" fontId="28" fillId="0" borderId="12" xfId="12" applyFont="1" applyFill="1" applyBorder="1" applyAlignment="1">
      <alignment vertical="center"/>
    </xf>
    <xf numFmtId="49" fontId="28" fillId="0" borderId="12" xfId="12" applyNumberFormat="1" applyFont="1" applyFill="1" applyBorder="1" applyAlignment="1">
      <alignment vertical="center"/>
    </xf>
    <xf numFmtId="49" fontId="28" fillId="0" borderId="6" xfId="12" applyNumberFormat="1" applyFont="1" applyFill="1" applyBorder="1" applyAlignment="1">
      <alignment vertical="center"/>
    </xf>
    <xf numFmtId="0" fontId="28" fillId="0" borderId="0" xfId="0" applyFont="1" applyAlignment="1">
      <alignment horizontal="left" vertical="center"/>
    </xf>
    <xf numFmtId="0" fontId="12" fillId="9" borderId="0" xfId="0" applyFont="1" applyFill="1" applyAlignment="1">
      <alignment vertical="center"/>
    </xf>
    <xf numFmtId="0" fontId="12" fillId="9" borderId="0" xfId="0" applyFont="1" applyFill="1" applyAlignment="1">
      <alignment horizontal="center" vertical="center"/>
    </xf>
    <xf numFmtId="49" fontId="7" fillId="10" borderId="3" xfId="0" applyNumberFormat="1" applyFont="1" applyFill="1" applyBorder="1" applyAlignment="1">
      <alignment horizontal="center" vertical="center" wrapText="1"/>
    </xf>
    <xf numFmtId="0" fontId="12" fillId="0" borderId="6" xfId="0" applyFont="1" applyBorder="1" applyAlignment="1">
      <alignment vertical="center"/>
    </xf>
    <xf numFmtId="0" fontId="8" fillId="11" borderId="6" xfId="0" applyFont="1" applyFill="1" applyBorder="1" applyAlignment="1">
      <alignment horizontal="center" vertical="center"/>
    </xf>
    <xf numFmtId="0" fontId="8" fillId="0" borderId="6" xfId="0" applyFont="1" applyBorder="1" applyAlignment="1">
      <alignment vertical="center"/>
    </xf>
    <xf numFmtId="0" fontId="8" fillId="0" borderId="6" xfId="0" applyFont="1" applyBorder="1" applyAlignment="1">
      <alignment vertical="center" wrapText="1"/>
    </xf>
    <xf numFmtId="0" fontId="8" fillId="11" borderId="6" xfId="0" applyFont="1" applyFill="1" applyBorder="1" applyAlignment="1">
      <alignment horizontal="left" vertical="center"/>
    </xf>
    <xf numFmtId="0" fontId="7" fillId="10" borderId="6" xfId="0" applyFont="1" applyFill="1" applyBorder="1" applyAlignment="1">
      <alignment horizontal="left" vertical="center" wrapText="1"/>
    </xf>
    <xf numFmtId="0" fontId="7" fillId="10" borderId="6" xfId="0" applyFont="1" applyFill="1" applyBorder="1" applyAlignment="1">
      <alignment vertical="center" wrapText="1"/>
    </xf>
    <xf numFmtId="175" fontId="8" fillId="11" borderId="6" xfId="15" applyNumberFormat="1" applyFont="1" applyFill="1" applyBorder="1" applyAlignment="1">
      <alignment horizontal="center" vertical="center"/>
    </xf>
    <xf numFmtId="175" fontId="8" fillId="11" borderId="6" xfId="0" applyNumberFormat="1" applyFont="1" applyFill="1" applyBorder="1" applyAlignment="1">
      <alignment horizontal="center" vertical="center"/>
    </xf>
    <xf numFmtId="9" fontId="7" fillId="10" borderId="5" xfId="28" applyFont="1" applyFill="1" applyBorder="1" applyAlignment="1" applyProtection="1">
      <alignment horizontal="center" vertical="center" wrapText="1"/>
    </xf>
    <xf numFmtId="0" fontId="33" fillId="0" borderId="0" xfId="0" applyFont="1" applyAlignment="1">
      <alignment horizontal="center" vertical="center"/>
    </xf>
    <xf numFmtId="0" fontId="27" fillId="0" borderId="0" xfId="0" applyFont="1" applyAlignment="1">
      <alignment horizontal="center" vertical="center" wrapText="1"/>
    </xf>
    <xf numFmtId="0" fontId="0" fillId="0" borderId="0" xfId="0" applyAlignment="1">
      <alignment horizontal="center" vertical="center"/>
    </xf>
    <xf numFmtId="0" fontId="7" fillId="0" borderId="1" xfId="22" applyFont="1" applyBorder="1" applyAlignment="1">
      <alignment vertical="center" wrapText="1"/>
    </xf>
    <xf numFmtId="0" fontId="7" fillId="0" borderId="0" xfId="22" applyFont="1" applyAlignment="1">
      <alignment vertical="center" wrapText="1"/>
    </xf>
    <xf numFmtId="0" fontId="9" fillId="0" borderId="0" xfId="22" applyFont="1" applyAlignment="1">
      <alignment vertical="center" wrapText="1"/>
    </xf>
    <xf numFmtId="0" fontId="6" fillId="0" borderId="0" xfId="22" applyFont="1" applyAlignment="1">
      <alignment vertical="center" wrapText="1"/>
    </xf>
    <xf numFmtId="0" fontId="6" fillId="0" borderId="2" xfId="22" applyFont="1" applyBorder="1" applyAlignment="1">
      <alignment vertical="center" wrapText="1"/>
    </xf>
    <xf numFmtId="172" fontId="16" fillId="0" borderId="6" xfId="10" applyNumberFormat="1" applyFont="1" applyBorder="1" applyAlignment="1">
      <alignment vertical="center"/>
    </xf>
    <xf numFmtId="172" fontId="16" fillId="0" borderId="13" xfId="10" applyNumberFormat="1" applyFont="1" applyBorder="1" applyAlignment="1">
      <alignment vertical="center"/>
    </xf>
    <xf numFmtId="172" fontId="16" fillId="0" borderId="4" xfId="10" applyNumberFormat="1" applyFont="1" applyBorder="1" applyAlignment="1">
      <alignment vertical="center"/>
    </xf>
    <xf numFmtId="172" fontId="16" fillId="0" borderId="12" xfId="10" applyNumberFormat="1" applyFont="1" applyBorder="1" applyAlignment="1">
      <alignment vertical="center"/>
    </xf>
    <xf numFmtId="172" fontId="16" fillId="0" borderId="14" xfId="10" applyNumberFormat="1" applyFont="1" applyBorder="1" applyAlignment="1">
      <alignment vertical="center"/>
    </xf>
    <xf numFmtId="172" fontId="16" fillId="0" borderId="15" xfId="10" applyNumberFormat="1" applyFont="1" applyBorder="1" applyAlignment="1">
      <alignment vertical="center"/>
    </xf>
    <xf numFmtId="9" fontId="16"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8" fillId="0" borderId="6" xfId="15" applyNumberFormat="1" applyFont="1" applyFill="1" applyBorder="1" applyAlignment="1">
      <alignment horizontal="center" vertical="center"/>
    </xf>
    <xf numFmtId="0" fontId="12" fillId="12" borderId="6" xfId="0" applyFont="1" applyFill="1" applyBorder="1" applyAlignment="1">
      <alignment horizontal="center" vertical="center"/>
    </xf>
    <xf numFmtId="0" fontId="8" fillId="12" borderId="6" xfId="0" applyFont="1" applyFill="1" applyBorder="1" applyAlignment="1">
      <alignment horizontal="center" vertical="center"/>
    </xf>
    <xf numFmtId="9" fontId="16" fillId="0" borderId="12" xfId="28" applyFont="1" applyBorder="1" applyAlignment="1">
      <alignment vertical="center"/>
    </xf>
    <xf numFmtId="169" fontId="7" fillId="0" borderId="3" xfId="10" applyFont="1" applyFill="1" applyBorder="1" applyAlignment="1" applyProtection="1">
      <alignment horizontal="center" vertical="center" wrapText="1"/>
    </xf>
    <xf numFmtId="0" fontId="7" fillId="10" borderId="12" xfId="0" applyFont="1" applyFill="1" applyBorder="1" applyAlignment="1">
      <alignment horizontal="center" vertical="center" wrapText="1"/>
    </xf>
    <xf numFmtId="9" fontId="30" fillId="10" borderId="6" xfId="28" applyFont="1" applyFill="1" applyBorder="1" applyAlignment="1">
      <alignment horizontal="center" vertical="center" wrapText="1"/>
    </xf>
    <xf numFmtId="9" fontId="28" fillId="0" borderId="0" xfId="28" applyFont="1" applyAlignment="1">
      <alignment vertical="center"/>
    </xf>
    <xf numFmtId="176" fontId="12" fillId="0" borderId="6" xfId="14" applyNumberFormat="1" applyFont="1" applyBorder="1" applyAlignment="1">
      <alignment vertical="center"/>
    </xf>
    <xf numFmtId="176" fontId="8" fillId="11" borderId="6" xfId="14" applyNumberFormat="1" applyFont="1" applyFill="1" applyBorder="1" applyAlignment="1">
      <alignment horizontal="center" vertical="center"/>
    </xf>
    <xf numFmtId="0" fontId="7" fillId="13" borderId="6" xfId="22" applyFont="1" applyFill="1" applyBorder="1" applyAlignment="1">
      <alignment horizontal="center" vertical="center" wrapText="1"/>
    </xf>
    <xf numFmtId="0" fontId="7" fillId="9" borderId="67" xfId="22" applyFont="1" applyFill="1" applyBorder="1" applyAlignment="1">
      <alignment vertical="center" wrapText="1"/>
    </xf>
    <xf numFmtId="0" fontId="7" fillId="9" borderId="68" xfId="22" applyFont="1" applyFill="1" applyBorder="1" applyAlignment="1">
      <alignment vertical="center" wrapText="1"/>
    </xf>
    <xf numFmtId="0" fontId="7" fillId="0" borderId="5" xfId="22" applyFont="1" applyBorder="1" applyAlignment="1">
      <alignment horizontal="center" vertical="center" wrapText="1"/>
    </xf>
    <xf numFmtId="0" fontId="7" fillId="13" borderId="18" xfId="22" applyFont="1" applyFill="1" applyBorder="1" applyAlignment="1">
      <alignment horizontal="center" vertical="center" wrapText="1"/>
    </xf>
    <xf numFmtId="0" fontId="7" fillId="13" borderId="19" xfId="22" applyFont="1" applyFill="1" applyBorder="1" applyAlignment="1">
      <alignment horizontal="center" vertical="center" wrapText="1"/>
    </xf>
    <xf numFmtId="172" fontId="16" fillId="0" borderId="20" xfId="10" applyNumberFormat="1" applyFont="1" applyBorder="1" applyAlignment="1">
      <alignment vertical="center"/>
    </xf>
    <xf numFmtId="172" fontId="16" fillId="0" borderId="22" xfId="10" applyNumberFormat="1" applyFont="1" applyBorder="1" applyAlignment="1">
      <alignment vertical="center"/>
    </xf>
    <xf numFmtId="172" fontId="16" fillId="0" borderId="16" xfId="10" applyNumberFormat="1" applyFont="1" applyBorder="1" applyAlignment="1">
      <alignment vertical="center"/>
    </xf>
    <xf numFmtId="0" fontId="6" fillId="0" borderId="23" xfId="22" applyFont="1" applyBorder="1" applyAlignment="1">
      <alignment horizontal="left" vertical="center" wrapText="1"/>
    </xf>
    <xf numFmtId="168" fontId="7" fillId="0" borderId="5" xfId="11" applyFont="1" applyFill="1" applyBorder="1" applyAlignment="1" applyProtection="1">
      <alignment horizontal="center" vertical="center" wrapText="1"/>
    </xf>
    <xf numFmtId="9" fontId="7" fillId="0" borderId="6" xfId="22" applyNumberFormat="1" applyFont="1" applyBorder="1" applyAlignment="1">
      <alignment horizontal="center" vertical="center" wrapText="1"/>
    </xf>
    <xf numFmtId="0" fontId="7" fillId="13" borderId="24" xfId="22" applyFont="1" applyFill="1" applyBorder="1" applyAlignment="1">
      <alignment horizontal="center" vertical="center" wrapText="1"/>
    </xf>
    <xf numFmtId="0" fontId="7" fillId="13" borderId="25" xfId="22" applyFont="1" applyFill="1" applyBorder="1" applyAlignment="1">
      <alignment horizontal="center" vertical="center" wrapText="1"/>
    </xf>
    <xf numFmtId="0" fontId="7" fillId="13" borderId="26" xfId="22" applyFont="1" applyFill="1" applyBorder="1" applyAlignment="1">
      <alignment horizontal="center" vertical="center" wrapText="1"/>
    </xf>
    <xf numFmtId="172" fontId="16" fillId="0" borderId="23" xfId="10" applyNumberFormat="1" applyFont="1" applyBorder="1" applyAlignment="1">
      <alignment vertical="center"/>
    </xf>
    <xf numFmtId="172" fontId="16" fillId="0" borderId="5" xfId="10" applyNumberFormat="1" applyFont="1" applyBorder="1" applyAlignment="1">
      <alignment vertical="center"/>
    </xf>
    <xf numFmtId="172" fontId="16" fillId="0" borderId="27" xfId="10" applyNumberFormat="1" applyFont="1" applyBorder="1" applyAlignment="1">
      <alignment vertical="center"/>
    </xf>
    <xf numFmtId="9" fontId="16" fillId="0" borderId="28" xfId="28" applyFont="1" applyBorder="1" applyAlignment="1">
      <alignment vertical="center"/>
    </xf>
    <xf numFmtId="0" fontId="6" fillId="0" borderId="1" xfId="22" applyFont="1" applyBorder="1" applyAlignment="1">
      <alignment horizontal="left" vertical="center" wrapText="1"/>
    </xf>
    <xf numFmtId="3" fontId="7" fillId="0" borderId="0" xfId="22" applyNumberFormat="1" applyFont="1" applyAlignment="1">
      <alignment horizontal="center" vertical="center" wrapText="1"/>
    </xf>
    <xf numFmtId="168" fontId="7" fillId="0" borderId="0" xfId="11" applyFont="1" applyFill="1" applyBorder="1" applyAlignment="1" applyProtection="1">
      <alignment horizontal="center" vertical="center" wrapText="1"/>
    </xf>
    <xf numFmtId="0" fontId="29" fillId="0" borderId="0" xfId="22" applyFont="1" applyAlignment="1">
      <alignment horizontal="center" vertical="center" wrapText="1"/>
    </xf>
    <xf numFmtId="0" fontId="29" fillId="0" borderId="2" xfId="22" applyFont="1" applyBorder="1" applyAlignment="1">
      <alignment horizontal="center" vertical="center" wrapText="1"/>
    </xf>
    <xf numFmtId="0" fontId="13" fillId="0" borderId="22" xfId="0" applyFont="1" applyBorder="1" applyAlignment="1">
      <alignment horizontal="left" vertical="center" wrapText="1"/>
    </xf>
    <xf numFmtId="0" fontId="13" fillId="0" borderId="16" xfId="0" applyFont="1" applyBorder="1" applyAlignment="1">
      <alignment horizontal="left" vertical="center" wrapText="1"/>
    </xf>
    <xf numFmtId="0" fontId="34"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7" fillId="13" borderId="23" xfId="22" applyFont="1" applyFill="1" applyBorder="1" applyAlignment="1">
      <alignment horizontal="center" vertical="center" wrapText="1"/>
    </xf>
    <xf numFmtId="0" fontId="7" fillId="13" borderId="5" xfId="22" applyFont="1" applyFill="1" applyBorder="1" applyAlignment="1">
      <alignment horizontal="center" vertical="center" wrapText="1"/>
    </xf>
    <xf numFmtId="0" fontId="7" fillId="13" borderId="20" xfId="22" applyFont="1" applyFill="1" applyBorder="1" applyAlignment="1">
      <alignment vertical="center" wrapText="1"/>
    </xf>
    <xf numFmtId="0" fontId="7" fillId="13" borderId="13" xfId="22" applyFont="1" applyFill="1" applyBorder="1" applyAlignment="1">
      <alignment vertical="center" wrapText="1"/>
    </xf>
    <xf numFmtId="0" fontId="7" fillId="13" borderId="23" xfId="22" applyFont="1" applyFill="1" applyBorder="1" applyAlignment="1">
      <alignment vertical="center" wrapText="1"/>
    </xf>
    <xf numFmtId="0" fontId="7" fillId="13" borderId="31" xfId="22" applyFont="1" applyFill="1" applyBorder="1" applyAlignment="1">
      <alignment horizontal="center" vertical="center" wrapText="1"/>
    </xf>
    <xf numFmtId="0" fontId="7" fillId="12" borderId="0" xfId="22" applyFont="1" applyFill="1" applyAlignment="1">
      <alignment vertical="center" wrapText="1"/>
    </xf>
    <xf numFmtId="0" fontId="12" fillId="0" borderId="6" xfId="0" applyFont="1" applyBorder="1" applyAlignment="1">
      <alignment horizontal="center" vertical="center" wrapText="1"/>
    </xf>
    <xf numFmtId="0" fontId="7" fillId="0" borderId="3" xfId="22" applyFont="1" applyBorder="1" applyAlignment="1">
      <alignment horizontal="center" vertical="center" wrapText="1"/>
    </xf>
    <xf numFmtId="0" fontId="7" fillId="0" borderId="2" xfId="22" applyFont="1" applyBorder="1" applyAlignment="1">
      <alignment horizontal="center" vertical="center" wrapText="1"/>
    </xf>
    <xf numFmtId="0" fontId="7" fillId="13" borderId="17" xfId="22" applyFont="1" applyFill="1" applyBorder="1" applyAlignment="1">
      <alignment horizontal="center" vertical="center" wrapText="1"/>
    </xf>
    <xf numFmtId="0" fontId="7" fillId="13" borderId="69" xfId="22" applyFont="1" applyFill="1" applyBorder="1" applyAlignment="1">
      <alignment horizontal="center" vertical="center" wrapText="1"/>
    </xf>
    <xf numFmtId="172" fontId="0" fillId="0" borderId="6" xfId="10" applyNumberFormat="1" applyFont="1" applyBorder="1" applyAlignment="1">
      <alignment vertical="center"/>
    </xf>
    <xf numFmtId="172" fontId="37" fillId="0" borderId="6" xfId="10" applyNumberFormat="1" applyFont="1" applyBorder="1" applyAlignment="1">
      <alignment wrapText="1"/>
    </xf>
    <xf numFmtId="9" fontId="32" fillId="0" borderId="6" xfId="28" applyFont="1" applyBorder="1" applyAlignment="1" applyProtection="1">
      <alignment horizontal="right" vertical="center" wrapText="1"/>
    </xf>
    <xf numFmtId="9" fontId="32" fillId="14" borderId="6" xfId="28" applyFont="1" applyFill="1" applyBorder="1" applyAlignment="1" applyProtection="1">
      <alignment horizontal="center" vertical="center" wrapText="1"/>
    </xf>
    <xf numFmtId="9" fontId="32" fillId="0" borderId="6" xfId="28" applyFont="1" applyBorder="1" applyAlignment="1" applyProtection="1">
      <alignment horizontal="center" vertical="center" wrapText="1"/>
    </xf>
    <xf numFmtId="0" fontId="32" fillId="0" borderId="6" xfId="0" applyFont="1" applyBorder="1" applyAlignment="1">
      <alignment horizontal="justify" vertical="center" wrapText="1"/>
    </xf>
    <xf numFmtId="168" fontId="32" fillId="0" borderId="6" xfId="11" applyFont="1" applyBorder="1" applyAlignment="1" applyProtection="1">
      <alignment horizontal="center" vertical="center" wrapText="1"/>
    </xf>
    <xf numFmtId="0" fontId="32" fillId="0" borderId="6" xfId="0" applyFont="1" applyBorder="1" applyAlignment="1">
      <alignment horizontal="center" vertical="center" wrapText="1"/>
    </xf>
    <xf numFmtId="168" fontId="32" fillId="0" borderId="6" xfId="11" applyFont="1" applyBorder="1" applyAlignment="1" applyProtection="1">
      <alignment horizontal="center" vertical="center"/>
    </xf>
    <xf numFmtId="0" fontId="32" fillId="0" borderId="6" xfId="0" applyFont="1" applyBorder="1" applyAlignment="1">
      <alignment horizontal="center" vertical="center"/>
    </xf>
    <xf numFmtId="0" fontId="32" fillId="14" borderId="6" xfId="0" applyFont="1" applyFill="1" applyBorder="1" applyAlignment="1">
      <alignment horizontal="justify" vertical="center" wrapText="1"/>
    </xf>
    <xf numFmtId="9" fontId="32" fillId="0" borderId="6" xfId="28" applyFont="1" applyBorder="1" applyAlignment="1" applyProtection="1">
      <alignment horizontal="center" vertical="center"/>
    </xf>
    <xf numFmtId="9" fontId="32" fillId="0" borderId="6" xfId="28" applyFont="1" applyBorder="1" applyAlignment="1" applyProtection="1">
      <alignment vertical="center"/>
    </xf>
    <xf numFmtId="9" fontId="28" fillId="0" borderId="6" xfId="0" applyNumberFormat="1" applyFont="1" applyBorder="1" applyAlignment="1">
      <alignment vertical="center"/>
    </xf>
    <xf numFmtId="0" fontId="32" fillId="0" borderId="6" xfId="0" applyFont="1" applyBorder="1" applyAlignment="1">
      <alignment horizontal="left" vertical="center" wrapText="1"/>
    </xf>
    <xf numFmtId="0" fontId="28" fillId="0" borderId="6" xfId="0" applyFont="1" applyBorder="1" applyAlignment="1">
      <alignment horizontal="left" vertical="center" wrapText="1"/>
    </xf>
    <xf numFmtId="9" fontId="7" fillId="0" borderId="5" xfId="28" applyFont="1" applyFill="1" applyBorder="1" applyAlignment="1" applyProtection="1">
      <alignment horizontal="center" vertical="center" wrapText="1"/>
    </xf>
    <xf numFmtId="172" fontId="16" fillId="0" borderId="13" xfId="10" applyNumberFormat="1" applyFont="1" applyBorder="1" applyAlignment="1">
      <alignment vertical="center" wrapText="1"/>
    </xf>
    <xf numFmtId="3" fontId="39" fillId="0" borderId="6" xfId="0" applyNumberFormat="1" applyFont="1" applyBorder="1"/>
    <xf numFmtId="9" fontId="7" fillId="10" borderId="5" xfId="28" applyFont="1" applyFill="1" applyBorder="1" applyAlignment="1" applyProtection="1">
      <alignment horizontal="right" vertical="center" wrapText="1"/>
    </xf>
    <xf numFmtId="14" fontId="0" fillId="0" borderId="14" xfId="0" applyNumberForma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xf>
    <xf numFmtId="14" fontId="0" fillId="0" borderId="13" xfId="0" applyNumberFormat="1" applyBorder="1" applyAlignment="1">
      <alignment horizontal="center"/>
    </xf>
    <xf numFmtId="172" fontId="16" fillId="0" borderId="6" xfId="10" applyNumberFormat="1" applyFont="1" applyFill="1" applyBorder="1" applyAlignment="1">
      <alignment vertical="center"/>
    </xf>
    <xf numFmtId="172" fontId="16" fillId="0" borderId="4" xfId="10" applyNumberFormat="1" applyFont="1" applyFill="1" applyBorder="1" applyAlignment="1">
      <alignment vertical="center"/>
    </xf>
    <xf numFmtId="172" fontId="16" fillId="0" borderId="13" xfId="10" applyNumberFormat="1" applyFont="1" applyFill="1" applyBorder="1" applyAlignment="1">
      <alignment vertical="center"/>
    </xf>
    <xf numFmtId="172" fontId="16" fillId="0" borderId="20" xfId="10" applyNumberFormat="1" applyFont="1" applyFill="1" applyBorder="1" applyAlignment="1">
      <alignment vertical="center"/>
    </xf>
    <xf numFmtId="172" fontId="16" fillId="0" borderId="21" xfId="10" applyNumberFormat="1" applyFont="1" applyFill="1" applyBorder="1" applyAlignment="1">
      <alignment vertical="center"/>
    </xf>
    <xf numFmtId="177" fontId="16" fillId="0" borderId="21" xfId="10" applyNumberFormat="1" applyFont="1" applyFill="1" applyBorder="1" applyAlignment="1">
      <alignment vertical="center"/>
    </xf>
    <xf numFmtId="172" fontId="0" fillId="0" borderId="0" xfId="0" applyNumberFormat="1"/>
    <xf numFmtId="172" fontId="16" fillId="0" borderId="13" xfId="10" applyNumberFormat="1" applyFont="1" applyFill="1" applyBorder="1" applyAlignment="1">
      <alignment horizontal="center" vertical="center"/>
    </xf>
    <xf numFmtId="172" fontId="37" fillId="0" borderId="6" xfId="10" applyNumberFormat="1" applyFont="1" applyFill="1" applyBorder="1" applyAlignment="1">
      <alignment horizontal="center" vertical="center" wrapText="1"/>
    </xf>
    <xf numFmtId="177" fontId="16" fillId="0" borderId="6" xfId="10" applyNumberFormat="1" applyFont="1" applyFill="1" applyBorder="1" applyAlignment="1">
      <alignment vertical="center"/>
    </xf>
    <xf numFmtId="172" fontId="16" fillId="0" borderId="13" xfId="10" quotePrefix="1" applyNumberFormat="1" applyFont="1" applyFill="1" applyBorder="1" applyAlignment="1">
      <alignment vertical="center"/>
    </xf>
    <xf numFmtId="0" fontId="7" fillId="13" borderId="49" xfId="22" applyFont="1" applyFill="1" applyBorder="1" applyAlignment="1">
      <alignment vertical="center" wrapText="1"/>
    </xf>
    <xf numFmtId="0" fontId="7" fillId="13" borderId="51" xfId="22" applyFont="1" applyFill="1" applyBorder="1" applyAlignment="1">
      <alignment vertical="center" wrapText="1"/>
    </xf>
    <xf numFmtId="0" fontId="7" fillId="13" borderId="53" xfId="22" applyFont="1" applyFill="1" applyBorder="1" applyAlignment="1">
      <alignment vertical="center" wrapText="1"/>
    </xf>
    <xf numFmtId="3" fontId="39" fillId="0" borderId="0" xfId="0" applyNumberFormat="1" applyFont="1" applyAlignment="1">
      <alignment vertical="center"/>
    </xf>
    <xf numFmtId="172" fontId="16" fillId="0" borderId="23" xfId="10" applyNumberFormat="1" applyFont="1" applyBorder="1" applyAlignment="1">
      <alignment horizontal="right" vertical="center"/>
    </xf>
    <xf numFmtId="0" fontId="28" fillId="9" borderId="6" xfId="0" applyFont="1" applyFill="1" applyBorder="1" applyAlignment="1">
      <alignment horizontal="center" vertical="center"/>
    </xf>
    <xf numFmtId="14" fontId="0" fillId="9" borderId="13" xfId="0" applyNumberFormat="1" applyFill="1" applyBorder="1" applyAlignment="1">
      <alignment horizontal="center" vertical="center"/>
    </xf>
    <xf numFmtId="0" fontId="0" fillId="9" borderId="6" xfId="0" applyFill="1" applyBorder="1" applyAlignment="1">
      <alignment horizontal="center" vertical="center"/>
    </xf>
    <xf numFmtId="9" fontId="28" fillId="10" borderId="5" xfId="30" applyFont="1" applyFill="1" applyBorder="1" applyAlignment="1" applyProtection="1">
      <alignment horizontal="center" vertical="center" wrapText="1"/>
    </xf>
    <xf numFmtId="9" fontId="28" fillId="0" borderId="6" xfId="28" applyFont="1" applyBorder="1" applyAlignment="1">
      <alignment horizontal="justify" vertical="top" wrapText="1"/>
    </xf>
    <xf numFmtId="0" fontId="28" fillId="0" borderId="6" xfId="28" applyNumberFormat="1" applyFont="1" applyBorder="1" applyAlignment="1">
      <alignment vertical="center" wrapText="1"/>
    </xf>
    <xf numFmtId="9" fontId="16" fillId="0" borderId="6" xfId="28" applyFont="1" applyBorder="1" applyAlignment="1">
      <alignment vertical="center"/>
    </xf>
    <xf numFmtId="172" fontId="16" fillId="0" borderId="5" xfId="10" applyNumberFormat="1" applyFont="1" applyFill="1" applyBorder="1" applyAlignment="1">
      <alignment vertical="center"/>
    </xf>
    <xf numFmtId="178" fontId="0" fillId="0" borderId="0" xfId="14" applyNumberFormat="1" applyFont="1"/>
    <xf numFmtId="178" fontId="0" fillId="0" borderId="0" xfId="0" applyNumberFormat="1"/>
    <xf numFmtId="172" fontId="16" fillId="9" borderId="5" xfId="10" applyNumberFormat="1" applyFont="1" applyFill="1" applyBorder="1" applyAlignment="1">
      <alignment vertical="center"/>
    </xf>
    <xf numFmtId="172" fontId="16" fillId="9" borderId="6" xfId="10" applyNumberFormat="1" applyFont="1" applyFill="1" applyBorder="1" applyAlignment="1">
      <alignment vertical="center"/>
    </xf>
    <xf numFmtId="172" fontId="0" fillId="0" borderId="0" xfId="0" applyNumberFormat="1" applyAlignment="1">
      <alignment vertical="center"/>
    </xf>
    <xf numFmtId="9" fontId="28" fillId="9" borderId="6" xfId="0" applyNumberFormat="1" applyFont="1" applyFill="1" applyBorder="1" applyAlignment="1">
      <alignment vertical="center"/>
    </xf>
    <xf numFmtId="0" fontId="7" fillId="0" borderId="32" xfId="22" applyFont="1" applyBorder="1" applyAlignment="1">
      <alignment horizontal="center" vertical="center" wrapText="1"/>
    </xf>
    <xf numFmtId="0" fontId="7" fillId="0" borderId="33" xfId="22" applyFont="1" applyBorder="1" applyAlignment="1">
      <alignment horizontal="center" vertical="center" wrapText="1"/>
    </xf>
    <xf numFmtId="0" fontId="7" fillId="0" borderId="34" xfId="22" applyFont="1" applyBorder="1" applyAlignment="1">
      <alignment horizontal="center" vertical="center" wrapText="1"/>
    </xf>
    <xf numFmtId="0" fontId="7" fillId="13" borderId="6" xfId="22" applyFont="1" applyFill="1" applyBorder="1" applyAlignment="1">
      <alignment horizontal="center" vertical="center" wrapText="1"/>
    </xf>
    <xf numFmtId="0" fontId="7" fillId="13" borderId="16" xfId="22" applyFont="1" applyFill="1" applyBorder="1" applyAlignment="1">
      <alignment horizontal="center" vertical="center" wrapText="1"/>
    </xf>
    <xf numFmtId="0" fontId="28" fillId="0" borderId="5" xfId="22" applyFont="1" applyBorder="1" applyAlignment="1">
      <alignment horizontal="center" vertical="center" wrapText="1"/>
    </xf>
    <xf numFmtId="0" fontId="28" fillId="0" borderId="28" xfId="22" applyFont="1" applyBorder="1" applyAlignment="1">
      <alignment horizontal="center" vertical="center" wrapText="1"/>
    </xf>
    <xf numFmtId="0" fontId="7" fillId="13" borderId="47" xfId="22" applyFont="1" applyFill="1" applyBorder="1" applyAlignment="1">
      <alignment horizontal="center" vertical="center" wrapText="1"/>
    </xf>
    <xf numFmtId="0" fontId="7" fillId="13" borderId="45" xfId="22" applyFont="1" applyFill="1" applyBorder="1" applyAlignment="1">
      <alignment horizontal="center" vertical="center" wrapText="1"/>
    </xf>
    <xf numFmtId="0" fontId="7" fillId="13" borderId="48" xfId="22" applyFont="1" applyFill="1" applyBorder="1" applyAlignment="1">
      <alignment horizontal="center" vertical="center" wrapText="1"/>
    </xf>
    <xf numFmtId="0" fontId="7" fillId="13" borderId="32" xfId="22" applyFont="1" applyFill="1" applyBorder="1" applyAlignment="1">
      <alignment horizontal="center" vertical="center" wrapText="1"/>
    </xf>
    <xf numFmtId="0" fontId="7" fillId="13" borderId="33" xfId="22" applyFont="1" applyFill="1" applyBorder="1" applyAlignment="1">
      <alignment horizontal="center" vertical="center" wrapText="1"/>
    </xf>
    <xf numFmtId="0" fontId="7" fillId="13" borderId="34" xfId="22" applyFont="1" applyFill="1" applyBorder="1" applyAlignment="1">
      <alignment horizontal="center" vertical="center" wrapText="1"/>
    </xf>
    <xf numFmtId="0" fontId="7" fillId="0" borderId="24" xfId="22" applyFont="1" applyBorder="1" applyAlignment="1">
      <alignment horizontal="center" vertical="center" wrapText="1"/>
    </xf>
    <xf numFmtId="0" fontId="7" fillId="0" borderId="25" xfId="22" applyFont="1" applyBorder="1" applyAlignment="1">
      <alignment horizontal="center" vertical="center" wrapText="1"/>
    </xf>
    <xf numFmtId="0" fontId="7" fillId="0" borderId="26" xfId="22" applyFont="1" applyBorder="1" applyAlignment="1">
      <alignment horizontal="center" vertical="center" wrapText="1"/>
    </xf>
    <xf numFmtId="0" fontId="29" fillId="0" borderId="5" xfId="22" applyFont="1" applyBorder="1" applyAlignment="1">
      <alignment horizontal="left" vertical="center" wrapText="1"/>
    </xf>
    <xf numFmtId="3" fontId="7" fillId="0" borderId="5" xfId="22" applyNumberFormat="1" applyFont="1" applyBorder="1" applyAlignment="1">
      <alignment horizontal="center" vertical="center" wrapText="1"/>
    </xf>
    <xf numFmtId="0" fontId="7" fillId="9" borderId="45" xfId="22" applyFont="1" applyFill="1" applyBorder="1" applyAlignment="1">
      <alignment horizontal="left" vertical="center" wrapText="1"/>
    </xf>
    <xf numFmtId="0" fontId="7" fillId="13" borderId="13" xfId="22" applyFont="1" applyFill="1" applyBorder="1" applyAlignment="1">
      <alignment horizontal="center" vertical="center" wrapText="1"/>
    </xf>
    <xf numFmtId="0" fontId="7" fillId="13" borderId="32" xfId="22" applyFont="1" applyFill="1" applyBorder="1" applyAlignment="1">
      <alignment horizontal="left" vertical="center" wrapText="1"/>
    </xf>
    <xf numFmtId="0" fontId="7" fillId="13" borderId="34" xfId="22" applyFont="1" applyFill="1" applyBorder="1" applyAlignment="1">
      <alignment horizontal="left" vertical="center" wrapText="1"/>
    </xf>
    <xf numFmtId="0" fontId="6" fillId="0" borderId="35" xfId="22" applyFont="1" applyBorder="1" applyAlignment="1">
      <alignment horizontal="center" vertical="center" wrapText="1"/>
    </xf>
    <xf numFmtId="0" fontId="6" fillId="0" borderId="1" xfId="22" applyFont="1" applyBorder="1" applyAlignment="1">
      <alignment horizontal="center" vertical="center" wrapText="1"/>
    </xf>
    <xf numFmtId="0" fontId="6" fillId="0" borderId="47" xfId="22" applyFont="1" applyBorder="1" applyAlignment="1">
      <alignment horizontal="center" vertical="center" wrapText="1"/>
    </xf>
    <xf numFmtId="0" fontId="7" fillId="0" borderId="24" xfId="22" applyFont="1" applyBorder="1" applyAlignment="1">
      <alignment horizontal="center" vertical="center"/>
    </xf>
    <xf numFmtId="0" fontId="7" fillId="0" borderId="25" xfId="22" applyFont="1" applyBorder="1" applyAlignment="1">
      <alignment horizontal="center" vertical="center"/>
    </xf>
    <xf numFmtId="0" fontId="7" fillId="0" borderId="26" xfId="22" applyFont="1" applyBorder="1" applyAlignment="1">
      <alignment horizontal="center" vertical="center"/>
    </xf>
    <xf numFmtId="0" fontId="7" fillId="0" borderId="20" xfId="22" applyFont="1" applyBorder="1" applyAlignment="1">
      <alignment horizontal="center" vertical="center" wrapText="1"/>
    </xf>
    <xf numFmtId="0" fontId="7" fillId="0" borderId="21" xfId="22" applyFont="1" applyBorder="1" applyAlignment="1">
      <alignment horizontal="center" vertical="center" wrapText="1"/>
    </xf>
    <xf numFmtId="0" fontId="7" fillId="0" borderId="22" xfId="22" applyFont="1" applyBorder="1" applyAlignment="1">
      <alignment horizontal="center" vertical="center" wrapText="1"/>
    </xf>
    <xf numFmtId="0" fontId="7" fillId="0" borderId="23" xfId="22" applyFont="1" applyBorder="1" applyAlignment="1">
      <alignment horizontal="center" vertical="center" wrapText="1"/>
    </xf>
    <xf numFmtId="0" fontId="7" fillId="0" borderId="5" xfId="22" applyFont="1" applyBorder="1" applyAlignment="1">
      <alignment horizontal="center" vertical="center" wrapText="1"/>
    </xf>
    <xf numFmtId="0" fontId="7" fillId="0" borderId="28" xfId="22" applyFont="1" applyBorder="1" applyAlignment="1">
      <alignment horizontal="center"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34" fillId="0" borderId="32" xfId="0" applyFont="1" applyBorder="1" applyAlignment="1">
      <alignment horizontal="left" vertical="center" wrapText="1"/>
    </xf>
    <xf numFmtId="0" fontId="34" fillId="0" borderId="33" xfId="0" applyFont="1" applyBorder="1" applyAlignment="1">
      <alignment horizontal="left" vertical="center" wrapText="1"/>
    </xf>
    <xf numFmtId="0" fontId="34" fillId="0" borderId="34" xfId="0" applyFont="1" applyBorder="1" applyAlignment="1">
      <alignment horizontal="left" vertical="center" wrapText="1"/>
    </xf>
    <xf numFmtId="0" fontId="7" fillId="13" borderId="35" xfId="22" applyFont="1" applyFill="1" applyBorder="1" applyAlignment="1">
      <alignment horizontal="left" vertical="center" wrapText="1"/>
    </xf>
    <xf numFmtId="0" fontId="7" fillId="13" borderId="37" xfId="22" applyFont="1" applyFill="1" applyBorder="1" applyAlignment="1">
      <alignment horizontal="left" vertical="center" wrapText="1"/>
    </xf>
    <xf numFmtId="0" fontId="7" fillId="13" borderId="1" xfId="22" applyFont="1" applyFill="1" applyBorder="1" applyAlignment="1">
      <alignment horizontal="left" vertical="center" wrapText="1"/>
    </xf>
    <xf numFmtId="0" fontId="7" fillId="13" borderId="2" xfId="22" applyFont="1" applyFill="1" applyBorder="1" applyAlignment="1">
      <alignment horizontal="left" vertical="center" wrapText="1"/>
    </xf>
    <xf numFmtId="0" fontId="7" fillId="13" borderId="47" xfId="22" applyFont="1" applyFill="1" applyBorder="1" applyAlignment="1">
      <alignment horizontal="left" vertical="center" wrapText="1"/>
    </xf>
    <xf numFmtId="0" fontId="7" fillId="13" borderId="48" xfId="22" applyFont="1" applyFill="1" applyBorder="1" applyAlignment="1">
      <alignment horizontal="left" vertical="center" wrapText="1"/>
    </xf>
    <xf numFmtId="0" fontId="7" fillId="13" borderId="36" xfId="22" applyFont="1" applyFill="1" applyBorder="1" applyAlignment="1">
      <alignment horizontal="left" vertical="center" wrapText="1"/>
    </xf>
    <xf numFmtId="0" fontId="7" fillId="13" borderId="0" xfId="22" applyFont="1" applyFill="1" applyAlignment="1">
      <alignment horizontal="left" vertical="center" wrapText="1"/>
    </xf>
    <xf numFmtId="0" fontId="7" fillId="13" borderId="45"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7" fillId="0" borderId="35" xfId="22" applyFont="1" applyBorder="1" applyAlignment="1">
      <alignment horizontal="left" vertical="center" wrapText="1"/>
    </xf>
    <xf numFmtId="0" fontId="7" fillId="0" borderId="36" xfId="22" applyFont="1" applyBorder="1" applyAlignment="1">
      <alignment horizontal="left" vertical="center" wrapText="1"/>
    </xf>
    <xf numFmtId="0" fontId="7" fillId="0" borderId="37" xfId="22" applyFont="1" applyBorder="1" applyAlignment="1">
      <alignment horizontal="left" vertical="center" wrapText="1"/>
    </xf>
    <xf numFmtId="0" fontId="7" fillId="0" borderId="1" xfId="22" applyFont="1" applyBorder="1" applyAlignment="1">
      <alignment horizontal="left" vertical="center" wrapText="1"/>
    </xf>
    <xf numFmtId="0" fontId="7" fillId="0" borderId="0" xfId="22" applyFont="1" applyAlignment="1">
      <alignment horizontal="left" vertical="center" wrapText="1"/>
    </xf>
    <xf numFmtId="0" fontId="7" fillId="0" borderId="2" xfId="22" applyFont="1" applyBorder="1" applyAlignment="1">
      <alignment horizontal="left" vertical="center" wrapText="1"/>
    </xf>
    <xf numFmtId="0" fontId="7" fillId="0" borderId="47" xfId="22" applyFont="1" applyBorder="1" applyAlignment="1">
      <alignment horizontal="left" vertical="center" wrapText="1"/>
    </xf>
    <xf numFmtId="0" fontId="7" fillId="0" borderId="45" xfId="22" applyFont="1" applyBorder="1" applyAlignment="1">
      <alignment horizontal="left" vertical="center" wrapText="1"/>
    </xf>
    <xf numFmtId="0" fontId="7" fillId="0" borderId="48" xfId="22" applyFont="1" applyBorder="1" applyAlignment="1">
      <alignment horizontal="left" vertical="center" wrapText="1"/>
    </xf>
    <xf numFmtId="0" fontId="10" fillId="0" borderId="32" xfId="22" applyFont="1" applyBorder="1" applyAlignment="1">
      <alignment horizontal="center" vertical="center" wrapText="1"/>
    </xf>
    <xf numFmtId="0" fontId="10" fillId="0" borderId="33" xfId="22" applyFont="1" applyBorder="1" applyAlignment="1">
      <alignment horizontal="center" vertical="center" wrapText="1"/>
    </xf>
    <xf numFmtId="0" fontId="10" fillId="0" borderId="34" xfId="22"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7" fillId="9" borderId="20" xfId="22" applyFont="1" applyFill="1" applyBorder="1" applyAlignment="1">
      <alignment horizontal="center" vertical="center" wrapText="1"/>
    </xf>
    <xf numFmtId="0" fontId="7" fillId="9" borderId="21" xfId="22" applyFont="1" applyFill="1" applyBorder="1" applyAlignment="1">
      <alignment horizontal="center" vertical="center" wrapText="1"/>
    </xf>
    <xf numFmtId="0" fontId="7" fillId="9" borderId="22" xfId="22" applyFont="1" applyFill="1" applyBorder="1" applyAlignment="1">
      <alignment horizontal="center" vertical="center" wrapText="1"/>
    </xf>
    <xf numFmtId="0" fontId="7" fillId="0" borderId="35" xfId="22"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13" borderId="12" xfId="22" applyFont="1" applyFill="1" applyBorder="1" applyAlignment="1">
      <alignment horizontal="center" vertical="center" wrapText="1"/>
    </xf>
    <xf numFmtId="0" fontId="7" fillId="13" borderId="38" xfId="22" applyFont="1" applyFill="1" applyBorder="1" applyAlignment="1">
      <alignment horizontal="center" vertical="center" wrapText="1"/>
    </xf>
    <xf numFmtId="0" fontId="7" fillId="13" borderId="39" xfId="22" applyFont="1" applyFill="1" applyBorder="1" applyAlignment="1">
      <alignment horizontal="center" vertical="center" wrapText="1"/>
    </xf>
    <xf numFmtId="0" fontId="6" fillId="13" borderId="6" xfId="22" applyFont="1" applyFill="1" applyBorder="1" applyAlignment="1">
      <alignment horizontal="center" vertical="center" wrapText="1"/>
    </xf>
    <xf numFmtId="9" fontId="28" fillId="0" borderId="6" xfId="30" applyFont="1" applyFill="1" applyBorder="1" applyAlignment="1" applyProtection="1">
      <alignment horizontal="center" vertical="center" wrapText="1"/>
    </xf>
    <xf numFmtId="9" fontId="28" fillId="0" borderId="5" xfId="30" applyFont="1" applyFill="1" applyBorder="1" applyAlignment="1" applyProtection="1">
      <alignment horizontal="center" vertical="center" wrapText="1"/>
    </xf>
    <xf numFmtId="9" fontId="28" fillId="0" borderId="16" xfId="30" applyFont="1" applyFill="1" applyBorder="1" applyAlignment="1" applyProtection="1">
      <alignment horizontal="center" vertical="center" wrapText="1"/>
    </xf>
    <xf numFmtId="9" fontId="28" fillId="0" borderId="28" xfId="30" applyFont="1" applyFill="1" applyBorder="1" applyAlignment="1" applyProtection="1">
      <alignment horizontal="center" vertical="center" wrapText="1"/>
    </xf>
    <xf numFmtId="0" fontId="7" fillId="13" borderId="21" xfId="22" applyFont="1" applyFill="1" applyBorder="1" applyAlignment="1">
      <alignment horizontal="center" vertical="center" wrapText="1"/>
    </xf>
    <xf numFmtId="0" fontId="7" fillId="13" borderId="22" xfId="22" applyFont="1" applyFill="1" applyBorder="1" applyAlignment="1">
      <alignment horizontal="center" vertical="center" wrapText="1"/>
    </xf>
    <xf numFmtId="0" fontId="6" fillId="0" borderId="58" xfId="22" applyFont="1" applyBorder="1" applyAlignment="1">
      <alignment horizontal="center" vertical="center" wrapText="1"/>
    </xf>
    <xf numFmtId="0" fontId="6" fillId="0" borderId="14" xfId="22" applyFont="1" applyBorder="1" applyAlignment="1">
      <alignment horizontal="center" vertical="center" wrapText="1"/>
    </xf>
    <xf numFmtId="9" fontId="6" fillId="0" borderId="6" xfId="28" applyFont="1" applyBorder="1" applyAlignment="1">
      <alignment horizontal="center" vertical="center" wrapText="1"/>
    </xf>
    <xf numFmtId="0" fontId="6" fillId="0" borderId="18" xfId="22" applyFont="1" applyBorder="1" applyAlignment="1">
      <alignment horizontal="center" vertical="center" wrapText="1"/>
    </xf>
    <xf numFmtId="9" fontId="7" fillId="0" borderId="3" xfId="22" applyNumberFormat="1" applyFont="1" applyBorder="1" applyAlignment="1">
      <alignment horizontal="center" vertical="center" wrapText="1"/>
    </xf>
    <xf numFmtId="0" fontId="7" fillId="0" borderId="19" xfId="22" applyFont="1" applyBorder="1" applyAlignment="1">
      <alignment horizontal="center" vertical="center" wrapText="1"/>
    </xf>
    <xf numFmtId="0" fontId="7" fillId="13" borderId="20" xfId="22" applyFont="1" applyFill="1" applyBorder="1" applyAlignment="1">
      <alignment horizontal="center" vertical="center" wrapText="1"/>
    </xf>
    <xf numFmtId="0" fontId="7" fillId="13" borderId="40" xfId="22" applyFont="1" applyFill="1" applyBorder="1" applyAlignment="1">
      <alignment horizontal="center" vertical="center" wrapText="1"/>
    </xf>
    <xf numFmtId="0" fontId="7" fillId="13" borderId="4" xfId="22" applyFont="1" applyFill="1" applyBorder="1" applyAlignment="1">
      <alignment horizontal="center" vertical="center" wrapText="1"/>
    </xf>
    <xf numFmtId="0" fontId="7" fillId="13" borderId="41" xfId="22" applyFont="1" applyFill="1" applyBorder="1" applyAlignment="1">
      <alignment horizontal="center" vertical="center" wrapText="1"/>
    </xf>
    <xf numFmtId="0" fontId="7" fillId="13" borderId="42" xfId="22" applyFont="1" applyFill="1" applyBorder="1" applyAlignment="1">
      <alignment horizontal="center" vertical="center" wrapText="1"/>
    </xf>
    <xf numFmtId="0" fontId="7" fillId="13" borderId="43" xfId="22" applyFont="1" applyFill="1" applyBorder="1" applyAlignment="1">
      <alignment horizontal="center" vertical="center" wrapText="1"/>
    </xf>
    <xf numFmtId="9" fontId="28" fillId="0" borderId="29" xfId="30" applyFont="1" applyFill="1" applyBorder="1" applyAlignment="1" applyProtection="1">
      <alignment horizontal="center" vertical="center" wrapText="1"/>
    </xf>
    <xf numFmtId="9" fontId="28" fillId="0" borderId="7" xfId="30" applyFont="1" applyFill="1" applyBorder="1" applyAlignment="1" applyProtection="1">
      <alignment horizontal="center" vertical="center" wrapText="1"/>
    </xf>
    <xf numFmtId="9" fontId="28" fillId="0" borderId="8" xfId="30" applyFont="1" applyFill="1" applyBorder="1" applyAlignment="1" applyProtection="1">
      <alignment horizontal="center" vertical="center" wrapText="1"/>
    </xf>
    <xf numFmtId="9" fontId="28" fillId="0" borderId="44" xfId="30" applyFont="1" applyFill="1" applyBorder="1" applyAlignment="1" applyProtection="1">
      <alignment horizontal="center" vertical="center" wrapText="1"/>
    </xf>
    <xf numFmtId="9" fontId="28" fillId="0" borderId="45" xfId="30" applyFont="1" applyFill="1" applyBorder="1" applyAlignment="1" applyProtection="1">
      <alignment horizontal="center" vertical="center" wrapText="1"/>
    </xf>
    <xf numFmtId="9" fontId="28" fillId="0" borderId="46" xfId="30" applyFont="1" applyFill="1" applyBorder="1" applyAlignment="1" applyProtection="1">
      <alignment horizontal="center" vertical="center" wrapText="1"/>
    </xf>
    <xf numFmtId="0" fontId="7" fillId="13" borderId="52" xfId="22" applyFont="1" applyFill="1" applyBorder="1" applyAlignment="1">
      <alignment horizontal="center" vertical="center" wrapText="1"/>
    </xf>
    <xf numFmtId="9" fontId="6" fillId="0" borderId="29" xfId="22" applyNumberFormat="1" applyFont="1" applyBorder="1" applyAlignment="1">
      <alignment horizontal="left" vertical="center" wrapText="1"/>
    </xf>
    <xf numFmtId="9" fontId="6" fillId="0" borderId="7" xfId="22" applyNumberFormat="1" applyFont="1" applyBorder="1" applyAlignment="1">
      <alignment horizontal="left" vertical="center" wrapText="1"/>
    </xf>
    <xf numFmtId="9" fontId="6" fillId="0" borderId="59" xfId="22" applyNumberFormat="1" applyFont="1" applyBorder="1" applyAlignment="1">
      <alignment horizontal="left" vertical="center" wrapText="1"/>
    </xf>
    <xf numFmtId="9" fontId="6" fillId="0" borderId="15" xfId="22" applyNumberFormat="1" applyFont="1" applyBorder="1" applyAlignment="1">
      <alignment horizontal="left" vertical="center" wrapText="1"/>
    </xf>
    <xf numFmtId="9" fontId="6" fillId="0" borderId="10" xfId="22" applyNumberFormat="1" applyFont="1" applyBorder="1" applyAlignment="1">
      <alignment horizontal="left" vertical="center" wrapText="1"/>
    </xf>
    <xf numFmtId="9" fontId="6" fillId="0" borderId="60" xfId="22" applyNumberFormat="1" applyFont="1" applyBorder="1" applyAlignment="1">
      <alignment horizontal="left" vertical="center" wrapText="1"/>
    </xf>
    <xf numFmtId="9" fontId="6" fillId="0" borderId="29" xfId="22" applyNumberFormat="1" applyFont="1" applyBorder="1" applyAlignment="1">
      <alignment horizontal="justify" vertical="top" wrapText="1"/>
    </xf>
    <xf numFmtId="9" fontId="6" fillId="0" borderId="7" xfId="22" applyNumberFormat="1" applyFont="1" applyBorder="1" applyAlignment="1">
      <alignment horizontal="justify" vertical="top" wrapText="1"/>
    </xf>
    <xf numFmtId="9" fontId="6" fillId="0" borderId="8" xfId="22" applyNumberFormat="1" applyFont="1" applyBorder="1" applyAlignment="1">
      <alignment horizontal="justify" vertical="top" wrapText="1"/>
    </xf>
    <xf numFmtId="9" fontId="6" fillId="0" borderId="15" xfId="22" applyNumberFormat="1" applyFont="1" applyBorder="1" applyAlignment="1">
      <alignment horizontal="justify" vertical="top" wrapText="1"/>
    </xf>
    <xf numFmtId="9" fontId="6" fillId="0" borderId="10" xfId="22" applyNumberFormat="1" applyFont="1" applyBorder="1" applyAlignment="1">
      <alignment horizontal="justify" vertical="top" wrapText="1"/>
    </xf>
    <xf numFmtId="9" fontId="6" fillId="0" borderId="11" xfId="22" applyNumberFormat="1" applyFont="1" applyBorder="1" applyAlignment="1">
      <alignment horizontal="justify" vertical="top" wrapText="1"/>
    </xf>
    <xf numFmtId="9" fontId="28" fillId="0" borderId="29" xfId="22" applyNumberFormat="1" applyFont="1" applyBorder="1" applyAlignment="1">
      <alignment horizontal="left" vertical="center" wrapText="1"/>
    </xf>
    <xf numFmtId="9" fontId="28" fillId="0" borderId="7" xfId="22" applyNumberFormat="1" applyFont="1" applyBorder="1" applyAlignment="1">
      <alignment horizontal="left" vertical="center" wrapText="1"/>
    </xf>
    <xf numFmtId="9" fontId="28" fillId="0" borderId="59" xfId="22" applyNumberFormat="1" applyFont="1" applyBorder="1" applyAlignment="1">
      <alignment horizontal="left" vertical="center" wrapText="1"/>
    </xf>
    <xf numFmtId="9" fontId="28" fillId="0" borderId="15" xfId="22" applyNumberFormat="1" applyFont="1" applyBorder="1" applyAlignment="1">
      <alignment horizontal="left" vertical="center" wrapText="1"/>
    </xf>
    <xf numFmtId="9" fontId="28" fillId="0" borderId="10" xfId="22" applyNumberFormat="1" applyFont="1" applyBorder="1" applyAlignment="1">
      <alignment horizontal="left" vertical="center" wrapText="1"/>
    </xf>
    <xf numFmtId="9" fontId="28" fillId="0" borderId="60" xfId="22" applyNumberFormat="1" applyFont="1" applyBorder="1" applyAlignment="1">
      <alignment horizontal="left" vertical="center" wrapText="1"/>
    </xf>
    <xf numFmtId="9" fontId="6" fillId="0" borderId="8" xfId="22" applyNumberFormat="1" applyFont="1" applyBorder="1" applyAlignment="1">
      <alignment horizontal="left" vertical="center" wrapText="1"/>
    </xf>
    <xf numFmtId="9" fontId="6" fillId="0" borderId="11" xfId="22" applyNumberFormat="1" applyFont="1" applyBorder="1" applyAlignment="1">
      <alignment horizontal="left" vertical="center" wrapText="1"/>
    </xf>
    <xf numFmtId="0" fontId="29" fillId="0" borderId="5" xfId="22" applyFont="1" applyBorder="1" applyAlignment="1">
      <alignment horizontal="center" vertical="center" wrapText="1"/>
    </xf>
    <xf numFmtId="2" fontId="6" fillId="0" borderId="13" xfId="22" applyNumberFormat="1" applyFont="1" applyBorder="1" applyAlignment="1">
      <alignment vertical="center" wrapText="1"/>
    </xf>
    <xf numFmtId="9" fontId="28" fillId="0" borderId="8" xfId="22" applyNumberFormat="1" applyFont="1" applyBorder="1" applyAlignment="1">
      <alignment horizontal="left" vertical="center" wrapText="1"/>
    </xf>
    <xf numFmtId="9" fontId="28" fillId="0" borderId="11" xfId="22" applyNumberFormat="1" applyFont="1" applyBorder="1" applyAlignment="1">
      <alignment horizontal="left" vertical="center" wrapText="1"/>
    </xf>
    <xf numFmtId="9" fontId="6" fillId="0" borderId="6" xfId="30" applyFont="1" applyFill="1" applyBorder="1" applyAlignment="1" applyProtection="1">
      <alignment horizontal="center" vertical="center" wrapText="1"/>
    </xf>
    <xf numFmtId="9" fontId="6" fillId="0" borderId="5" xfId="30" applyFont="1" applyFill="1" applyBorder="1" applyAlignment="1" applyProtection="1">
      <alignment horizontal="center" vertical="center" wrapText="1"/>
    </xf>
    <xf numFmtId="0" fontId="33" fillId="0" borderId="35"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9" fontId="29" fillId="0" borderId="6" xfId="30" applyFont="1" applyFill="1" applyBorder="1" applyAlignment="1" applyProtection="1">
      <alignment horizontal="center" vertical="center" wrapText="1"/>
    </xf>
    <xf numFmtId="9" fontId="29" fillId="0" borderId="5" xfId="30" applyFont="1" applyFill="1" applyBorder="1" applyAlignment="1" applyProtection="1">
      <alignment horizontal="center" vertical="center" wrapText="1"/>
    </xf>
    <xf numFmtId="0" fontId="29" fillId="0" borderId="28" xfId="22" applyFont="1" applyBorder="1" applyAlignment="1">
      <alignment horizontal="center" vertical="center" wrapText="1"/>
    </xf>
    <xf numFmtId="9" fontId="29" fillId="0" borderId="16" xfId="30" applyFont="1" applyFill="1" applyBorder="1" applyAlignment="1" applyProtection="1">
      <alignment horizontal="center" vertical="center" wrapText="1"/>
    </xf>
    <xf numFmtId="9" fontId="29" fillId="0" borderId="28" xfId="30" applyFont="1" applyFill="1" applyBorder="1" applyAlignment="1" applyProtection="1">
      <alignment horizontal="center" vertical="center" wrapText="1"/>
    </xf>
    <xf numFmtId="9" fontId="29" fillId="0" borderId="29" xfId="22" applyNumberFormat="1" applyFont="1" applyBorder="1" applyAlignment="1">
      <alignment horizontal="center" vertical="center" wrapText="1"/>
    </xf>
    <xf numFmtId="9" fontId="29" fillId="0" borderId="7" xfId="22" applyNumberFormat="1" applyFont="1" applyBorder="1" applyAlignment="1">
      <alignment horizontal="center" vertical="center" wrapText="1"/>
    </xf>
    <xf numFmtId="9" fontId="29" fillId="0" borderId="59" xfId="22" applyNumberFormat="1" applyFont="1" applyBorder="1" applyAlignment="1">
      <alignment horizontal="center" vertical="center" wrapText="1"/>
    </xf>
    <xf numFmtId="9" fontId="29" fillId="0" borderId="15" xfId="22" applyNumberFormat="1" applyFont="1" applyBorder="1" applyAlignment="1">
      <alignment horizontal="center" vertical="center" wrapText="1"/>
    </xf>
    <xf numFmtId="9" fontId="29" fillId="0" borderId="10" xfId="22" applyNumberFormat="1" applyFont="1" applyBorder="1" applyAlignment="1">
      <alignment horizontal="center" vertical="center" wrapText="1"/>
    </xf>
    <xf numFmtId="9" fontId="29" fillId="0" borderId="60" xfId="22" applyNumberFormat="1" applyFont="1" applyBorder="1" applyAlignment="1">
      <alignment horizontal="center" vertical="center" wrapText="1"/>
    </xf>
    <xf numFmtId="9" fontId="29" fillId="0" borderId="29" xfId="30" applyFont="1" applyFill="1" applyBorder="1" applyAlignment="1" applyProtection="1">
      <alignment horizontal="center" vertical="center" wrapText="1"/>
    </xf>
    <xf numFmtId="9" fontId="29" fillId="0" borderId="7" xfId="30" applyFont="1" applyFill="1" applyBorder="1" applyAlignment="1" applyProtection="1">
      <alignment horizontal="center" vertical="center" wrapText="1"/>
    </xf>
    <xf numFmtId="9" fontId="29" fillId="0" borderId="8" xfId="30" applyFont="1" applyFill="1" applyBorder="1" applyAlignment="1" applyProtection="1">
      <alignment horizontal="center" vertical="center" wrapText="1"/>
    </xf>
    <xf numFmtId="9" fontId="29" fillId="0" borderId="44" xfId="30" applyFont="1" applyFill="1" applyBorder="1" applyAlignment="1" applyProtection="1">
      <alignment horizontal="center" vertical="center" wrapText="1"/>
    </xf>
    <xf numFmtId="9" fontId="29" fillId="0" borderId="45" xfId="30" applyFont="1" applyFill="1" applyBorder="1" applyAlignment="1" applyProtection="1">
      <alignment horizontal="center" vertical="center" wrapText="1"/>
    </xf>
    <xf numFmtId="9" fontId="29" fillId="0" borderId="46" xfId="30" applyFont="1" applyFill="1" applyBorder="1" applyAlignment="1" applyProtection="1">
      <alignment horizontal="center" vertical="center" wrapText="1"/>
    </xf>
    <xf numFmtId="9" fontId="29" fillId="0" borderId="8" xfId="22" applyNumberFormat="1" applyFont="1" applyBorder="1" applyAlignment="1">
      <alignment horizontal="center" vertical="center" wrapText="1"/>
    </xf>
    <xf numFmtId="9" fontId="29" fillId="0" borderId="11" xfId="22" applyNumberFormat="1" applyFont="1" applyBorder="1" applyAlignment="1">
      <alignment horizontal="center" vertical="center" wrapText="1"/>
    </xf>
    <xf numFmtId="0" fontId="27" fillId="0" borderId="53" xfId="0" applyFont="1" applyBorder="1" applyAlignment="1">
      <alignment horizontal="center" vertical="center"/>
    </xf>
    <xf numFmtId="0" fontId="27" fillId="0" borderId="54" xfId="0" applyFont="1" applyBorder="1" applyAlignment="1">
      <alignment horizontal="center" vertical="center"/>
    </xf>
    <xf numFmtId="2" fontId="6" fillId="14" borderId="14" xfId="22" applyNumberFormat="1" applyFont="1" applyFill="1" applyBorder="1" applyAlignment="1">
      <alignment horizontal="justify" vertical="center" wrapText="1"/>
    </xf>
    <xf numFmtId="2" fontId="6" fillId="14" borderId="13" xfId="22" applyNumberFormat="1" applyFont="1" applyFill="1" applyBorder="1" applyAlignment="1">
      <alignment horizontal="justify" vertical="center" wrapText="1"/>
    </xf>
    <xf numFmtId="9" fontId="6" fillId="0" borderId="3" xfId="22" applyNumberFormat="1" applyFont="1" applyBorder="1" applyAlignment="1">
      <alignment horizontal="center" vertical="center" wrapText="1"/>
    </xf>
    <xf numFmtId="0" fontId="6" fillId="0" borderId="19" xfId="22" applyFont="1" applyBorder="1" applyAlignment="1">
      <alignment horizontal="center" vertical="center" wrapText="1"/>
    </xf>
    <xf numFmtId="9" fontId="28" fillId="0" borderId="29" xfId="22" applyNumberFormat="1" applyFont="1" applyBorder="1" applyAlignment="1">
      <alignment horizontal="justify" vertical="top" wrapText="1"/>
    </xf>
    <xf numFmtId="9" fontId="28" fillId="0" borderId="7" xfId="22" applyNumberFormat="1" applyFont="1" applyBorder="1" applyAlignment="1">
      <alignment horizontal="justify" vertical="top" wrapText="1"/>
    </xf>
    <xf numFmtId="9" fontId="28" fillId="0" borderId="8" xfId="22" applyNumberFormat="1" applyFont="1" applyBorder="1" applyAlignment="1">
      <alignment horizontal="justify" vertical="top" wrapText="1"/>
    </xf>
    <xf numFmtId="9" fontId="28" fillId="0" borderId="15" xfId="22" applyNumberFormat="1" applyFont="1" applyBorder="1" applyAlignment="1">
      <alignment horizontal="justify" vertical="top" wrapText="1"/>
    </xf>
    <xf numFmtId="9" fontId="28" fillId="0" borderId="10" xfId="22" applyNumberFormat="1" applyFont="1" applyBorder="1" applyAlignment="1">
      <alignment horizontal="justify" vertical="top" wrapText="1"/>
    </xf>
    <xf numFmtId="9" fontId="28" fillId="0" borderId="11" xfId="22" applyNumberFormat="1" applyFont="1" applyBorder="1" applyAlignment="1">
      <alignment horizontal="justify" vertical="top" wrapText="1"/>
    </xf>
    <xf numFmtId="2" fontId="6" fillId="0" borderId="13" xfId="22" applyNumberFormat="1" applyFont="1" applyBorder="1" applyAlignment="1">
      <alignment horizontal="justify" vertical="center" wrapText="1"/>
    </xf>
    <xf numFmtId="2" fontId="6" fillId="0" borderId="23" xfId="22" applyNumberFormat="1" applyFont="1" applyBorder="1" applyAlignment="1">
      <alignment horizontal="justify" vertical="center" wrapText="1"/>
    </xf>
    <xf numFmtId="0" fontId="30" fillId="10" borderId="3"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38" xfId="0" applyFont="1" applyFill="1" applyBorder="1" applyAlignment="1">
      <alignment horizontal="center" vertical="center" wrapText="1"/>
    </xf>
    <xf numFmtId="0" fontId="30" fillId="10" borderId="39"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30" fillId="10" borderId="12" xfId="0" applyFont="1" applyFill="1" applyBorder="1" applyAlignment="1">
      <alignment horizontal="center" vertical="center"/>
    </xf>
    <xf numFmtId="0" fontId="30" fillId="10" borderId="38" xfId="0" applyFont="1" applyFill="1" applyBorder="1" applyAlignment="1">
      <alignment horizontal="center" vertical="center"/>
    </xf>
    <xf numFmtId="0" fontId="30" fillId="10" borderId="39" xfId="0" applyFont="1" applyFill="1" applyBorder="1" applyAlignment="1">
      <alignment horizontal="center" vertical="center"/>
    </xf>
    <xf numFmtId="0" fontId="30" fillId="10" borderId="6" xfId="0" applyFont="1" applyFill="1" applyBorder="1" applyAlignment="1">
      <alignment horizontal="center" vertical="center" wrapText="1"/>
    </xf>
    <xf numFmtId="0" fontId="30" fillId="10" borderId="29" xfId="0" applyFont="1" applyFill="1" applyBorder="1" applyAlignment="1">
      <alignment horizontal="center" vertical="center"/>
    </xf>
    <xf numFmtId="0" fontId="30" fillId="10" borderId="7" xfId="0" applyFont="1" applyFill="1" applyBorder="1" applyAlignment="1">
      <alignment horizontal="center" vertical="center"/>
    </xf>
    <xf numFmtId="0" fontId="30" fillId="10" borderId="30" xfId="0" applyFont="1" applyFill="1" applyBorder="1" applyAlignment="1">
      <alignment horizontal="center" vertical="center"/>
    </xf>
    <xf numFmtId="0" fontId="30" fillId="10" borderId="0" xfId="0" applyFont="1" applyFill="1" applyAlignment="1">
      <alignment horizontal="center" vertical="center"/>
    </xf>
    <xf numFmtId="0" fontId="30" fillId="10" borderId="15" xfId="0" applyFont="1" applyFill="1" applyBorder="1" applyAlignment="1">
      <alignment horizontal="center" vertical="center"/>
    </xf>
    <xf numFmtId="0" fontId="30" fillId="10" borderId="10" xfId="0" applyFont="1" applyFill="1" applyBorder="1" applyAlignment="1">
      <alignment horizontal="center" vertical="center"/>
    </xf>
    <xf numFmtId="0" fontId="30" fillId="0" borderId="6" xfId="0" applyFont="1" applyBorder="1" applyAlignment="1">
      <alignment horizontal="center" vertical="center" wrapText="1"/>
    </xf>
    <xf numFmtId="14" fontId="36" fillId="0" borderId="6" xfId="0" applyNumberFormat="1" applyFont="1" applyBorder="1" applyAlignment="1">
      <alignment horizontal="center" vertical="center"/>
    </xf>
    <xf numFmtId="0" fontId="36" fillId="0" borderId="6" xfId="0" applyFont="1" applyBorder="1" applyAlignment="1">
      <alignment horizontal="center" vertical="center"/>
    </xf>
    <xf numFmtId="0" fontId="28" fillId="0" borderId="6" xfId="0" applyFont="1" applyBorder="1" applyAlignment="1">
      <alignment horizontal="center" vertical="center"/>
    </xf>
    <xf numFmtId="0" fontId="30" fillId="12" borderId="6" xfId="22" applyFont="1" applyFill="1" applyBorder="1" applyAlignment="1">
      <alignment horizontal="center" vertical="center" wrapText="1"/>
    </xf>
    <xf numFmtId="0" fontId="7" fillId="12" borderId="6" xfId="22" applyFont="1" applyFill="1" applyBorder="1" applyAlignment="1">
      <alignment horizontal="center" vertical="center" wrapText="1"/>
    </xf>
    <xf numFmtId="0" fontId="7" fillId="9" borderId="6" xfId="22" applyFont="1" applyFill="1" applyBorder="1" applyAlignment="1">
      <alignment horizontal="left" vertical="center" wrapText="1"/>
    </xf>
    <xf numFmtId="0" fontId="7" fillId="0" borderId="43" xfId="0" applyFont="1" applyBorder="1" applyAlignment="1">
      <alignment horizontal="left" vertical="center" wrapText="1"/>
    </xf>
    <xf numFmtId="0" fontId="7" fillId="0" borderId="21" xfId="0" applyFont="1" applyBorder="1" applyAlignment="1">
      <alignment horizontal="left" vertical="center" wrapText="1"/>
    </xf>
    <xf numFmtId="0" fontId="7" fillId="0" borderId="39" xfId="0" applyFont="1" applyBorder="1" applyAlignment="1">
      <alignment horizontal="left" vertical="center" wrapText="1"/>
    </xf>
    <xf numFmtId="0" fontId="7" fillId="0" borderId="6" xfId="0" applyFont="1" applyBorder="1" applyAlignment="1">
      <alignment horizontal="left" vertical="center" wrapText="1"/>
    </xf>
    <xf numFmtId="0" fontId="30" fillId="0" borderId="6" xfId="0" applyFont="1" applyBorder="1" applyAlignment="1">
      <alignment horizontal="left" vertical="center" wrapText="1"/>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29"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10" borderId="8" xfId="0" applyFont="1" applyFill="1" applyBorder="1" applyAlignment="1">
      <alignment horizontal="center" vertical="center"/>
    </xf>
    <xf numFmtId="0" fontId="30" fillId="10" borderId="9" xfId="0" applyFont="1" applyFill="1" applyBorder="1" applyAlignment="1">
      <alignment horizontal="center" vertical="center"/>
    </xf>
    <xf numFmtId="0" fontId="30" fillId="10" borderId="11" xfId="0" applyFont="1" applyFill="1" applyBorder="1" applyAlignment="1">
      <alignment horizontal="center" vertical="center"/>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39" xfId="0" applyFont="1" applyBorder="1" applyAlignment="1">
      <alignment horizontal="left" vertical="center"/>
    </xf>
    <xf numFmtId="0" fontId="7" fillId="10" borderId="12"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7" fillId="10" borderId="3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8" fillId="9" borderId="4" xfId="0" applyFont="1" applyFill="1" applyBorder="1" applyAlignment="1">
      <alignment horizontal="center" vertical="center"/>
    </xf>
    <xf numFmtId="0" fontId="8" fillId="9" borderId="6" xfId="0" applyFont="1" applyFill="1" applyBorder="1" applyAlignment="1">
      <alignment horizontal="center" vertical="center"/>
    </xf>
    <xf numFmtId="0" fontId="7" fillId="10" borderId="6" xfId="0" applyFont="1" applyFill="1" applyBorder="1" applyAlignment="1">
      <alignment horizontal="center" vertical="center"/>
    </xf>
    <xf numFmtId="0" fontId="30" fillId="0" borderId="29"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30" fillId="0" borderId="6" xfId="0" applyFont="1" applyBorder="1" applyAlignment="1">
      <alignment horizontal="center" vertical="center"/>
    </xf>
    <xf numFmtId="0" fontId="7" fillId="0" borderId="6" xfId="0" applyFont="1" applyBorder="1" applyAlignment="1">
      <alignment vertical="center" wrapText="1"/>
    </xf>
    <xf numFmtId="0" fontId="6" fillId="0" borderId="20" xfId="22" applyFont="1" applyBorder="1" applyAlignment="1">
      <alignment horizontal="center" vertical="center" wrapText="1"/>
    </xf>
    <xf numFmtId="0" fontId="6" fillId="0" borderId="13" xfId="22" applyFont="1" applyBorder="1" applyAlignment="1">
      <alignment horizontal="center" vertical="center" wrapText="1"/>
    </xf>
    <xf numFmtId="0" fontId="6" fillId="0" borderId="23" xfId="22" applyFont="1" applyBorder="1" applyAlignment="1">
      <alignment horizontal="center" vertical="center" wrapText="1"/>
    </xf>
    <xf numFmtId="0" fontId="7" fillId="0" borderId="21" xfId="22" applyFont="1" applyBorder="1" applyAlignment="1">
      <alignment horizontal="center" vertical="center"/>
    </xf>
    <xf numFmtId="0" fontId="7" fillId="0" borderId="6" xfId="22" applyFont="1" applyBorder="1" applyAlignment="1">
      <alignment horizontal="center" vertical="center"/>
    </xf>
    <xf numFmtId="0" fontId="7" fillId="0" borderId="6" xfId="22" applyFont="1" applyBorder="1" applyAlignment="1">
      <alignment horizontal="center" vertical="center" wrapText="1"/>
    </xf>
    <xf numFmtId="0" fontId="7" fillId="13" borderId="5" xfId="22" applyFont="1" applyFill="1" applyBorder="1" applyAlignment="1">
      <alignment horizontal="center" vertical="center" wrapText="1"/>
    </xf>
    <xf numFmtId="0" fontId="7"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9" borderId="12" xfId="0" applyFill="1" applyBorder="1" applyAlignment="1">
      <alignment horizontal="left" vertical="center" wrapText="1"/>
    </xf>
    <xf numFmtId="0" fontId="0" fillId="9" borderId="38" xfId="0" applyFill="1" applyBorder="1" applyAlignment="1">
      <alignment horizontal="left" vertical="center"/>
    </xf>
    <xf numFmtId="0" fontId="0" fillId="9" borderId="52" xfId="0" applyFill="1" applyBorder="1" applyAlignment="1">
      <alignment horizontal="left" vertic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7" fillId="13" borderId="49" xfId="22" applyFont="1" applyFill="1" applyBorder="1" applyAlignment="1">
      <alignment horizontal="center" vertical="center" wrapText="1"/>
    </xf>
    <xf numFmtId="0" fontId="7" fillId="13" borderId="50" xfId="22" applyFont="1" applyFill="1" applyBorder="1" applyAlignment="1">
      <alignment horizontal="center" vertical="center" wrapText="1"/>
    </xf>
    <xf numFmtId="41" fontId="28" fillId="0" borderId="29" xfId="12" applyFont="1" applyFill="1" applyBorder="1" applyAlignment="1">
      <alignment horizontal="left" vertical="center"/>
    </xf>
    <xf numFmtId="41" fontId="28" fillId="0" borderId="30" xfId="12" applyFont="1" applyFill="1" applyBorder="1" applyAlignment="1">
      <alignment horizontal="left" vertical="center"/>
    </xf>
    <xf numFmtId="41" fontId="28" fillId="0" borderId="15" xfId="12" applyFont="1" applyFill="1" applyBorder="1" applyAlignment="1">
      <alignment horizontal="lef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00000000-0008-0000-0000-0000024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7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7"/>
  <sheetViews>
    <sheetView showGridLines="0" topLeftCell="A7" zoomScale="80" zoomScaleNormal="80" workbookViewId="0">
      <selection activeCell="A19" sqref="A19:AE19"/>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18"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20"/>
      <c r="B1" s="223" t="s">
        <v>0</v>
      </c>
      <c r="C1" s="224"/>
      <c r="D1" s="224"/>
      <c r="E1" s="224"/>
      <c r="F1" s="224"/>
      <c r="G1" s="224"/>
      <c r="H1" s="224"/>
      <c r="I1" s="224"/>
      <c r="J1" s="224"/>
      <c r="K1" s="224"/>
      <c r="L1" s="224"/>
      <c r="M1" s="224"/>
      <c r="N1" s="224"/>
      <c r="O1" s="224"/>
      <c r="P1" s="224"/>
      <c r="Q1" s="224"/>
      <c r="R1" s="224"/>
      <c r="S1" s="224"/>
      <c r="T1" s="224"/>
      <c r="U1" s="224"/>
      <c r="V1" s="224"/>
      <c r="W1" s="224"/>
      <c r="X1" s="224"/>
      <c r="Y1" s="224"/>
      <c r="Z1" s="224"/>
      <c r="AA1" s="225"/>
      <c r="AB1" s="232" t="s">
        <v>1</v>
      </c>
      <c r="AC1" s="233"/>
      <c r="AD1" s="233"/>
      <c r="AE1" s="234"/>
    </row>
    <row r="2" spans="1:31" ht="30.75" customHeight="1" thickBot="1" x14ac:dyDescent="0.3">
      <c r="A2" s="221"/>
      <c r="B2" s="223" t="s">
        <v>2</v>
      </c>
      <c r="C2" s="224"/>
      <c r="D2" s="224"/>
      <c r="E2" s="224"/>
      <c r="F2" s="224"/>
      <c r="G2" s="224"/>
      <c r="H2" s="224"/>
      <c r="I2" s="224"/>
      <c r="J2" s="224"/>
      <c r="K2" s="224"/>
      <c r="L2" s="224"/>
      <c r="M2" s="224"/>
      <c r="N2" s="224"/>
      <c r="O2" s="224"/>
      <c r="P2" s="224"/>
      <c r="Q2" s="224"/>
      <c r="R2" s="224"/>
      <c r="S2" s="224"/>
      <c r="T2" s="224"/>
      <c r="U2" s="224"/>
      <c r="V2" s="224"/>
      <c r="W2" s="224"/>
      <c r="X2" s="224"/>
      <c r="Y2" s="224"/>
      <c r="Z2" s="224"/>
      <c r="AA2" s="225"/>
      <c r="AB2" s="232" t="s">
        <v>3</v>
      </c>
      <c r="AC2" s="233"/>
      <c r="AD2" s="233"/>
      <c r="AE2" s="234"/>
    </row>
    <row r="3" spans="1:31" ht="24" customHeight="1" thickBot="1" x14ac:dyDescent="0.3">
      <c r="A3" s="221"/>
      <c r="B3" s="226" t="s">
        <v>4</v>
      </c>
      <c r="C3" s="227"/>
      <c r="D3" s="227"/>
      <c r="E3" s="227"/>
      <c r="F3" s="227"/>
      <c r="G3" s="227"/>
      <c r="H3" s="227"/>
      <c r="I3" s="227"/>
      <c r="J3" s="227"/>
      <c r="K3" s="227"/>
      <c r="L3" s="227"/>
      <c r="M3" s="227"/>
      <c r="N3" s="227"/>
      <c r="O3" s="227"/>
      <c r="P3" s="227"/>
      <c r="Q3" s="227"/>
      <c r="R3" s="227"/>
      <c r="S3" s="227"/>
      <c r="T3" s="227"/>
      <c r="U3" s="227"/>
      <c r="V3" s="227"/>
      <c r="W3" s="227"/>
      <c r="X3" s="227"/>
      <c r="Y3" s="227"/>
      <c r="Z3" s="227"/>
      <c r="AA3" s="228"/>
      <c r="AB3" s="232" t="s">
        <v>5</v>
      </c>
      <c r="AC3" s="233"/>
      <c r="AD3" s="233"/>
      <c r="AE3" s="234"/>
    </row>
    <row r="4" spans="1:31" ht="21.75" customHeight="1" thickBot="1" x14ac:dyDescent="0.3">
      <c r="A4" s="222"/>
      <c r="B4" s="229"/>
      <c r="C4" s="230"/>
      <c r="D4" s="230"/>
      <c r="E4" s="230"/>
      <c r="F4" s="230"/>
      <c r="G4" s="230"/>
      <c r="H4" s="230"/>
      <c r="I4" s="230"/>
      <c r="J4" s="230"/>
      <c r="K4" s="230"/>
      <c r="L4" s="230"/>
      <c r="M4" s="230"/>
      <c r="N4" s="230"/>
      <c r="O4" s="230"/>
      <c r="P4" s="230"/>
      <c r="Q4" s="230"/>
      <c r="R4" s="230"/>
      <c r="S4" s="230"/>
      <c r="T4" s="230"/>
      <c r="U4" s="230"/>
      <c r="V4" s="230"/>
      <c r="W4" s="230"/>
      <c r="X4" s="230"/>
      <c r="Y4" s="230"/>
      <c r="Z4" s="230"/>
      <c r="AA4" s="231"/>
      <c r="AB4" s="235" t="s">
        <v>6</v>
      </c>
      <c r="AC4" s="236"/>
      <c r="AD4" s="236"/>
      <c r="AE4" s="237"/>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38" t="s">
        <v>7</v>
      </c>
      <c r="B7" s="239"/>
      <c r="C7" s="275" t="s">
        <v>31</v>
      </c>
      <c r="D7" s="238" t="s">
        <v>8</v>
      </c>
      <c r="E7" s="244"/>
      <c r="F7" s="244"/>
      <c r="G7" s="244"/>
      <c r="H7" s="239"/>
      <c r="I7" s="269">
        <v>45418</v>
      </c>
      <c r="J7" s="270"/>
      <c r="K7" s="238" t="s">
        <v>10</v>
      </c>
      <c r="L7" s="239"/>
      <c r="M7" s="261" t="s">
        <v>11</v>
      </c>
      <c r="N7" s="262"/>
      <c r="O7" s="247"/>
      <c r="P7" s="248"/>
      <c r="Q7" s="4"/>
      <c r="R7" s="4"/>
      <c r="S7" s="4"/>
      <c r="T7" s="4"/>
      <c r="U7" s="4"/>
      <c r="V7" s="4"/>
      <c r="W7" s="4"/>
      <c r="X7" s="4"/>
      <c r="Y7" s="4"/>
      <c r="Z7" s="5"/>
      <c r="AA7" s="4"/>
      <c r="AB7" s="4"/>
      <c r="AD7" s="7"/>
      <c r="AE7" s="8"/>
    </row>
    <row r="8" spans="1:31" x14ac:dyDescent="0.25">
      <c r="A8" s="240"/>
      <c r="B8" s="241"/>
      <c r="C8" s="276"/>
      <c r="D8" s="240"/>
      <c r="E8" s="245"/>
      <c r="F8" s="245"/>
      <c r="G8" s="245"/>
      <c r="H8" s="241"/>
      <c r="I8" s="271"/>
      <c r="J8" s="272"/>
      <c r="K8" s="240"/>
      <c r="L8" s="241"/>
      <c r="M8" s="278" t="s">
        <v>12</v>
      </c>
      <c r="N8" s="279"/>
      <c r="O8" s="263"/>
      <c r="P8" s="264"/>
      <c r="Q8" s="4"/>
      <c r="R8" s="4"/>
      <c r="S8" s="4"/>
      <c r="T8" s="4"/>
      <c r="U8" s="4"/>
      <c r="V8" s="4"/>
      <c r="W8" s="4"/>
      <c r="X8" s="4"/>
      <c r="Y8" s="4"/>
      <c r="Z8" s="5"/>
      <c r="AA8" s="4"/>
      <c r="AB8" s="4"/>
      <c r="AD8" s="7"/>
      <c r="AE8" s="8"/>
    </row>
    <row r="9" spans="1:31" ht="15.75" thickBot="1" x14ac:dyDescent="0.3">
      <c r="A9" s="242"/>
      <c r="B9" s="243"/>
      <c r="C9" s="277"/>
      <c r="D9" s="242"/>
      <c r="E9" s="246"/>
      <c r="F9" s="246"/>
      <c r="G9" s="246"/>
      <c r="H9" s="243"/>
      <c r="I9" s="273"/>
      <c r="J9" s="274"/>
      <c r="K9" s="242"/>
      <c r="L9" s="243"/>
      <c r="M9" s="265" t="s">
        <v>13</v>
      </c>
      <c r="N9" s="266"/>
      <c r="O9" s="267" t="s">
        <v>403</v>
      </c>
      <c r="P9" s="268"/>
      <c r="Q9" s="4"/>
      <c r="R9" s="4"/>
      <c r="S9" s="4"/>
      <c r="T9" s="4"/>
      <c r="U9" s="4"/>
      <c r="V9" s="4"/>
      <c r="W9" s="4"/>
      <c r="X9" s="4"/>
      <c r="Y9" s="4"/>
      <c r="Z9" s="5"/>
      <c r="AA9" s="4"/>
      <c r="AB9" s="4"/>
      <c r="AD9" s="7"/>
      <c r="AE9" s="8"/>
    </row>
    <row r="10" spans="1:31" ht="15" customHeight="1" thickBot="1" x14ac:dyDescent="0.3">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25">
      <c r="A11" s="238" t="s">
        <v>14</v>
      </c>
      <c r="B11" s="239"/>
      <c r="C11" s="249" t="s">
        <v>15</v>
      </c>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1"/>
    </row>
    <row r="12" spans="1:31" ht="15" customHeight="1" x14ac:dyDescent="0.25">
      <c r="A12" s="240"/>
      <c r="B12" s="241"/>
      <c r="C12" s="252"/>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4"/>
    </row>
    <row r="13" spans="1:31" ht="15" customHeight="1" thickBot="1" x14ac:dyDescent="0.3">
      <c r="A13" s="242"/>
      <c r="B13" s="243"/>
      <c r="C13" s="255"/>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
      <c r="A15" s="218" t="s">
        <v>16</v>
      </c>
      <c r="B15" s="219"/>
      <c r="C15" s="258" t="s">
        <v>17</v>
      </c>
      <c r="D15" s="259"/>
      <c r="E15" s="259"/>
      <c r="F15" s="259"/>
      <c r="G15" s="259"/>
      <c r="H15" s="259"/>
      <c r="I15" s="259"/>
      <c r="J15" s="259"/>
      <c r="K15" s="260"/>
      <c r="L15" s="208" t="s">
        <v>18</v>
      </c>
      <c r="M15" s="209"/>
      <c r="N15" s="209"/>
      <c r="O15" s="209"/>
      <c r="P15" s="209"/>
      <c r="Q15" s="210"/>
      <c r="R15" s="211" t="s">
        <v>19</v>
      </c>
      <c r="S15" s="212"/>
      <c r="T15" s="212"/>
      <c r="U15" s="212"/>
      <c r="V15" s="212"/>
      <c r="W15" s="212"/>
      <c r="X15" s="213"/>
      <c r="Y15" s="208" t="s">
        <v>20</v>
      </c>
      <c r="Z15" s="210"/>
      <c r="AA15" s="198" t="s">
        <v>21</v>
      </c>
      <c r="AB15" s="199"/>
      <c r="AC15" s="199"/>
      <c r="AD15" s="199"/>
      <c r="AE15" s="200"/>
    </row>
    <row r="16" spans="1:31" ht="9" customHeight="1" thickBot="1" x14ac:dyDescent="0.3">
      <c r="A16" s="6"/>
      <c r="B16" s="4"/>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D16" s="7"/>
      <c r="AE16" s="8"/>
    </row>
    <row r="17" spans="1:34" s="15" customFormat="1" ht="37.5" customHeight="1" thickBot="1" x14ac:dyDescent="0.3">
      <c r="A17" s="218" t="s">
        <v>22</v>
      </c>
      <c r="B17" s="219"/>
      <c r="C17" s="198" t="s">
        <v>23</v>
      </c>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200"/>
    </row>
    <row r="18" spans="1:34"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4" ht="32.1" customHeight="1" thickBot="1" x14ac:dyDescent="0.3">
      <c r="A19" s="208" t="s">
        <v>24</v>
      </c>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10"/>
      <c r="AF19" s="19"/>
    </row>
    <row r="20" spans="1:34" ht="32.1" customHeight="1" thickBot="1" x14ac:dyDescent="0.3">
      <c r="A20" s="105" t="s">
        <v>25</v>
      </c>
      <c r="B20" s="205" t="s">
        <v>26</v>
      </c>
      <c r="C20" s="206"/>
      <c r="D20" s="206"/>
      <c r="E20" s="206"/>
      <c r="F20" s="206"/>
      <c r="G20" s="206"/>
      <c r="H20" s="206"/>
      <c r="I20" s="206"/>
      <c r="J20" s="206"/>
      <c r="K20" s="206"/>
      <c r="L20" s="206"/>
      <c r="M20" s="206"/>
      <c r="N20" s="206"/>
      <c r="O20" s="207"/>
      <c r="P20" s="208" t="s">
        <v>27</v>
      </c>
      <c r="Q20" s="209"/>
      <c r="R20" s="209"/>
      <c r="S20" s="209"/>
      <c r="T20" s="209"/>
      <c r="U20" s="209"/>
      <c r="V20" s="209"/>
      <c r="W20" s="209"/>
      <c r="X20" s="209"/>
      <c r="Y20" s="209"/>
      <c r="Z20" s="209"/>
      <c r="AA20" s="209"/>
      <c r="AB20" s="209"/>
      <c r="AC20" s="209"/>
      <c r="AD20" s="209"/>
      <c r="AE20" s="210"/>
      <c r="AF20" s="19"/>
    </row>
    <row r="21" spans="1:34" ht="33.75" customHeight="1" thickBot="1" x14ac:dyDescent="0.3">
      <c r="A21" s="75"/>
      <c r="B21" s="113"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06" t="s">
        <v>29</v>
      </c>
      <c r="S21" s="106" t="s">
        <v>30</v>
      </c>
      <c r="T21" s="106" t="s">
        <v>31</v>
      </c>
      <c r="U21" s="106" t="s">
        <v>32</v>
      </c>
      <c r="V21" s="106" t="s">
        <v>33</v>
      </c>
      <c r="W21" s="106" t="s">
        <v>34</v>
      </c>
      <c r="X21" s="106" t="s">
        <v>35</v>
      </c>
      <c r="Y21" s="106" t="s">
        <v>36</v>
      </c>
      <c r="Z21" s="106" t="s">
        <v>37</v>
      </c>
      <c r="AA21" s="106" t="s">
        <v>38</v>
      </c>
      <c r="AB21" s="106" t="s">
        <v>39</v>
      </c>
      <c r="AC21" s="106" t="s">
        <v>40</v>
      </c>
      <c r="AD21" s="137" t="s">
        <v>42</v>
      </c>
      <c r="AE21" s="137" t="s">
        <v>43</v>
      </c>
      <c r="AF21" s="1"/>
    </row>
    <row r="22" spans="1:34" ht="32.1" customHeight="1" x14ac:dyDescent="0.25">
      <c r="A22" s="134" t="s">
        <v>44</v>
      </c>
      <c r="B22" s="169">
        <v>114831437</v>
      </c>
      <c r="C22" s="169">
        <v>192273427</v>
      </c>
      <c r="D22" s="82">
        <v>1306021</v>
      </c>
      <c r="E22" s="82"/>
      <c r="F22" s="162"/>
      <c r="G22" s="82"/>
      <c r="H22" s="82"/>
      <c r="I22" s="82"/>
      <c r="J22" s="82"/>
      <c r="K22" s="82"/>
      <c r="L22" s="82"/>
      <c r="M22" s="82"/>
      <c r="N22" s="169">
        <f>SUM(B22:M22)</f>
        <v>308410885</v>
      </c>
      <c r="O22" s="85"/>
      <c r="P22" s="134" t="s">
        <v>45</v>
      </c>
      <c r="Q22" s="171">
        <v>45633000</v>
      </c>
      <c r="R22" s="172">
        <v>935097000</v>
      </c>
      <c r="S22" s="173">
        <v>91266000</v>
      </c>
      <c r="T22" s="172">
        <v>0</v>
      </c>
      <c r="U22" s="172">
        <v>130000000</v>
      </c>
      <c r="V22" s="172">
        <v>159377000</v>
      </c>
      <c r="W22" s="172"/>
      <c r="X22" s="172"/>
      <c r="Y22" s="172">
        <v>4915000</v>
      </c>
      <c r="Z22" s="172">
        <v>15000000</v>
      </c>
      <c r="AA22" s="172">
        <v>40875000</v>
      </c>
      <c r="AB22" s="173">
        <v>76869000</v>
      </c>
      <c r="AC22" s="172">
        <f>SUM(Q22:AB22)</f>
        <v>1499032000</v>
      </c>
      <c r="AE22" s="108"/>
      <c r="AF22" s="1"/>
    </row>
    <row r="23" spans="1:34" ht="32.1" customHeight="1" x14ac:dyDescent="0.25">
      <c r="A23" s="135" t="s">
        <v>46</v>
      </c>
      <c r="B23" s="81"/>
      <c r="C23" s="80"/>
      <c r="D23" s="80"/>
      <c r="E23" s="80"/>
      <c r="F23" s="162">
        <v>130469</v>
      </c>
      <c r="G23" s="80"/>
      <c r="H23" s="80"/>
      <c r="I23" s="80"/>
      <c r="J23" s="80"/>
      <c r="K23" s="80"/>
      <c r="L23" s="80"/>
      <c r="M23" s="80"/>
      <c r="N23" s="168">
        <f>SUM(B23:M23)</f>
        <v>130469</v>
      </c>
      <c r="O23" s="94" t="str">
        <f>IFERROR(N23/(SUMIF(B23:M23,"&gt;0",B22:M22))," ")</f>
        <v xml:space="preserve"> </v>
      </c>
      <c r="P23" s="135" t="s">
        <v>47</v>
      </c>
      <c r="Q23" s="81">
        <v>45633000</v>
      </c>
      <c r="R23" s="80">
        <v>393552163</v>
      </c>
      <c r="S23" s="80">
        <v>0</v>
      </c>
      <c r="T23" s="80">
        <f>468064865.9-R23-Q23</f>
        <v>28879702.899999976</v>
      </c>
      <c r="U23" s="80"/>
      <c r="V23" s="80"/>
      <c r="W23" s="80"/>
      <c r="X23" s="80"/>
      <c r="Y23" s="80"/>
      <c r="Z23" s="80"/>
      <c r="AA23" s="80"/>
      <c r="AB23" s="80"/>
      <c r="AC23" s="168">
        <f>SUM(Q23:AB23)</f>
        <v>468064865.89999998</v>
      </c>
      <c r="AD23" s="80">
        <f>AC23/SUM(Q22:V22)</f>
        <v>0.34381823783782989</v>
      </c>
      <c r="AE23" s="86">
        <f>AC23/AC22</f>
        <v>0.31224474587600531</v>
      </c>
      <c r="AF23" s="1"/>
    </row>
    <row r="24" spans="1:34" ht="32.1" customHeight="1" x14ac:dyDescent="0.25">
      <c r="A24" s="135" t="s">
        <v>48</v>
      </c>
      <c r="B24" s="161"/>
      <c r="C24" s="80"/>
      <c r="D24" s="80"/>
      <c r="E24" s="80"/>
      <c r="F24" s="80"/>
      <c r="G24" s="80"/>
      <c r="H24" s="80"/>
      <c r="I24" s="80"/>
      <c r="J24" s="80"/>
      <c r="K24" s="80"/>
      <c r="L24" s="80"/>
      <c r="M24" s="80"/>
      <c r="N24" s="80">
        <f>SUM(B24:M24)</f>
        <v>0</v>
      </c>
      <c r="O24" s="83"/>
      <c r="P24" s="135" t="s">
        <v>44</v>
      </c>
      <c r="Q24" s="81"/>
      <c r="R24" s="168"/>
      <c r="S24" s="168">
        <v>68341860</v>
      </c>
      <c r="T24" s="168">
        <v>98400720</v>
      </c>
      <c r="U24" s="168">
        <v>102094720</v>
      </c>
      <c r="V24" s="168">
        <v>311294720</v>
      </c>
      <c r="W24" s="168">
        <v>112094720</v>
      </c>
      <c r="X24" s="168">
        <v>112094720</v>
      </c>
      <c r="Y24" s="168">
        <v>117009720</v>
      </c>
      <c r="Z24" s="168">
        <v>127094720</v>
      </c>
      <c r="AA24" s="168">
        <v>147969720</v>
      </c>
      <c r="AB24" s="168">
        <v>302636380</v>
      </c>
      <c r="AC24" s="168">
        <f>SUM(Q24:AB24)</f>
        <v>1499032000</v>
      </c>
      <c r="AD24" s="80"/>
      <c r="AE24" s="109"/>
      <c r="AF24" s="1"/>
      <c r="AH24" s="196"/>
    </row>
    <row r="25" spans="1:34" ht="32.1" customHeight="1" thickBot="1" x14ac:dyDescent="0.3">
      <c r="A25" s="136" t="s">
        <v>49</v>
      </c>
      <c r="B25" s="116">
        <v>114831437</v>
      </c>
      <c r="C25" s="117">
        <v>192273427</v>
      </c>
      <c r="D25" s="117">
        <v>0</v>
      </c>
      <c r="E25" s="117">
        <v>199564</v>
      </c>
      <c r="F25" s="117"/>
      <c r="G25" s="117"/>
      <c r="H25" s="117"/>
      <c r="I25" s="117"/>
      <c r="J25" s="117"/>
      <c r="K25" s="117"/>
      <c r="L25" s="117"/>
      <c r="M25" s="117"/>
      <c r="N25" s="117">
        <f>SUM(B25:M25)</f>
        <v>307304428</v>
      </c>
      <c r="O25" s="118" t="str">
        <f>IFERROR(N25/(SUMIF(B25:M25,"&gt;0",B24:M24))," ")</f>
        <v xml:space="preserve"> </v>
      </c>
      <c r="P25" s="136" t="s">
        <v>49</v>
      </c>
      <c r="Q25" s="116">
        <v>0</v>
      </c>
      <c r="R25" s="117">
        <v>0</v>
      </c>
      <c r="S25" s="117">
        <v>42233319.890000001</v>
      </c>
      <c r="T25" s="117">
        <f>118983788-S25</f>
        <v>76750468.109999999</v>
      </c>
      <c r="U25" s="117"/>
      <c r="V25" s="117"/>
      <c r="W25" s="117"/>
      <c r="X25" s="117"/>
      <c r="Y25" s="117"/>
      <c r="Z25" s="117"/>
      <c r="AA25" s="117"/>
      <c r="AB25" s="117"/>
      <c r="AC25" s="191">
        <f>SUM(Q25:AB25)</f>
        <v>118983788</v>
      </c>
      <c r="AD25" s="194">
        <f>AC25/SUM(Q24:V24)</f>
        <v>0.20509777757138797</v>
      </c>
      <c r="AE25" s="119">
        <f>AC25/AC24</f>
        <v>7.9373747858618102E-2</v>
      </c>
      <c r="AF25" s="1"/>
      <c r="AG25" s="196"/>
      <c r="AH25" s="196"/>
    </row>
    <row r="26" spans="1:34" customFormat="1" ht="16.5" customHeight="1" thickBot="1" x14ac:dyDescent="0.3">
      <c r="AC26" s="174"/>
    </row>
    <row r="27" spans="1:34" ht="33.950000000000003" customHeight="1" x14ac:dyDescent="0.25">
      <c r="A27" s="280" t="s">
        <v>50</v>
      </c>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2"/>
    </row>
    <row r="28" spans="1:34" ht="15" customHeight="1" x14ac:dyDescent="0.25">
      <c r="A28" s="217" t="s">
        <v>51</v>
      </c>
      <c r="B28" s="201" t="s">
        <v>52</v>
      </c>
      <c r="C28" s="201"/>
      <c r="D28" s="201" t="s">
        <v>53</v>
      </c>
      <c r="E28" s="201"/>
      <c r="F28" s="201"/>
      <c r="G28" s="201"/>
      <c r="H28" s="201"/>
      <c r="I28" s="201"/>
      <c r="J28" s="201"/>
      <c r="K28" s="201"/>
      <c r="L28" s="201"/>
      <c r="M28" s="201"/>
      <c r="N28" s="201"/>
      <c r="O28" s="201"/>
      <c r="P28" s="201" t="s">
        <v>40</v>
      </c>
      <c r="Q28" s="201" t="s">
        <v>54</v>
      </c>
      <c r="R28" s="201"/>
      <c r="S28" s="201"/>
      <c r="T28" s="201"/>
      <c r="U28" s="201"/>
      <c r="V28" s="201"/>
      <c r="W28" s="201"/>
      <c r="X28" s="201"/>
      <c r="Y28" s="201" t="s">
        <v>55</v>
      </c>
      <c r="Z28" s="201"/>
      <c r="AA28" s="201"/>
      <c r="AB28" s="201"/>
      <c r="AC28" s="201"/>
      <c r="AD28" s="201"/>
      <c r="AE28" s="202"/>
    </row>
    <row r="29" spans="1:34" ht="27" customHeight="1" x14ac:dyDescent="0.25">
      <c r="A29" s="217"/>
      <c r="B29" s="201"/>
      <c r="C29" s="201"/>
      <c r="D29" s="101" t="s">
        <v>28</v>
      </c>
      <c r="E29" s="101" t="s">
        <v>29</v>
      </c>
      <c r="F29" s="101" t="s">
        <v>30</v>
      </c>
      <c r="G29" s="101" t="s">
        <v>31</v>
      </c>
      <c r="H29" s="101" t="s">
        <v>32</v>
      </c>
      <c r="I29" s="101" t="s">
        <v>33</v>
      </c>
      <c r="J29" s="101" t="s">
        <v>34</v>
      </c>
      <c r="K29" s="101" t="s">
        <v>35</v>
      </c>
      <c r="L29" s="101" t="s">
        <v>36</v>
      </c>
      <c r="M29" s="101" t="s">
        <v>37</v>
      </c>
      <c r="N29" s="101" t="s">
        <v>38</v>
      </c>
      <c r="O29" s="101" t="s">
        <v>39</v>
      </c>
      <c r="P29" s="201"/>
      <c r="Q29" s="201"/>
      <c r="R29" s="201"/>
      <c r="S29" s="201"/>
      <c r="T29" s="201"/>
      <c r="U29" s="201"/>
      <c r="V29" s="201"/>
      <c r="W29" s="201"/>
      <c r="X29" s="201"/>
      <c r="Y29" s="201"/>
      <c r="Z29" s="201"/>
      <c r="AA29" s="201"/>
      <c r="AB29" s="201"/>
      <c r="AC29" s="201"/>
      <c r="AD29" s="201"/>
      <c r="AE29" s="202"/>
    </row>
    <row r="30" spans="1:34" ht="90" customHeight="1" thickBot="1" x14ac:dyDescent="0.3">
      <c r="A30" s="110" t="s">
        <v>23</v>
      </c>
      <c r="B30" s="215"/>
      <c r="C30" s="215"/>
      <c r="D30" s="104"/>
      <c r="E30" s="104"/>
      <c r="F30" s="104"/>
      <c r="G30" s="104"/>
      <c r="H30" s="104"/>
      <c r="I30" s="104"/>
      <c r="J30" s="104"/>
      <c r="K30" s="104"/>
      <c r="L30" s="104"/>
      <c r="M30" s="104"/>
      <c r="N30" s="104"/>
      <c r="O30" s="104"/>
      <c r="P30" s="111">
        <f>SUM(D30:O30)</f>
        <v>0</v>
      </c>
      <c r="Q30" s="214"/>
      <c r="R30" s="214"/>
      <c r="S30" s="214"/>
      <c r="T30" s="214"/>
      <c r="U30" s="214"/>
      <c r="V30" s="214"/>
      <c r="W30" s="214"/>
      <c r="X30" s="214"/>
      <c r="Y30" s="203" t="s">
        <v>452</v>
      </c>
      <c r="Z30" s="203"/>
      <c r="AA30" s="203"/>
      <c r="AB30" s="203"/>
      <c r="AC30" s="203"/>
      <c r="AD30" s="203"/>
      <c r="AE30" s="204"/>
    </row>
    <row r="31" spans="1:34"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4" ht="45" customHeight="1" x14ac:dyDescent="0.25">
      <c r="A32" s="283" t="s">
        <v>58</v>
      </c>
      <c r="B32" s="284"/>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5"/>
    </row>
    <row r="33" spans="1:41" ht="23.1" customHeight="1" x14ac:dyDescent="0.25">
      <c r="A33" s="217" t="s">
        <v>59</v>
      </c>
      <c r="B33" s="201" t="s">
        <v>60</v>
      </c>
      <c r="C33" s="201" t="s">
        <v>52</v>
      </c>
      <c r="D33" s="201" t="s">
        <v>61</v>
      </c>
      <c r="E33" s="201"/>
      <c r="F33" s="201"/>
      <c r="G33" s="201"/>
      <c r="H33" s="201"/>
      <c r="I33" s="201"/>
      <c r="J33" s="201"/>
      <c r="K33" s="201"/>
      <c r="L33" s="201"/>
      <c r="M33" s="201"/>
      <c r="N33" s="201"/>
      <c r="O33" s="201"/>
      <c r="P33" s="201"/>
      <c r="Q33" s="201" t="s">
        <v>62</v>
      </c>
      <c r="R33" s="201"/>
      <c r="S33" s="201"/>
      <c r="T33" s="201"/>
      <c r="U33" s="201"/>
      <c r="V33" s="201"/>
      <c r="W33" s="201"/>
      <c r="X33" s="201"/>
      <c r="Y33" s="201"/>
      <c r="Z33" s="201"/>
      <c r="AA33" s="201"/>
      <c r="AB33" s="201"/>
      <c r="AC33" s="201"/>
      <c r="AD33" s="201"/>
      <c r="AE33" s="202"/>
      <c r="AG33" s="20"/>
      <c r="AH33" s="20"/>
      <c r="AI33" s="20"/>
      <c r="AJ33" s="20"/>
      <c r="AK33" s="20"/>
      <c r="AL33" s="20"/>
      <c r="AM33" s="20"/>
      <c r="AN33" s="20"/>
      <c r="AO33" s="20"/>
    </row>
    <row r="34" spans="1:41" ht="27" customHeight="1" x14ac:dyDescent="0.25">
      <c r="A34" s="217"/>
      <c r="B34" s="201"/>
      <c r="C34" s="289"/>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286" t="s">
        <v>63</v>
      </c>
      <c r="R34" s="287"/>
      <c r="S34" s="287"/>
      <c r="T34" s="288"/>
      <c r="U34" s="201" t="s">
        <v>64</v>
      </c>
      <c r="V34" s="201"/>
      <c r="W34" s="201"/>
      <c r="X34" s="201"/>
      <c r="Y34" s="201" t="s">
        <v>65</v>
      </c>
      <c r="Z34" s="201"/>
      <c r="AA34" s="201"/>
      <c r="AB34" s="201"/>
      <c r="AC34" s="201" t="s">
        <v>66</v>
      </c>
      <c r="AD34" s="201"/>
      <c r="AE34" s="202"/>
      <c r="AG34" s="20"/>
      <c r="AH34" s="20"/>
      <c r="AI34" s="20"/>
      <c r="AJ34" s="20"/>
      <c r="AK34" s="20"/>
      <c r="AL34" s="20"/>
      <c r="AM34" s="20"/>
      <c r="AN34" s="20"/>
      <c r="AO34" s="20"/>
    </row>
    <row r="35" spans="1:41" ht="180.75" customHeight="1" thickBot="1" x14ac:dyDescent="0.3">
      <c r="A35" s="296" t="s">
        <v>23</v>
      </c>
      <c r="B35" s="300">
        <v>0.51</v>
      </c>
      <c r="C35" s="21" t="s">
        <v>67</v>
      </c>
      <c r="D35" s="140"/>
      <c r="E35" s="140">
        <v>0.03</v>
      </c>
      <c r="F35" s="140">
        <v>0.04</v>
      </c>
      <c r="G35" s="140">
        <v>0.04</v>
      </c>
      <c r="H35" s="140">
        <v>0.04</v>
      </c>
      <c r="I35" s="140"/>
      <c r="J35" s="140"/>
      <c r="K35" s="140"/>
      <c r="L35" s="140"/>
      <c r="M35" s="140"/>
      <c r="N35" s="140"/>
      <c r="O35" s="140"/>
      <c r="P35" s="160">
        <f>SUM(D35:O35)</f>
        <v>0.15000000000000002</v>
      </c>
      <c r="Q35" s="308" t="s">
        <v>458</v>
      </c>
      <c r="R35" s="309"/>
      <c r="S35" s="309"/>
      <c r="T35" s="310"/>
      <c r="U35" s="290" t="s">
        <v>457</v>
      </c>
      <c r="V35" s="290"/>
      <c r="W35" s="290"/>
      <c r="X35" s="290"/>
      <c r="Y35" s="290" t="s">
        <v>424</v>
      </c>
      <c r="Z35" s="290"/>
      <c r="AA35" s="290"/>
      <c r="AB35" s="290"/>
      <c r="AC35" s="290" t="s">
        <v>416</v>
      </c>
      <c r="AD35" s="290"/>
      <c r="AE35" s="292"/>
      <c r="AG35" s="20"/>
      <c r="AH35" s="20"/>
      <c r="AI35" s="20"/>
      <c r="AJ35" s="20"/>
      <c r="AK35" s="20"/>
      <c r="AL35" s="20"/>
      <c r="AM35" s="20"/>
      <c r="AN35" s="20"/>
      <c r="AO35" s="20"/>
    </row>
    <row r="36" spans="1:41" ht="177.75" customHeight="1" thickBot="1" x14ac:dyDescent="0.3">
      <c r="A36" s="299"/>
      <c r="B36" s="301"/>
      <c r="C36" s="22" t="s">
        <v>72</v>
      </c>
      <c r="D36" s="24"/>
      <c r="E36" s="187">
        <v>0.03</v>
      </c>
      <c r="F36" s="187">
        <v>0.04</v>
      </c>
      <c r="G36" s="187">
        <v>0.04</v>
      </c>
      <c r="H36" s="24"/>
      <c r="I36" s="24"/>
      <c r="J36" s="24"/>
      <c r="K36" s="24"/>
      <c r="L36" s="24"/>
      <c r="M36" s="24"/>
      <c r="N36" s="24"/>
      <c r="O36" s="24"/>
      <c r="P36" s="71">
        <f>SUM(D36:O36)</f>
        <v>0.11000000000000001</v>
      </c>
      <c r="Q36" s="311"/>
      <c r="R36" s="312"/>
      <c r="S36" s="312"/>
      <c r="T36" s="313"/>
      <c r="U36" s="291"/>
      <c r="V36" s="291"/>
      <c r="W36" s="291"/>
      <c r="X36" s="291"/>
      <c r="Y36" s="291"/>
      <c r="Z36" s="291"/>
      <c r="AA36" s="291"/>
      <c r="AB36" s="291"/>
      <c r="AC36" s="291"/>
      <c r="AD36" s="291"/>
      <c r="AE36" s="293"/>
      <c r="AG36" s="20"/>
      <c r="AH36" s="20"/>
      <c r="AI36" s="20"/>
      <c r="AJ36" s="20"/>
      <c r="AK36" s="20"/>
      <c r="AL36" s="20"/>
      <c r="AM36" s="20"/>
      <c r="AN36" s="20"/>
      <c r="AO36" s="20"/>
    </row>
    <row r="37" spans="1:41" customFormat="1" ht="17.25" customHeight="1" thickBot="1" x14ac:dyDescent="0.3"/>
    <row r="38" spans="1:41" ht="45" customHeight="1" thickBot="1" x14ac:dyDescent="0.3">
      <c r="A38" s="283" t="s">
        <v>73</v>
      </c>
      <c r="B38" s="284"/>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5"/>
      <c r="AG38" s="20"/>
      <c r="AH38" s="20"/>
      <c r="AI38" s="20"/>
      <c r="AJ38" s="20"/>
      <c r="AK38" s="20"/>
      <c r="AL38" s="20"/>
      <c r="AM38" s="20"/>
      <c r="AN38" s="20"/>
      <c r="AO38" s="20"/>
    </row>
    <row r="39" spans="1:41" ht="26.1" customHeight="1" x14ac:dyDescent="0.25">
      <c r="A39" s="302" t="s">
        <v>74</v>
      </c>
      <c r="B39" s="294" t="s">
        <v>75</v>
      </c>
      <c r="C39" s="303" t="s">
        <v>76</v>
      </c>
      <c r="D39" s="305" t="s">
        <v>77</v>
      </c>
      <c r="E39" s="306"/>
      <c r="F39" s="306"/>
      <c r="G39" s="306"/>
      <c r="H39" s="306"/>
      <c r="I39" s="306"/>
      <c r="J39" s="306"/>
      <c r="K39" s="306"/>
      <c r="L39" s="306"/>
      <c r="M39" s="306"/>
      <c r="N39" s="306"/>
      <c r="O39" s="306"/>
      <c r="P39" s="307"/>
      <c r="Q39" s="294" t="s">
        <v>78</v>
      </c>
      <c r="R39" s="294"/>
      <c r="S39" s="294"/>
      <c r="T39" s="294"/>
      <c r="U39" s="294"/>
      <c r="V39" s="294"/>
      <c r="W39" s="294"/>
      <c r="X39" s="294"/>
      <c r="Y39" s="294"/>
      <c r="Z39" s="294"/>
      <c r="AA39" s="294"/>
      <c r="AB39" s="294"/>
      <c r="AC39" s="294"/>
      <c r="AD39" s="294"/>
      <c r="AE39" s="295"/>
      <c r="AG39" s="20"/>
      <c r="AH39" s="20"/>
      <c r="AI39" s="20"/>
      <c r="AJ39" s="20"/>
      <c r="AK39" s="20"/>
      <c r="AL39" s="20"/>
      <c r="AM39" s="20"/>
      <c r="AN39" s="20"/>
      <c r="AO39" s="20"/>
    </row>
    <row r="40" spans="1:41" ht="26.1" customHeight="1" x14ac:dyDescent="0.25">
      <c r="A40" s="217"/>
      <c r="B40" s="201"/>
      <c r="C40" s="304"/>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286" t="s">
        <v>92</v>
      </c>
      <c r="R40" s="287"/>
      <c r="S40" s="287"/>
      <c r="T40" s="287"/>
      <c r="U40" s="287"/>
      <c r="V40" s="287"/>
      <c r="W40" s="287"/>
      <c r="X40" s="288"/>
      <c r="Y40" s="286" t="s">
        <v>93</v>
      </c>
      <c r="Z40" s="287"/>
      <c r="AA40" s="287"/>
      <c r="AB40" s="287"/>
      <c r="AC40" s="287"/>
      <c r="AD40" s="287"/>
      <c r="AE40" s="314"/>
      <c r="AG40" s="25"/>
      <c r="AH40" s="25"/>
      <c r="AI40" s="25"/>
      <c r="AJ40" s="25"/>
      <c r="AK40" s="25"/>
      <c r="AL40" s="25"/>
      <c r="AM40" s="25"/>
      <c r="AN40" s="25"/>
      <c r="AO40" s="25"/>
    </row>
    <row r="41" spans="1:41" ht="78" customHeight="1" x14ac:dyDescent="0.25">
      <c r="A41" s="296" t="s">
        <v>94</v>
      </c>
      <c r="B41" s="298">
        <v>0.21</v>
      </c>
      <c r="C41" s="29" t="s">
        <v>67</v>
      </c>
      <c r="D41" s="30"/>
      <c r="E41" s="30">
        <v>0.1</v>
      </c>
      <c r="F41" s="30">
        <v>0.3</v>
      </c>
      <c r="G41" s="30">
        <v>0.3</v>
      </c>
      <c r="H41" s="30">
        <v>0.3</v>
      </c>
      <c r="I41" s="30"/>
      <c r="J41" s="30"/>
      <c r="K41" s="30"/>
      <c r="L41" s="30"/>
      <c r="M41" s="30"/>
      <c r="N41" s="30"/>
      <c r="O41" s="30"/>
      <c r="P41" s="112">
        <f t="shared" ref="P41:P46" si="0">SUM(D41:O41)</f>
        <v>1</v>
      </c>
      <c r="Q41" s="315" t="s">
        <v>433</v>
      </c>
      <c r="R41" s="316"/>
      <c r="S41" s="316"/>
      <c r="T41" s="316"/>
      <c r="U41" s="316"/>
      <c r="V41" s="316"/>
      <c r="W41" s="316"/>
      <c r="X41" s="333"/>
      <c r="Y41" s="315" t="s">
        <v>434</v>
      </c>
      <c r="Z41" s="316"/>
      <c r="AA41" s="316"/>
      <c r="AB41" s="316"/>
      <c r="AC41" s="316"/>
      <c r="AD41" s="316"/>
      <c r="AE41" s="317"/>
      <c r="AG41" s="26"/>
      <c r="AH41" s="26"/>
      <c r="AI41" s="26"/>
      <c r="AJ41" s="26"/>
      <c r="AK41" s="26"/>
      <c r="AL41" s="26"/>
      <c r="AM41" s="26"/>
      <c r="AN41" s="26"/>
      <c r="AO41" s="26"/>
    </row>
    <row r="42" spans="1:41" ht="78.75" customHeight="1" x14ac:dyDescent="0.25">
      <c r="A42" s="297"/>
      <c r="B42" s="298"/>
      <c r="C42" s="27" t="s">
        <v>72</v>
      </c>
      <c r="D42" s="28"/>
      <c r="E42" s="28">
        <v>0.1</v>
      </c>
      <c r="F42" s="28">
        <v>0.3</v>
      </c>
      <c r="G42" s="28">
        <v>0.3</v>
      </c>
      <c r="H42" s="28"/>
      <c r="I42" s="28"/>
      <c r="J42" s="28"/>
      <c r="K42" s="28"/>
      <c r="L42" s="28"/>
      <c r="M42" s="28"/>
      <c r="N42" s="28"/>
      <c r="O42" s="28"/>
      <c r="P42" s="112">
        <f t="shared" si="0"/>
        <v>0.7</v>
      </c>
      <c r="Q42" s="318"/>
      <c r="R42" s="319"/>
      <c r="S42" s="319"/>
      <c r="T42" s="319"/>
      <c r="U42" s="319"/>
      <c r="V42" s="319"/>
      <c r="W42" s="319"/>
      <c r="X42" s="334"/>
      <c r="Y42" s="318"/>
      <c r="Z42" s="319"/>
      <c r="AA42" s="319"/>
      <c r="AB42" s="319"/>
      <c r="AC42" s="319"/>
      <c r="AD42" s="319"/>
      <c r="AE42" s="320"/>
    </row>
    <row r="43" spans="1:41" ht="84.75" customHeight="1" x14ac:dyDescent="0.25">
      <c r="A43" s="296" t="s">
        <v>97</v>
      </c>
      <c r="B43" s="298">
        <v>0.2</v>
      </c>
      <c r="C43" s="29" t="s">
        <v>67</v>
      </c>
      <c r="D43" s="30"/>
      <c r="E43" s="30">
        <v>0.1</v>
      </c>
      <c r="F43" s="30">
        <v>0.3</v>
      </c>
      <c r="G43" s="30">
        <v>0.3</v>
      </c>
      <c r="H43" s="30">
        <v>0.3</v>
      </c>
      <c r="I43" s="30"/>
      <c r="J43" s="30"/>
      <c r="K43" s="30"/>
      <c r="L43" s="30"/>
      <c r="M43" s="30"/>
      <c r="N43" s="30"/>
      <c r="O43" s="30"/>
      <c r="P43" s="112">
        <f t="shared" si="0"/>
        <v>1</v>
      </c>
      <c r="Q43" s="321" t="s">
        <v>455</v>
      </c>
      <c r="R43" s="322"/>
      <c r="S43" s="322"/>
      <c r="T43" s="322"/>
      <c r="U43" s="322"/>
      <c r="V43" s="322"/>
      <c r="W43" s="322"/>
      <c r="X43" s="323"/>
      <c r="Y43" s="315" t="s">
        <v>438</v>
      </c>
      <c r="Z43" s="316"/>
      <c r="AA43" s="316"/>
      <c r="AB43" s="316"/>
      <c r="AC43" s="316"/>
      <c r="AD43" s="316"/>
      <c r="AE43" s="317"/>
    </row>
    <row r="44" spans="1:41" ht="84.75" customHeight="1" x14ac:dyDescent="0.25">
      <c r="A44" s="297"/>
      <c r="B44" s="298"/>
      <c r="C44" s="27" t="s">
        <v>72</v>
      </c>
      <c r="D44" s="28"/>
      <c r="E44" s="28">
        <v>0.1</v>
      </c>
      <c r="F44" s="28">
        <v>0.3</v>
      </c>
      <c r="G44" s="28">
        <v>0.3</v>
      </c>
      <c r="H44" s="28"/>
      <c r="I44" s="28"/>
      <c r="J44" s="28"/>
      <c r="K44" s="28"/>
      <c r="L44" s="28"/>
      <c r="M44" s="28"/>
      <c r="N44" s="28"/>
      <c r="O44" s="28"/>
      <c r="P44" s="112">
        <f t="shared" si="0"/>
        <v>0.7</v>
      </c>
      <c r="Q44" s="324"/>
      <c r="R44" s="325"/>
      <c r="S44" s="325"/>
      <c r="T44" s="325"/>
      <c r="U44" s="325"/>
      <c r="V44" s="325"/>
      <c r="W44" s="325"/>
      <c r="X44" s="326"/>
      <c r="Y44" s="318"/>
      <c r="Z44" s="319"/>
      <c r="AA44" s="319"/>
      <c r="AB44" s="319"/>
      <c r="AC44" s="319"/>
      <c r="AD44" s="319"/>
      <c r="AE44" s="320"/>
    </row>
    <row r="45" spans="1:41" ht="85.5" customHeight="1" x14ac:dyDescent="0.25">
      <c r="A45" s="296" t="s">
        <v>98</v>
      </c>
      <c r="B45" s="298">
        <v>0.1</v>
      </c>
      <c r="C45" s="29" t="s">
        <v>67</v>
      </c>
      <c r="D45" s="30"/>
      <c r="E45" s="30">
        <v>0.1</v>
      </c>
      <c r="F45" s="30">
        <v>0.3</v>
      </c>
      <c r="G45" s="30">
        <v>0.3</v>
      </c>
      <c r="H45" s="30">
        <v>0.3</v>
      </c>
      <c r="I45" s="30"/>
      <c r="J45" s="30"/>
      <c r="K45" s="30"/>
      <c r="L45" s="30"/>
      <c r="M45" s="30"/>
      <c r="N45" s="30"/>
      <c r="O45" s="30"/>
      <c r="P45" s="112">
        <f t="shared" si="0"/>
        <v>1</v>
      </c>
      <c r="Q45" s="321" t="s">
        <v>428</v>
      </c>
      <c r="R45" s="322"/>
      <c r="S45" s="322"/>
      <c r="T45" s="322"/>
      <c r="U45" s="322"/>
      <c r="V45" s="322"/>
      <c r="W45" s="322"/>
      <c r="X45" s="323"/>
      <c r="Y45" s="327" t="s">
        <v>429</v>
      </c>
      <c r="Z45" s="328"/>
      <c r="AA45" s="328"/>
      <c r="AB45" s="328"/>
      <c r="AC45" s="328"/>
      <c r="AD45" s="328"/>
      <c r="AE45" s="329"/>
    </row>
    <row r="46" spans="1:41" ht="123.75" customHeight="1" thickBot="1" x14ac:dyDescent="0.3">
      <c r="A46" s="299"/>
      <c r="B46" s="298"/>
      <c r="C46" s="27" t="s">
        <v>72</v>
      </c>
      <c r="D46" s="28"/>
      <c r="E46" s="28">
        <v>0.1</v>
      </c>
      <c r="F46" s="28">
        <v>0.3</v>
      </c>
      <c r="G46" s="28">
        <v>0.3</v>
      </c>
      <c r="H46" s="28"/>
      <c r="I46" s="28"/>
      <c r="J46" s="28"/>
      <c r="K46" s="28"/>
      <c r="L46" s="28"/>
      <c r="M46" s="28"/>
      <c r="N46" s="28"/>
      <c r="O46" s="28"/>
      <c r="P46" s="112">
        <f t="shared" si="0"/>
        <v>0.7</v>
      </c>
      <c r="Q46" s="324"/>
      <c r="R46" s="325"/>
      <c r="S46" s="325"/>
      <c r="T46" s="325"/>
      <c r="U46" s="325"/>
      <c r="V46" s="325"/>
      <c r="W46" s="325"/>
      <c r="X46" s="326"/>
      <c r="Y46" s="330"/>
      <c r="Z46" s="331"/>
      <c r="AA46" s="331"/>
      <c r="AB46" s="331"/>
      <c r="AC46" s="331"/>
      <c r="AD46" s="331"/>
      <c r="AE46" s="332"/>
    </row>
    <row r="47" spans="1:41" ht="15" customHeight="1" x14ac:dyDescent="0.25">
      <c r="A47" s="2" t="s">
        <v>99</v>
      </c>
    </row>
  </sheetData>
  <mergeCells count="79">
    <mergeCell ref="Y40:AE40"/>
    <mergeCell ref="Y41:AE42"/>
    <mergeCell ref="Q43:X44"/>
    <mergeCell ref="Y43:AE44"/>
    <mergeCell ref="Q45:X46"/>
    <mergeCell ref="Y45:AE46"/>
    <mergeCell ref="Q41:X42"/>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3 Q41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58" customWidth="1"/>
    <col min="6" max="6" width="19" style="31" customWidth="1"/>
    <col min="7" max="7" width="29.42578125" style="31" customWidth="1"/>
    <col min="8" max="8" width="36.28515625" style="31" customWidth="1"/>
    <col min="9" max="9" width="40" style="31" customWidth="1"/>
    <col min="10" max="16384" width="11.42578125" style="31"/>
  </cols>
  <sheetData>
    <row r="1" spans="1:9" s="46" customFormat="1" x14ac:dyDescent="0.25">
      <c r="A1" s="45" t="s">
        <v>245</v>
      </c>
      <c r="B1" s="45" t="s">
        <v>246</v>
      </c>
      <c r="C1" s="45" t="s">
        <v>247</v>
      </c>
      <c r="D1" s="45" t="s">
        <v>248</v>
      </c>
      <c r="E1" s="45" t="s">
        <v>122</v>
      </c>
      <c r="F1" s="45" t="s">
        <v>249</v>
      </c>
      <c r="G1" s="45" t="s">
        <v>250</v>
      </c>
      <c r="H1" s="45" t="s">
        <v>202</v>
      </c>
      <c r="I1" s="45" t="s">
        <v>251</v>
      </c>
    </row>
    <row r="2" spans="1:9" s="46" customFormat="1" x14ac:dyDescent="0.25">
      <c r="A2" s="47" t="s">
        <v>252</v>
      </c>
      <c r="B2" s="40" t="s">
        <v>253</v>
      </c>
      <c r="C2" s="47" t="s">
        <v>254</v>
      </c>
      <c r="D2" s="48" t="s">
        <v>255</v>
      </c>
      <c r="E2" s="42" t="s">
        <v>256</v>
      </c>
      <c r="F2" s="49" t="s">
        <v>257</v>
      </c>
      <c r="G2" s="50" t="s">
        <v>258</v>
      </c>
      <c r="H2" s="50" t="s">
        <v>259</v>
      </c>
      <c r="I2" s="49" t="s">
        <v>260</v>
      </c>
    </row>
    <row r="3" spans="1:9" x14ac:dyDescent="0.25">
      <c r="A3" s="47" t="s">
        <v>261</v>
      </c>
      <c r="B3" s="40" t="s">
        <v>262</v>
      </c>
      <c r="C3" s="47" t="s">
        <v>263</v>
      </c>
      <c r="D3" s="51" t="s">
        <v>264</v>
      </c>
      <c r="E3" s="42" t="s">
        <v>265</v>
      </c>
      <c r="F3" s="49" t="s">
        <v>266</v>
      </c>
      <c r="G3" s="50" t="s">
        <v>267</v>
      </c>
      <c r="H3" s="50" t="s">
        <v>211</v>
      </c>
      <c r="I3" s="49" t="s">
        <v>268</v>
      </c>
    </row>
    <row r="4" spans="1:9" x14ac:dyDescent="0.25">
      <c r="A4" s="47" t="s">
        <v>269</v>
      </c>
      <c r="B4" s="40" t="s">
        <v>270</v>
      </c>
      <c r="C4" s="47" t="s">
        <v>271</v>
      </c>
      <c r="D4" s="51" t="s">
        <v>272</v>
      </c>
      <c r="E4" s="42" t="s">
        <v>273</v>
      </c>
      <c r="F4" s="49" t="s">
        <v>274</v>
      </c>
      <c r="G4" s="50" t="s">
        <v>275</v>
      </c>
      <c r="H4" s="50" t="s">
        <v>206</v>
      </c>
      <c r="I4" s="49" t="s">
        <v>276</v>
      </c>
    </row>
    <row r="5" spans="1:9" x14ac:dyDescent="0.25">
      <c r="A5" s="47" t="s">
        <v>277</v>
      </c>
      <c r="B5" s="40" t="s">
        <v>278</v>
      </c>
      <c r="C5" s="47" t="s">
        <v>279</v>
      </c>
      <c r="D5" s="51" t="s">
        <v>280</v>
      </c>
      <c r="E5" s="42" t="s">
        <v>281</v>
      </c>
      <c r="F5" s="49" t="s">
        <v>282</v>
      </c>
      <c r="G5" s="50" t="s">
        <v>283</v>
      </c>
      <c r="H5" s="50" t="s">
        <v>207</v>
      </c>
      <c r="I5" s="49" t="s">
        <v>284</v>
      </c>
    </row>
    <row r="6" spans="1:9" ht="30" x14ac:dyDescent="0.25">
      <c r="A6" s="47" t="s">
        <v>285</v>
      </c>
      <c r="B6" s="40" t="s">
        <v>286</v>
      </c>
      <c r="C6" s="47" t="s">
        <v>287</v>
      </c>
      <c r="D6" s="51" t="s">
        <v>288</v>
      </c>
      <c r="E6" s="42" t="s">
        <v>289</v>
      </c>
      <c r="G6" s="50" t="s">
        <v>290</v>
      </c>
      <c r="H6" s="50" t="s">
        <v>208</v>
      </c>
      <c r="I6" s="49" t="s">
        <v>291</v>
      </c>
    </row>
    <row r="7" spans="1:9" ht="30" x14ac:dyDescent="0.25">
      <c r="B7" s="40" t="s">
        <v>292</v>
      </c>
      <c r="C7" s="47" t="s">
        <v>293</v>
      </c>
      <c r="D7" s="51" t="s">
        <v>294</v>
      </c>
      <c r="E7" s="49" t="s">
        <v>295</v>
      </c>
      <c r="G7" s="42" t="s">
        <v>217</v>
      </c>
      <c r="H7" s="50" t="s">
        <v>209</v>
      </c>
      <c r="I7" s="49" t="s">
        <v>296</v>
      </c>
    </row>
    <row r="8" spans="1:9" ht="30" x14ac:dyDescent="0.25">
      <c r="A8" s="52"/>
      <c r="B8" s="40" t="s">
        <v>297</v>
      </c>
      <c r="C8" s="47" t="s">
        <v>298</v>
      </c>
      <c r="D8" s="51" t="s">
        <v>299</v>
      </c>
      <c r="E8" s="49" t="s">
        <v>300</v>
      </c>
      <c r="I8" s="49" t="s">
        <v>301</v>
      </c>
    </row>
    <row r="9" spans="1:9" ht="32.1" customHeight="1" x14ac:dyDescent="0.25">
      <c r="A9" s="52"/>
      <c r="B9" s="40" t="s">
        <v>302</v>
      </c>
      <c r="C9" s="47" t="s">
        <v>303</v>
      </c>
      <c r="D9" s="51" t="s">
        <v>304</v>
      </c>
      <c r="E9" s="49" t="s">
        <v>305</v>
      </c>
      <c r="I9" s="49" t="s">
        <v>306</v>
      </c>
    </row>
    <row r="10" spans="1:9" x14ac:dyDescent="0.25">
      <c r="A10" s="52"/>
      <c r="B10" s="40" t="s">
        <v>307</v>
      </c>
      <c r="C10" s="47" t="s">
        <v>308</v>
      </c>
      <c r="D10" s="51" t="s">
        <v>309</v>
      </c>
      <c r="E10" s="49" t="s">
        <v>310</v>
      </c>
      <c r="I10" s="49" t="s">
        <v>311</v>
      </c>
    </row>
    <row r="11" spans="1:9" x14ac:dyDescent="0.25">
      <c r="A11" s="52"/>
      <c r="B11" s="40" t="s">
        <v>312</v>
      </c>
      <c r="C11" s="47" t="s">
        <v>313</v>
      </c>
      <c r="D11" s="51" t="s">
        <v>314</v>
      </c>
      <c r="E11" s="49" t="s">
        <v>315</v>
      </c>
      <c r="I11" s="49" t="s">
        <v>316</v>
      </c>
    </row>
    <row r="12" spans="1:9" ht="30" x14ac:dyDescent="0.25">
      <c r="A12" s="52"/>
      <c r="B12" s="40" t="s">
        <v>317</v>
      </c>
      <c r="C12" s="47" t="s">
        <v>318</v>
      </c>
      <c r="D12" s="51" t="s">
        <v>319</v>
      </c>
      <c r="E12" s="49" t="s">
        <v>320</v>
      </c>
      <c r="I12" s="49" t="s">
        <v>321</v>
      </c>
    </row>
    <row r="13" spans="1:9" x14ac:dyDescent="0.25">
      <c r="A13" s="52"/>
      <c r="B13" s="139" t="s">
        <v>322</v>
      </c>
      <c r="D13" s="51" t="s">
        <v>323</v>
      </c>
      <c r="E13" s="49" t="s">
        <v>324</v>
      </c>
      <c r="I13" s="49" t="s">
        <v>325</v>
      </c>
    </row>
    <row r="14" spans="1:9" x14ac:dyDescent="0.25">
      <c r="A14" s="52"/>
      <c r="B14" s="40" t="s">
        <v>326</v>
      </c>
      <c r="C14" s="52"/>
      <c r="D14" s="51" t="s">
        <v>327</v>
      </c>
      <c r="E14" s="49" t="s">
        <v>328</v>
      </c>
    </row>
    <row r="15" spans="1:9" x14ac:dyDescent="0.25">
      <c r="A15" s="52"/>
      <c r="B15" s="40" t="s">
        <v>329</v>
      </c>
      <c r="C15" s="52"/>
      <c r="D15" s="51" t="s">
        <v>330</v>
      </c>
      <c r="E15" s="49" t="s">
        <v>331</v>
      </c>
    </row>
    <row r="16" spans="1:9" x14ac:dyDescent="0.25">
      <c r="A16" s="52"/>
      <c r="B16" s="40" t="s">
        <v>332</v>
      </c>
      <c r="C16" s="52"/>
      <c r="D16" s="51" t="s">
        <v>333</v>
      </c>
      <c r="E16" s="53"/>
    </row>
    <row r="17" spans="1:5" x14ac:dyDescent="0.25">
      <c r="A17" s="52"/>
      <c r="B17" s="40" t="s">
        <v>334</v>
      </c>
      <c r="C17" s="52"/>
      <c r="D17" s="51" t="s">
        <v>335</v>
      </c>
      <c r="E17" s="53"/>
    </row>
    <row r="18" spans="1:5" x14ac:dyDescent="0.25">
      <c r="A18" s="52"/>
      <c r="B18" s="40" t="s">
        <v>336</v>
      </c>
      <c r="C18" s="52"/>
      <c r="D18" s="51" t="s">
        <v>337</v>
      </c>
      <c r="E18" s="53"/>
    </row>
    <row r="19" spans="1:5" x14ac:dyDescent="0.25">
      <c r="A19" s="52"/>
      <c r="B19" s="40" t="s">
        <v>338</v>
      </c>
      <c r="C19" s="52"/>
      <c r="D19" s="51" t="s">
        <v>339</v>
      </c>
      <c r="E19" s="53"/>
    </row>
    <row r="20" spans="1:5" x14ac:dyDescent="0.25">
      <c r="A20" s="52"/>
      <c r="B20" s="40" t="s">
        <v>340</v>
      </c>
      <c r="C20" s="52"/>
      <c r="D20" s="51" t="s">
        <v>341</v>
      </c>
      <c r="E20" s="53"/>
    </row>
    <row r="21" spans="1:5" x14ac:dyDescent="0.25">
      <c r="B21" s="40" t="s">
        <v>342</v>
      </c>
      <c r="D21" s="51" t="s">
        <v>343</v>
      </c>
      <c r="E21" s="53"/>
    </row>
    <row r="22" spans="1:5" x14ac:dyDescent="0.25">
      <c r="B22" s="40" t="s">
        <v>344</v>
      </c>
      <c r="D22" s="51" t="s">
        <v>345</v>
      </c>
      <c r="E22" s="53"/>
    </row>
    <row r="23" spans="1:5" x14ac:dyDescent="0.25">
      <c r="B23" s="40" t="s">
        <v>346</v>
      </c>
      <c r="D23" s="51" t="s">
        <v>347</v>
      </c>
      <c r="E23" s="53"/>
    </row>
    <row r="24" spans="1:5" x14ac:dyDescent="0.25">
      <c r="D24" s="54" t="s">
        <v>348</v>
      </c>
      <c r="E24" s="54" t="s">
        <v>349</v>
      </c>
    </row>
    <row r="25" spans="1:5" x14ac:dyDescent="0.25">
      <c r="D25" s="55" t="s">
        <v>350</v>
      </c>
      <c r="E25" s="49" t="s">
        <v>351</v>
      </c>
    </row>
    <row r="26" spans="1:5" x14ac:dyDescent="0.25">
      <c r="D26" s="55" t="s">
        <v>352</v>
      </c>
      <c r="E26" s="49" t="s">
        <v>353</v>
      </c>
    </row>
    <row r="27" spans="1:5" x14ac:dyDescent="0.25">
      <c r="D27" s="455" t="s">
        <v>354</v>
      </c>
      <c r="E27" s="49" t="s">
        <v>355</v>
      </c>
    </row>
    <row r="28" spans="1:5" x14ac:dyDescent="0.25">
      <c r="D28" s="456"/>
      <c r="E28" s="49" t="s">
        <v>356</v>
      </c>
    </row>
    <row r="29" spans="1:5" x14ac:dyDescent="0.25">
      <c r="D29" s="456"/>
      <c r="E29" s="49" t="s">
        <v>357</v>
      </c>
    </row>
    <row r="30" spans="1:5" x14ac:dyDescent="0.25">
      <c r="D30" s="457"/>
      <c r="E30" s="49" t="s">
        <v>358</v>
      </c>
    </row>
    <row r="31" spans="1:5" x14ac:dyDescent="0.25">
      <c r="D31" s="55" t="s">
        <v>359</v>
      </c>
      <c r="E31" s="49" t="s">
        <v>360</v>
      </c>
    </row>
    <row r="32" spans="1:5" x14ac:dyDescent="0.25">
      <c r="D32" s="55" t="s">
        <v>361</v>
      </c>
      <c r="E32" s="49" t="s">
        <v>362</v>
      </c>
    </row>
    <row r="33" spans="4:5" x14ac:dyDescent="0.25">
      <c r="D33" s="55" t="s">
        <v>363</v>
      </c>
      <c r="E33" s="49" t="s">
        <v>364</v>
      </c>
    </row>
    <row r="34" spans="4:5" x14ac:dyDescent="0.25">
      <c r="D34" s="55" t="s">
        <v>365</v>
      </c>
      <c r="E34" s="49" t="s">
        <v>366</v>
      </c>
    </row>
    <row r="35" spans="4:5" x14ac:dyDescent="0.25">
      <c r="D35" s="55" t="s">
        <v>367</v>
      </c>
      <c r="E35" s="49" t="s">
        <v>368</v>
      </c>
    </row>
    <row r="36" spans="4:5" x14ac:dyDescent="0.25">
      <c r="D36" s="55" t="s">
        <v>369</v>
      </c>
      <c r="E36" s="49" t="s">
        <v>370</v>
      </c>
    </row>
    <row r="37" spans="4:5" x14ac:dyDescent="0.25">
      <c r="D37" s="55" t="s">
        <v>371</v>
      </c>
      <c r="E37" s="49" t="s">
        <v>372</v>
      </c>
    </row>
    <row r="38" spans="4:5" x14ac:dyDescent="0.25">
      <c r="D38" s="55" t="s">
        <v>373</v>
      </c>
      <c r="E38" s="49" t="s">
        <v>374</v>
      </c>
    </row>
    <row r="39" spans="4:5" x14ac:dyDescent="0.25">
      <c r="D39" s="56" t="s">
        <v>375</v>
      </c>
      <c r="E39" s="49" t="s">
        <v>376</v>
      </c>
    </row>
    <row r="40" spans="4:5" x14ac:dyDescent="0.25">
      <c r="D40" s="56" t="s">
        <v>377</v>
      </c>
      <c r="E40" s="49" t="s">
        <v>378</v>
      </c>
    </row>
    <row r="41" spans="4:5" x14ac:dyDescent="0.25">
      <c r="D41" s="55" t="s">
        <v>379</v>
      </c>
      <c r="E41" s="49" t="s">
        <v>380</v>
      </c>
    </row>
    <row r="42" spans="4:5" x14ac:dyDescent="0.25">
      <c r="D42" s="55" t="s">
        <v>381</v>
      </c>
      <c r="E42" s="49" t="s">
        <v>382</v>
      </c>
    </row>
    <row r="43" spans="4:5" x14ac:dyDescent="0.25">
      <c r="D43" s="56" t="s">
        <v>383</v>
      </c>
      <c r="E43" s="49" t="s">
        <v>384</v>
      </c>
    </row>
    <row r="44" spans="4:5" x14ac:dyDescent="0.25">
      <c r="D44" s="57" t="s">
        <v>385</v>
      </c>
      <c r="E44" s="49" t="s">
        <v>386</v>
      </c>
    </row>
    <row r="45" spans="4:5" x14ac:dyDescent="0.25">
      <c r="D45" s="51" t="s">
        <v>387</v>
      </c>
      <c r="E45" s="49" t="s">
        <v>388</v>
      </c>
    </row>
    <row r="46" spans="4:5" x14ac:dyDescent="0.25">
      <c r="D46" s="51" t="s">
        <v>389</v>
      </c>
      <c r="E46" s="49" t="s">
        <v>390</v>
      </c>
    </row>
    <row r="47" spans="4:5" x14ac:dyDescent="0.25">
      <c r="D47" s="51" t="s">
        <v>391</v>
      </c>
      <c r="E47" s="49" t="s">
        <v>392</v>
      </c>
    </row>
    <row r="48" spans="4:5" x14ac:dyDescent="0.25">
      <c r="D48" s="51" t="s">
        <v>393</v>
      </c>
      <c r="E48" s="49" t="s">
        <v>394</v>
      </c>
    </row>
    <row r="49" spans="4:4" x14ac:dyDescent="0.25">
      <c r="D49" s="54" t="s">
        <v>395</v>
      </c>
    </row>
    <row r="50" spans="4:4" x14ac:dyDescent="0.25">
      <c r="D50" s="51" t="s">
        <v>396</v>
      </c>
    </row>
    <row r="51" spans="4:4" x14ac:dyDescent="0.25">
      <c r="D51" s="51" t="s">
        <v>397</v>
      </c>
    </row>
    <row r="52" spans="4:4" x14ac:dyDescent="0.25">
      <c r="D52" s="54" t="s">
        <v>398</v>
      </c>
    </row>
    <row r="53" spans="4:4" x14ac:dyDescent="0.25">
      <c r="D53" s="57" t="s">
        <v>399</v>
      </c>
    </row>
    <row r="54" spans="4:4" x14ac:dyDescent="0.25">
      <c r="D54" s="57" t="s">
        <v>400</v>
      </c>
    </row>
    <row r="55" spans="4:4" x14ac:dyDescent="0.25">
      <c r="D55" s="57" t="s">
        <v>401</v>
      </c>
    </row>
    <row r="56" spans="4:4" x14ac:dyDescent="0.25">
      <c r="D56" s="57" t="s">
        <v>402</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T15" zoomScale="80" zoomScaleNormal="80" workbookViewId="0">
      <selection activeCell="AE25" sqref="AE25"/>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20"/>
      <c r="B1" s="223" t="s">
        <v>0</v>
      </c>
      <c r="C1" s="224"/>
      <c r="D1" s="224"/>
      <c r="E1" s="224"/>
      <c r="F1" s="224"/>
      <c r="G1" s="224"/>
      <c r="H1" s="224"/>
      <c r="I1" s="224"/>
      <c r="J1" s="224"/>
      <c r="K1" s="224"/>
      <c r="L1" s="224"/>
      <c r="M1" s="224"/>
      <c r="N1" s="224"/>
      <c r="O1" s="224"/>
      <c r="P1" s="224"/>
      <c r="Q1" s="224"/>
      <c r="R1" s="224"/>
      <c r="S1" s="224"/>
      <c r="T1" s="224"/>
      <c r="U1" s="224"/>
      <c r="V1" s="224"/>
      <c r="W1" s="224"/>
      <c r="X1" s="224"/>
      <c r="Y1" s="224"/>
      <c r="Z1" s="224"/>
      <c r="AA1" s="225"/>
      <c r="AB1" s="232" t="s">
        <v>1</v>
      </c>
      <c r="AC1" s="233"/>
      <c r="AD1" s="233"/>
      <c r="AE1" s="234"/>
    </row>
    <row r="2" spans="1:31" ht="30.75" customHeight="1" thickBot="1" x14ac:dyDescent="0.3">
      <c r="A2" s="221"/>
      <c r="B2" s="223" t="s">
        <v>2</v>
      </c>
      <c r="C2" s="224"/>
      <c r="D2" s="224"/>
      <c r="E2" s="224"/>
      <c r="F2" s="224"/>
      <c r="G2" s="224"/>
      <c r="H2" s="224"/>
      <c r="I2" s="224"/>
      <c r="J2" s="224"/>
      <c r="K2" s="224"/>
      <c r="L2" s="224"/>
      <c r="M2" s="224"/>
      <c r="N2" s="224"/>
      <c r="O2" s="224"/>
      <c r="P2" s="224"/>
      <c r="Q2" s="224"/>
      <c r="R2" s="224"/>
      <c r="S2" s="224"/>
      <c r="T2" s="224"/>
      <c r="U2" s="224"/>
      <c r="V2" s="224"/>
      <c r="W2" s="224"/>
      <c r="X2" s="224"/>
      <c r="Y2" s="224"/>
      <c r="Z2" s="224"/>
      <c r="AA2" s="225"/>
      <c r="AB2" s="232" t="s">
        <v>3</v>
      </c>
      <c r="AC2" s="233"/>
      <c r="AD2" s="233"/>
      <c r="AE2" s="234"/>
    </row>
    <row r="3" spans="1:31" ht="24" customHeight="1" thickBot="1" x14ac:dyDescent="0.3">
      <c r="A3" s="221"/>
      <c r="B3" s="226" t="s">
        <v>4</v>
      </c>
      <c r="C3" s="227"/>
      <c r="D3" s="227"/>
      <c r="E3" s="227"/>
      <c r="F3" s="227"/>
      <c r="G3" s="227"/>
      <c r="H3" s="227"/>
      <c r="I3" s="227"/>
      <c r="J3" s="227"/>
      <c r="K3" s="227"/>
      <c r="L3" s="227"/>
      <c r="M3" s="227"/>
      <c r="N3" s="227"/>
      <c r="O3" s="227"/>
      <c r="P3" s="227"/>
      <c r="Q3" s="227"/>
      <c r="R3" s="227"/>
      <c r="S3" s="227"/>
      <c r="T3" s="227"/>
      <c r="U3" s="227"/>
      <c r="V3" s="227"/>
      <c r="W3" s="227"/>
      <c r="X3" s="227"/>
      <c r="Y3" s="227"/>
      <c r="Z3" s="227"/>
      <c r="AA3" s="228"/>
      <c r="AB3" s="232" t="s">
        <v>5</v>
      </c>
      <c r="AC3" s="233"/>
      <c r="AD3" s="233"/>
      <c r="AE3" s="234"/>
    </row>
    <row r="4" spans="1:31" ht="21.75" customHeight="1" thickBot="1" x14ac:dyDescent="0.3">
      <c r="A4" s="222"/>
      <c r="B4" s="229"/>
      <c r="C4" s="230"/>
      <c r="D4" s="230"/>
      <c r="E4" s="230"/>
      <c r="F4" s="230"/>
      <c r="G4" s="230"/>
      <c r="H4" s="230"/>
      <c r="I4" s="230"/>
      <c r="J4" s="230"/>
      <c r="K4" s="230"/>
      <c r="L4" s="230"/>
      <c r="M4" s="230"/>
      <c r="N4" s="230"/>
      <c r="O4" s="230"/>
      <c r="P4" s="230"/>
      <c r="Q4" s="230"/>
      <c r="R4" s="230"/>
      <c r="S4" s="230"/>
      <c r="T4" s="230"/>
      <c r="U4" s="230"/>
      <c r="V4" s="230"/>
      <c r="W4" s="230"/>
      <c r="X4" s="230"/>
      <c r="Y4" s="230"/>
      <c r="Z4" s="230"/>
      <c r="AA4" s="231"/>
      <c r="AB4" s="235" t="s">
        <v>6</v>
      </c>
      <c r="AC4" s="236"/>
      <c r="AD4" s="236"/>
      <c r="AE4" s="237"/>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38" t="s">
        <v>7</v>
      </c>
      <c r="B7" s="239"/>
      <c r="C7" s="275" t="s">
        <v>31</v>
      </c>
      <c r="D7" s="238" t="s">
        <v>8</v>
      </c>
      <c r="E7" s="244"/>
      <c r="F7" s="244"/>
      <c r="G7" s="244"/>
      <c r="H7" s="239"/>
      <c r="I7" s="269">
        <v>45418</v>
      </c>
      <c r="J7" s="270"/>
      <c r="K7" s="238" t="s">
        <v>10</v>
      </c>
      <c r="L7" s="239"/>
      <c r="M7" s="261" t="s">
        <v>11</v>
      </c>
      <c r="N7" s="262"/>
      <c r="O7" s="247"/>
      <c r="P7" s="248"/>
      <c r="Q7" s="4"/>
      <c r="R7" s="4"/>
      <c r="S7" s="4"/>
      <c r="T7" s="4"/>
      <c r="U7" s="4"/>
      <c r="V7" s="4"/>
      <c r="W7" s="4"/>
      <c r="X7" s="4"/>
      <c r="Y7" s="4"/>
      <c r="Z7" s="5"/>
      <c r="AA7" s="4"/>
      <c r="AB7" s="4"/>
      <c r="AD7" s="7"/>
      <c r="AE7" s="8"/>
    </row>
    <row r="8" spans="1:31" x14ac:dyDescent="0.25">
      <c r="A8" s="240"/>
      <c r="B8" s="241"/>
      <c r="C8" s="276"/>
      <c r="D8" s="240"/>
      <c r="E8" s="245"/>
      <c r="F8" s="245"/>
      <c r="G8" s="245"/>
      <c r="H8" s="241"/>
      <c r="I8" s="271"/>
      <c r="J8" s="272"/>
      <c r="K8" s="240"/>
      <c r="L8" s="241"/>
      <c r="M8" s="278" t="s">
        <v>12</v>
      </c>
      <c r="N8" s="279"/>
      <c r="O8" s="263"/>
      <c r="P8" s="264"/>
      <c r="Q8" s="4"/>
      <c r="R8" s="4"/>
      <c r="S8" s="4"/>
      <c r="T8" s="4"/>
      <c r="U8" s="4"/>
      <c r="V8" s="4"/>
      <c r="W8" s="4"/>
      <c r="X8" s="4"/>
      <c r="Y8" s="4"/>
      <c r="Z8" s="5"/>
      <c r="AA8" s="4"/>
      <c r="AB8" s="4"/>
      <c r="AD8" s="7"/>
      <c r="AE8" s="8"/>
    </row>
    <row r="9" spans="1:31" ht="15.75" thickBot="1" x14ac:dyDescent="0.3">
      <c r="A9" s="242"/>
      <c r="B9" s="243"/>
      <c r="C9" s="277"/>
      <c r="D9" s="242"/>
      <c r="E9" s="246"/>
      <c r="F9" s="246"/>
      <c r="G9" s="246"/>
      <c r="H9" s="243"/>
      <c r="I9" s="273"/>
      <c r="J9" s="274"/>
      <c r="K9" s="242"/>
      <c r="L9" s="243"/>
      <c r="M9" s="265" t="s">
        <v>13</v>
      </c>
      <c r="N9" s="266"/>
      <c r="O9" s="267" t="s">
        <v>403</v>
      </c>
      <c r="P9" s="268"/>
      <c r="Q9" s="4"/>
      <c r="R9" s="4"/>
      <c r="S9" s="4"/>
      <c r="T9" s="4"/>
      <c r="U9" s="4"/>
      <c r="V9" s="4"/>
      <c r="W9" s="4"/>
      <c r="X9" s="4"/>
      <c r="Y9" s="4"/>
      <c r="Z9" s="5"/>
      <c r="AA9" s="4"/>
      <c r="AB9" s="4"/>
      <c r="AD9" s="7"/>
      <c r="AE9" s="8"/>
    </row>
    <row r="10" spans="1:31" ht="15" customHeight="1" thickBot="1" x14ac:dyDescent="0.3">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25">
      <c r="A11" s="238" t="s">
        <v>14</v>
      </c>
      <c r="B11" s="239"/>
      <c r="C11" s="249" t="s">
        <v>15</v>
      </c>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1"/>
    </row>
    <row r="12" spans="1:31" ht="15" customHeight="1" x14ac:dyDescent="0.25">
      <c r="A12" s="240"/>
      <c r="B12" s="241"/>
      <c r="C12" s="252"/>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4"/>
    </row>
    <row r="13" spans="1:31" ht="15" customHeight="1" thickBot="1" x14ac:dyDescent="0.3">
      <c r="A13" s="242"/>
      <c r="B13" s="243"/>
      <c r="C13" s="255"/>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
      <c r="A15" s="218" t="s">
        <v>16</v>
      </c>
      <c r="B15" s="219"/>
      <c r="C15" s="258" t="s">
        <v>17</v>
      </c>
      <c r="D15" s="259"/>
      <c r="E15" s="259"/>
      <c r="F15" s="259"/>
      <c r="G15" s="259"/>
      <c r="H15" s="259"/>
      <c r="I15" s="259"/>
      <c r="J15" s="259"/>
      <c r="K15" s="260"/>
      <c r="L15" s="208" t="s">
        <v>18</v>
      </c>
      <c r="M15" s="209"/>
      <c r="N15" s="209"/>
      <c r="O15" s="209"/>
      <c r="P15" s="209"/>
      <c r="Q15" s="210"/>
      <c r="R15" s="211" t="s">
        <v>19</v>
      </c>
      <c r="S15" s="212"/>
      <c r="T15" s="212"/>
      <c r="U15" s="212"/>
      <c r="V15" s="212"/>
      <c r="W15" s="212"/>
      <c r="X15" s="213"/>
      <c r="Y15" s="208" t="s">
        <v>20</v>
      </c>
      <c r="Z15" s="210"/>
      <c r="AA15" s="198" t="s">
        <v>21</v>
      </c>
      <c r="AB15" s="199"/>
      <c r="AC15" s="199"/>
      <c r="AD15" s="199"/>
      <c r="AE15" s="200"/>
    </row>
    <row r="16" spans="1:31" ht="9" customHeight="1" thickBot="1" x14ac:dyDescent="0.3">
      <c r="A16" s="6"/>
      <c r="B16" s="4"/>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D16" s="7"/>
      <c r="AE16" s="8"/>
    </row>
    <row r="17" spans="1:32" s="15" customFormat="1" ht="37.5" customHeight="1" thickBot="1" x14ac:dyDescent="0.3">
      <c r="A17" s="218" t="s">
        <v>22</v>
      </c>
      <c r="B17" s="219"/>
      <c r="C17" s="198" t="s">
        <v>100</v>
      </c>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200"/>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208" t="s">
        <v>24</v>
      </c>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10"/>
      <c r="AF19" s="19"/>
    </row>
    <row r="20" spans="1:32" ht="32.1" customHeight="1" thickBot="1" x14ac:dyDescent="0.3">
      <c r="A20" s="105" t="s">
        <v>25</v>
      </c>
      <c r="B20" s="205" t="s">
        <v>26</v>
      </c>
      <c r="C20" s="206"/>
      <c r="D20" s="206"/>
      <c r="E20" s="206"/>
      <c r="F20" s="206"/>
      <c r="G20" s="206"/>
      <c r="H20" s="206"/>
      <c r="I20" s="206"/>
      <c r="J20" s="206"/>
      <c r="K20" s="206"/>
      <c r="L20" s="206"/>
      <c r="M20" s="206"/>
      <c r="N20" s="206"/>
      <c r="O20" s="207"/>
      <c r="P20" s="208" t="s">
        <v>27</v>
      </c>
      <c r="Q20" s="209"/>
      <c r="R20" s="209"/>
      <c r="S20" s="209"/>
      <c r="T20" s="209"/>
      <c r="U20" s="209"/>
      <c r="V20" s="209"/>
      <c r="W20" s="209"/>
      <c r="X20" s="209"/>
      <c r="Y20" s="209"/>
      <c r="Z20" s="209"/>
      <c r="AA20" s="209"/>
      <c r="AB20" s="209"/>
      <c r="AC20" s="209"/>
      <c r="AD20" s="209"/>
      <c r="AE20" s="210"/>
      <c r="AF20" s="19"/>
    </row>
    <row r="21" spans="1:32" ht="32.1" customHeight="1" thickBot="1" x14ac:dyDescent="0.3">
      <c r="A21" s="75"/>
      <c r="B21" s="113"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42" t="s">
        <v>29</v>
      </c>
      <c r="S21" s="142" t="s">
        <v>30</v>
      </c>
      <c r="T21" s="142" t="s">
        <v>31</v>
      </c>
      <c r="U21" s="142" t="s">
        <v>32</v>
      </c>
      <c r="V21" s="142" t="s">
        <v>33</v>
      </c>
      <c r="W21" s="142" t="s">
        <v>34</v>
      </c>
      <c r="X21" s="142" t="s">
        <v>35</v>
      </c>
      <c r="Y21" s="142" t="s">
        <v>36</v>
      </c>
      <c r="Z21" s="142" t="s">
        <v>37</v>
      </c>
      <c r="AA21" s="142" t="s">
        <v>38</v>
      </c>
      <c r="AB21" s="142" t="s">
        <v>39</v>
      </c>
      <c r="AC21" s="142" t="s">
        <v>40</v>
      </c>
      <c r="AD21" s="143" t="s">
        <v>42</v>
      </c>
      <c r="AE21" s="143" t="s">
        <v>43</v>
      </c>
      <c r="AF21" s="1"/>
    </row>
    <row r="22" spans="1:32" ht="32.1" customHeight="1" x14ac:dyDescent="0.25">
      <c r="A22" s="134" t="s">
        <v>44</v>
      </c>
      <c r="B22" s="182">
        <v>2784540</v>
      </c>
      <c r="C22" s="82"/>
      <c r="D22" s="82"/>
      <c r="E22" s="82"/>
      <c r="F22" s="82"/>
      <c r="G22" s="82"/>
      <c r="H22" s="82"/>
      <c r="I22" s="82"/>
      <c r="J22" s="82"/>
      <c r="K22" s="82"/>
      <c r="L22" s="82"/>
      <c r="M22" s="82"/>
      <c r="N22" s="82">
        <f>SUM(B22:M22)</f>
        <v>2784540</v>
      </c>
      <c r="O22" s="85"/>
      <c r="P22" s="134" t="s">
        <v>45</v>
      </c>
      <c r="Q22" s="171"/>
      <c r="R22" s="177">
        <v>233097000</v>
      </c>
      <c r="S22" s="80"/>
      <c r="T22" s="80"/>
      <c r="U22" s="80"/>
      <c r="V22" s="80"/>
      <c r="W22" s="80"/>
      <c r="X22" s="80"/>
      <c r="Y22" s="80"/>
      <c r="Z22" s="80"/>
      <c r="AA22" s="80"/>
      <c r="AB22" s="80"/>
      <c r="AC22" s="168">
        <f>SUM(Q22:AB22)</f>
        <v>233097000</v>
      </c>
      <c r="AD22" s="144"/>
      <c r="AE22" s="80"/>
      <c r="AF22" s="1"/>
    </row>
    <row r="23" spans="1:32" ht="32.1" customHeight="1" x14ac:dyDescent="0.25">
      <c r="A23" s="135" t="s">
        <v>46</v>
      </c>
      <c r="B23" s="81"/>
      <c r="C23" s="80"/>
      <c r="D23" s="80"/>
      <c r="E23" s="80"/>
      <c r="F23" s="80"/>
      <c r="G23" s="80"/>
      <c r="H23" s="80"/>
      <c r="I23" s="80"/>
      <c r="J23" s="80"/>
      <c r="K23" s="80"/>
      <c r="L23" s="80"/>
      <c r="M23" s="80"/>
      <c r="N23" s="80">
        <f>SUM(B23:M23)</f>
        <v>0</v>
      </c>
      <c r="O23" s="94" t="str">
        <f>IFERROR(N23/(SUMIF(B23:M23,"&gt;0",B22:M22))," ")</f>
        <v xml:space="preserve"> </v>
      </c>
      <c r="P23" s="135" t="s">
        <v>47</v>
      </c>
      <c r="Q23" s="81"/>
      <c r="R23" s="80">
        <v>100754340</v>
      </c>
      <c r="S23" s="80">
        <v>15643200</v>
      </c>
      <c r="T23" s="80">
        <f>115293231.9-R23-S23</f>
        <v>-1104308.099999994</v>
      </c>
      <c r="U23" s="80"/>
      <c r="V23" s="80"/>
      <c r="W23" s="80"/>
      <c r="X23" s="80"/>
      <c r="Y23" s="80"/>
      <c r="Z23" s="80"/>
      <c r="AA23" s="80"/>
      <c r="AB23" s="80"/>
      <c r="AC23" s="168">
        <f>SUM(Q23:AB23)</f>
        <v>115293231.90000001</v>
      </c>
      <c r="AD23" s="80">
        <f>AC23/SUM(Q22:V22)</f>
        <v>0.49461482515862498</v>
      </c>
      <c r="AE23" s="80">
        <f>AC23/AC22</f>
        <v>0.49461482515862498</v>
      </c>
      <c r="AF23" s="1"/>
    </row>
    <row r="24" spans="1:32" ht="32.1" customHeight="1" x14ac:dyDescent="0.25">
      <c r="A24" s="135" t="s">
        <v>48</v>
      </c>
      <c r="B24" s="81"/>
      <c r="C24" s="80"/>
      <c r="D24" s="80"/>
      <c r="E24" s="80"/>
      <c r="F24" s="80"/>
      <c r="G24" s="80"/>
      <c r="H24" s="80"/>
      <c r="I24" s="80"/>
      <c r="J24" s="80"/>
      <c r="K24" s="80"/>
      <c r="L24" s="80"/>
      <c r="M24" s="80"/>
      <c r="N24" s="80">
        <f>SUM(B24:M24)</f>
        <v>0</v>
      </c>
      <c r="O24" s="83"/>
      <c r="P24" s="135" t="s">
        <v>44</v>
      </c>
      <c r="Q24" s="175"/>
      <c r="R24" s="176">
        <v>0</v>
      </c>
      <c r="S24" s="176">
        <v>12620760</v>
      </c>
      <c r="T24" s="176">
        <v>20703520</v>
      </c>
      <c r="U24" s="176">
        <v>20703520</v>
      </c>
      <c r="V24" s="176">
        <v>20703520</v>
      </c>
      <c r="W24" s="176">
        <v>20703520</v>
      </c>
      <c r="X24" s="176">
        <v>20703520</v>
      </c>
      <c r="Y24" s="176">
        <v>20703520</v>
      </c>
      <c r="Z24" s="176">
        <v>20703520</v>
      </c>
      <c r="AA24" s="176">
        <v>20703520</v>
      </c>
      <c r="AB24" s="176">
        <v>54848080</v>
      </c>
      <c r="AC24" s="168">
        <f>SUM(Q24:AB24)</f>
        <v>233097000</v>
      </c>
      <c r="AD24" s="80"/>
      <c r="AE24" s="80"/>
      <c r="AF24" s="1"/>
    </row>
    <row r="25" spans="1:32" ht="32.1" customHeight="1" thickBot="1" x14ac:dyDescent="0.3">
      <c r="A25" s="136" t="s">
        <v>49</v>
      </c>
      <c r="B25" s="183">
        <v>2784540</v>
      </c>
      <c r="C25" s="117">
        <v>0</v>
      </c>
      <c r="D25" s="117">
        <v>0</v>
      </c>
      <c r="E25" s="117">
        <v>0</v>
      </c>
      <c r="F25" s="117"/>
      <c r="G25" s="117"/>
      <c r="H25" s="117"/>
      <c r="I25" s="117"/>
      <c r="J25" s="117"/>
      <c r="K25" s="117"/>
      <c r="L25" s="117"/>
      <c r="M25" s="117"/>
      <c r="N25" s="117">
        <f>SUM(B25:M25)</f>
        <v>2784540</v>
      </c>
      <c r="O25" s="118" t="str">
        <f>IFERROR(N25/(SUMIF(B25:M25,"&gt;0",B24:M24))," ")</f>
        <v xml:space="preserve"> </v>
      </c>
      <c r="P25" s="136" t="s">
        <v>49</v>
      </c>
      <c r="Q25" s="116"/>
      <c r="R25" s="80">
        <v>0</v>
      </c>
      <c r="S25" s="80">
        <v>6432466.8899999997</v>
      </c>
      <c r="T25" s="80">
        <f>25136859-S25</f>
        <v>18704392.109999999</v>
      </c>
      <c r="U25" s="80"/>
      <c r="V25" s="80"/>
      <c r="W25" s="80"/>
      <c r="X25" s="80"/>
      <c r="Y25" s="80"/>
      <c r="Z25" s="80"/>
      <c r="AA25" s="80"/>
      <c r="AB25" s="80"/>
      <c r="AC25" s="168">
        <f>SUM(Q25:AB25)</f>
        <v>25136859</v>
      </c>
      <c r="AD25" s="190">
        <f>AC25/SUM(Q24:V24)</f>
        <v>0.33636310719521612</v>
      </c>
      <c r="AE25" s="195">
        <f>AC25/AC24</f>
        <v>0.10783862083167094</v>
      </c>
      <c r="AF25" s="1"/>
    </row>
    <row r="26" spans="1:32" customFormat="1" ht="16.5" customHeight="1" thickBot="1" x14ac:dyDescent="0.3"/>
    <row r="27" spans="1:32" ht="33.950000000000003" customHeight="1" x14ac:dyDescent="0.25">
      <c r="A27" s="280" t="s">
        <v>50</v>
      </c>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2"/>
    </row>
    <row r="28" spans="1:32" ht="15" customHeight="1" x14ac:dyDescent="0.25">
      <c r="A28" s="217" t="s">
        <v>51</v>
      </c>
      <c r="B28" s="201" t="s">
        <v>52</v>
      </c>
      <c r="C28" s="201"/>
      <c r="D28" s="201" t="s">
        <v>53</v>
      </c>
      <c r="E28" s="201"/>
      <c r="F28" s="201"/>
      <c r="G28" s="201"/>
      <c r="H28" s="201"/>
      <c r="I28" s="201"/>
      <c r="J28" s="201"/>
      <c r="K28" s="201"/>
      <c r="L28" s="201"/>
      <c r="M28" s="201"/>
      <c r="N28" s="201"/>
      <c r="O28" s="201"/>
      <c r="P28" s="201" t="s">
        <v>40</v>
      </c>
      <c r="Q28" s="201" t="s">
        <v>54</v>
      </c>
      <c r="R28" s="201"/>
      <c r="S28" s="201"/>
      <c r="T28" s="201"/>
      <c r="U28" s="201"/>
      <c r="V28" s="201"/>
      <c r="W28" s="201"/>
      <c r="X28" s="201"/>
      <c r="Y28" s="201" t="s">
        <v>55</v>
      </c>
      <c r="Z28" s="201"/>
      <c r="AA28" s="201"/>
      <c r="AB28" s="201"/>
      <c r="AC28" s="201"/>
      <c r="AD28" s="201"/>
      <c r="AE28" s="202"/>
    </row>
    <row r="29" spans="1:32" ht="27" customHeight="1" x14ac:dyDescent="0.25">
      <c r="A29" s="217"/>
      <c r="B29" s="201"/>
      <c r="C29" s="201"/>
      <c r="D29" s="101" t="s">
        <v>28</v>
      </c>
      <c r="E29" s="101" t="s">
        <v>29</v>
      </c>
      <c r="F29" s="101" t="s">
        <v>30</v>
      </c>
      <c r="G29" s="101" t="s">
        <v>31</v>
      </c>
      <c r="H29" s="101" t="s">
        <v>32</v>
      </c>
      <c r="I29" s="101" t="s">
        <v>33</v>
      </c>
      <c r="J29" s="101" t="s">
        <v>34</v>
      </c>
      <c r="K29" s="101" t="s">
        <v>35</v>
      </c>
      <c r="L29" s="101" t="s">
        <v>36</v>
      </c>
      <c r="M29" s="101" t="s">
        <v>37</v>
      </c>
      <c r="N29" s="101" t="s">
        <v>38</v>
      </c>
      <c r="O29" s="101" t="s">
        <v>39</v>
      </c>
      <c r="P29" s="201"/>
      <c r="Q29" s="201"/>
      <c r="R29" s="201"/>
      <c r="S29" s="201"/>
      <c r="T29" s="201"/>
      <c r="U29" s="201"/>
      <c r="V29" s="201"/>
      <c r="W29" s="201"/>
      <c r="X29" s="201"/>
      <c r="Y29" s="201"/>
      <c r="Z29" s="201"/>
      <c r="AA29" s="201"/>
      <c r="AB29" s="201"/>
      <c r="AC29" s="201"/>
      <c r="AD29" s="201"/>
      <c r="AE29" s="202"/>
    </row>
    <row r="30" spans="1:32" ht="90" customHeight="1" thickBot="1" x14ac:dyDescent="0.3">
      <c r="A30" s="110" t="s">
        <v>100</v>
      </c>
      <c r="B30" s="215"/>
      <c r="C30" s="215"/>
      <c r="D30" s="104"/>
      <c r="E30" s="104"/>
      <c r="F30" s="104"/>
      <c r="G30" s="104"/>
      <c r="H30" s="104"/>
      <c r="I30" s="104"/>
      <c r="J30" s="104"/>
      <c r="K30" s="104"/>
      <c r="L30" s="104"/>
      <c r="M30" s="104"/>
      <c r="N30" s="104"/>
      <c r="O30" s="104"/>
      <c r="P30" s="111">
        <f>SUM(D30:O30)</f>
        <v>0</v>
      </c>
      <c r="Q30" s="335"/>
      <c r="R30" s="335"/>
      <c r="S30" s="335"/>
      <c r="T30" s="335"/>
      <c r="U30" s="335"/>
      <c r="V30" s="335"/>
      <c r="W30" s="335"/>
      <c r="X30" s="335"/>
      <c r="Y30" s="203" t="s">
        <v>453</v>
      </c>
      <c r="Z30" s="203"/>
      <c r="AA30" s="203"/>
      <c r="AB30" s="203"/>
      <c r="AC30" s="203"/>
      <c r="AD30" s="203"/>
      <c r="AE30" s="204"/>
    </row>
    <row r="31" spans="1:32"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25">
      <c r="A32" s="283" t="s">
        <v>58</v>
      </c>
      <c r="B32" s="284"/>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5"/>
    </row>
    <row r="33" spans="1:41" ht="23.1" customHeight="1" x14ac:dyDescent="0.25">
      <c r="A33" s="217" t="s">
        <v>59</v>
      </c>
      <c r="B33" s="201" t="s">
        <v>60</v>
      </c>
      <c r="C33" s="201" t="s">
        <v>52</v>
      </c>
      <c r="D33" s="201" t="s">
        <v>61</v>
      </c>
      <c r="E33" s="201"/>
      <c r="F33" s="201"/>
      <c r="G33" s="201"/>
      <c r="H33" s="201"/>
      <c r="I33" s="201"/>
      <c r="J33" s="201"/>
      <c r="K33" s="201"/>
      <c r="L33" s="201"/>
      <c r="M33" s="201"/>
      <c r="N33" s="201"/>
      <c r="O33" s="201"/>
      <c r="P33" s="201"/>
      <c r="Q33" s="201" t="s">
        <v>62</v>
      </c>
      <c r="R33" s="201"/>
      <c r="S33" s="201"/>
      <c r="T33" s="201"/>
      <c r="U33" s="201"/>
      <c r="V33" s="201"/>
      <c r="W33" s="201"/>
      <c r="X33" s="201"/>
      <c r="Y33" s="201"/>
      <c r="Z33" s="201"/>
      <c r="AA33" s="201"/>
      <c r="AB33" s="201"/>
      <c r="AC33" s="201"/>
      <c r="AD33" s="201"/>
      <c r="AE33" s="202"/>
      <c r="AG33" s="20"/>
      <c r="AH33" s="20"/>
      <c r="AI33" s="20"/>
      <c r="AJ33" s="20"/>
      <c r="AK33" s="20"/>
      <c r="AL33" s="20"/>
      <c r="AM33" s="20"/>
      <c r="AN33" s="20"/>
      <c r="AO33" s="20"/>
    </row>
    <row r="34" spans="1:41" ht="27" customHeight="1" x14ac:dyDescent="0.25">
      <c r="A34" s="217"/>
      <c r="B34" s="201"/>
      <c r="C34" s="289"/>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286" t="s">
        <v>63</v>
      </c>
      <c r="R34" s="287"/>
      <c r="S34" s="287"/>
      <c r="T34" s="288"/>
      <c r="U34" s="201" t="s">
        <v>64</v>
      </c>
      <c r="V34" s="201"/>
      <c r="W34" s="201"/>
      <c r="X34" s="201"/>
      <c r="Y34" s="201" t="s">
        <v>65</v>
      </c>
      <c r="Z34" s="201"/>
      <c r="AA34" s="201"/>
      <c r="AB34" s="201"/>
      <c r="AC34" s="201" t="s">
        <v>66</v>
      </c>
      <c r="AD34" s="201"/>
      <c r="AE34" s="202"/>
      <c r="AG34" s="20"/>
      <c r="AH34" s="20"/>
      <c r="AI34" s="20"/>
      <c r="AJ34" s="20"/>
      <c r="AK34" s="20"/>
      <c r="AL34" s="20"/>
      <c r="AM34" s="20"/>
      <c r="AN34" s="20"/>
      <c r="AO34" s="20"/>
    </row>
    <row r="35" spans="1:41" ht="45" customHeight="1" x14ac:dyDescent="0.25">
      <c r="A35" s="296" t="s">
        <v>100</v>
      </c>
      <c r="B35" s="300">
        <v>0.08</v>
      </c>
      <c r="C35" s="21" t="s">
        <v>67</v>
      </c>
      <c r="D35" s="140"/>
      <c r="E35" s="140">
        <v>0.03</v>
      </c>
      <c r="F35" s="140">
        <v>0.04</v>
      </c>
      <c r="G35" s="140">
        <v>0.04</v>
      </c>
      <c r="H35" s="140">
        <v>0.04</v>
      </c>
      <c r="I35" s="140"/>
      <c r="J35" s="140"/>
      <c r="K35" s="140"/>
      <c r="L35" s="140"/>
      <c r="M35" s="140"/>
      <c r="N35" s="140"/>
      <c r="O35" s="140"/>
      <c r="P35" s="95">
        <f>SUM(D35:O35)</f>
        <v>0.15000000000000002</v>
      </c>
      <c r="Q35" s="308" t="s">
        <v>456</v>
      </c>
      <c r="R35" s="309"/>
      <c r="S35" s="309"/>
      <c r="T35" s="310"/>
      <c r="U35" s="339" t="s">
        <v>432</v>
      </c>
      <c r="V35" s="339"/>
      <c r="W35" s="339"/>
      <c r="X35" s="339"/>
      <c r="Y35" s="290" t="s">
        <v>424</v>
      </c>
      <c r="Z35" s="290"/>
      <c r="AA35" s="290"/>
      <c r="AB35" s="290"/>
      <c r="AC35" s="290" t="s">
        <v>408</v>
      </c>
      <c r="AD35" s="290"/>
      <c r="AE35" s="292"/>
      <c r="AG35" s="20"/>
      <c r="AH35" s="20"/>
      <c r="AI35" s="20"/>
      <c r="AJ35" s="20"/>
      <c r="AK35" s="20"/>
      <c r="AL35" s="20"/>
      <c r="AM35" s="20"/>
      <c r="AN35" s="20"/>
      <c r="AO35" s="20"/>
    </row>
    <row r="36" spans="1:41" ht="45" customHeight="1" thickBot="1" x14ac:dyDescent="0.3">
      <c r="A36" s="299"/>
      <c r="B36" s="301"/>
      <c r="C36" s="22" t="s">
        <v>72</v>
      </c>
      <c r="D36" s="23"/>
      <c r="E36" s="187">
        <v>0.03</v>
      </c>
      <c r="F36" s="187">
        <v>0.04</v>
      </c>
      <c r="G36" s="187">
        <v>0.04</v>
      </c>
      <c r="H36" s="24"/>
      <c r="I36" s="24"/>
      <c r="J36" s="24"/>
      <c r="K36" s="24"/>
      <c r="L36" s="24"/>
      <c r="M36" s="24"/>
      <c r="N36" s="24"/>
      <c r="O36" s="24"/>
      <c r="P36" s="163">
        <f>SUM(D36:O36)</f>
        <v>0.11000000000000001</v>
      </c>
      <c r="Q36" s="311"/>
      <c r="R36" s="312"/>
      <c r="S36" s="312"/>
      <c r="T36" s="313"/>
      <c r="U36" s="340"/>
      <c r="V36" s="340"/>
      <c r="W36" s="340"/>
      <c r="X36" s="340"/>
      <c r="Y36" s="291"/>
      <c r="Z36" s="291"/>
      <c r="AA36" s="291"/>
      <c r="AB36" s="291"/>
      <c r="AC36" s="291"/>
      <c r="AD36" s="291"/>
      <c r="AE36" s="293"/>
      <c r="AG36" s="20"/>
      <c r="AH36" s="20"/>
      <c r="AI36" s="20"/>
      <c r="AJ36" s="20"/>
      <c r="AK36" s="20"/>
      <c r="AL36" s="20"/>
      <c r="AM36" s="20"/>
      <c r="AN36" s="20"/>
      <c r="AO36" s="20"/>
    </row>
    <row r="37" spans="1:41" customFormat="1" ht="17.25" customHeight="1" thickBot="1" x14ac:dyDescent="0.3"/>
    <row r="38" spans="1:41" ht="45" customHeight="1" thickBot="1" x14ac:dyDescent="0.3">
      <c r="A38" s="283" t="s">
        <v>73</v>
      </c>
      <c r="B38" s="284"/>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5"/>
      <c r="AG38" s="20"/>
      <c r="AH38" s="20"/>
      <c r="AI38" s="20"/>
      <c r="AJ38" s="20"/>
      <c r="AK38" s="20"/>
      <c r="AL38" s="20"/>
      <c r="AM38" s="20"/>
      <c r="AN38" s="20"/>
      <c r="AO38" s="20"/>
    </row>
    <row r="39" spans="1:41" ht="26.1" customHeight="1" x14ac:dyDescent="0.25">
      <c r="A39" s="302" t="s">
        <v>74</v>
      </c>
      <c r="B39" s="294" t="s">
        <v>75</v>
      </c>
      <c r="C39" s="303" t="s">
        <v>76</v>
      </c>
      <c r="D39" s="305" t="s">
        <v>77</v>
      </c>
      <c r="E39" s="306"/>
      <c r="F39" s="306"/>
      <c r="G39" s="306"/>
      <c r="H39" s="306"/>
      <c r="I39" s="306"/>
      <c r="J39" s="306"/>
      <c r="K39" s="306"/>
      <c r="L39" s="306"/>
      <c r="M39" s="306"/>
      <c r="N39" s="306"/>
      <c r="O39" s="306"/>
      <c r="P39" s="307"/>
      <c r="Q39" s="294" t="s">
        <v>78</v>
      </c>
      <c r="R39" s="294"/>
      <c r="S39" s="294"/>
      <c r="T39" s="294"/>
      <c r="U39" s="294"/>
      <c r="V39" s="294"/>
      <c r="W39" s="294"/>
      <c r="X39" s="294"/>
      <c r="Y39" s="294"/>
      <c r="Z39" s="294"/>
      <c r="AA39" s="294"/>
      <c r="AB39" s="294"/>
      <c r="AC39" s="294"/>
      <c r="AD39" s="294"/>
      <c r="AE39" s="295"/>
      <c r="AG39" s="20"/>
      <c r="AH39" s="20"/>
      <c r="AI39" s="20"/>
      <c r="AJ39" s="20"/>
      <c r="AK39" s="20"/>
      <c r="AL39" s="20"/>
      <c r="AM39" s="20"/>
      <c r="AN39" s="20"/>
      <c r="AO39" s="20"/>
    </row>
    <row r="40" spans="1:41" ht="26.1" customHeight="1" x14ac:dyDescent="0.25">
      <c r="A40" s="217"/>
      <c r="B40" s="201"/>
      <c r="C40" s="304"/>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286" t="s">
        <v>92</v>
      </c>
      <c r="R40" s="287"/>
      <c r="S40" s="287"/>
      <c r="T40" s="287"/>
      <c r="U40" s="287"/>
      <c r="V40" s="287"/>
      <c r="W40" s="287"/>
      <c r="X40" s="288"/>
      <c r="Y40" s="286" t="s">
        <v>93</v>
      </c>
      <c r="Z40" s="287"/>
      <c r="AA40" s="287"/>
      <c r="AB40" s="287"/>
      <c r="AC40" s="287"/>
      <c r="AD40" s="287"/>
      <c r="AE40" s="314"/>
      <c r="AG40" s="25"/>
      <c r="AH40" s="25"/>
      <c r="AI40" s="25"/>
      <c r="AJ40" s="25"/>
      <c r="AK40" s="25"/>
      <c r="AL40" s="25"/>
      <c r="AM40" s="25"/>
      <c r="AN40" s="25"/>
      <c r="AO40" s="25"/>
    </row>
    <row r="41" spans="1:41" ht="77.25" customHeight="1" x14ac:dyDescent="0.25">
      <c r="A41" s="336" t="s">
        <v>101</v>
      </c>
      <c r="B41" s="300">
        <v>0.08</v>
      </c>
      <c r="C41" s="29" t="s">
        <v>67</v>
      </c>
      <c r="D41" s="30"/>
      <c r="E41" s="30">
        <v>0.1</v>
      </c>
      <c r="F41" s="30">
        <v>0.2</v>
      </c>
      <c r="G41" s="30">
        <v>0.35</v>
      </c>
      <c r="H41" s="30">
        <v>0.35</v>
      </c>
      <c r="I41" s="30"/>
      <c r="J41" s="30"/>
      <c r="K41" s="30"/>
      <c r="L41" s="30"/>
      <c r="M41" s="30"/>
      <c r="N41" s="30"/>
      <c r="O41" s="30"/>
      <c r="P41" s="112">
        <f t="shared" ref="P41:P42" si="0">SUM(D41:O41)</f>
        <v>1</v>
      </c>
      <c r="Q41" s="327" t="s">
        <v>430</v>
      </c>
      <c r="R41" s="328"/>
      <c r="S41" s="328"/>
      <c r="T41" s="328"/>
      <c r="U41" s="328"/>
      <c r="V41" s="328"/>
      <c r="W41" s="328"/>
      <c r="X41" s="337"/>
      <c r="Y41" s="327" t="s">
        <v>431</v>
      </c>
      <c r="Z41" s="328"/>
      <c r="AA41" s="328"/>
      <c r="AB41" s="328"/>
      <c r="AC41" s="328"/>
      <c r="AD41" s="328"/>
      <c r="AE41" s="329"/>
      <c r="AG41" s="26"/>
      <c r="AH41" s="26"/>
      <c r="AI41" s="26"/>
      <c r="AJ41" s="26"/>
      <c r="AK41" s="26"/>
      <c r="AL41" s="26"/>
      <c r="AM41" s="26"/>
      <c r="AN41" s="26"/>
      <c r="AO41" s="26"/>
    </row>
    <row r="42" spans="1:41" ht="60.75" customHeight="1" thickBot="1" x14ac:dyDescent="0.3">
      <c r="A42" s="336"/>
      <c r="B42" s="301"/>
      <c r="C42" s="27" t="s">
        <v>72</v>
      </c>
      <c r="D42" s="28"/>
      <c r="E42" s="28">
        <v>0.1</v>
      </c>
      <c r="F42" s="28">
        <v>0.2</v>
      </c>
      <c r="G42" s="28">
        <v>0.35</v>
      </c>
      <c r="H42" s="28"/>
      <c r="I42" s="28"/>
      <c r="J42" s="28"/>
      <c r="K42" s="28"/>
      <c r="L42" s="28"/>
      <c r="M42" s="28"/>
      <c r="N42" s="28"/>
      <c r="O42" s="28"/>
      <c r="P42" s="112">
        <f t="shared" si="0"/>
        <v>0.65</v>
      </c>
      <c r="Q42" s="330"/>
      <c r="R42" s="331"/>
      <c r="S42" s="331"/>
      <c r="T42" s="331"/>
      <c r="U42" s="331"/>
      <c r="V42" s="331"/>
      <c r="W42" s="331"/>
      <c r="X42" s="338"/>
      <c r="Y42" s="330"/>
      <c r="Z42" s="331"/>
      <c r="AA42" s="331"/>
      <c r="AB42" s="331"/>
      <c r="AC42" s="331"/>
      <c r="AD42" s="331"/>
      <c r="AE42" s="332"/>
    </row>
    <row r="43" spans="1:41" ht="15" customHeight="1" x14ac:dyDescent="0.25">
      <c r="A43" s="2" t="s">
        <v>99</v>
      </c>
    </row>
  </sheetData>
  <mergeCells count="71">
    <mergeCell ref="B35:B36"/>
    <mergeCell ref="Q35:T36"/>
    <mergeCell ref="A41:A42"/>
    <mergeCell ref="B41:B42"/>
    <mergeCell ref="Q41:X42"/>
    <mergeCell ref="U35:X36"/>
    <mergeCell ref="Y41:AE42"/>
    <mergeCell ref="A38:AE38"/>
    <mergeCell ref="A39:A40"/>
    <mergeCell ref="B39:B40"/>
    <mergeCell ref="C39:C40"/>
    <mergeCell ref="D39:P39"/>
    <mergeCell ref="Q39:AE39"/>
    <mergeCell ref="Q40:X40"/>
    <mergeCell ref="Y40:AE40"/>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AC35 Q35 Y35 Q41" xr:uid="{00000000-0002-0000-0100-000002000000}">
      <formula1>2000</formula1>
    </dataValidation>
  </dataValidations>
  <pageMargins left="0.25" right="0.25" top="0.75" bottom="0.75" header="0.3" footer="0.3"/>
  <pageSetup scale="21"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3"/>
  <sheetViews>
    <sheetView showGridLines="0" topLeftCell="A27" zoomScale="55" zoomScaleNormal="55" workbookViewId="0">
      <selection activeCell="A35" sqref="A35:A36"/>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20"/>
      <c r="B1" s="223" t="s">
        <v>0</v>
      </c>
      <c r="C1" s="224"/>
      <c r="D1" s="224"/>
      <c r="E1" s="224"/>
      <c r="F1" s="224"/>
      <c r="G1" s="224"/>
      <c r="H1" s="224"/>
      <c r="I1" s="224"/>
      <c r="J1" s="224"/>
      <c r="K1" s="224"/>
      <c r="L1" s="224"/>
      <c r="M1" s="224"/>
      <c r="N1" s="224"/>
      <c r="O1" s="224"/>
      <c r="P1" s="224"/>
      <c r="Q1" s="224"/>
      <c r="R1" s="224"/>
      <c r="S1" s="224"/>
      <c r="T1" s="224"/>
      <c r="U1" s="224"/>
      <c r="V1" s="224"/>
      <c r="W1" s="224"/>
      <c r="X1" s="224"/>
      <c r="Y1" s="224"/>
      <c r="Z1" s="224"/>
      <c r="AA1" s="225"/>
      <c r="AB1" s="232" t="s">
        <v>1</v>
      </c>
      <c r="AC1" s="233"/>
      <c r="AD1" s="233"/>
      <c r="AE1" s="234"/>
    </row>
    <row r="2" spans="1:31" ht="30.75" customHeight="1" thickBot="1" x14ac:dyDescent="0.3">
      <c r="A2" s="221"/>
      <c r="B2" s="223" t="s">
        <v>2</v>
      </c>
      <c r="C2" s="224"/>
      <c r="D2" s="224"/>
      <c r="E2" s="224"/>
      <c r="F2" s="224"/>
      <c r="G2" s="224"/>
      <c r="H2" s="224"/>
      <c r="I2" s="224"/>
      <c r="J2" s="224"/>
      <c r="K2" s="224"/>
      <c r="L2" s="224"/>
      <c r="M2" s="224"/>
      <c r="N2" s="224"/>
      <c r="O2" s="224"/>
      <c r="P2" s="224"/>
      <c r="Q2" s="224"/>
      <c r="R2" s="224"/>
      <c r="S2" s="224"/>
      <c r="T2" s="224"/>
      <c r="U2" s="224"/>
      <c r="V2" s="224"/>
      <c r="W2" s="224"/>
      <c r="X2" s="224"/>
      <c r="Y2" s="224"/>
      <c r="Z2" s="224"/>
      <c r="AA2" s="225"/>
      <c r="AB2" s="232" t="s">
        <v>3</v>
      </c>
      <c r="AC2" s="233"/>
      <c r="AD2" s="233"/>
      <c r="AE2" s="234"/>
    </row>
    <row r="3" spans="1:31" ht="24" customHeight="1" thickBot="1" x14ac:dyDescent="0.3">
      <c r="A3" s="221"/>
      <c r="B3" s="226" t="s">
        <v>4</v>
      </c>
      <c r="C3" s="227"/>
      <c r="D3" s="227"/>
      <c r="E3" s="227"/>
      <c r="F3" s="227"/>
      <c r="G3" s="227"/>
      <c r="H3" s="227"/>
      <c r="I3" s="227"/>
      <c r="J3" s="227"/>
      <c r="K3" s="227"/>
      <c r="L3" s="227"/>
      <c r="M3" s="227"/>
      <c r="N3" s="227"/>
      <c r="O3" s="227"/>
      <c r="P3" s="227"/>
      <c r="Q3" s="227"/>
      <c r="R3" s="227"/>
      <c r="S3" s="227"/>
      <c r="T3" s="227"/>
      <c r="U3" s="227"/>
      <c r="V3" s="227"/>
      <c r="W3" s="227"/>
      <c r="X3" s="227"/>
      <c r="Y3" s="227"/>
      <c r="Z3" s="227"/>
      <c r="AA3" s="228"/>
      <c r="AB3" s="232" t="s">
        <v>5</v>
      </c>
      <c r="AC3" s="233"/>
      <c r="AD3" s="233"/>
      <c r="AE3" s="234"/>
    </row>
    <row r="4" spans="1:31" ht="21.75" customHeight="1" thickBot="1" x14ac:dyDescent="0.3">
      <c r="A4" s="222"/>
      <c r="B4" s="229"/>
      <c r="C4" s="230"/>
      <c r="D4" s="230"/>
      <c r="E4" s="230"/>
      <c r="F4" s="230"/>
      <c r="G4" s="230"/>
      <c r="H4" s="230"/>
      <c r="I4" s="230"/>
      <c r="J4" s="230"/>
      <c r="K4" s="230"/>
      <c r="L4" s="230"/>
      <c r="M4" s="230"/>
      <c r="N4" s="230"/>
      <c r="O4" s="230"/>
      <c r="P4" s="230"/>
      <c r="Q4" s="230"/>
      <c r="R4" s="230"/>
      <c r="S4" s="230"/>
      <c r="T4" s="230"/>
      <c r="U4" s="230"/>
      <c r="V4" s="230"/>
      <c r="W4" s="230"/>
      <c r="X4" s="230"/>
      <c r="Y4" s="230"/>
      <c r="Z4" s="230"/>
      <c r="AA4" s="231"/>
      <c r="AB4" s="235" t="s">
        <v>6</v>
      </c>
      <c r="AC4" s="236"/>
      <c r="AD4" s="236"/>
      <c r="AE4" s="237"/>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38" t="s">
        <v>7</v>
      </c>
      <c r="B7" s="239"/>
      <c r="C7" s="275"/>
      <c r="D7" s="238" t="s">
        <v>8</v>
      </c>
      <c r="E7" s="244"/>
      <c r="F7" s="244"/>
      <c r="G7" s="244"/>
      <c r="H7" s="239"/>
      <c r="I7" s="341" t="s">
        <v>9</v>
      </c>
      <c r="J7" s="270"/>
      <c r="K7" s="238" t="s">
        <v>10</v>
      </c>
      <c r="L7" s="239"/>
      <c r="M7" s="261" t="s">
        <v>11</v>
      </c>
      <c r="N7" s="262"/>
      <c r="O7" s="247"/>
      <c r="P7" s="248"/>
      <c r="Q7" s="4"/>
      <c r="R7" s="4"/>
      <c r="S7" s="4"/>
      <c r="T7" s="4"/>
      <c r="U7" s="4"/>
      <c r="V7" s="4"/>
      <c r="W7" s="4"/>
      <c r="X7" s="4"/>
      <c r="Y7" s="4"/>
      <c r="Z7" s="5"/>
      <c r="AA7" s="4"/>
      <c r="AB7" s="4"/>
      <c r="AD7" s="7"/>
      <c r="AE7" s="8"/>
    </row>
    <row r="8" spans="1:31" x14ac:dyDescent="0.25">
      <c r="A8" s="240"/>
      <c r="B8" s="241"/>
      <c r="C8" s="276"/>
      <c r="D8" s="240"/>
      <c r="E8" s="245"/>
      <c r="F8" s="245"/>
      <c r="G8" s="245"/>
      <c r="H8" s="241"/>
      <c r="I8" s="271"/>
      <c r="J8" s="272"/>
      <c r="K8" s="240"/>
      <c r="L8" s="241"/>
      <c r="M8" s="278" t="s">
        <v>12</v>
      </c>
      <c r="N8" s="279"/>
      <c r="O8" s="342"/>
      <c r="P8" s="343"/>
      <c r="Q8" s="4"/>
      <c r="R8" s="4"/>
      <c r="S8" s="4"/>
      <c r="T8" s="4"/>
      <c r="U8" s="4"/>
      <c r="V8" s="4"/>
      <c r="W8" s="4"/>
      <c r="X8" s="4"/>
      <c r="Y8" s="4"/>
      <c r="Z8" s="5"/>
      <c r="AA8" s="4"/>
      <c r="AB8" s="4"/>
      <c r="AD8" s="7"/>
      <c r="AE8" s="8"/>
    </row>
    <row r="9" spans="1:31" ht="15.75" thickBot="1" x14ac:dyDescent="0.3">
      <c r="A9" s="242"/>
      <c r="B9" s="243"/>
      <c r="C9" s="277"/>
      <c r="D9" s="242"/>
      <c r="E9" s="246"/>
      <c r="F9" s="246"/>
      <c r="G9" s="246"/>
      <c r="H9" s="243"/>
      <c r="I9" s="273"/>
      <c r="J9" s="274"/>
      <c r="K9" s="242"/>
      <c r="L9" s="243"/>
      <c r="M9" s="265" t="s">
        <v>13</v>
      </c>
      <c r="N9" s="266"/>
      <c r="O9" s="267"/>
      <c r="P9" s="268"/>
      <c r="Q9" s="4"/>
      <c r="R9" s="4"/>
      <c r="S9" s="4"/>
      <c r="T9" s="4"/>
      <c r="U9" s="4"/>
      <c r="V9" s="4"/>
      <c r="W9" s="4"/>
      <c r="X9" s="4"/>
      <c r="Y9" s="4"/>
      <c r="Z9" s="5"/>
      <c r="AA9" s="4"/>
      <c r="AB9" s="4"/>
      <c r="AD9" s="7"/>
      <c r="AE9" s="8"/>
    </row>
    <row r="10" spans="1:31" ht="15" customHeight="1" thickBot="1" x14ac:dyDescent="0.3">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25">
      <c r="A11" s="238" t="s">
        <v>14</v>
      </c>
      <c r="B11" s="239"/>
      <c r="C11" s="249" t="s">
        <v>15</v>
      </c>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1"/>
    </row>
    <row r="12" spans="1:31" ht="15" customHeight="1" x14ac:dyDescent="0.25">
      <c r="A12" s="240"/>
      <c r="B12" s="241"/>
      <c r="C12" s="252"/>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4"/>
    </row>
    <row r="13" spans="1:31" ht="15" customHeight="1" thickBot="1" x14ac:dyDescent="0.3">
      <c r="A13" s="242"/>
      <c r="B13" s="243"/>
      <c r="C13" s="255"/>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
      <c r="A15" s="218" t="s">
        <v>16</v>
      </c>
      <c r="B15" s="219"/>
      <c r="C15" s="258" t="s">
        <v>17</v>
      </c>
      <c r="D15" s="259"/>
      <c r="E15" s="259"/>
      <c r="F15" s="259"/>
      <c r="G15" s="259"/>
      <c r="H15" s="259"/>
      <c r="I15" s="259"/>
      <c r="J15" s="259"/>
      <c r="K15" s="260"/>
      <c r="L15" s="208" t="s">
        <v>18</v>
      </c>
      <c r="M15" s="209"/>
      <c r="N15" s="209"/>
      <c r="O15" s="209"/>
      <c r="P15" s="209"/>
      <c r="Q15" s="210"/>
      <c r="R15" s="211" t="s">
        <v>19</v>
      </c>
      <c r="S15" s="212"/>
      <c r="T15" s="212"/>
      <c r="U15" s="212"/>
      <c r="V15" s="212"/>
      <c r="W15" s="212"/>
      <c r="X15" s="213"/>
      <c r="Y15" s="208" t="s">
        <v>20</v>
      </c>
      <c r="Z15" s="210"/>
      <c r="AA15" s="198" t="s">
        <v>21</v>
      </c>
      <c r="AB15" s="199"/>
      <c r="AC15" s="199"/>
      <c r="AD15" s="199"/>
      <c r="AE15" s="200"/>
    </row>
    <row r="16" spans="1:31" ht="9" customHeight="1" thickBot="1" x14ac:dyDescent="0.3">
      <c r="A16" s="6"/>
      <c r="B16" s="4"/>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D16" s="7"/>
      <c r="AE16" s="8"/>
    </row>
    <row r="17" spans="1:32" s="15" customFormat="1" ht="37.5" customHeight="1" thickBot="1" x14ac:dyDescent="0.3">
      <c r="A17" s="218" t="s">
        <v>22</v>
      </c>
      <c r="B17" s="219"/>
      <c r="C17" s="198" t="s">
        <v>102</v>
      </c>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200"/>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208" t="s">
        <v>24</v>
      </c>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10"/>
      <c r="AF19" s="19"/>
    </row>
    <row r="20" spans="1:32" ht="32.1" customHeight="1" thickBot="1" x14ac:dyDescent="0.3">
      <c r="A20" s="105" t="s">
        <v>25</v>
      </c>
      <c r="B20" s="205" t="s">
        <v>26</v>
      </c>
      <c r="C20" s="206"/>
      <c r="D20" s="206"/>
      <c r="E20" s="206"/>
      <c r="F20" s="206"/>
      <c r="G20" s="206"/>
      <c r="H20" s="206"/>
      <c r="I20" s="206"/>
      <c r="J20" s="206"/>
      <c r="K20" s="206"/>
      <c r="L20" s="206"/>
      <c r="M20" s="206"/>
      <c r="N20" s="206"/>
      <c r="O20" s="207"/>
      <c r="P20" s="208" t="s">
        <v>27</v>
      </c>
      <c r="Q20" s="209"/>
      <c r="R20" s="209"/>
      <c r="S20" s="209"/>
      <c r="T20" s="209"/>
      <c r="U20" s="209"/>
      <c r="V20" s="209"/>
      <c r="W20" s="209"/>
      <c r="X20" s="209"/>
      <c r="Y20" s="209"/>
      <c r="Z20" s="209"/>
      <c r="AA20" s="209"/>
      <c r="AB20" s="209"/>
      <c r="AC20" s="209"/>
      <c r="AD20" s="209"/>
      <c r="AE20" s="210"/>
      <c r="AF20" s="19"/>
    </row>
    <row r="21" spans="1:32" ht="32.1" customHeight="1" thickBot="1" x14ac:dyDescent="0.3">
      <c r="A21" s="75"/>
      <c r="B21" s="113"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42" t="s">
        <v>29</v>
      </c>
      <c r="S21" s="142" t="s">
        <v>30</v>
      </c>
      <c r="T21" s="142" t="s">
        <v>31</v>
      </c>
      <c r="U21" s="142" t="s">
        <v>32</v>
      </c>
      <c r="V21" s="142" t="s">
        <v>33</v>
      </c>
      <c r="W21" s="142" t="s">
        <v>34</v>
      </c>
      <c r="X21" s="142" t="s">
        <v>35</v>
      </c>
      <c r="Y21" s="142" t="s">
        <v>36</v>
      </c>
      <c r="Z21" s="142" t="s">
        <v>37</v>
      </c>
      <c r="AA21" s="142" t="s">
        <v>38</v>
      </c>
      <c r="AB21" s="142" t="s">
        <v>39</v>
      </c>
      <c r="AC21" s="142" t="s">
        <v>40</v>
      </c>
      <c r="AD21" s="143" t="s">
        <v>42</v>
      </c>
      <c r="AE21" s="143" t="s">
        <v>43</v>
      </c>
      <c r="AF21" s="1"/>
    </row>
    <row r="22" spans="1:32" ht="32.1" customHeight="1" x14ac:dyDescent="0.25">
      <c r="A22" s="134" t="s">
        <v>44</v>
      </c>
      <c r="B22" s="84"/>
      <c r="C22" s="82"/>
      <c r="D22" s="82"/>
      <c r="E22" s="82"/>
      <c r="F22" s="82"/>
      <c r="G22" s="82"/>
      <c r="H22" s="82"/>
      <c r="I22" s="82"/>
      <c r="J22" s="82"/>
      <c r="K22" s="82"/>
      <c r="L22" s="82"/>
      <c r="M22" s="82"/>
      <c r="N22" s="82">
        <f>SUM(B22:M22)</f>
        <v>0</v>
      </c>
      <c r="O22" s="85"/>
      <c r="P22" s="134" t="s">
        <v>45</v>
      </c>
      <c r="Q22" s="107"/>
      <c r="R22" s="80"/>
      <c r="S22" s="80"/>
      <c r="T22" s="80"/>
      <c r="U22" s="80"/>
      <c r="V22" s="80"/>
      <c r="W22" s="80"/>
      <c r="X22" s="80"/>
      <c r="Y22" s="80"/>
      <c r="Z22" s="80"/>
      <c r="AA22" s="80"/>
      <c r="AB22" s="80"/>
      <c r="AC22" s="80">
        <f>SUM(Q22:AB22)</f>
        <v>0</v>
      </c>
      <c r="AD22" s="144"/>
      <c r="AE22" s="80"/>
      <c r="AF22" s="1"/>
    </row>
    <row r="23" spans="1:32" ht="32.1" customHeight="1" x14ac:dyDescent="0.25">
      <c r="A23" s="135" t="s">
        <v>46</v>
      </c>
      <c r="B23" s="81"/>
      <c r="C23" s="80"/>
      <c r="D23" s="80"/>
      <c r="E23" s="80"/>
      <c r="F23" s="80"/>
      <c r="G23" s="80"/>
      <c r="H23" s="80"/>
      <c r="I23" s="80"/>
      <c r="J23" s="80"/>
      <c r="K23" s="80"/>
      <c r="L23" s="80"/>
      <c r="M23" s="80"/>
      <c r="N23" s="80">
        <f>SUM(B23:M23)</f>
        <v>0</v>
      </c>
      <c r="O23" s="94" t="str">
        <f>IFERROR(N23/(SUMIF(B23:M23,"&gt;0",B22:M22))," ")</f>
        <v xml:space="preserve"> </v>
      </c>
      <c r="P23" s="135" t="s">
        <v>47</v>
      </c>
      <c r="Q23" s="81"/>
      <c r="R23" s="80"/>
      <c r="S23" s="80"/>
      <c r="T23" s="80"/>
      <c r="U23" s="80"/>
      <c r="V23" s="80"/>
      <c r="W23" s="80"/>
      <c r="X23" s="80"/>
      <c r="Y23" s="80"/>
      <c r="Z23" s="80"/>
      <c r="AA23" s="80"/>
      <c r="AB23" s="80"/>
      <c r="AC23" s="80">
        <f>SUM(Q23:AB23)</f>
        <v>0</v>
      </c>
      <c r="AD23" s="80" t="e">
        <f>AC23/SUM(Q22:V22)</f>
        <v>#DIV/0!</v>
      </c>
      <c r="AE23" s="80" t="e">
        <f>AC23/AC22</f>
        <v>#DIV/0!</v>
      </c>
      <c r="AF23" s="1"/>
    </row>
    <row r="24" spans="1:32" ht="32.1" customHeight="1" x14ac:dyDescent="0.2">
      <c r="A24" s="135" t="s">
        <v>48</v>
      </c>
      <c r="B24" s="81"/>
      <c r="C24" s="80"/>
      <c r="D24" s="80"/>
      <c r="E24" s="80"/>
      <c r="F24" s="80"/>
      <c r="G24" s="80"/>
      <c r="H24" s="80"/>
      <c r="I24" s="80"/>
      <c r="J24" s="80"/>
      <c r="K24" s="80"/>
      <c r="L24" s="80"/>
      <c r="M24" s="80"/>
      <c r="N24" s="80">
        <f>SUM(B24:M24)</f>
        <v>0</v>
      </c>
      <c r="O24" s="83"/>
      <c r="P24" s="135" t="s">
        <v>44</v>
      </c>
      <c r="Q24" s="81"/>
      <c r="R24" s="145"/>
      <c r="S24" s="145"/>
      <c r="T24" s="145"/>
      <c r="U24" s="145"/>
      <c r="V24" s="145"/>
      <c r="W24" s="145"/>
      <c r="X24" s="145"/>
      <c r="Y24" s="145"/>
      <c r="Z24" s="145"/>
      <c r="AA24" s="145"/>
      <c r="AB24" s="145"/>
      <c r="AC24" s="80">
        <f>SUM(Q24:AB24)</f>
        <v>0</v>
      </c>
      <c r="AD24" s="80"/>
      <c r="AE24" s="80"/>
      <c r="AF24" s="1"/>
    </row>
    <row r="25" spans="1:32" ht="32.1" customHeight="1" thickBot="1" x14ac:dyDescent="0.3">
      <c r="A25" s="136" t="s">
        <v>49</v>
      </c>
      <c r="B25" s="116"/>
      <c r="C25" s="117"/>
      <c r="D25" s="117"/>
      <c r="E25" s="117"/>
      <c r="F25" s="117"/>
      <c r="G25" s="117"/>
      <c r="H25" s="117"/>
      <c r="I25" s="117"/>
      <c r="J25" s="117"/>
      <c r="K25" s="117"/>
      <c r="L25" s="117"/>
      <c r="M25" s="117"/>
      <c r="N25" s="117">
        <f>SUM(B25:M25)</f>
        <v>0</v>
      </c>
      <c r="O25" s="118" t="str">
        <f>IFERROR(N25/(SUMIF(B25:M25,"&gt;0",B24:M24))," ")</f>
        <v xml:space="preserve"> </v>
      </c>
      <c r="P25" s="136" t="s">
        <v>49</v>
      </c>
      <c r="Q25" s="116"/>
      <c r="R25" s="80"/>
      <c r="S25" s="80"/>
      <c r="T25" s="80"/>
      <c r="U25" s="80"/>
      <c r="V25" s="80"/>
      <c r="W25" s="80"/>
      <c r="X25" s="80"/>
      <c r="Y25" s="80"/>
      <c r="Z25" s="80"/>
      <c r="AA25" s="80"/>
      <c r="AB25" s="80"/>
      <c r="AC25" s="80">
        <f>SUM(Q25:AB25)</f>
        <v>0</v>
      </c>
      <c r="AD25" s="80" t="e">
        <f>AC25/SUM(Q24:V24)</f>
        <v>#DIV/0!</v>
      </c>
      <c r="AE25" s="80" t="e">
        <f>AC25/AC24</f>
        <v>#DIV/0!</v>
      </c>
      <c r="AF25" s="1"/>
    </row>
    <row r="26" spans="1:32" customFormat="1" ht="16.5" customHeight="1" thickBot="1" x14ac:dyDescent="0.3"/>
    <row r="27" spans="1:32" ht="33.950000000000003" customHeight="1" x14ac:dyDescent="0.25">
      <c r="A27" s="280" t="s">
        <v>50</v>
      </c>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2"/>
    </row>
    <row r="28" spans="1:32" ht="15" customHeight="1" x14ac:dyDescent="0.25">
      <c r="A28" s="217" t="s">
        <v>51</v>
      </c>
      <c r="B28" s="201" t="s">
        <v>52</v>
      </c>
      <c r="C28" s="201"/>
      <c r="D28" s="201" t="s">
        <v>53</v>
      </c>
      <c r="E28" s="201"/>
      <c r="F28" s="201"/>
      <c r="G28" s="201"/>
      <c r="H28" s="201"/>
      <c r="I28" s="201"/>
      <c r="J28" s="201"/>
      <c r="K28" s="201"/>
      <c r="L28" s="201"/>
      <c r="M28" s="201"/>
      <c r="N28" s="201"/>
      <c r="O28" s="201"/>
      <c r="P28" s="201" t="s">
        <v>40</v>
      </c>
      <c r="Q28" s="201" t="s">
        <v>54</v>
      </c>
      <c r="R28" s="201"/>
      <c r="S28" s="201"/>
      <c r="T28" s="201"/>
      <c r="U28" s="201"/>
      <c r="V28" s="201"/>
      <c r="W28" s="201"/>
      <c r="X28" s="201"/>
      <c r="Y28" s="201" t="s">
        <v>55</v>
      </c>
      <c r="Z28" s="201"/>
      <c r="AA28" s="201"/>
      <c r="AB28" s="201"/>
      <c r="AC28" s="201"/>
      <c r="AD28" s="201"/>
      <c r="AE28" s="202"/>
    </row>
    <row r="29" spans="1:32" ht="27" customHeight="1" x14ac:dyDescent="0.25">
      <c r="A29" s="217"/>
      <c r="B29" s="201"/>
      <c r="C29" s="201"/>
      <c r="D29" s="101" t="s">
        <v>28</v>
      </c>
      <c r="E29" s="101" t="s">
        <v>29</v>
      </c>
      <c r="F29" s="101" t="s">
        <v>30</v>
      </c>
      <c r="G29" s="101" t="s">
        <v>31</v>
      </c>
      <c r="H29" s="101" t="s">
        <v>32</v>
      </c>
      <c r="I29" s="101" t="s">
        <v>33</v>
      </c>
      <c r="J29" s="101" t="s">
        <v>34</v>
      </c>
      <c r="K29" s="101" t="s">
        <v>35</v>
      </c>
      <c r="L29" s="101" t="s">
        <v>36</v>
      </c>
      <c r="M29" s="101" t="s">
        <v>37</v>
      </c>
      <c r="N29" s="101" t="s">
        <v>38</v>
      </c>
      <c r="O29" s="101" t="s">
        <v>39</v>
      </c>
      <c r="P29" s="201"/>
      <c r="Q29" s="201"/>
      <c r="R29" s="201"/>
      <c r="S29" s="201"/>
      <c r="T29" s="201"/>
      <c r="U29" s="201"/>
      <c r="V29" s="201"/>
      <c r="W29" s="201"/>
      <c r="X29" s="201"/>
      <c r="Y29" s="201"/>
      <c r="Z29" s="201"/>
      <c r="AA29" s="201"/>
      <c r="AB29" s="201"/>
      <c r="AC29" s="201"/>
      <c r="AD29" s="201"/>
      <c r="AE29" s="202"/>
    </row>
    <row r="30" spans="1:32" ht="90" customHeight="1" thickBot="1" x14ac:dyDescent="0.3">
      <c r="A30" s="110"/>
      <c r="B30" s="215"/>
      <c r="C30" s="215"/>
      <c r="D30" s="104"/>
      <c r="E30" s="104"/>
      <c r="F30" s="104"/>
      <c r="G30" s="104"/>
      <c r="H30" s="104"/>
      <c r="I30" s="104"/>
      <c r="J30" s="104"/>
      <c r="K30" s="104"/>
      <c r="L30" s="104"/>
      <c r="M30" s="104"/>
      <c r="N30" s="104"/>
      <c r="O30" s="104"/>
      <c r="P30" s="111">
        <f>SUM(D30:O30)</f>
        <v>0</v>
      </c>
      <c r="Q30" s="335" t="s">
        <v>56</v>
      </c>
      <c r="R30" s="335"/>
      <c r="S30" s="335"/>
      <c r="T30" s="335"/>
      <c r="U30" s="335"/>
      <c r="V30" s="335"/>
      <c r="W30" s="335"/>
      <c r="X30" s="335"/>
      <c r="Y30" s="335" t="s">
        <v>57</v>
      </c>
      <c r="Z30" s="335"/>
      <c r="AA30" s="335"/>
      <c r="AB30" s="335"/>
      <c r="AC30" s="335"/>
      <c r="AD30" s="335"/>
      <c r="AE30" s="346"/>
    </row>
    <row r="31" spans="1:32"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25">
      <c r="A32" s="283" t="s">
        <v>58</v>
      </c>
      <c r="B32" s="284"/>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5"/>
    </row>
    <row r="33" spans="1:41" ht="23.1" customHeight="1" x14ac:dyDescent="0.25">
      <c r="A33" s="217" t="s">
        <v>59</v>
      </c>
      <c r="B33" s="201" t="s">
        <v>60</v>
      </c>
      <c r="C33" s="201" t="s">
        <v>52</v>
      </c>
      <c r="D33" s="201" t="s">
        <v>61</v>
      </c>
      <c r="E33" s="201"/>
      <c r="F33" s="201"/>
      <c r="G33" s="201"/>
      <c r="H33" s="201"/>
      <c r="I33" s="201"/>
      <c r="J33" s="201"/>
      <c r="K33" s="201"/>
      <c r="L33" s="201"/>
      <c r="M33" s="201"/>
      <c r="N33" s="201"/>
      <c r="O33" s="201"/>
      <c r="P33" s="201"/>
      <c r="Q33" s="201" t="s">
        <v>62</v>
      </c>
      <c r="R33" s="201"/>
      <c r="S33" s="201"/>
      <c r="T33" s="201"/>
      <c r="U33" s="201"/>
      <c r="V33" s="201"/>
      <c r="W33" s="201"/>
      <c r="X33" s="201"/>
      <c r="Y33" s="201"/>
      <c r="Z33" s="201"/>
      <c r="AA33" s="201"/>
      <c r="AB33" s="201"/>
      <c r="AC33" s="201"/>
      <c r="AD33" s="201"/>
      <c r="AE33" s="202"/>
      <c r="AG33" s="20"/>
      <c r="AH33" s="20"/>
      <c r="AI33" s="20"/>
      <c r="AJ33" s="20"/>
      <c r="AK33" s="20"/>
      <c r="AL33" s="20"/>
      <c r="AM33" s="20"/>
      <c r="AN33" s="20"/>
      <c r="AO33" s="20"/>
    </row>
    <row r="34" spans="1:41" ht="27" customHeight="1" x14ac:dyDescent="0.25">
      <c r="A34" s="217"/>
      <c r="B34" s="201"/>
      <c r="C34" s="289"/>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286" t="s">
        <v>63</v>
      </c>
      <c r="R34" s="287"/>
      <c r="S34" s="287"/>
      <c r="T34" s="288"/>
      <c r="U34" s="201" t="s">
        <v>64</v>
      </c>
      <c r="V34" s="201"/>
      <c r="W34" s="201"/>
      <c r="X34" s="201"/>
      <c r="Y34" s="201" t="s">
        <v>65</v>
      </c>
      <c r="Z34" s="201"/>
      <c r="AA34" s="201"/>
      <c r="AB34" s="201"/>
      <c r="AC34" s="201" t="s">
        <v>66</v>
      </c>
      <c r="AD34" s="201"/>
      <c r="AE34" s="202"/>
      <c r="AG34" s="20"/>
      <c r="AH34" s="20"/>
      <c r="AI34" s="20"/>
      <c r="AJ34" s="20"/>
      <c r="AK34" s="20"/>
      <c r="AL34" s="20"/>
      <c r="AM34" s="20"/>
      <c r="AN34" s="20"/>
      <c r="AO34" s="20"/>
    </row>
    <row r="35" spans="1:41" ht="45" customHeight="1" x14ac:dyDescent="0.25">
      <c r="A35" s="296" t="s">
        <v>102</v>
      </c>
      <c r="B35" s="300"/>
      <c r="C35" s="21" t="s">
        <v>67</v>
      </c>
      <c r="D35" s="140"/>
      <c r="E35" s="140"/>
      <c r="F35" s="140"/>
      <c r="G35" s="140"/>
      <c r="H35" s="140"/>
      <c r="I35" s="140"/>
      <c r="J35" s="140"/>
      <c r="K35" s="140"/>
      <c r="L35" s="140"/>
      <c r="M35" s="140"/>
      <c r="N35" s="140"/>
      <c r="O35" s="140"/>
      <c r="P35" s="95">
        <f>SUM(D35:O35)</f>
        <v>0</v>
      </c>
      <c r="Q35" s="355" t="s">
        <v>68</v>
      </c>
      <c r="R35" s="356"/>
      <c r="S35" s="356"/>
      <c r="T35" s="357"/>
      <c r="U35" s="344" t="s">
        <v>69</v>
      </c>
      <c r="V35" s="344"/>
      <c r="W35" s="344"/>
      <c r="X35" s="344"/>
      <c r="Y35" s="344" t="s">
        <v>70</v>
      </c>
      <c r="Z35" s="344"/>
      <c r="AA35" s="344"/>
      <c r="AB35" s="344"/>
      <c r="AC35" s="344" t="s">
        <v>71</v>
      </c>
      <c r="AD35" s="344"/>
      <c r="AE35" s="347"/>
      <c r="AG35" s="20"/>
      <c r="AH35" s="20"/>
      <c r="AI35" s="20"/>
      <c r="AJ35" s="20"/>
      <c r="AK35" s="20"/>
      <c r="AL35" s="20"/>
      <c r="AM35" s="20"/>
      <c r="AN35" s="20"/>
      <c r="AO35" s="20"/>
    </row>
    <row r="36" spans="1:41" ht="45" customHeight="1" thickBot="1" x14ac:dyDescent="0.3">
      <c r="A36" s="299"/>
      <c r="B36" s="301"/>
      <c r="C36" s="22" t="s">
        <v>72</v>
      </c>
      <c r="D36" s="23"/>
      <c r="E36" s="23"/>
      <c r="F36" s="23"/>
      <c r="G36" s="24"/>
      <c r="H36" s="24"/>
      <c r="I36" s="24"/>
      <c r="J36" s="24"/>
      <c r="K36" s="24"/>
      <c r="L36" s="24"/>
      <c r="M36" s="24"/>
      <c r="N36" s="24"/>
      <c r="O36" s="24"/>
      <c r="P36" s="71">
        <f>SUM(D36:O36)</f>
        <v>0</v>
      </c>
      <c r="Q36" s="358"/>
      <c r="R36" s="359"/>
      <c r="S36" s="359"/>
      <c r="T36" s="360"/>
      <c r="U36" s="345"/>
      <c r="V36" s="345"/>
      <c r="W36" s="345"/>
      <c r="X36" s="345"/>
      <c r="Y36" s="345"/>
      <c r="Z36" s="345"/>
      <c r="AA36" s="345"/>
      <c r="AB36" s="345"/>
      <c r="AC36" s="345"/>
      <c r="AD36" s="345"/>
      <c r="AE36" s="348"/>
      <c r="AG36" s="20"/>
      <c r="AH36" s="20"/>
      <c r="AI36" s="20"/>
      <c r="AJ36" s="20"/>
      <c r="AK36" s="20"/>
      <c r="AL36" s="20"/>
      <c r="AM36" s="20"/>
      <c r="AN36" s="20"/>
      <c r="AO36" s="20"/>
    </row>
    <row r="37" spans="1:41" customFormat="1" ht="17.25" customHeight="1" thickBot="1" x14ac:dyDescent="0.3"/>
    <row r="38" spans="1:41" ht="45" customHeight="1" thickBot="1" x14ac:dyDescent="0.3">
      <c r="A38" s="283" t="s">
        <v>73</v>
      </c>
      <c r="B38" s="284"/>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5"/>
      <c r="AG38" s="20"/>
      <c r="AH38" s="20"/>
      <c r="AI38" s="20"/>
      <c r="AJ38" s="20"/>
      <c r="AK38" s="20"/>
      <c r="AL38" s="20"/>
      <c r="AM38" s="20"/>
      <c r="AN38" s="20"/>
      <c r="AO38" s="20"/>
    </row>
    <row r="39" spans="1:41" ht="26.1" customHeight="1" x14ac:dyDescent="0.25">
      <c r="A39" s="302" t="s">
        <v>74</v>
      </c>
      <c r="B39" s="294" t="s">
        <v>75</v>
      </c>
      <c r="C39" s="303" t="s">
        <v>76</v>
      </c>
      <c r="D39" s="305" t="s">
        <v>77</v>
      </c>
      <c r="E39" s="306"/>
      <c r="F39" s="306"/>
      <c r="G39" s="306"/>
      <c r="H39" s="306"/>
      <c r="I39" s="306"/>
      <c r="J39" s="306"/>
      <c r="K39" s="306"/>
      <c r="L39" s="306"/>
      <c r="M39" s="306"/>
      <c r="N39" s="306"/>
      <c r="O39" s="306"/>
      <c r="P39" s="307"/>
      <c r="Q39" s="294" t="s">
        <v>78</v>
      </c>
      <c r="R39" s="294"/>
      <c r="S39" s="294"/>
      <c r="T39" s="294"/>
      <c r="U39" s="294"/>
      <c r="V39" s="294"/>
      <c r="W39" s="294"/>
      <c r="X39" s="294"/>
      <c r="Y39" s="294"/>
      <c r="Z39" s="294"/>
      <c r="AA39" s="294"/>
      <c r="AB39" s="294"/>
      <c r="AC39" s="294"/>
      <c r="AD39" s="294"/>
      <c r="AE39" s="295"/>
      <c r="AG39" s="20"/>
      <c r="AH39" s="20"/>
      <c r="AI39" s="20"/>
      <c r="AJ39" s="20"/>
      <c r="AK39" s="20"/>
      <c r="AL39" s="20"/>
      <c r="AM39" s="20"/>
      <c r="AN39" s="20"/>
      <c r="AO39" s="20"/>
    </row>
    <row r="40" spans="1:41" ht="26.1" customHeight="1" x14ac:dyDescent="0.25">
      <c r="A40" s="217"/>
      <c r="B40" s="201"/>
      <c r="C40" s="304"/>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286" t="s">
        <v>92</v>
      </c>
      <c r="R40" s="287"/>
      <c r="S40" s="287"/>
      <c r="T40" s="287"/>
      <c r="U40" s="287"/>
      <c r="V40" s="287"/>
      <c r="W40" s="287"/>
      <c r="X40" s="288"/>
      <c r="Y40" s="286" t="s">
        <v>93</v>
      </c>
      <c r="Z40" s="287"/>
      <c r="AA40" s="287"/>
      <c r="AB40" s="287"/>
      <c r="AC40" s="287"/>
      <c r="AD40" s="287"/>
      <c r="AE40" s="314"/>
      <c r="AG40" s="25"/>
      <c r="AH40" s="25"/>
      <c r="AI40" s="25"/>
      <c r="AJ40" s="25"/>
      <c r="AK40" s="25"/>
      <c r="AL40" s="25"/>
      <c r="AM40" s="25"/>
      <c r="AN40" s="25"/>
      <c r="AO40" s="25"/>
    </row>
    <row r="41" spans="1:41" ht="60" customHeight="1" x14ac:dyDescent="0.25">
      <c r="A41" s="336" t="s">
        <v>102</v>
      </c>
      <c r="B41" s="300"/>
      <c r="C41" s="29" t="s">
        <v>67</v>
      </c>
      <c r="D41" s="30"/>
      <c r="E41" s="30"/>
      <c r="F41" s="30"/>
      <c r="G41" s="30"/>
      <c r="H41" s="30"/>
      <c r="I41" s="30"/>
      <c r="J41" s="30"/>
      <c r="K41" s="30"/>
      <c r="L41" s="30"/>
      <c r="M41" s="30"/>
      <c r="N41" s="30"/>
      <c r="O41" s="30"/>
      <c r="P41" s="112">
        <f t="shared" ref="P41:P42" si="0">SUM(D41:O41)</f>
        <v>0</v>
      </c>
      <c r="Q41" s="349" t="s">
        <v>95</v>
      </c>
      <c r="R41" s="350"/>
      <c r="S41" s="350"/>
      <c r="T41" s="350"/>
      <c r="U41" s="350"/>
      <c r="V41" s="350"/>
      <c r="W41" s="350"/>
      <c r="X41" s="361"/>
      <c r="Y41" s="349" t="s">
        <v>96</v>
      </c>
      <c r="Z41" s="350"/>
      <c r="AA41" s="350"/>
      <c r="AB41" s="350"/>
      <c r="AC41" s="350"/>
      <c r="AD41" s="350"/>
      <c r="AE41" s="351"/>
      <c r="AG41" s="26"/>
      <c r="AH41" s="26"/>
      <c r="AI41" s="26"/>
      <c r="AJ41" s="26"/>
      <c r="AK41" s="26"/>
      <c r="AL41" s="26"/>
      <c r="AM41" s="26"/>
      <c r="AN41" s="26"/>
      <c r="AO41" s="26"/>
    </row>
    <row r="42" spans="1:41" ht="36" customHeight="1" thickBot="1" x14ac:dyDescent="0.3">
      <c r="A42" s="336"/>
      <c r="B42" s="301"/>
      <c r="C42" s="27" t="s">
        <v>72</v>
      </c>
      <c r="D42" s="28"/>
      <c r="E42" s="28"/>
      <c r="F42" s="28"/>
      <c r="G42" s="28"/>
      <c r="H42" s="28"/>
      <c r="I42" s="28"/>
      <c r="J42" s="28"/>
      <c r="K42" s="28"/>
      <c r="L42" s="28"/>
      <c r="M42" s="28"/>
      <c r="N42" s="28"/>
      <c r="O42" s="28"/>
      <c r="P42" s="112">
        <f t="shared" si="0"/>
        <v>0</v>
      </c>
      <c r="Q42" s="352"/>
      <c r="R42" s="353"/>
      <c r="S42" s="353"/>
      <c r="T42" s="353"/>
      <c r="U42" s="353"/>
      <c r="V42" s="353"/>
      <c r="W42" s="353"/>
      <c r="X42" s="362"/>
      <c r="Y42" s="352"/>
      <c r="Z42" s="353"/>
      <c r="AA42" s="353"/>
      <c r="AB42" s="353"/>
      <c r="AC42" s="353"/>
      <c r="AD42" s="353"/>
      <c r="AE42" s="354"/>
    </row>
    <row r="43" spans="1:41" ht="15" customHeight="1" x14ac:dyDescent="0.25">
      <c r="A43" s="2" t="s">
        <v>99</v>
      </c>
    </row>
  </sheetData>
  <mergeCells count="71">
    <mergeCell ref="B35:B36"/>
    <mergeCell ref="Q35:T36"/>
    <mergeCell ref="A41:A42"/>
    <mergeCell ref="B41:B42"/>
    <mergeCell ref="Q41:X42"/>
    <mergeCell ref="U35:X36"/>
    <mergeCell ref="Y41:AE42"/>
    <mergeCell ref="A38:AE38"/>
    <mergeCell ref="A39:A40"/>
    <mergeCell ref="B39:B40"/>
    <mergeCell ref="C39:C40"/>
    <mergeCell ref="D39:P39"/>
    <mergeCell ref="Q39:AE39"/>
    <mergeCell ref="Q40:X40"/>
    <mergeCell ref="Y40:AE40"/>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00000000-0002-0000-0200-000002000000}">
      <formula1>$B$21:$M$21</formula1>
    </dataValidation>
  </dataValidations>
  <pageMargins left="0.25" right="0.25" top="0.75" bottom="0.75" header="0.3" footer="0.3"/>
  <pageSetup scale="2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zoomScale="80" zoomScaleNormal="80" workbookViewId="0">
      <selection activeCell="AG30" sqref="AG30"/>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20"/>
      <c r="B1" s="223" t="s">
        <v>0</v>
      </c>
      <c r="C1" s="224"/>
      <c r="D1" s="224"/>
      <c r="E1" s="224"/>
      <c r="F1" s="224"/>
      <c r="G1" s="224"/>
      <c r="H1" s="224"/>
      <c r="I1" s="224"/>
      <c r="J1" s="224"/>
      <c r="K1" s="224"/>
      <c r="L1" s="224"/>
      <c r="M1" s="224"/>
      <c r="N1" s="224"/>
      <c r="O1" s="224"/>
      <c r="P1" s="224"/>
      <c r="Q1" s="224"/>
      <c r="R1" s="224"/>
      <c r="S1" s="224"/>
      <c r="T1" s="224"/>
      <c r="U1" s="224"/>
      <c r="V1" s="224"/>
      <c r="W1" s="224"/>
      <c r="X1" s="224"/>
      <c r="Y1" s="224"/>
      <c r="Z1" s="224"/>
      <c r="AA1" s="225"/>
      <c r="AB1" s="232" t="s">
        <v>1</v>
      </c>
      <c r="AC1" s="233"/>
      <c r="AD1" s="233"/>
      <c r="AE1" s="234"/>
    </row>
    <row r="2" spans="1:31" ht="30.75" customHeight="1" thickBot="1" x14ac:dyDescent="0.3">
      <c r="A2" s="221"/>
      <c r="B2" s="223" t="s">
        <v>2</v>
      </c>
      <c r="C2" s="224"/>
      <c r="D2" s="224"/>
      <c r="E2" s="224"/>
      <c r="F2" s="224"/>
      <c r="G2" s="224"/>
      <c r="H2" s="224"/>
      <c r="I2" s="224"/>
      <c r="J2" s="224"/>
      <c r="K2" s="224"/>
      <c r="L2" s="224"/>
      <c r="M2" s="224"/>
      <c r="N2" s="224"/>
      <c r="O2" s="224"/>
      <c r="P2" s="224"/>
      <c r="Q2" s="224"/>
      <c r="R2" s="224"/>
      <c r="S2" s="224"/>
      <c r="T2" s="224"/>
      <c r="U2" s="224"/>
      <c r="V2" s="224"/>
      <c r="W2" s="224"/>
      <c r="X2" s="224"/>
      <c r="Y2" s="224"/>
      <c r="Z2" s="224"/>
      <c r="AA2" s="225"/>
      <c r="AB2" s="232" t="s">
        <v>3</v>
      </c>
      <c r="AC2" s="233"/>
      <c r="AD2" s="233"/>
      <c r="AE2" s="234"/>
    </row>
    <row r="3" spans="1:31" ht="24" customHeight="1" thickBot="1" x14ac:dyDescent="0.3">
      <c r="A3" s="221"/>
      <c r="B3" s="226" t="s">
        <v>4</v>
      </c>
      <c r="C3" s="227"/>
      <c r="D3" s="227"/>
      <c r="E3" s="227"/>
      <c r="F3" s="227"/>
      <c r="G3" s="227"/>
      <c r="H3" s="227"/>
      <c r="I3" s="227"/>
      <c r="J3" s="227"/>
      <c r="K3" s="227"/>
      <c r="L3" s="227"/>
      <c r="M3" s="227"/>
      <c r="N3" s="227"/>
      <c r="O3" s="227"/>
      <c r="P3" s="227"/>
      <c r="Q3" s="227"/>
      <c r="R3" s="227"/>
      <c r="S3" s="227"/>
      <c r="T3" s="227"/>
      <c r="U3" s="227"/>
      <c r="V3" s="227"/>
      <c r="W3" s="227"/>
      <c r="X3" s="227"/>
      <c r="Y3" s="227"/>
      <c r="Z3" s="227"/>
      <c r="AA3" s="228"/>
      <c r="AB3" s="232" t="s">
        <v>5</v>
      </c>
      <c r="AC3" s="233"/>
      <c r="AD3" s="233"/>
      <c r="AE3" s="234"/>
    </row>
    <row r="4" spans="1:31" ht="21.75" customHeight="1" thickBot="1" x14ac:dyDescent="0.3">
      <c r="A4" s="222"/>
      <c r="B4" s="229"/>
      <c r="C4" s="230"/>
      <c r="D4" s="230"/>
      <c r="E4" s="230"/>
      <c r="F4" s="230"/>
      <c r="G4" s="230"/>
      <c r="H4" s="230"/>
      <c r="I4" s="230"/>
      <c r="J4" s="230"/>
      <c r="K4" s="230"/>
      <c r="L4" s="230"/>
      <c r="M4" s="230"/>
      <c r="N4" s="230"/>
      <c r="O4" s="230"/>
      <c r="P4" s="230"/>
      <c r="Q4" s="230"/>
      <c r="R4" s="230"/>
      <c r="S4" s="230"/>
      <c r="T4" s="230"/>
      <c r="U4" s="230"/>
      <c r="V4" s="230"/>
      <c r="W4" s="230"/>
      <c r="X4" s="230"/>
      <c r="Y4" s="230"/>
      <c r="Z4" s="230"/>
      <c r="AA4" s="231"/>
      <c r="AB4" s="235" t="s">
        <v>6</v>
      </c>
      <c r="AC4" s="236"/>
      <c r="AD4" s="236"/>
      <c r="AE4" s="237"/>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38" t="s">
        <v>7</v>
      </c>
      <c r="B7" s="239"/>
      <c r="C7" s="275" t="s">
        <v>31</v>
      </c>
      <c r="D7" s="238" t="s">
        <v>8</v>
      </c>
      <c r="E7" s="244"/>
      <c r="F7" s="244"/>
      <c r="G7" s="244"/>
      <c r="H7" s="239"/>
      <c r="I7" s="269">
        <v>45418</v>
      </c>
      <c r="J7" s="270"/>
      <c r="K7" s="238" t="s">
        <v>10</v>
      </c>
      <c r="L7" s="239"/>
      <c r="M7" s="261" t="s">
        <v>11</v>
      </c>
      <c r="N7" s="262"/>
      <c r="O7" s="247"/>
      <c r="P7" s="248"/>
      <c r="Q7" s="4"/>
      <c r="R7" s="4"/>
      <c r="S7" s="4"/>
      <c r="T7" s="4"/>
      <c r="U7" s="4"/>
      <c r="V7" s="4"/>
      <c r="W7" s="4"/>
      <c r="X7" s="4"/>
      <c r="Y7" s="4"/>
      <c r="Z7" s="5"/>
      <c r="AA7" s="4"/>
      <c r="AB7" s="4"/>
      <c r="AD7" s="7"/>
      <c r="AE7" s="8"/>
    </row>
    <row r="8" spans="1:31" x14ac:dyDescent="0.25">
      <c r="A8" s="240"/>
      <c r="B8" s="241"/>
      <c r="C8" s="276"/>
      <c r="D8" s="240"/>
      <c r="E8" s="245"/>
      <c r="F8" s="245"/>
      <c r="G8" s="245"/>
      <c r="H8" s="241"/>
      <c r="I8" s="271"/>
      <c r="J8" s="272"/>
      <c r="K8" s="240"/>
      <c r="L8" s="241"/>
      <c r="M8" s="278" t="s">
        <v>12</v>
      </c>
      <c r="N8" s="279"/>
      <c r="O8" s="342"/>
      <c r="P8" s="343"/>
      <c r="Q8" s="4"/>
      <c r="R8" s="4"/>
      <c r="S8" s="4"/>
      <c r="T8" s="4"/>
      <c r="U8" s="4"/>
      <c r="V8" s="4"/>
      <c r="W8" s="4"/>
      <c r="X8" s="4"/>
      <c r="Y8" s="4"/>
      <c r="Z8" s="5"/>
      <c r="AA8" s="4"/>
      <c r="AB8" s="4"/>
      <c r="AD8" s="7"/>
      <c r="AE8" s="8"/>
    </row>
    <row r="9" spans="1:31" ht="15.75" thickBot="1" x14ac:dyDescent="0.3">
      <c r="A9" s="242"/>
      <c r="B9" s="243"/>
      <c r="C9" s="277"/>
      <c r="D9" s="242"/>
      <c r="E9" s="246"/>
      <c r="F9" s="246"/>
      <c r="G9" s="246"/>
      <c r="H9" s="243"/>
      <c r="I9" s="273"/>
      <c r="J9" s="274"/>
      <c r="K9" s="242"/>
      <c r="L9" s="243"/>
      <c r="M9" s="265" t="s">
        <v>13</v>
      </c>
      <c r="N9" s="266"/>
      <c r="O9" s="363" t="s">
        <v>403</v>
      </c>
      <c r="P9" s="364"/>
      <c r="Q9" s="4"/>
      <c r="R9" s="4"/>
      <c r="S9" s="4"/>
      <c r="T9" s="4"/>
      <c r="U9" s="4"/>
      <c r="V9" s="4"/>
      <c r="W9" s="4"/>
      <c r="X9" s="4"/>
      <c r="Y9" s="4"/>
      <c r="Z9" s="5"/>
      <c r="AA9" s="4"/>
      <c r="AB9" s="4"/>
      <c r="AD9" s="7"/>
      <c r="AE9" s="8"/>
    </row>
    <row r="10" spans="1:31" ht="15" customHeight="1" thickBot="1" x14ac:dyDescent="0.3">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25">
      <c r="A11" s="238" t="s">
        <v>14</v>
      </c>
      <c r="B11" s="239"/>
      <c r="C11" s="249" t="s">
        <v>15</v>
      </c>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1"/>
    </row>
    <row r="12" spans="1:31" ht="15" customHeight="1" x14ac:dyDescent="0.25">
      <c r="A12" s="240"/>
      <c r="B12" s="241"/>
      <c r="C12" s="252"/>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4"/>
    </row>
    <row r="13" spans="1:31" ht="15" customHeight="1" thickBot="1" x14ac:dyDescent="0.3">
      <c r="A13" s="242"/>
      <c r="B13" s="243"/>
      <c r="C13" s="255"/>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7"/>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
      <c r="A15" s="218" t="s">
        <v>16</v>
      </c>
      <c r="B15" s="219"/>
      <c r="C15" s="258" t="s">
        <v>17</v>
      </c>
      <c r="D15" s="259"/>
      <c r="E15" s="259"/>
      <c r="F15" s="259"/>
      <c r="G15" s="259"/>
      <c r="H15" s="259"/>
      <c r="I15" s="259"/>
      <c r="J15" s="259"/>
      <c r="K15" s="260"/>
      <c r="L15" s="208" t="s">
        <v>18</v>
      </c>
      <c r="M15" s="209"/>
      <c r="N15" s="209"/>
      <c r="O15" s="209"/>
      <c r="P15" s="209"/>
      <c r="Q15" s="210"/>
      <c r="R15" s="211" t="s">
        <v>19</v>
      </c>
      <c r="S15" s="212"/>
      <c r="T15" s="212"/>
      <c r="U15" s="212"/>
      <c r="V15" s="212"/>
      <c r="W15" s="212"/>
      <c r="X15" s="213"/>
      <c r="Y15" s="208" t="s">
        <v>20</v>
      </c>
      <c r="Z15" s="210"/>
      <c r="AA15" s="198" t="s">
        <v>21</v>
      </c>
      <c r="AB15" s="199"/>
      <c r="AC15" s="199"/>
      <c r="AD15" s="199"/>
      <c r="AE15" s="200"/>
    </row>
    <row r="16" spans="1:31" ht="9" customHeight="1" thickBot="1" x14ac:dyDescent="0.3">
      <c r="A16" s="6"/>
      <c r="B16" s="4"/>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D16" s="7"/>
      <c r="AE16" s="8"/>
    </row>
    <row r="17" spans="1:32" s="15" customFormat="1" ht="37.5" customHeight="1" thickBot="1" x14ac:dyDescent="0.3">
      <c r="A17" s="218" t="s">
        <v>22</v>
      </c>
      <c r="B17" s="219"/>
      <c r="C17" s="198" t="s">
        <v>103</v>
      </c>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200"/>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208" t="s">
        <v>24</v>
      </c>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10"/>
      <c r="AF19" s="19"/>
    </row>
    <row r="20" spans="1:32" ht="32.1" customHeight="1" thickBot="1" x14ac:dyDescent="0.3">
      <c r="A20" s="105" t="s">
        <v>25</v>
      </c>
      <c r="B20" s="205" t="s">
        <v>26</v>
      </c>
      <c r="C20" s="206"/>
      <c r="D20" s="206"/>
      <c r="E20" s="206"/>
      <c r="F20" s="206"/>
      <c r="G20" s="206"/>
      <c r="H20" s="206"/>
      <c r="I20" s="206"/>
      <c r="J20" s="206"/>
      <c r="K20" s="206"/>
      <c r="L20" s="206"/>
      <c r="M20" s="206"/>
      <c r="N20" s="206"/>
      <c r="O20" s="207"/>
      <c r="P20" s="208" t="s">
        <v>27</v>
      </c>
      <c r="Q20" s="209"/>
      <c r="R20" s="209"/>
      <c r="S20" s="209"/>
      <c r="T20" s="209"/>
      <c r="U20" s="209"/>
      <c r="V20" s="209"/>
      <c r="W20" s="209"/>
      <c r="X20" s="209"/>
      <c r="Y20" s="209"/>
      <c r="Z20" s="209"/>
      <c r="AA20" s="209"/>
      <c r="AB20" s="209"/>
      <c r="AC20" s="209"/>
      <c r="AD20" s="209"/>
      <c r="AE20" s="210"/>
      <c r="AF20" s="19"/>
    </row>
    <row r="21" spans="1:32" ht="32.1" customHeight="1" thickBot="1" x14ac:dyDescent="0.3">
      <c r="A21" s="75"/>
      <c r="B21" s="114"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06" t="s">
        <v>29</v>
      </c>
      <c r="S21" s="106" t="s">
        <v>30</v>
      </c>
      <c r="T21" s="106" t="s">
        <v>31</v>
      </c>
      <c r="U21" s="106" t="s">
        <v>32</v>
      </c>
      <c r="V21" s="106" t="s">
        <v>33</v>
      </c>
      <c r="W21" s="106" t="s">
        <v>34</v>
      </c>
      <c r="X21" s="106" t="s">
        <v>35</v>
      </c>
      <c r="Y21" s="106" t="s">
        <v>36</v>
      </c>
      <c r="Z21" s="106" t="s">
        <v>37</v>
      </c>
      <c r="AA21" s="106" t="s">
        <v>38</v>
      </c>
      <c r="AB21" s="106" t="s">
        <v>39</v>
      </c>
      <c r="AC21" s="106" t="s">
        <v>40</v>
      </c>
      <c r="AD21" s="137" t="s">
        <v>42</v>
      </c>
      <c r="AE21" s="137" t="s">
        <v>43</v>
      </c>
      <c r="AF21" s="1"/>
    </row>
    <row r="22" spans="1:32" ht="32.1" customHeight="1" x14ac:dyDescent="0.25">
      <c r="A22" s="179" t="s">
        <v>44</v>
      </c>
      <c r="B22" s="169">
        <v>39490642</v>
      </c>
      <c r="C22" s="169">
        <v>12500000</v>
      </c>
      <c r="D22" s="169">
        <v>6168480</v>
      </c>
      <c r="E22" s="169"/>
      <c r="F22" s="169"/>
      <c r="G22" s="169"/>
      <c r="H22" s="169"/>
      <c r="I22" s="169"/>
      <c r="J22" s="169"/>
      <c r="K22" s="169"/>
      <c r="L22" s="169"/>
      <c r="M22" s="169"/>
      <c r="N22" s="169">
        <f>SUM(B22:M22)</f>
        <v>58159122</v>
      </c>
      <c r="O22" s="85"/>
      <c r="P22" s="134" t="s">
        <v>45</v>
      </c>
      <c r="Q22" s="171">
        <v>45633000</v>
      </c>
      <c r="R22" s="173">
        <v>1017929000</v>
      </c>
      <c r="S22" s="172"/>
      <c r="T22" s="172"/>
      <c r="U22" s="172"/>
      <c r="V22" s="173">
        <v>85177000</v>
      </c>
      <c r="W22" s="172"/>
      <c r="X22" s="172"/>
      <c r="Y22" s="172"/>
      <c r="Z22" s="172"/>
      <c r="AA22" s="172"/>
      <c r="AB22" s="172">
        <v>74132000</v>
      </c>
      <c r="AC22" s="172">
        <f>SUM(Q22:AB22)</f>
        <v>1222871000</v>
      </c>
      <c r="AE22" s="108"/>
      <c r="AF22" s="1"/>
    </row>
    <row r="23" spans="1:32" ht="32.1" customHeight="1" x14ac:dyDescent="0.25">
      <c r="A23" s="180" t="s">
        <v>46</v>
      </c>
      <c r="B23" s="168"/>
      <c r="C23" s="168"/>
      <c r="D23" s="168"/>
      <c r="E23" s="168"/>
      <c r="F23" s="168">
        <v>130465</v>
      </c>
      <c r="G23" s="168"/>
      <c r="H23" s="168"/>
      <c r="I23" s="168"/>
      <c r="J23" s="168"/>
      <c r="K23" s="168"/>
      <c r="L23" s="168"/>
      <c r="M23" s="168"/>
      <c r="N23" s="168">
        <f>SUM(B23:M23)</f>
        <v>130465</v>
      </c>
      <c r="O23" s="94" t="str">
        <f>IFERROR(N23/(SUMIF(B23:M23,"&gt;0",B22:M22))," ")</f>
        <v xml:space="preserve"> </v>
      </c>
      <c r="P23" s="135" t="s">
        <v>47</v>
      </c>
      <c r="Q23" s="178">
        <v>45633000</v>
      </c>
      <c r="R23" s="168">
        <v>480011144</v>
      </c>
      <c r="S23" s="168">
        <v>62572800</v>
      </c>
      <c r="T23" s="168">
        <v>-1376937.7999999523</v>
      </c>
      <c r="U23" s="168"/>
      <c r="V23" s="168"/>
      <c r="W23" s="168"/>
      <c r="X23" s="168"/>
      <c r="Y23" s="168"/>
      <c r="Z23" s="168"/>
      <c r="AA23" s="168"/>
      <c r="AB23" s="168"/>
      <c r="AC23" s="168">
        <f>SUM(Q23:AB23)</f>
        <v>586840006.20000005</v>
      </c>
      <c r="AD23" s="80">
        <f>AC23/SUM(Q22:V22)</f>
        <v>0.51085582207968916</v>
      </c>
      <c r="AE23" s="86">
        <f>AC23/AC22</f>
        <v>0.47988709046170858</v>
      </c>
      <c r="AF23" s="1"/>
    </row>
    <row r="24" spans="1:32" ht="32.1" customHeight="1" x14ac:dyDescent="0.25">
      <c r="A24" s="180" t="s">
        <v>48</v>
      </c>
      <c r="B24" s="80"/>
      <c r="C24" s="80"/>
      <c r="D24" s="80"/>
      <c r="E24" s="80"/>
      <c r="F24" s="80"/>
      <c r="G24" s="80"/>
      <c r="H24" s="80"/>
      <c r="I24" s="80"/>
      <c r="J24" s="80"/>
      <c r="K24" s="80"/>
      <c r="L24" s="80"/>
      <c r="M24" s="80"/>
      <c r="N24" s="80">
        <f>SUM(B24:M24)</f>
        <v>0</v>
      </c>
      <c r="O24" s="83"/>
      <c r="P24" s="135" t="s">
        <v>44</v>
      </c>
      <c r="Q24" s="170"/>
      <c r="R24" s="168"/>
      <c r="S24" s="168">
        <v>73660380</v>
      </c>
      <c r="T24" s="168">
        <v>101291760</v>
      </c>
      <c r="U24" s="168">
        <v>101291760</v>
      </c>
      <c r="V24" s="168">
        <v>106291760</v>
      </c>
      <c r="W24" s="168">
        <v>111291760</v>
      </c>
      <c r="X24" s="168">
        <v>111291760</v>
      </c>
      <c r="Y24" s="168">
        <v>111291760</v>
      </c>
      <c r="Z24" s="168">
        <v>111291760</v>
      </c>
      <c r="AA24" s="168">
        <v>106291760</v>
      </c>
      <c r="AB24" s="168">
        <v>288876540</v>
      </c>
      <c r="AC24" s="168">
        <f>SUM(Q24:AB24)</f>
        <v>1222871000</v>
      </c>
      <c r="AD24" s="80"/>
      <c r="AE24" s="109"/>
      <c r="AF24" s="1"/>
    </row>
    <row r="25" spans="1:32" ht="32.1" customHeight="1" thickBot="1" x14ac:dyDescent="0.3">
      <c r="A25" s="181" t="s">
        <v>49</v>
      </c>
      <c r="B25" s="117">
        <v>39490642</v>
      </c>
      <c r="C25" s="117">
        <v>4500000</v>
      </c>
      <c r="D25" s="117">
        <v>4797717</v>
      </c>
      <c r="E25" s="117">
        <v>8264306</v>
      </c>
      <c r="F25" s="117"/>
      <c r="G25" s="117"/>
      <c r="H25" s="117"/>
      <c r="I25" s="117"/>
      <c r="J25" s="117"/>
      <c r="K25" s="117"/>
      <c r="L25" s="117"/>
      <c r="M25" s="117"/>
      <c r="N25" s="117">
        <f>SUM(B25:M25)</f>
        <v>57052665</v>
      </c>
      <c r="O25" s="118" t="str">
        <f>IFERROR(N25/(SUMIF(B25:M25,"&gt;0",B24:M24))," ")</f>
        <v xml:space="preserve"> </v>
      </c>
      <c r="P25" s="136" t="s">
        <v>49</v>
      </c>
      <c r="Q25" s="116"/>
      <c r="R25" s="117"/>
      <c r="S25" s="117">
        <v>51507413</v>
      </c>
      <c r="T25" s="117">
        <v>89037635</v>
      </c>
      <c r="U25" s="117"/>
      <c r="V25" s="117"/>
      <c r="W25" s="117"/>
      <c r="X25" s="117"/>
      <c r="Y25" s="117"/>
      <c r="Z25" s="117"/>
      <c r="AA25" s="117"/>
      <c r="AB25" s="117"/>
      <c r="AC25" s="117">
        <f>SUM(Q25:AB25)</f>
        <v>140545048</v>
      </c>
      <c r="AD25" s="117">
        <f>AC25/SUM(Q24:V24)</f>
        <v>0.36740378138864233</v>
      </c>
      <c r="AE25" s="119">
        <f>AC25/AC24</f>
        <v>0.11493039576537509</v>
      </c>
      <c r="AF25" s="1"/>
    </row>
    <row r="26" spans="1:32" customFormat="1" ht="16.5" customHeight="1" thickBot="1" x14ac:dyDescent="0.3"/>
    <row r="27" spans="1:32" ht="33.950000000000003" customHeight="1" x14ac:dyDescent="0.25">
      <c r="A27" s="280" t="s">
        <v>50</v>
      </c>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2"/>
    </row>
    <row r="28" spans="1:32" ht="15" customHeight="1" x14ac:dyDescent="0.25">
      <c r="A28" s="217" t="s">
        <v>51</v>
      </c>
      <c r="B28" s="201" t="s">
        <v>52</v>
      </c>
      <c r="C28" s="201"/>
      <c r="D28" s="201" t="s">
        <v>53</v>
      </c>
      <c r="E28" s="201"/>
      <c r="F28" s="201"/>
      <c r="G28" s="201"/>
      <c r="H28" s="201"/>
      <c r="I28" s="201"/>
      <c r="J28" s="201"/>
      <c r="K28" s="201"/>
      <c r="L28" s="201"/>
      <c r="M28" s="201"/>
      <c r="N28" s="201"/>
      <c r="O28" s="201"/>
      <c r="P28" s="201" t="s">
        <v>40</v>
      </c>
      <c r="Q28" s="201" t="s">
        <v>54</v>
      </c>
      <c r="R28" s="201"/>
      <c r="S28" s="201"/>
      <c r="T28" s="201"/>
      <c r="U28" s="201"/>
      <c r="V28" s="201"/>
      <c r="W28" s="201"/>
      <c r="X28" s="201"/>
      <c r="Y28" s="201" t="s">
        <v>55</v>
      </c>
      <c r="Z28" s="201"/>
      <c r="AA28" s="201"/>
      <c r="AB28" s="201"/>
      <c r="AC28" s="201"/>
      <c r="AD28" s="201"/>
      <c r="AE28" s="202"/>
    </row>
    <row r="29" spans="1:32" ht="27" customHeight="1" x14ac:dyDescent="0.25">
      <c r="A29" s="217"/>
      <c r="B29" s="201"/>
      <c r="C29" s="201"/>
      <c r="D29" s="101" t="s">
        <v>28</v>
      </c>
      <c r="E29" s="101" t="s">
        <v>29</v>
      </c>
      <c r="F29" s="101" t="s">
        <v>30</v>
      </c>
      <c r="G29" s="101" t="s">
        <v>31</v>
      </c>
      <c r="H29" s="101" t="s">
        <v>32</v>
      </c>
      <c r="I29" s="101" t="s">
        <v>33</v>
      </c>
      <c r="J29" s="101" t="s">
        <v>34</v>
      </c>
      <c r="K29" s="101" t="s">
        <v>35</v>
      </c>
      <c r="L29" s="101" t="s">
        <v>36</v>
      </c>
      <c r="M29" s="101" t="s">
        <v>37</v>
      </c>
      <c r="N29" s="101" t="s">
        <v>38</v>
      </c>
      <c r="O29" s="101" t="s">
        <v>39</v>
      </c>
      <c r="P29" s="201"/>
      <c r="Q29" s="201"/>
      <c r="R29" s="201"/>
      <c r="S29" s="201"/>
      <c r="T29" s="201"/>
      <c r="U29" s="201"/>
      <c r="V29" s="201"/>
      <c r="W29" s="201"/>
      <c r="X29" s="201"/>
      <c r="Y29" s="201"/>
      <c r="Z29" s="201"/>
      <c r="AA29" s="201"/>
      <c r="AB29" s="201"/>
      <c r="AC29" s="201"/>
      <c r="AD29" s="201"/>
      <c r="AE29" s="202"/>
    </row>
    <row r="30" spans="1:32" ht="90" customHeight="1" thickBot="1" x14ac:dyDescent="0.3">
      <c r="A30" s="110" t="s">
        <v>103</v>
      </c>
      <c r="B30" s="215"/>
      <c r="C30" s="215"/>
      <c r="D30" s="104"/>
      <c r="E30" s="104"/>
      <c r="F30" s="104"/>
      <c r="G30" s="104"/>
      <c r="H30" s="104"/>
      <c r="I30" s="104"/>
      <c r="J30" s="104"/>
      <c r="K30" s="104"/>
      <c r="L30" s="104"/>
      <c r="M30" s="104"/>
      <c r="N30" s="104"/>
      <c r="O30" s="104"/>
      <c r="P30" s="111">
        <f>SUM(D30:O30)</f>
        <v>0</v>
      </c>
      <c r="Q30" s="203"/>
      <c r="R30" s="203"/>
      <c r="S30" s="203"/>
      <c r="T30" s="203"/>
      <c r="U30" s="203"/>
      <c r="V30" s="203"/>
      <c r="W30" s="203"/>
      <c r="X30" s="203"/>
      <c r="Y30" s="203" t="s">
        <v>454</v>
      </c>
      <c r="Z30" s="203"/>
      <c r="AA30" s="203"/>
      <c r="AB30" s="203"/>
      <c r="AC30" s="203"/>
      <c r="AD30" s="203"/>
      <c r="AE30" s="204"/>
    </row>
    <row r="31" spans="1:32"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25">
      <c r="A32" s="283" t="s">
        <v>58</v>
      </c>
      <c r="B32" s="284"/>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5"/>
    </row>
    <row r="33" spans="1:41" ht="23.1" customHeight="1" x14ac:dyDescent="0.25">
      <c r="A33" s="217" t="s">
        <v>59</v>
      </c>
      <c r="B33" s="201" t="s">
        <v>60</v>
      </c>
      <c r="C33" s="201" t="s">
        <v>52</v>
      </c>
      <c r="D33" s="201" t="s">
        <v>61</v>
      </c>
      <c r="E33" s="201"/>
      <c r="F33" s="201"/>
      <c r="G33" s="201"/>
      <c r="H33" s="201"/>
      <c r="I33" s="201"/>
      <c r="J33" s="201"/>
      <c r="K33" s="201"/>
      <c r="L33" s="201"/>
      <c r="M33" s="201"/>
      <c r="N33" s="201"/>
      <c r="O33" s="201"/>
      <c r="P33" s="201"/>
      <c r="Q33" s="201" t="s">
        <v>62</v>
      </c>
      <c r="R33" s="201"/>
      <c r="S33" s="201"/>
      <c r="T33" s="201"/>
      <c r="U33" s="201"/>
      <c r="V33" s="201"/>
      <c r="W33" s="201"/>
      <c r="X33" s="201"/>
      <c r="Y33" s="201"/>
      <c r="Z33" s="201"/>
      <c r="AA33" s="201"/>
      <c r="AB33" s="201"/>
      <c r="AC33" s="201"/>
      <c r="AD33" s="201"/>
      <c r="AE33" s="202"/>
      <c r="AG33" s="20"/>
      <c r="AH33" s="20"/>
      <c r="AI33" s="20"/>
      <c r="AJ33" s="20"/>
      <c r="AK33" s="20"/>
      <c r="AL33" s="20"/>
      <c r="AM33" s="20"/>
      <c r="AN33" s="20"/>
      <c r="AO33" s="20"/>
    </row>
    <row r="34" spans="1:41" ht="27" customHeight="1" x14ac:dyDescent="0.25">
      <c r="A34" s="217"/>
      <c r="B34" s="201"/>
      <c r="C34" s="289"/>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286" t="s">
        <v>63</v>
      </c>
      <c r="R34" s="287"/>
      <c r="S34" s="287"/>
      <c r="T34" s="288"/>
      <c r="U34" s="201" t="s">
        <v>64</v>
      </c>
      <c r="V34" s="201"/>
      <c r="W34" s="201"/>
      <c r="X34" s="201"/>
      <c r="Y34" s="201" t="s">
        <v>65</v>
      </c>
      <c r="Z34" s="201"/>
      <c r="AA34" s="201"/>
      <c r="AB34" s="201"/>
      <c r="AC34" s="201" t="s">
        <v>66</v>
      </c>
      <c r="AD34" s="201"/>
      <c r="AE34" s="202"/>
      <c r="AG34" s="20"/>
      <c r="AH34" s="20"/>
      <c r="AI34" s="20"/>
      <c r="AJ34" s="20"/>
      <c r="AK34" s="20"/>
      <c r="AL34" s="20"/>
      <c r="AM34" s="20"/>
      <c r="AN34" s="20"/>
      <c r="AO34" s="20"/>
    </row>
    <row r="35" spans="1:41" ht="45" customHeight="1" x14ac:dyDescent="0.25">
      <c r="A35" s="296" t="s">
        <v>103</v>
      </c>
      <c r="B35" s="300">
        <v>0.41</v>
      </c>
      <c r="C35" s="21" t="s">
        <v>67</v>
      </c>
      <c r="D35" s="140"/>
      <c r="E35" s="140"/>
      <c r="F35" s="140"/>
      <c r="G35" s="140"/>
      <c r="H35" s="140">
        <v>1</v>
      </c>
      <c r="I35" s="140"/>
      <c r="J35" s="140"/>
      <c r="K35" s="140"/>
      <c r="L35" s="140"/>
      <c r="M35" s="140"/>
      <c r="N35" s="140"/>
      <c r="O35" s="140"/>
      <c r="P35" s="95">
        <f>SUM(D35:O35)</f>
        <v>1</v>
      </c>
      <c r="Q35" s="308" t="s">
        <v>409</v>
      </c>
      <c r="R35" s="309"/>
      <c r="S35" s="309"/>
      <c r="T35" s="310"/>
      <c r="U35" s="290" t="s">
        <v>410</v>
      </c>
      <c r="V35" s="290"/>
      <c r="W35" s="290"/>
      <c r="X35" s="290"/>
      <c r="Y35" s="290" t="s">
        <v>424</v>
      </c>
      <c r="Z35" s="290"/>
      <c r="AA35" s="290"/>
      <c r="AB35" s="290"/>
      <c r="AC35" s="290" t="s">
        <v>411</v>
      </c>
      <c r="AD35" s="290"/>
      <c r="AE35" s="292"/>
      <c r="AG35" s="20"/>
      <c r="AH35" s="20"/>
      <c r="AI35" s="20"/>
      <c r="AJ35" s="20"/>
      <c r="AK35" s="20"/>
      <c r="AL35" s="20"/>
      <c r="AM35" s="20"/>
      <c r="AN35" s="20"/>
      <c r="AO35" s="20"/>
    </row>
    <row r="36" spans="1:41" ht="108" customHeight="1" thickBot="1" x14ac:dyDescent="0.3">
      <c r="A36" s="299"/>
      <c r="B36" s="301"/>
      <c r="C36" s="22" t="s">
        <v>72</v>
      </c>
      <c r="D36" s="23"/>
      <c r="E36" s="23"/>
      <c r="F36" s="23"/>
      <c r="G36" s="24"/>
      <c r="H36" s="24"/>
      <c r="I36" s="24"/>
      <c r="J36" s="24"/>
      <c r="K36" s="24"/>
      <c r="L36" s="24"/>
      <c r="M36" s="24"/>
      <c r="N36" s="24"/>
      <c r="O36" s="24"/>
      <c r="P36" s="71">
        <f>SUM(D36:O36)</f>
        <v>0</v>
      </c>
      <c r="Q36" s="311"/>
      <c r="R36" s="312"/>
      <c r="S36" s="312"/>
      <c r="T36" s="313"/>
      <c r="U36" s="291"/>
      <c r="V36" s="291"/>
      <c r="W36" s="291"/>
      <c r="X36" s="291"/>
      <c r="Y36" s="291"/>
      <c r="Z36" s="291"/>
      <c r="AA36" s="291"/>
      <c r="AB36" s="291"/>
      <c r="AC36" s="291"/>
      <c r="AD36" s="291"/>
      <c r="AE36" s="293"/>
      <c r="AG36" s="20"/>
      <c r="AH36" s="20"/>
      <c r="AI36" s="20"/>
      <c r="AJ36" s="20"/>
      <c r="AK36" s="20"/>
      <c r="AL36" s="20"/>
      <c r="AM36" s="20"/>
      <c r="AN36" s="20"/>
      <c r="AO36" s="20"/>
    </row>
    <row r="37" spans="1:41" customFormat="1" ht="17.25" customHeight="1" thickBot="1" x14ac:dyDescent="0.3"/>
    <row r="38" spans="1:41" ht="45" customHeight="1" thickBot="1" x14ac:dyDescent="0.3">
      <c r="A38" s="283" t="s">
        <v>73</v>
      </c>
      <c r="B38" s="284"/>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5"/>
      <c r="AG38" s="20"/>
      <c r="AH38" s="20"/>
      <c r="AI38" s="20"/>
      <c r="AJ38" s="20"/>
      <c r="AK38" s="20"/>
      <c r="AL38" s="20"/>
      <c r="AM38" s="20"/>
      <c r="AN38" s="20"/>
      <c r="AO38" s="20"/>
    </row>
    <row r="39" spans="1:41" ht="26.1" customHeight="1" x14ac:dyDescent="0.25">
      <c r="A39" s="302" t="s">
        <v>74</v>
      </c>
      <c r="B39" s="294" t="s">
        <v>75</v>
      </c>
      <c r="C39" s="303" t="s">
        <v>76</v>
      </c>
      <c r="D39" s="305" t="s">
        <v>77</v>
      </c>
      <c r="E39" s="306"/>
      <c r="F39" s="306"/>
      <c r="G39" s="306"/>
      <c r="H39" s="306"/>
      <c r="I39" s="306"/>
      <c r="J39" s="306"/>
      <c r="K39" s="306"/>
      <c r="L39" s="306"/>
      <c r="M39" s="306"/>
      <c r="N39" s="306"/>
      <c r="O39" s="306"/>
      <c r="P39" s="307"/>
      <c r="Q39" s="294" t="s">
        <v>78</v>
      </c>
      <c r="R39" s="294"/>
      <c r="S39" s="294"/>
      <c r="T39" s="294"/>
      <c r="U39" s="294"/>
      <c r="V39" s="294"/>
      <c r="W39" s="294"/>
      <c r="X39" s="294"/>
      <c r="Y39" s="294"/>
      <c r="Z39" s="294"/>
      <c r="AA39" s="294"/>
      <c r="AB39" s="294"/>
      <c r="AC39" s="294"/>
      <c r="AD39" s="294"/>
      <c r="AE39" s="295"/>
      <c r="AG39" s="20"/>
      <c r="AH39" s="20"/>
      <c r="AI39" s="20"/>
      <c r="AJ39" s="20"/>
      <c r="AK39" s="20"/>
      <c r="AL39" s="20"/>
      <c r="AM39" s="20"/>
      <c r="AN39" s="20"/>
      <c r="AO39" s="20"/>
    </row>
    <row r="40" spans="1:41" ht="26.1" customHeight="1" x14ac:dyDescent="0.25">
      <c r="A40" s="217"/>
      <c r="B40" s="201"/>
      <c r="C40" s="304"/>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286" t="s">
        <v>92</v>
      </c>
      <c r="R40" s="287"/>
      <c r="S40" s="287"/>
      <c r="T40" s="287"/>
      <c r="U40" s="287"/>
      <c r="V40" s="287"/>
      <c r="W40" s="287"/>
      <c r="X40" s="288"/>
      <c r="Y40" s="286" t="s">
        <v>93</v>
      </c>
      <c r="Z40" s="287"/>
      <c r="AA40" s="287"/>
      <c r="AB40" s="287"/>
      <c r="AC40" s="287"/>
      <c r="AD40" s="287"/>
      <c r="AE40" s="314"/>
      <c r="AG40" s="25"/>
      <c r="AH40" s="25"/>
      <c r="AI40" s="25"/>
      <c r="AJ40" s="25"/>
      <c r="AK40" s="25"/>
      <c r="AL40" s="25"/>
      <c r="AM40" s="25"/>
      <c r="AN40" s="25"/>
      <c r="AO40" s="25"/>
    </row>
    <row r="41" spans="1:41" ht="163.5" customHeight="1" x14ac:dyDescent="0.25">
      <c r="A41" s="365" t="s">
        <v>104</v>
      </c>
      <c r="B41" s="367">
        <v>0.21</v>
      </c>
      <c r="C41" s="29" t="s">
        <v>67</v>
      </c>
      <c r="D41" s="30"/>
      <c r="E41" s="30">
        <v>0.1</v>
      </c>
      <c r="F41" s="30">
        <v>0.2</v>
      </c>
      <c r="G41" s="30">
        <v>0.35</v>
      </c>
      <c r="H41" s="30">
        <v>0.35</v>
      </c>
      <c r="I41" s="30"/>
      <c r="J41" s="30"/>
      <c r="K41" s="30"/>
      <c r="L41" s="30"/>
      <c r="M41" s="30"/>
      <c r="N41" s="30"/>
      <c r="O41" s="30"/>
      <c r="P41" s="112">
        <f t="shared" ref="P41:P44" si="0">SUM(D41:O41)</f>
        <v>1</v>
      </c>
      <c r="Q41" s="369" t="s">
        <v>445</v>
      </c>
      <c r="R41" s="370"/>
      <c r="S41" s="370"/>
      <c r="T41" s="370"/>
      <c r="U41" s="370"/>
      <c r="V41" s="370"/>
      <c r="W41" s="370"/>
      <c r="X41" s="371"/>
      <c r="Y41" s="327" t="s">
        <v>448</v>
      </c>
      <c r="Z41" s="328"/>
      <c r="AA41" s="328"/>
      <c r="AB41" s="328"/>
      <c r="AC41" s="328"/>
      <c r="AD41" s="328"/>
      <c r="AE41" s="329"/>
      <c r="AG41" s="26"/>
      <c r="AH41" s="26"/>
      <c r="AI41" s="26"/>
      <c r="AJ41" s="26"/>
      <c r="AK41" s="26"/>
      <c r="AL41" s="26"/>
      <c r="AM41" s="26"/>
      <c r="AN41" s="26"/>
      <c r="AO41" s="26"/>
    </row>
    <row r="42" spans="1:41" ht="221.25" customHeight="1" thickBot="1" x14ac:dyDescent="0.3">
      <c r="A42" s="366"/>
      <c r="B42" s="368"/>
      <c r="C42" s="27" t="s">
        <v>72</v>
      </c>
      <c r="D42" s="28"/>
      <c r="E42" s="28">
        <v>0.1</v>
      </c>
      <c r="F42" s="28">
        <v>0.2</v>
      </c>
      <c r="G42" s="28">
        <v>0.35</v>
      </c>
      <c r="H42" s="28"/>
      <c r="I42" s="28"/>
      <c r="J42" s="28"/>
      <c r="K42" s="28"/>
      <c r="L42" s="28"/>
      <c r="M42" s="28"/>
      <c r="N42" s="28"/>
      <c r="O42" s="28"/>
      <c r="P42" s="112">
        <f t="shared" si="0"/>
        <v>0.65</v>
      </c>
      <c r="Q42" s="372"/>
      <c r="R42" s="373"/>
      <c r="S42" s="373"/>
      <c r="T42" s="373"/>
      <c r="U42" s="373"/>
      <c r="V42" s="373"/>
      <c r="W42" s="373"/>
      <c r="X42" s="374"/>
      <c r="Y42" s="330"/>
      <c r="Z42" s="331"/>
      <c r="AA42" s="331"/>
      <c r="AB42" s="331"/>
      <c r="AC42" s="331"/>
      <c r="AD42" s="331"/>
      <c r="AE42" s="332"/>
    </row>
    <row r="43" spans="1:41" ht="90" customHeight="1" x14ac:dyDescent="0.25">
      <c r="A43" s="375" t="s">
        <v>105</v>
      </c>
      <c r="B43" s="367">
        <v>0.2</v>
      </c>
      <c r="C43" s="29" t="s">
        <v>67</v>
      </c>
      <c r="D43" s="30"/>
      <c r="E43" s="30">
        <v>0.1</v>
      </c>
      <c r="F43" s="30">
        <v>0.2</v>
      </c>
      <c r="G43" s="30">
        <v>0.35</v>
      </c>
      <c r="H43" s="30">
        <v>0.35</v>
      </c>
      <c r="I43" s="30"/>
      <c r="J43" s="30"/>
      <c r="K43" s="30"/>
      <c r="L43" s="30"/>
      <c r="M43" s="30"/>
      <c r="N43" s="30"/>
      <c r="O43" s="30"/>
      <c r="P43" s="112">
        <f t="shared" si="0"/>
        <v>1</v>
      </c>
      <c r="Q43" s="327" t="s">
        <v>446</v>
      </c>
      <c r="R43" s="328"/>
      <c r="S43" s="328"/>
      <c r="T43" s="328"/>
      <c r="U43" s="328"/>
      <c r="V43" s="328"/>
      <c r="W43" s="328"/>
      <c r="X43" s="337"/>
      <c r="Y43" s="327" t="s">
        <v>447</v>
      </c>
      <c r="Z43" s="328"/>
      <c r="AA43" s="328"/>
      <c r="AB43" s="328"/>
      <c r="AC43" s="328"/>
      <c r="AD43" s="328"/>
      <c r="AE43" s="329"/>
    </row>
    <row r="44" spans="1:41" ht="104.25" customHeight="1" thickBot="1" x14ac:dyDescent="0.3">
      <c r="A44" s="376"/>
      <c r="B44" s="368"/>
      <c r="C44" s="27" t="s">
        <v>72</v>
      </c>
      <c r="D44" s="28"/>
      <c r="E44" s="28">
        <v>0.1</v>
      </c>
      <c r="F44" s="28">
        <v>0.2</v>
      </c>
      <c r="G44" s="28">
        <v>0.35</v>
      </c>
      <c r="H44" s="28"/>
      <c r="I44" s="28"/>
      <c r="J44" s="28"/>
      <c r="K44" s="28"/>
      <c r="L44" s="28"/>
      <c r="M44" s="28"/>
      <c r="N44" s="28"/>
      <c r="O44" s="28"/>
      <c r="P44" s="112">
        <f t="shared" si="0"/>
        <v>0.65</v>
      </c>
      <c r="Q44" s="330"/>
      <c r="R44" s="331"/>
      <c r="S44" s="331"/>
      <c r="T44" s="331"/>
      <c r="U44" s="331"/>
      <c r="V44" s="331"/>
      <c r="W44" s="331"/>
      <c r="X44" s="338"/>
      <c r="Y44" s="330"/>
      <c r="Z44" s="331"/>
      <c r="AA44" s="331"/>
      <c r="AB44" s="331"/>
      <c r="AC44" s="331"/>
      <c r="AD44" s="331"/>
      <c r="AE44" s="332"/>
    </row>
    <row r="45" spans="1:41" ht="15" customHeight="1" x14ac:dyDescent="0.25">
      <c r="A45" s="2" t="s">
        <v>99</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3 Q41"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XFD27"/>
  <sheetViews>
    <sheetView tabSelected="1" topLeftCell="A18" zoomScale="85" zoomScaleNormal="85" workbookViewId="0">
      <selection activeCell="H23" sqref="H23"/>
    </sheetView>
  </sheetViews>
  <sheetFormatPr baseColWidth="10" defaultColWidth="10.85546875" defaultRowHeight="15" x14ac:dyDescent="0.25"/>
  <cols>
    <col min="1" max="1" width="15" style="31" customWidth="1"/>
    <col min="2" max="2" width="8.28515625" style="31" customWidth="1"/>
    <col min="3" max="3" width="11.42578125" style="31" customWidth="1"/>
    <col min="4" max="4" width="14.7109375" style="31" customWidth="1"/>
    <col min="5" max="5" width="15.85546875" style="31" customWidth="1"/>
    <col min="6" max="7" width="29.28515625" style="31" customWidth="1"/>
    <col min="8" max="8" width="44.85546875" style="31" customWidth="1"/>
    <col min="9" max="9" width="20.5703125" style="31" customWidth="1"/>
    <col min="10" max="10" width="18.85546875" style="31" customWidth="1"/>
    <col min="11" max="11" width="15.28515625" style="31" customWidth="1"/>
    <col min="12" max="13" width="21.140625" style="31" customWidth="1"/>
    <col min="14" max="18" width="8.7109375" style="31" customWidth="1"/>
    <col min="19" max="19" width="22.28515625" style="31" customWidth="1"/>
    <col min="20" max="20" width="22.42578125" style="31" customWidth="1"/>
    <col min="21" max="31" width="7.42578125" style="31" customWidth="1"/>
    <col min="32" max="32" width="5.85546875" style="31" customWidth="1"/>
    <col min="33" max="43" width="8.140625" style="31" customWidth="1"/>
    <col min="44" max="44" width="5.85546875" style="31" customWidth="1"/>
    <col min="45" max="45" width="17.140625" style="31" customWidth="1"/>
    <col min="46" max="46" width="15.85546875" style="98" customWidth="1"/>
    <col min="47" max="47" width="58.42578125" style="31" customWidth="1"/>
    <col min="48" max="48" width="42.85546875" style="31" customWidth="1"/>
    <col min="49" max="49" width="46.28515625" style="31" customWidth="1"/>
    <col min="50" max="51" width="24.42578125" style="31" customWidth="1"/>
    <col min="52" max="16382" width="10.85546875" style="31"/>
    <col min="16383" max="16383" width="9" style="31" customWidth="1"/>
    <col min="16384" max="16384" width="10.85546875" style="31"/>
  </cols>
  <sheetData>
    <row r="1" spans="1:51 16384:16384" ht="15.95" customHeight="1" x14ac:dyDescent="0.25">
      <c r="A1" s="405" t="s">
        <v>0</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7"/>
      <c r="AX1" s="400" t="s">
        <v>1</v>
      </c>
      <c r="AY1" s="401"/>
    </row>
    <row r="2" spans="1:51 16384:16384" ht="15.95" customHeight="1" x14ac:dyDescent="0.25">
      <c r="A2" s="408" t="s">
        <v>2</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10"/>
      <c r="AX2" s="402" t="s">
        <v>3</v>
      </c>
      <c r="AY2" s="403"/>
    </row>
    <row r="3" spans="1:51 16384:16384" ht="15" customHeight="1" x14ac:dyDescent="0.25">
      <c r="A3" s="411" t="s">
        <v>106</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412"/>
      <c r="AN3" s="412"/>
      <c r="AO3" s="412"/>
      <c r="AP3" s="412"/>
      <c r="AQ3" s="412"/>
      <c r="AR3" s="412"/>
      <c r="AS3" s="412"/>
      <c r="AT3" s="412"/>
      <c r="AU3" s="412"/>
      <c r="AV3" s="412"/>
      <c r="AW3" s="413"/>
      <c r="AX3" s="402" t="s">
        <v>5</v>
      </c>
      <c r="AY3" s="403"/>
    </row>
    <row r="4" spans="1:51 16384:16384" ht="15.95" customHeight="1" x14ac:dyDescent="0.25">
      <c r="A4" s="405"/>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7"/>
      <c r="AX4" s="404" t="s">
        <v>107</v>
      </c>
      <c r="AY4" s="404"/>
    </row>
    <row r="5" spans="1:51 16384:16384" ht="15" customHeight="1" x14ac:dyDescent="0.25">
      <c r="A5" s="383" t="s">
        <v>108</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5"/>
      <c r="AG5" s="387" t="s">
        <v>13</v>
      </c>
      <c r="AH5" s="388"/>
      <c r="AI5" s="388"/>
      <c r="AJ5" s="388"/>
      <c r="AK5" s="388"/>
      <c r="AL5" s="388"/>
      <c r="AM5" s="388"/>
      <c r="AN5" s="388"/>
      <c r="AO5" s="388"/>
      <c r="AP5" s="388"/>
      <c r="AQ5" s="388"/>
      <c r="AR5" s="388"/>
      <c r="AS5" s="388"/>
      <c r="AT5" s="414"/>
      <c r="AU5" s="377" t="s">
        <v>109</v>
      </c>
      <c r="AV5" s="377" t="s">
        <v>110</v>
      </c>
      <c r="AW5" s="377" t="s">
        <v>111</v>
      </c>
      <c r="AX5" s="377" t="s">
        <v>112</v>
      </c>
      <c r="AY5" s="377" t="s">
        <v>113</v>
      </c>
    </row>
    <row r="6" spans="1:51 16384:16384" ht="15" customHeight="1" x14ac:dyDescent="0.25">
      <c r="A6" s="386" t="s">
        <v>8</v>
      </c>
      <c r="B6" s="394">
        <v>45418</v>
      </c>
      <c r="C6" s="395"/>
      <c r="D6" s="414"/>
      <c r="E6" s="393" t="s">
        <v>11</v>
      </c>
      <c r="F6" s="393"/>
      <c r="G6" s="39"/>
      <c r="H6" s="39"/>
      <c r="I6" s="387"/>
      <c r="J6" s="388"/>
      <c r="K6" s="388"/>
      <c r="L6" s="388"/>
      <c r="M6" s="388"/>
      <c r="N6" s="388"/>
      <c r="O6" s="388"/>
      <c r="P6" s="388"/>
      <c r="Q6" s="388"/>
      <c r="R6" s="388"/>
      <c r="S6" s="388"/>
      <c r="T6" s="388"/>
      <c r="U6" s="32"/>
      <c r="V6" s="32"/>
      <c r="W6" s="32"/>
      <c r="X6" s="32"/>
      <c r="Y6" s="32"/>
      <c r="Z6" s="32"/>
      <c r="AA6" s="32"/>
      <c r="AB6" s="32"/>
      <c r="AC6" s="32"/>
      <c r="AD6" s="32"/>
      <c r="AE6" s="32"/>
      <c r="AF6" s="33"/>
      <c r="AG6" s="389"/>
      <c r="AH6" s="390"/>
      <c r="AI6" s="390"/>
      <c r="AJ6" s="390"/>
      <c r="AK6" s="390"/>
      <c r="AL6" s="390"/>
      <c r="AM6" s="390"/>
      <c r="AN6" s="390"/>
      <c r="AO6" s="390"/>
      <c r="AP6" s="390"/>
      <c r="AQ6" s="390"/>
      <c r="AR6" s="390"/>
      <c r="AS6" s="390"/>
      <c r="AT6" s="415"/>
      <c r="AU6" s="382"/>
      <c r="AV6" s="382"/>
      <c r="AW6" s="382"/>
      <c r="AX6" s="382"/>
      <c r="AY6" s="382"/>
    </row>
    <row r="7" spans="1:51 16384:16384" ht="15" customHeight="1" x14ac:dyDescent="0.25">
      <c r="A7" s="386"/>
      <c r="B7" s="395"/>
      <c r="C7" s="395"/>
      <c r="D7" s="415"/>
      <c r="E7" s="393" t="s">
        <v>12</v>
      </c>
      <c r="F7" s="393"/>
      <c r="G7" s="39"/>
      <c r="H7" s="39"/>
      <c r="I7" s="389"/>
      <c r="J7" s="390"/>
      <c r="K7" s="390"/>
      <c r="L7" s="390"/>
      <c r="M7" s="390"/>
      <c r="N7" s="390"/>
      <c r="O7" s="390"/>
      <c r="P7" s="390"/>
      <c r="Q7" s="390"/>
      <c r="R7" s="390"/>
      <c r="S7" s="390"/>
      <c r="T7" s="390"/>
      <c r="U7" s="34"/>
      <c r="V7" s="34"/>
      <c r="W7" s="34"/>
      <c r="X7" s="34"/>
      <c r="Y7" s="34"/>
      <c r="Z7" s="34"/>
      <c r="AA7" s="34"/>
      <c r="AB7" s="34"/>
      <c r="AC7" s="34"/>
      <c r="AD7" s="34"/>
      <c r="AE7" s="34"/>
      <c r="AF7" s="35"/>
      <c r="AG7" s="389"/>
      <c r="AH7" s="390"/>
      <c r="AI7" s="390"/>
      <c r="AJ7" s="390"/>
      <c r="AK7" s="390"/>
      <c r="AL7" s="390"/>
      <c r="AM7" s="390"/>
      <c r="AN7" s="390"/>
      <c r="AO7" s="390"/>
      <c r="AP7" s="390"/>
      <c r="AQ7" s="390"/>
      <c r="AR7" s="390"/>
      <c r="AS7" s="390"/>
      <c r="AT7" s="415"/>
      <c r="AU7" s="382"/>
      <c r="AV7" s="382"/>
      <c r="AW7" s="382"/>
      <c r="AX7" s="382"/>
      <c r="AY7" s="382"/>
    </row>
    <row r="8" spans="1:51 16384:16384" ht="15" customHeight="1" x14ac:dyDescent="0.25">
      <c r="A8" s="386"/>
      <c r="B8" s="395"/>
      <c r="C8" s="395"/>
      <c r="D8" s="416"/>
      <c r="E8" s="393" t="s">
        <v>13</v>
      </c>
      <c r="F8" s="393"/>
      <c r="G8" s="39"/>
      <c r="H8" s="39" t="s">
        <v>403</v>
      </c>
      <c r="I8" s="391"/>
      <c r="J8" s="392"/>
      <c r="K8" s="392"/>
      <c r="L8" s="392"/>
      <c r="M8" s="392"/>
      <c r="N8" s="392"/>
      <c r="O8" s="392"/>
      <c r="P8" s="392"/>
      <c r="Q8" s="392"/>
      <c r="R8" s="392"/>
      <c r="S8" s="392"/>
      <c r="T8" s="392"/>
      <c r="U8" s="36"/>
      <c r="V8" s="36"/>
      <c r="W8" s="36"/>
      <c r="X8" s="36"/>
      <c r="Y8" s="36"/>
      <c r="Z8" s="36"/>
      <c r="AA8" s="36"/>
      <c r="AB8" s="36"/>
      <c r="AC8" s="36"/>
      <c r="AD8" s="36"/>
      <c r="AE8" s="36"/>
      <c r="AF8" s="37"/>
      <c r="AG8" s="389"/>
      <c r="AH8" s="390"/>
      <c r="AI8" s="390"/>
      <c r="AJ8" s="390"/>
      <c r="AK8" s="390"/>
      <c r="AL8" s="390"/>
      <c r="AM8" s="390"/>
      <c r="AN8" s="390"/>
      <c r="AO8" s="390"/>
      <c r="AP8" s="390"/>
      <c r="AQ8" s="390"/>
      <c r="AR8" s="390"/>
      <c r="AS8" s="390"/>
      <c r="AT8" s="415"/>
      <c r="AU8" s="382"/>
      <c r="AV8" s="382"/>
      <c r="AW8" s="382"/>
      <c r="AX8" s="382"/>
      <c r="AY8" s="382"/>
    </row>
    <row r="9" spans="1:51 16384:16384" ht="15" customHeight="1" x14ac:dyDescent="0.25">
      <c r="A9" s="383" t="s">
        <v>114</v>
      </c>
      <c r="B9" s="384"/>
      <c r="C9" s="384"/>
      <c r="D9" s="384"/>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89"/>
      <c r="AH9" s="390"/>
      <c r="AI9" s="390"/>
      <c r="AJ9" s="390"/>
      <c r="AK9" s="390"/>
      <c r="AL9" s="390"/>
      <c r="AM9" s="390"/>
      <c r="AN9" s="390"/>
      <c r="AO9" s="390"/>
      <c r="AP9" s="390"/>
      <c r="AQ9" s="390"/>
      <c r="AR9" s="390"/>
      <c r="AS9" s="390"/>
      <c r="AT9" s="415"/>
      <c r="AU9" s="382"/>
      <c r="AV9" s="382"/>
      <c r="AW9" s="382"/>
      <c r="AX9" s="382"/>
      <c r="AY9" s="382"/>
    </row>
    <row r="10" spans="1:51 16384:16384" ht="15" customHeight="1" x14ac:dyDescent="0.25">
      <c r="A10" s="383" t="s">
        <v>115</v>
      </c>
      <c r="B10" s="384"/>
      <c r="C10" s="384"/>
      <c r="D10" s="384"/>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1"/>
      <c r="AH10" s="392"/>
      <c r="AI10" s="392"/>
      <c r="AJ10" s="392"/>
      <c r="AK10" s="392"/>
      <c r="AL10" s="392"/>
      <c r="AM10" s="392"/>
      <c r="AN10" s="392"/>
      <c r="AO10" s="392"/>
      <c r="AP10" s="392"/>
      <c r="AQ10" s="392"/>
      <c r="AR10" s="392"/>
      <c r="AS10" s="392"/>
      <c r="AT10" s="416"/>
      <c r="AU10" s="382"/>
      <c r="AV10" s="382"/>
      <c r="AW10" s="382"/>
      <c r="AX10" s="382"/>
      <c r="AY10" s="382"/>
    </row>
    <row r="11" spans="1:51 16384:16384" ht="39.950000000000003" customHeight="1" x14ac:dyDescent="0.25">
      <c r="A11" s="379" t="s">
        <v>116</v>
      </c>
      <c r="B11" s="380"/>
      <c r="C11" s="380"/>
      <c r="D11" s="380"/>
      <c r="E11" s="381"/>
      <c r="F11" s="377" t="s">
        <v>117</v>
      </c>
      <c r="G11" s="377" t="s">
        <v>118</v>
      </c>
      <c r="H11" s="377" t="s">
        <v>119</v>
      </c>
      <c r="I11" s="377" t="s">
        <v>120</v>
      </c>
      <c r="J11" s="377" t="s">
        <v>121</v>
      </c>
      <c r="K11" s="377" t="s">
        <v>122</v>
      </c>
      <c r="L11" s="377" t="s">
        <v>123</v>
      </c>
      <c r="M11" s="377" t="s">
        <v>124</v>
      </c>
      <c r="N11" s="379" t="s">
        <v>125</v>
      </c>
      <c r="O11" s="380"/>
      <c r="P11" s="380"/>
      <c r="Q11" s="380"/>
      <c r="R11" s="381"/>
      <c r="S11" s="377" t="s">
        <v>126</v>
      </c>
      <c r="T11" s="377" t="s">
        <v>127</v>
      </c>
      <c r="U11" s="383" t="s">
        <v>128</v>
      </c>
      <c r="V11" s="384"/>
      <c r="W11" s="384"/>
      <c r="X11" s="384"/>
      <c r="Y11" s="384"/>
      <c r="Z11" s="384"/>
      <c r="AA11" s="384"/>
      <c r="AB11" s="384"/>
      <c r="AC11" s="384"/>
      <c r="AD11" s="384"/>
      <c r="AE11" s="384"/>
      <c r="AF11" s="385"/>
      <c r="AG11" s="383" t="s">
        <v>129</v>
      </c>
      <c r="AH11" s="384"/>
      <c r="AI11" s="384"/>
      <c r="AJ11" s="384"/>
      <c r="AK11" s="384"/>
      <c r="AL11" s="384"/>
      <c r="AM11" s="384"/>
      <c r="AN11" s="384"/>
      <c r="AO11" s="384"/>
      <c r="AP11" s="384"/>
      <c r="AQ11" s="384"/>
      <c r="AR11" s="385"/>
      <c r="AS11" s="379" t="s">
        <v>40</v>
      </c>
      <c r="AT11" s="381"/>
      <c r="AU11" s="382"/>
      <c r="AV11" s="382"/>
      <c r="AW11" s="382"/>
      <c r="AX11" s="382"/>
      <c r="AY11" s="382"/>
    </row>
    <row r="12" spans="1:51 16384:16384" ht="28.5" x14ac:dyDescent="0.25">
      <c r="A12" s="38" t="s">
        <v>130</v>
      </c>
      <c r="B12" s="38" t="s">
        <v>131</v>
      </c>
      <c r="C12" s="38" t="s">
        <v>132</v>
      </c>
      <c r="D12" s="38" t="s">
        <v>133</v>
      </c>
      <c r="E12" s="38" t="s">
        <v>134</v>
      </c>
      <c r="F12" s="378"/>
      <c r="G12" s="378"/>
      <c r="H12" s="378"/>
      <c r="I12" s="378"/>
      <c r="J12" s="378"/>
      <c r="K12" s="378"/>
      <c r="L12" s="378"/>
      <c r="M12" s="378"/>
      <c r="N12" s="38">
        <v>2020</v>
      </c>
      <c r="O12" s="38">
        <v>2021</v>
      </c>
      <c r="P12" s="38">
        <v>2022</v>
      </c>
      <c r="Q12" s="38">
        <v>2023</v>
      </c>
      <c r="R12" s="38">
        <v>2024</v>
      </c>
      <c r="S12" s="378"/>
      <c r="T12" s="378"/>
      <c r="U12" s="44" t="s">
        <v>28</v>
      </c>
      <c r="V12" s="44" t="s">
        <v>29</v>
      </c>
      <c r="W12" s="44" t="s">
        <v>30</v>
      </c>
      <c r="X12" s="44" t="s">
        <v>31</v>
      </c>
      <c r="Y12" s="44" t="s">
        <v>32</v>
      </c>
      <c r="Z12" s="44" t="s">
        <v>33</v>
      </c>
      <c r="AA12" s="44" t="s">
        <v>34</v>
      </c>
      <c r="AB12" s="44" t="s">
        <v>35</v>
      </c>
      <c r="AC12" s="44" t="s">
        <v>36</v>
      </c>
      <c r="AD12" s="44" t="s">
        <v>37</v>
      </c>
      <c r="AE12" s="44" t="s">
        <v>38</v>
      </c>
      <c r="AF12" s="44" t="s">
        <v>39</v>
      </c>
      <c r="AG12" s="44" t="s">
        <v>28</v>
      </c>
      <c r="AH12" s="44" t="s">
        <v>29</v>
      </c>
      <c r="AI12" s="44" t="s">
        <v>30</v>
      </c>
      <c r="AJ12" s="44" t="s">
        <v>31</v>
      </c>
      <c r="AK12" s="44" t="s">
        <v>32</v>
      </c>
      <c r="AL12" s="44" t="s">
        <v>33</v>
      </c>
      <c r="AM12" s="44" t="s">
        <v>34</v>
      </c>
      <c r="AN12" s="44" t="s">
        <v>35</v>
      </c>
      <c r="AO12" s="44" t="s">
        <v>36</v>
      </c>
      <c r="AP12" s="44" t="s">
        <v>37</v>
      </c>
      <c r="AQ12" s="44" t="s">
        <v>38</v>
      </c>
      <c r="AR12" s="44" t="s">
        <v>39</v>
      </c>
      <c r="AS12" s="38" t="s">
        <v>135</v>
      </c>
      <c r="AT12" s="97" t="s">
        <v>136</v>
      </c>
      <c r="AU12" s="378"/>
      <c r="AV12" s="378"/>
      <c r="AW12" s="378"/>
      <c r="AX12" s="378"/>
      <c r="AY12" s="378"/>
    </row>
    <row r="13" spans="1:51 16384:16384" ht="267.75" customHeight="1" x14ac:dyDescent="0.25">
      <c r="A13" s="39">
        <v>452</v>
      </c>
      <c r="B13" s="39"/>
      <c r="C13" s="159" t="s">
        <v>137</v>
      </c>
      <c r="D13" s="39"/>
      <c r="E13" s="40"/>
      <c r="F13" s="159" t="s">
        <v>138</v>
      </c>
      <c r="G13" s="159" t="s">
        <v>139</v>
      </c>
      <c r="H13" s="40" t="s">
        <v>140</v>
      </c>
      <c r="I13" s="40" t="s">
        <v>141</v>
      </c>
      <c r="J13" s="40">
        <v>100</v>
      </c>
      <c r="K13" s="40" t="s">
        <v>142</v>
      </c>
      <c r="L13" s="159" t="s">
        <v>143</v>
      </c>
      <c r="M13" s="40" t="s">
        <v>144</v>
      </c>
      <c r="N13" s="146">
        <v>0.1</v>
      </c>
      <c r="O13" s="147">
        <v>0.33</v>
      </c>
      <c r="P13" s="147">
        <v>0.6</v>
      </c>
      <c r="Q13" s="148">
        <v>0.85</v>
      </c>
      <c r="R13" s="148">
        <v>1</v>
      </c>
      <c r="S13" s="41" t="s">
        <v>145</v>
      </c>
      <c r="T13" s="41" t="s">
        <v>146</v>
      </c>
      <c r="U13" s="42"/>
      <c r="V13" s="140">
        <v>0.03</v>
      </c>
      <c r="W13" s="140">
        <v>0.04</v>
      </c>
      <c r="X13" s="140">
        <v>0.04</v>
      </c>
      <c r="Y13" s="140">
        <v>0.04</v>
      </c>
      <c r="Z13" s="42"/>
      <c r="AA13" s="42"/>
      <c r="AB13" s="42"/>
      <c r="AC13" s="42"/>
      <c r="AD13" s="42"/>
      <c r="AE13" s="42"/>
      <c r="AF13" s="42"/>
      <c r="AG13" s="42"/>
      <c r="AH13" s="140">
        <v>0.03</v>
      </c>
      <c r="AI13" s="140">
        <v>0.04</v>
      </c>
      <c r="AJ13" s="140">
        <v>0.04</v>
      </c>
      <c r="AK13" s="42"/>
      <c r="AL13" s="42"/>
      <c r="AM13" s="42"/>
      <c r="AN13" s="42"/>
      <c r="AO13" s="42"/>
      <c r="AP13" s="42"/>
      <c r="AQ13" s="42"/>
      <c r="AR13" s="42"/>
      <c r="AS13" s="42">
        <f>IF(I13="suma",SUM(AG13:AR13),IF(I13="creciente",MAX(AG13:AR13),IF(I13="DECRECIENTE",Q13-MIN(AG13:AR13),IF(I13="CONSTANTE",AVERAGE(AG13:AR13)," "))))</f>
        <v>0.04</v>
      </c>
      <c r="AT13" s="43">
        <f>IF(I13="suma",AS13/R13,IF(I13="creciente",AS13/(MAX(U13:AF13)),IF(I13="DECRECIENTE",AS13/(Q13-(MIN(U13:AF13))),IF(I13="CONSTANTE",AS13/AVERAGE(U13:AF13)," "))))</f>
        <v>1</v>
      </c>
      <c r="AU13" s="188" t="s">
        <v>439</v>
      </c>
      <c r="AV13" s="189" t="s">
        <v>440</v>
      </c>
      <c r="AW13" s="188" t="s">
        <v>441</v>
      </c>
      <c r="AX13" s="188" t="s">
        <v>422</v>
      </c>
      <c r="AY13" s="188" t="s">
        <v>422</v>
      </c>
      <c r="XFD13" s="31" t="s">
        <v>147</v>
      </c>
    </row>
    <row r="14" spans="1:51 16384:16384" ht="170.25" customHeight="1" x14ac:dyDescent="0.25">
      <c r="A14" s="39">
        <v>452</v>
      </c>
      <c r="B14" s="39"/>
      <c r="C14" s="159" t="s">
        <v>148</v>
      </c>
      <c r="D14" s="39"/>
      <c r="E14" s="40"/>
      <c r="F14" s="159" t="s">
        <v>138</v>
      </c>
      <c r="G14" s="159" t="s">
        <v>149</v>
      </c>
      <c r="H14" s="40" t="s">
        <v>150</v>
      </c>
      <c r="I14" s="40" t="s">
        <v>141</v>
      </c>
      <c r="J14" s="40">
        <v>100</v>
      </c>
      <c r="K14" s="40" t="s">
        <v>142</v>
      </c>
      <c r="L14" s="149" t="s">
        <v>151</v>
      </c>
      <c r="M14" s="40" t="s">
        <v>144</v>
      </c>
      <c r="N14" s="146">
        <v>0.1</v>
      </c>
      <c r="O14" s="147">
        <v>0.33</v>
      </c>
      <c r="P14" s="147">
        <v>0.6</v>
      </c>
      <c r="Q14" s="148">
        <v>0.85</v>
      </c>
      <c r="R14" s="148">
        <v>1</v>
      </c>
      <c r="S14" s="41" t="s">
        <v>145</v>
      </c>
      <c r="T14" s="150" t="s">
        <v>152</v>
      </c>
      <c r="U14" s="42"/>
      <c r="V14" s="140">
        <v>0.03</v>
      </c>
      <c r="W14" s="140">
        <v>0.04</v>
      </c>
      <c r="X14" s="140">
        <v>0.04</v>
      </c>
      <c r="Y14" s="140">
        <v>0.04</v>
      </c>
      <c r="Z14" s="42"/>
      <c r="AA14" s="42"/>
      <c r="AB14" s="42"/>
      <c r="AC14" s="42"/>
      <c r="AD14" s="42"/>
      <c r="AE14" s="42"/>
      <c r="AF14" s="42"/>
      <c r="AG14" s="42"/>
      <c r="AH14" s="140">
        <v>0.03</v>
      </c>
      <c r="AI14" s="140">
        <v>0.04</v>
      </c>
      <c r="AJ14" s="140">
        <v>0.04</v>
      </c>
      <c r="AK14" s="42"/>
      <c r="AL14" s="42"/>
      <c r="AM14" s="42"/>
      <c r="AN14" s="42"/>
      <c r="AO14" s="42"/>
      <c r="AP14" s="42"/>
      <c r="AQ14" s="42"/>
      <c r="AR14" s="42"/>
      <c r="AS14" s="42">
        <f t="shared" ref="AS14:AS15" si="0">IF(I14="suma",SUM(AG14:AR14),IF(I14="creciente",MAX(AG14:AR14),IF(I14="DECRECIENTE",Q14-MIN(AG14:AR14),IF(I14="CONSTANTE",AVERAGE(AG14:AR14)," "))))</f>
        <v>0.04</v>
      </c>
      <c r="AT14" s="43">
        <f t="shared" ref="AT14:AT16" si="1">IF(I14="suma",AS14/R14,IF(I14="creciente",AS14/(MAX(U14:AF14)),IF(I14="DECRECIENTE",AS14/(Q14-(MIN(U14:AF14))),IF(I14="CONSTANTE",AS14/AVERAGE(U14:AF14)," "))))</f>
        <v>1</v>
      </c>
      <c r="AU14" s="188" t="s">
        <v>442</v>
      </c>
      <c r="AV14" s="188" t="s">
        <v>443</v>
      </c>
      <c r="AW14" s="188" t="s">
        <v>444</v>
      </c>
      <c r="AX14" s="188" t="s">
        <v>422</v>
      </c>
      <c r="AY14" s="188" t="s">
        <v>422</v>
      </c>
      <c r="XFD14" s="31" t="s">
        <v>153</v>
      </c>
    </row>
    <row r="15" spans="1:51 16384:16384" ht="232.5" customHeight="1" x14ac:dyDescent="0.25">
      <c r="A15" s="39">
        <v>454</v>
      </c>
      <c r="B15" s="184">
        <v>23</v>
      </c>
      <c r="C15" s="39"/>
      <c r="D15" s="39"/>
      <c r="E15" s="151"/>
      <c r="F15" s="158" t="s">
        <v>154</v>
      </c>
      <c r="G15" s="158" t="s">
        <v>413</v>
      </c>
      <c r="H15" s="42" t="s">
        <v>156</v>
      </c>
      <c r="I15" s="39" t="s">
        <v>155</v>
      </c>
      <c r="J15" s="39">
        <v>16</v>
      </c>
      <c r="K15" s="40" t="s">
        <v>180</v>
      </c>
      <c r="L15" s="42" t="s">
        <v>156</v>
      </c>
      <c r="M15" s="40" t="s">
        <v>144</v>
      </c>
      <c r="N15" s="152">
        <v>1</v>
      </c>
      <c r="O15" s="152">
        <v>5</v>
      </c>
      <c r="P15" s="152">
        <v>7</v>
      </c>
      <c r="Q15" s="152">
        <v>2</v>
      </c>
      <c r="R15" s="152">
        <v>1</v>
      </c>
      <c r="S15" s="153" t="s">
        <v>145</v>
      </c>
      <c r="T15" s="151" t="s">
        <v>423</v>
      </c>
      <c r="U15" s="42"/>
      <c r="V15" s="42"/>
      <c r="W15" s="42"/>
      <c r="X15" s="42"/>
      <c r="Y15" s="39">
        <v>1</v>
      </c>
      <c r="Z15" s="42"/>
      <c r="AA15" s="42"/>
      <c r="AB15" s="42"/>
      <c r="AC15" s="42"/>
      <c r="AD15" s="42"/>
      <c r="AE15" s="42"/>
      <c r="AF15" s="42"/>
      <c r="AG15" s="42"/>
      <c r="AH15" s="42"/>
      <c r="AI15" s="42"/>
      <c r="AJ15" s="42"/>
      <c r="AK15" s="42"/>
      <c r="AL15" s="42"/>
      <c r="AM15" s="42"/>
      <c r="AN15" s="42"/>
      <c r="AO15" s="42"/>
      <c r="AP15" s="42"/>
      <c r="AQ15" s="42"/>
      <c r="AR15" s="42"/>
      <c r="AS15" s="42">
        <f t="shared" si="0"/>
        <v>0</v>
      </c>
      <c r="AT15" s="43">
        <f t="shared" si="1"/>
        <v>0</v>
      </c>
      <c r="AU15" s="188" t="s">
        <v>449</v>
      </c>
      <c r="AV15" s="188" t="s">
        <v>425</v>
      </c>
      <c r="AW15" s="188" t="s">
        <v>450</v>
      </c>
      <c r="AX15" s="188" t="s">
        <v>422</v>
      </c>
      <c r="AY15" s="188" t="s">
        <v>422</v>
      </c>
      <c r="XFD15" s="31" t="s">
        <v>158</v>
      </c>
    </row>
    <row r="16" spans="1:51 16384:16384" ht="252.75" customHeight="1" x14ac:dyDescent="0.25">
      <c r="A16" s="39"/>
      <c r="B16" s="184">
        <v>24</v>
      </c>
      <c r="C16" s="39"/>
      <c r="D16" s="39"/>
      <c r="E16" s="151"/>
      <c r="F16" s="158" t="s">
        <v>154</v>
      </c>
      <c r="G16" s="158" t="s">
        <v>414</v>
      </c>
      <c r="H16" s="42" t="s">
        <v>415</v>
      </c>
      <c r="I16" s="39" t="s">
        <v>155</v>
      </c>
      <c r="J16" s="39">
        <v>16</v>
      </c>
      <c r="K16" s="40" t="s">
        <v>180</v>
      </c>
      <c r="L16" s="42" t="s">
        <v>415</v>
      </c>
      <c r="M16" s="40" t="s">
        <v>144</v>
      </c>
      <c r="N16" s="152">
        <v>1</v>
      </c>
      <c r="O16" s="152">
        <v>5</v>
      </c>
      <c r="P16" s="152">
        <v>7</v>
      </c>
      <c r="Q16" s="152">
        <v>2</v>
      </c>
      <c r="R16" s="152">
        <v>1</v>
      </c>
      <c r="S16" s="153" t="s">
        <v>145</v>
      </c>
      <c r="T16" s="151" t="s">
        <v>157</v>
      </c>
      <c r="U16" s="42"/>
      <c r="V16" s="42"/>
      <c r="W16" s="42"/>
      <c r="X16" s="42"/>
      <c r="Y16" s="39">
        <v>1</v>
      </c>
      <c r="Z16" s="42"/>
      <c r="AA16" s="42"/>
      <c r="AB16" s="42"/>
      <c r="AC16" s="42"/>
      <c r="AD16" s="42"/>
      <c r="AE16" s="42"/>
      <c r="AF16" s="42"/>
      <c r="AG16" s="42"/>
      <c r="AH16" s="42"/>
      <c r="AI16" s="42"/>
      <c r="AJ16" s="42"/>
      <c r="AK16" s="42"/>
      <c r="AL16" s="42"/>
      <c r="AM16" s="42"/>
      <c r="AN16" s="42"/>
      <c r="AO16" s="42"/>
      <c r="AP16" s="42"/>
      <c r="AQ16" s="42"/>
      <c r="AR16" s="42"/>
      <c r="AS16" s="42">
        <v>0</v>
      </c>
      <c r="AT16" s="43">
        <f t="shared" si="1"/>
        <v>0</v>
      </c>
      <c r="AU16" s="188" t="s">
        <v>451</v>
      </c>
      <c r="AV16" s="188" t="s">
        <v>426</v>
      </c>
      <c r="AW16" s="188" t="s">
        <v>427</v>
      </c>
      <c r="AX16" s="188" t="s">
        <v>422</v>
      </c>
      <c r="AY16" s="188" t="s">
        <v>422</v>
      </c>
    </row>
    <row r="17" spans="1:51 16384:16384" ht="244.5" customHeight="1" x14ac:dyDescent="0.25">
      <c r="A17" s="39"/>
      <c r="B17" s="39"/>
      <c r="C17" s="39"/>
      <c r="D17" s="159" t="s">
        <v>159</v>
      </c>
      <c r="E17" s="149"/>
      <c r="F17" s="149" t="s">
        <v>160</v>
      </c>
      <c r="G17" s="154" t="s">
        <v>161</v>
      </c>
      <c r="H17" s="154" t="s">
        <v>162</v>
      </c>
      <c r="I17" s="40" t="s">
        <v>141</v>
      </c>
      <c r="J17" s="155"/>
      <c r="K17" s="40" t="s">
        <v>142</v>
      </c>
      <c r="L17" s="154" t="s">
        <v>163</v>
      </c>
      <c r="M17" s="40" t="s">
        <v>144</v>
      </c>
      <c r="N17" s="156"/>
      <c r="O17" s="42"/>
      <c r="P17" s="42"/>
      <c r="Q17" s="42"/>
      <c r="R17" s="157">
        <v>1</v>
      </c>
      <c r="S17" s="39">
        <v>100</v>
      </c>
      <c r="T17" s="39"/>
      <c r="U17" s="42"/>
      <c r="V17" s="42"/>
      <c r="W17" s="42"/>
      <c r="X17" s="157">
        <v>1</v>
      </c>
      <c r="Y17" s="42"/>
      <c r="Z17" s="42"/>
      <c r="AA17" s="42"/>
      <c r="AB17" s="42"/>
      <c r="AC17" s="42"/>
      <c r="AD17" s="42"/>
      <c r="AE17" s="42"/>
      <c r="AF17" s="42"/>
      <c r="AG17" s="42"/>
      <c r="AH17" s="42"/>
      <c r="AI17" s="42"/>
      <c r="AJ17" s="197">
        <v>1</v>
      </c>
      <c r="AK17" s="42"/>
      <c r="AL17" s="42"/>
      <c r="AM17" s="42"/>
      <c r="AN17" s="42"/>
      <c r="AO17" s="42"/>
      <c r="AP17" s="42"/>
      <c r="AQ17" s="42"/>
      <c r="AR17" s="42"/>
      <c r="AS17" s="42">
        <v>100</v>
      </c>
      <c r="AT17" s="43">
        <v>1</v>
      </c>
      <c r="AU17" s="188" t="s">
        <v>436</v>
      </c>
      <c r="AV17" s="188" t="s">
        <v>459</v>
      </c>
      <c r="AW17" s="188" t="s">
        <v>460</v>
      </c>
      <c r="AX17" s="188" t="s">
        <v>422</v>
      </c>
      <c r="AY17" s="188" t="s">
        <v>422</v>
      </c>
      <c r="XFD17" s="31" t="s">
        <v>165</v>
      </c>
    </row>
    <row r="18" spans="1:51 16384:16384" ht="225" customHeight="1" x14ac:dyDescent="0.25">
      <c r="A18" s="39"/>
      <c r="B18" s="39"/>
      <c r="C18" s="39"/>
      <c r="D18" s="159" t="s">
        <v>159</v>
      </c>
      <c r="E18" s="149"/>
      <c r="F18" s="149" t="s">
        <v>160</v>
      </c>
      <c r="G18" s="154" t="s">
        <v>166</v>
      </c>
      <c r="H18" s="154" t="s">
        <v>167</v>
      </c>
      <c r="I18" s="40" t="s">
        <v>141</v>
      </c>
      <c r="J18" s="153"/>
      <c r="K18" s="40" t="s">
        <v>142</v>
      </c>
      <c r="L18" s="154" t="s">
        <v>168</v>
      </c>
      <c r="M18" s="40" t="s">
        <v>144</v>
      </c>
      <c r="N18" s="156"/>
      <c r="O18" s="42"/>
      <c r="P18" s="42"/>
      <c r="Q18" s="42"/>
      <c r="R18" s="157">
        <v>1</v>
      </c>
      <c r="S18" s="39" t="s">
        <v>164</v>
      </c>
      <c r="T18" s="39"/>
      <c r="U18" s="42"/>
      <c r="V18" s="42"/>
      <c r="W18" s="42"/>
      <c r="X18" s="157">
        <v>1</v>
      </c>
      <c r="Y18" s="42"/>
      <c r="Z18" s="42"/>
      <c r="AA18" s="42"/>
      <c r="AB18" s="42"/>
      <c r="AC18" s="42"/>
      <c r="AD18" s="42"/>
      <c r="AE18" s="42"/>
      <c r="AF18" s="42"/>
      <c r="AG18" s="42"/>
      <c r="AH18" s="42"/>
      <c r="AI18" s="42"/>
      <c r="AJ18" s="197">
        <v>1</v>
      </c>
      <c r="AK18" s="42"/>
      <c r="AL18" s="42"/>
      <c r="AM18" s="42"/>
      <c r="AN18" s="42"/>
      <c r="AO18" s="42"/>
      <c r="AP18" s="42"/>
      <c r="AQ18" s="42"/>
      <c r="AR18" s="42"/>
      <c r="AS18" s="42">
        <v>100</v>
      </c>
      <c r="AT18" s="43">
        <v>1</v>
      </c>
      <c r="AU18" s="188" t="s">
        <v>461</v>
      </c>
      <c r="AV18" s="188" t="s">
        <v>437</v>
      </c>
      <c r="AW18" s="188" t="s">
        <v>435</v>
      </c>
      <c r="AX18" s="188" t="s">
        <v>422</v>
      </c>
      <c r="AY18" s="188" t="s">
        <v>422</v>
      </c>
    </row>
    <row r="19" spans="1:51 16384:16384" x14ac:dyDescent="0.25">
      <c r="A19" s="417" t="s">
        <v>99</v>
      </c>
      <c r="B19" s="418"/>
      <c r="C19" s="418"/>
      <c r="D19" s="418"/>
      <c r="E19" s="418"/>
      <c r="F19" s="418"/>
      <c r="G19" s="418"/>
      <c r="H19" s="418"/>
      <c r="I19" s="418"/>
      <c r="J19" s="418"/>
      <c r="K19" s="418"/>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418"/>
      <c r="AO19" s="418"/>
      <c r="AP19" s="418"/>
      <c r="AQ19" s="418"/>
      <c r="AR19" s="418"/>
      <c r="AS19" s="418"/>
      <c r="AT19" s="418"/>
      <c r="AU19" s="418"/>
      <c r="AV19" s="418"/>
      <c r="AW19" s="418"/>
      <c r="AX19" s="418"/>
      <c r="AY19" s="419"/>
    </row>
    <row r="20" spans="1:51 16384:16384" ht="31.5" customHeight="1" x14ac:dyDescent="0.25">
      <c r="A20" s="397" t="s">
        <v>169</v>
      </c>
      <c r="B20" s="399" t="s">
        <v>419</v>
      </c>
      <c r="C20" s="399"/>
      <c r="D20" s="399"/>
      <c r="E20" s="399"/>
      <c r="F20" s="399"/>
      <c r="G20" s="398" t="s">
        <v>171</v>
      </c>
      <c r="H20" s="398"/>
      <c r="I20" s="398"/>
      <c r="J20" s="398"/>
      <c r="K20" s="398"/>
      <c r="L20" s="398"/>
      <c r="M20" s="398"/>
      <c r="N20" s="398"/>
      <c r="O20" s="399" t="s">
        <v>170</v>
      </c>
      <c r="P20" s="399"/>
      <c r="Q20" s="399"/>
      <c r="R20" s="399"/>
      <c r="S20" s="399"/>
      <c r="T20" s="399"/>
      <c r="U20" s="399" t="s">
        <v>170</v>
      </c>
      <c r="V20" s="399"/>
      <c r="W20" s="399"/>
      <c r="X20" s="399"/>
      <c r="Y20" s="399"/>
      <c r="Z20" s="399"/>
      <c r="AA20" s="399"/>
      <c r="AB20" s="399"/>
      <c r="AC20" s="399" t="s">
        <v>170</v>
      </c>
      <c r="AD20" s="399"/>
      <c r="AE20" s="399"/>
      <c r="AF20" s="399"/>
      <c r="AG20" s="399"/>
      <c r="AH20" s="399"/>
      <c r="AI20" s="399"/>
      <c r="AJ20" s="399"/>
      <c r="AK20" s="399"/>
      <c r="AL20" s="399"/>
      <c r="AM20" s="399"/>
      <c r="AN20" s="399"/>
      <c r="AO20" s="398" t="s">
        <v>172</v>
      </c>
      <c r="AP20" s="398"/>
      <c r="AQ20" s="398"/>
      <c r="AR20" s="398"/>
      <c r="AS20" s="399" t="s">
        <v>173</v>
      </c>
      <c r="AT20" s="399"/>
      <c r="AU20" s="399"/>
      <c r="AV20" s="399"/>
      <c r="AW20" s="399"/>
      <c r="AX20" s="399"/>
      <c r="AY20" s="399"/>
    </row>
    <row r="21" spans="1:51 16384:16384" x14ac:dyDescent="0.25">
      <c r="A21" s="397"/>
      <c r="B21" s="399" t="s">
        <v>417</v>
      </c>
      <c r="C21" s="399"/>
      <c r="D21" s="399"/>
      <c r="E21" s="399"/>
      <c r="F21" s="399"/>
      <c r="G21" s="398"/>
      <c r="H21" s="398"/>
      <c r="I21" s="398"/>
      <c r="J21" s="398"/>
      <c r="K21" s="398"/>
      <c r="L21" s="398"/>
      <c r="M21" s="398"/>
      <c r="N21" s="398"/>
      <c r="O21" s="399" t="s">
        <v>420</v>
      </c>
      <c r="P21" s="399"/>
      <c r="Q21" s="399"/>
      <c r="R21" s="399"/>
      <c r="S21" s="399"/>
      <c r="T21" s="399"/>
      <c r="U21" s="399" t="s">
        <v>174</v>
      </c>
      <c r="V21" s="399"/>
      <c r="W21" s="399"/>
      <c r="X21" s="399"/>
      <c r="Y21" s="399"/>
      <c r="Z21" s="399"/>
      <c r="AA21" s="399"/>
      <c r="AB21" s="399"/>
      <c r="AC21" s="399" t="s">
        <v>174</v>
      </c>
      <c r="AD21" s="399"/>
      <c r="AE21" s="399"/>
      <c r="AF21" s="399"/>
      <c r="AG21" s="399"/>
      <c r="AH21" s="399"/>
      <c r="AI21" s="399"/>
      <c r="AJ21" s="399"/>
      <c r="AK21" s="399"/>
      <c r="AL21" s="399"/>
      <c r="AM21" s="399"/>
      <c r="AN21" s="399"/>
      <c r="AO21" s="398"/>
      <c r="AP21" s="398"/>
      <c r="AQ21" s="398"/>
      <c r="AR21" s="398"/>
      <c r="AS21" s="399" t="s">
        <v>174</v>
      </c>
      <c r="AT21" s="399"/>
      <c r="AU21" s="399"/>
      <c r="AV21" s="399"/>
      <c r="AW21" s="399"/>
      <c r="AX21" s="399"/>
      <c r="AY21" s="399"/>
    </row>
    <row r="22" spans="1:51 16384:16384" ht="15.95" customHeight="1" x14ac:dyDescent="0.25">
      <c r="A22" s="397"/>
      <c r="B22" s="399" t="s">
        <v>418</v>
      </c>
      <c r="C22" s="399"/>
      <c r="D22" s="399"/>
      <c r="E22" s="399"/>
      <c r="F22" s="399"/>
      <c r="G22" s="398"/>
      <c r="H22" s="398"/>
      <c r="I22" s="398"/>
      <c r="J22" s="398"/>
      <c r="K22" s="398"/>
      <c r="L22" s="398"/>
      <c r="M22" s="398"/>
      <c r="N22" s="398"/>
      <c r="O22" s="399" t="s">
        <v>421</v>
      </c>
      <c r="P22" s="399"/>
      <c r="Q22" s="399"/>
      <c r="R22" s="399"/>
      <c r="S22" s="399"/>
      <c r="T22" s="399"/>
      <c r="U22" s="399" t="s">
        <v>175</v>
      </c>
      <c r="V22" s="399"/>
      <c r="W22" s="399"/>
      <c r="X22" s="399"/>
      <c r="Y22" s="399"/>
      <c r="Z22" s="399"/>
      <c r="AA22" s="399"/>
      <c r="AB22" s="399"/>
      <c r="AC22" s="399" t="s">
        <v>175</v>
      </c>
      <c r="AD22" s="399"/>
      <c r="AE22" s="399"/>
      <c r="AF22" s="399"/>
      <c r="AG22" s="399"/>
      <c r="AH22" s="399"/>
      <c r="AI22" s="399"/>
      <c r="AJ22" s="399"/>
      <c r="AK22" s="399"/>
      <c r="AL22" s="399"/>
      <c r="AM22" s="399"/>
      <c r="AN22" s="399"/>
      <c r="AO22" s="398"/>
      <c r="AP22" s="398"/>
      <c r="AQ22" s="398"/>
      <c r="AR22" s="398"/>
      <c r="AS22" s="399" t="s">
        <v>176</v>
      </c>
      <c r="AT22" s="399"/>
      <c r="AU22" s="399"/>
      <c r="AV22" s="399"/>
      <c r="AW22" s="399"/>
      <c r="AX22" s="399"/>
      <c r="AY22" s="399"/>
    </row>
    <row r="27" spans="1:51 16384:16384" x14ac:dyDescent="0.25">
      <c r="K27"/>
    </row>
  </sheetData>
  <autoFilter ref="A12:XFD22" xr:uid="{00000000-0009-0000-0000-000004000000}"/>
  <mergeCells count="59">
    <mergeCell ref="D6:D8"/>
    <mergeCell ref="E6:F6"/>
    <mergeCell ref="O22:T22"/>
    <mergeCell ref="U20:AB20"/>
    <mergeCell ref="U22:AB22"/>
    <mergeCell ref="I11:I12"/>
    <mergeCell ref="B21:F21"/>
    <mergeCell ref="K11:K12"/>
    <mergeCell ref="A19:AY19"/>
    <mergeCell ref="AS11:AT11"/>
    <mergeCell ref="AV5:AV12"/>
    <mergeCell ref="AX5:AX12"/>
    <mergeCell ref="AY5:AY12"/>
    <mergeCell ref="AG11:AR11"/>
    <mergeCell ref="AW5:AW12"/>
    <mergeCell ref="AG5:AT10"/>
    <mergeCell ref="AX1:AY1"/>
    <mergeCell ref="AX2:AY2"/>
    <mergeCell ref="AX3:AY3"/>
    <mergeCell ref="AX4:AY4"/>
    <mergeCell ref="A1:AW1"/>
    <mergeCell ref="A2:AW2"/>
    <mergeCell ref="A3:AW4"/>
    <mergeCell ref="A20:A22"/>
    <mergeCell ref="G20:N22"/>
    <mergeCell ref="AS21:AY21"/>
    <mergeCell ref="AS20:AY20"/>
    <mergeCell ref="AO20:AR22"/>
    <mergeCell ref="O20:T20"/>
    <mergeCell ref="O21:T21"/>
    <mergeCell ref="B20:F20"/>
    <mergeCell ref="B22:F22"/>
    <mergeCell ref="AC21:AN21"/>
    <mergeCell ref="AC22:AN22"/>
    <mergeCell ref="AS22:AY22"/>
    <mergeCell ref="AC20:AN20"/>
    <mergeCell ref="U21:AB21"/>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s>
  <phoneticPr fontId="40" type="noConversion"/>
  <dataValidations count="1">
    <dataValidation type="list" allowBlank="1" showInputMessage="1" showErrorMessage="1" sqref="I13:I18" xr:uid="{00000000-0002-0000-0400-000000000000}">
      <formula1>$XFD$13:$XFD$18</formula1>
    </dataValidation>
  </dataValidations>
  <pageMargins left="0.7" right="0.7" top="0.75" bottom="0.75" header="0.3" footer="0.3"/>
  <pageSetup scale="1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Hoja1!$B$2:$B$3</xm:f>
          </x14:formula1>
          <xm:sqref>K13:K18</xm:sqref>
        </x14:dataValidation>
        <x14:dataValidation type="list" allowBlank="1" showInputMessage="1" showErrorMessage="1" xr:uid="{00000000-0002-0000-0400-000002000000}">
          <x14:formula1>
            <xm:f>Hoja1!$A$2:$A$13</xm:f>
          </x14:formula1>
          <xm:sqref>E13:E18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177</v>
      </c>
      <c r="B1" t="s">
        <v>178</v>
      </c>
    </row>
    <row r="2" spans="1:2" x14ac:dyDescent="0.25">
      <c r="A2" t="s">
        <v>179</v>
      </c>
      <c r="B2" t="s">
        <v>180</v>
      </c>
    </row>
    <row r="3" spans="1:2" x14ac:dyDescent="0.25">
      <c r="A3" t="s">
        <v>181</v>
      </c>
      <c r="B3" t="s">
        <v>142</v>
      </c>
    </row>
    <row r="4" spans="1:2" x14ac:dyDescent="0.25">
      <c r="A4" t="s">
        <v>182</v>
      </c>
    </row>
    <row r="5" spans="1:2" x14ac:dyDescent="0.25">
      <c r="A5" t="s">
        <v>183</v>
      </c>
    </row>
    <row r="6" spans="1:2" x14ac:dyDescent="0.25">
      <c r="A6" t="s">
        <v>184</v>
      </c>
    </row>
    <row r="7" spans="1:2" x14ac:dyDescent="0.25">
      <c r="A7" t="s">
        <v>185</v>
      </c>
    </row>
    <row r="8" spans="1:2" x14ac:dyDescent="0.25">
      <c r="A8" t="s">
        <v>186</v>
      </c>
    </row>
    <row r="9" spans="1:2" x14ac:dyDescent="0.25">
      <c r="A9" t="s">
        <v>187</v>
      </c>
    </row>
    <row r="10" spans="1:2" x14ac:dyDescent="0.25">
      <c r="A10" t="s">
        <v>188</v>
      </c>
    </row>
    <row r="11" spans="1:2" x14ac:dyDescent="0.25">
      <c r="A11" t="s">
        <v>189</v>
      </c>
    </row>
    <row r="12" spans="1:2" x14ac:dyDescent="0.25">
      <c r="A12" t="s">
        <v>190</v>
      </c>
    </row>
    <row r="13" spans="1:2" x14ac:dyDescent="0.25">
      <c r="A13" t="s">
        <v>191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BK58"/>
  <sheetViews>
    <sheetView zoomScale="70" zoomScaleNormal="70" workbookViewId="0">
      <selection activeCell="K14" sqref="K14"/>
    </sheetView>
  </sheetViews>
  <sheetFormatPr baseColWidth="10" defaultColWidth="19.42578125" defaultRowHeight="15" x14ac:dyDescent="0.25"/>
  <cols>
    <col min="1" max="1" width="29.5703125" style="31" bestFit="1" customWidth="1"/>
    <col min="2" max="17" width="11" style="31" customWidth="1"/>
    <col min="18" max="19" width="12.140625" style="31" customWidth="1"/>
    <col min="20" max="23" width="8.140625" style="31" customWidth="1"/>
    <col min="24" max="24" width="9.42578125" style="31" customWidth="1"/>
    <col min="25" max="25" width="8.140625" style="31" customWidth="1"/>
    <col min="26" max="30" width="7.85546875" style="31" customWidth="1"/>
    <col min="31" max="31" width="11.28515625" style="31" customWidth="1"/>
    <col min="32" max="32" width="2.28515625" style="31" customWidth="1"/>
    <col min="33" max="33" width="19.42578125" style="31" customWidth="1"/>
    <col min="34" max="51" width="11.28515625" style="31" customWidth="1"/>
    <col min="52" max="63" width="8.85546875" style="31" customWidth="1"/>
    <col min="64" max="16384" width="19.42578125" style="31"/>
  </cols>
  <sheetData>
    <row r="1" spans="1:63" ht="15.95" customHeight="1" x14ac:dyDescent="0.25">
      <c r="A1" s="431" t="s">
        <v>0</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1"/>
      <c r="AU1" s="431"/>
      <c r="AV1" s="431"/>
      <c r="AW1" s="431"/>
      <c r="AX1" s="431"/>
      <c r="AY1" s="431"/>
      <c r="AZ1" s="431"/>
      <c r="BA1" s="431"/>
      <c r="BB1" s="431"/>
      <c r="BC1" s="431"/>
      <c r="BD1" s="431"/>
      <c r="BE1" s="431"/>
      <c r="BF1" s="431"/>
      <c r="BG1" s="431"/>
      <c r="BH1" s="431"/>
      <c r="BI1" s="432" t="s">
        <v>192</v>
      </c>
      <c r="BJ1" s="432"/>
      <c r="BK1" s="432"/>
    </row>
    <row r="2" spans="1:63" ht="15.95" customHeight="1" x14ac:dyDescent="0.25">
      <c r="A2" s="431" t="s">
        <v>2</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AZ2" s="431"/>
      <c r="BA2" s="431"/>
      <c r="BB2" s="431"/>
      <c r="BC2" s="431"/>
      <c r="BD2" s="431"/>
      <c r="BE2" s="431"/>
      <c r="BF2" s="431"/>
      <c r="BG2" s="431"/>
      <c r="BH2" s="431"/>
      <c r="BI2" s="432" t="s">
        <v>3</v>
      </c>
      <c r="BJ2" s="432"/>
      <c r="BK2" s="432"/>
    </row>
    <row r="3" spans="1:63" ht="26.1" customHeight="1" x14ac:dyDescent="0.25">
      <c r="A3" s="431" t="s">
        <v>193</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431"/>
      <c r="AT3" s="431"/>
      <c r="AU3" s="431"/>
      <c r="AV3" s="431"/>
      <c r="AW3" s="431"/>
      <c r="AX3" s="431"/>
      <c r="AY3" s="431"/>
      <c r="AZ3" s="431"/>
      <c r="BA3" s="431"/>
      <c r="BB3" s="431"/>
      <c r="BC3" s="431"/>
      <c r="BD3" s="431"/>
      <c r="BE3" s="431"/>
      <c r="BF3" s="431"/>
      <c r="BG3" s="431"/>
      <c r="BH3" s="431"/>
      <c r="BI3" s="432" t="s">
        <v>5</v>
      </c>
      <c r="BJ3" s="432"/>
      <c r="BK3" s="432"/>
    </row>
    <row r="4" spans="1:63" ht="15.95" customHeight="1" x14ac:dyDescent="0.25">
      <c r="A4" s="431" t="s">
        <v>194</v>
      </c>
      <c r="B4" s="431"/>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431"/>
      <c r="AO4" s="431"/>
      <c r="AP4" s="431"/>
      <c r="AQ4" s="431"/>
      <c r="AR4" s="431"/>
      <c r="AS4" s="431"/>
      <c r="AT4" s="431"/>
      <c r="AU4" s="431"/>
      <c r="AV4" s="431"/>
      <c r="AW4" s="431"/>
      <c r="AX4" s="431"/>
      <c r="AY4" s="431"/>
      <c r="AZ4" s="431"/>
      <c r="BA4" s="431"/>
      <c r="BB4" s="431"/>
      <c r="BC4" s="431"/>
      <c r="BD4" s="431"/>
      <c r="BE4" s="431"/>
      <c r="BF4" s="431"/>
      <c r="BG4" s="431"/>
      <c r="BH4" s="431"/>
      <c r="BI4" s="428" t="s">
        <v>195</v>
      </c>
      <c r="BJ4" s="429"/>
      <c r="BK4" s="430"/>
    </row>
    <row r="5" spans="1:63" ht="26.1" customHeight="1" x14ac:dyDescent="0.25">
      <c r="A5" s="425" t="s">
        <v>196</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G5" s="425" t="s">
        <v>197</v>
      </c>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6"/>
      <c r="BJ5" s="426"/>
      <c r="BK5" s="426"/>
    </row>
    <row r="6" spans="1:63" ht="31.5" customHeight="1" x14ac:dyDescent="0.25">
      <c r="A6" s="67" t="s">
        <v>198</v>
      </c>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7"/>
      <c r="AO6" s="427"/>
      <c r="AP6" s="427"/>
      <c r="AQ6" s="427"/>
      <c r="AR6" s="427"/>
      <c r="AS6" s="427"/>
      <c r="AT6" s="427"/>
      <c r="AU6" s="427"/>
      <c r="AV6" s="427"/>
      <c r="AW6" s="427"/>
      <c r="AX6" s="427"/>
      <c r="AY6" s="427"/>
      <c r="AZ6" s="427"/>
      <c r="BA6" s="427"/>
      <c r="BB6" s="427"/>
      <c r="BC6" s="427"/>
      <c r="BD6" s="427"/>
      <c r="BE6" s="427"/>
      <c r="BF6" s="427"/>
      <c r="BG6" s="427"/>
      <c r="BH6" s="427"/>
      <c r="BI6" s="427"/>
      <c r="BJ6" s="427"/>
      <c r="BK6" s="427"/>
    </row>
    <row r="7" spans="1:63" ht="31.5" customHeight="1" x14ac:dyDescent="0.25">
      <c r="A7" s="68" t="s">
        <v>199</v>
      </c>
      <c r="B7" s="420"/>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c r="AJ7" s="422"/>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1"/>
    </row>
    <row r="8" spans="1:63" ht="18.75" customHeight="1" x14ac:dyDescent="0.25">
      <c r="A8" s="59"/>
      <c r="B8" s="59"/>
      <c r="C8" s="59"/>
      <c r="D8" s="59"/>
      <c r="E8" s="59"/>
      <c r="F8" s="59"/>
      <c r="G8" s="59"/>
      <c r="H8" s="59"/>
      <c r="I8" s="59"/>
      <c r="J8" s="59"/>
      <c r="K8" s="60"/>
      <c r="L8" s="60"/>
      <c r="M8" s="60"/>
      <c r="N8" s="60"/>
      <c r="O8" s="60"/>
      <c r="P8" s="60"/>
      <c r="Q8" s="60"/>
      <c r="R8" s="60"/>
      <c r="S8" s="60"/>
      <c r="T8" s="60"/>
      <c r="U8" s="60"/>
      <c r="V8" s="60"/>
      <c r="W8" s="60"/>
      <c r="X8" s="60"/>
      <c r="Y8" s="60"/>
      <c r="Z8" s="60"/>
      <c r="AA8" s="60"/>
      <c r="AB8" s="60"/>
      <c r="AC8" s="60"/>
      <c r="AD8" s="60"/>
      <c r="AE8" s="60"/>
      <c r="AG8" s="59"/>
      <c r="AH8" s="60"/>
      <c r="AI8" s="60"/>
      <c r="AJ8" s="60"/>
      <c r="AK8" s="60"/>
      <c r="AL8" s="60"/>
      <c r="AM8" s="60"/>
      <c r="AN8" s="60"/>
      <c r="AO8" s="60"/>
    </row>
    <row r="9" spans="1:63" ht="30" customHeight="1" x14ac:dyDescent="0.25">
      <c r="A9" s="423" t="s">
        <v>200</v>
      </c>
      <c r="B9" s="96" t="s">
        <v>28</v>
      </c>
      <c r="C9" s="96" t="s">
        <v>29</v>
      </c>
      <c r="D9" s="420" t="s">
        <v>30</v>
      </c>
      <c r="E9" s="421"/>
      <c r="F9" s="96" t="s">
        <v>31</v>
      </c>
      <c r="G9" s="96" t="s">
        <v>32</v>
      </c>
      <c r="H9" s="420" t="s">
        <v>33</v>
      </c>
      <c r="I9" s="421"/>
      <c r="J9" s="96" t="s">
        <v>34</v>
      </c>
      <c r="K9" s="96" t="s">
        <v>35</v>
      </c>
      <c r="L9" s="420" t="s">
        <v>36</v>
      </c>
      <c r="M9" s="421"/>
      <c r="N9" s="96" t="s">
        <v>37</v>
      </c>
      <c r="O9" s="96" t="s">
        <v>38</v>
      </c>
      <c r="P9" s="420" t="s">
        <v>39</v>
      </c>
      <c r="Q9" s="421"/>
      <c r="R9" s="420" t="s">
        <v>201</v>
      </c>
      <c r="S9" s="421"/>
      <c r="T9" s="420" t="s">
        <v>202</v>
      </c>
      <c r="U9" s="422"/>
      <c r="V9" s="422"/>
      <c r="W9" s="422"/>
      <c r="X9" s="422"/>
      <c r="Y9" s="421"/>
      <c r="Z9" s="420" t="s">
        <v>203</v>
      </c>
      <c r="AA9" s="422"/>
      <c r="AB9" s="422"/>
      <c r="AC9" s="422"/>
      <c r="AD9" s="422"/>
      <c r="AE9" s="421"/>
      <c r="AG9" s="423" t="s">
        <v>200</v>
      </c>
      <c r="AH9" s="96" t="s">
        <v>28</v>
      </c>
      <c r="AI9" s="96" t="s">
        <v>29</v>
      </c>
      <c r="AJ9" s="420" t="s">
        <v>30</v>
      </c>
      <c r="AK9" s="421"/>
      <c r="AL9" s="96" t="s">
        <v>31</v>
      </c>
      <c r="AM9" s="96" t="s">
        <v>32</v>
      </c>
      <c r="AN9" s="420" t="s">
        <v>33</v>
      </c>
      <c r="AO9" s="421"/>
      <c r="AP9" s="96" t="s">
        <v>34</v>
      </c>
      <c r="AQ9" s="96" t="s">
        <v>35</v>
      </c>
      <c r="AR9" s="420" t="s">
        <v>36</v>
      </c>
      <c r="AS9" s="421"/>
      <c r="AT9" s="96" t="s">
        <v>37</v>
      </c>
      <c r="AU9" s="96" t="s">
        <v>38</v>
      </c>
      <c r="AV9" s="420" t="s">
        <v>39</v>
      </c>
      <c r="AW9" s="421"/>
      <c r="AX9" s="420" t="s">
        <v>201</v>
      </c>
      <c r="AY9" s="421"/>
      <c r="AZ9" s="420" t="s">
        <v>202</v>
      </c>
      <c r="BA9" s="422"/>
      <c r="BB9" s="422"/>
      <c r="BC9" s="422"/>
      <c r="BD9" s="422"/>
      <c r="BE9" s="421"/>
      <c r="BF9" s="420" t="s">
        <v>203</v>
      </c>
      <c r="BG9" s="422"/>
      <c r="BH9" s="422"/>
      <c r="BI9" s="422"/>
      <c r="BJ9" s="422"/>
      <c r="BK9" s="421"/>
    </row>
    <row r="10" spans="1:63" ht="36" customHeight="1" x14ac:dyDescent="0.25">
      <c r="A10" s="424"/>
      <c r="B10" s="44" t="s">
        <v>204</v>
      </c>
      <c r="C10" s="44" t="s">
        <v>204</v>
      </c>
      <c r="D10" s="44" t="s">
        <v>204</v>
      </c>
      <c r="E10" s="44" t="s">
        <v>205</v>
      </c>
      <c r="F10" s="44" t="s">
        <v>204</v>
      </c>
      <c r="G10" s="44" t="s">
        <v>204</v>
      </c>
      <c r="H10" s="44" t="s">
        <v>204</v>
      </c>
      <c r="I10" s="44" t="s">
        <v>205</v>
      </c>
      <c r="J10" s="44" t="s">
        <v>204</v>
      </c>
      <c r="K10" s="44" t="s">
        <v>204</v>
      </c>
      <c r="L10" s="44" t="s">
        <v>204</v>
      </c>
      <c r="M10" s="44" t="s">
        <v>205</v>
      </c>
      <c r="N10" s="44" t="s">
        <v>204</v>
      </c>
      <c r="O10" s="44" t="s">
        <v>204</v>
      </c>
      <c r="P10" s="44" t="s">
        <v>204</v>
      </c>
      <c r="Q10" s="44" t="s">
        <v>205</v>
      </c>
      <c r="R10" s="44" t="s">
        <v>204</v>
      </c>
      <c r="S10" s="44" t="s">
        <v>205</v>
      </c>
      <c r="T10" s="89" t="s">
        <v>206</v>
      </c>
      <c r="U10" s="89" t="s">
        <v>207</v>
      </c>
      <c r="V10" s="89" t="s">
        <v>208</v>
      </c>
      <c r="W10" s="89" t="s">
        <v>209</v>
      </c>
      <c r="X10" s="90" t="s">
        <v>210</v>
      </c>
      <c r="Y10" s="89" t="s">
        <v>211</v>
      </c>
      <c r="Z10" s="44" t="s">
        <v>212</v>
      </c>
      <c r="AA10" s="61" t="s">
        <v>213</v>
      </c>
      <c r="AB10" s="44" t="s">
        <v>214</v>
      </c>
      <c r="AC10" s="44" t="s">
        <v>215</v>
      </c>
      <c r="AD10" s="44" t="s">
        <v>216</v>
      </c>
      <c r="AE10" s="44" t="s">
        <v>217</v>
      </c>
      <c r="AG10" s="424"/>
      <c r="AH10" s="44" t="s">
        <v>204</v>
      </c>
      <c r="AI10" s="44" t="s">
        <v>204</v>
      </c>
      <c r="AJ10" s="44" t="s">
        <v>204</v>
      </c>
      <c r="AK10" s="44" t="s">
        <v>205</v>
      </c>
      <c r="AL10" s="44" t="s">
        <v>204</v>
      </c>
      <c r="AM10" s="44" t="s">
        <v>204</v>
      </c>
      <c r="AN10" s="44" t="s">
        <v>204</v>
      </c>
      <c r="AO10" s="44" t="s">
        <v>205</v>
      </c>
      <c r="AP10" s="44" t="s">
        <v>204</v>
      </c>
      <c r="AQ10" s="44" t="s">
        <v>204</v>
      </c>
      <c r="AR10" s="44" t="s">
        <v>204</v>
      </c>
      <c r="AS10" s="44" t="s">
        <v>205</v>
      </c>
      <c r="AT10" s="44" t="s">
        <v>204</v>
      </c>
      <c r="AU10" s="44" t="s">
        <v>204</v>
      </c>
      <c r="AV10" s="44" t="s">
        <v>204</v>
      </c>
      <c r="AW10" s="44" t="s">
        <v>205</v>
      </c>
      <c r="AX10" s="44" t="s">
        <v>204</v>
      </c>
      <c r="AY10" s="44" t="s">
        <v>205</v>
      </c>
      <c r="AZ10" s="89" t="s">
        <v>206</v>
      </c>
      <c r="BA10" s="89" t="s">
        <v>207</v>
      </c>
      <c r="BB10" s="89" t="s">
        <v>208</v>
      </c>
      <c r="BC10" s="89" t="s">
        <v>209</v>
      </c>
      <c r="BD10" s="90" t="s">
        <v>210</v>
      </c>
      <c r="BE10" s="89" t="s">
        <v>211</v>
      </c>
      <c r="BF10" s="87" t="s">
        <v>212</v>
      </c>
      <c r="BG10" s="88" t="s">
        <v>213</v>
      </c>
      <c r="BH10" s="87" t="s">
        <v>214</v>
      </c>
      <c r="BI10" s="87" t="s">
        <v>215</v>
      </c>
      <c r="BJ10" s="87" t="s">
        <v>216</v>
      </c>
      <c r="BK10" s="87" t="s">
        <v>217</v>
      </c>
    </row>
    <row r="11" spans="1:63" x14ac:dyDescent="0.25">
      <c r="A11" s="62" t="s">
        <v>218</v>
      </c>
      <c r="B11" s="62"/>
      <c r="C11" s="62"/>
      <c r="D11" s="62"/>
      <c r="E11" s="99"/>
      <c r="F11" s="62"/>
      <c r="G11" s="62"/>
      <c r="H11" s="62"/>
      <c r="I11" s="99"/>
      <c r="J11" s="62"/>
      <c r="K11" s="62"/>
      <c r="L11" s="62"/>
      <c r="M11" s="99"/>
      <c r="N11" s="62"/>
      <c r="O11" s="62"/>
      <c r="P11" s="62"/>
      <c r="Q11" s="99"/>
      <c r="R11" s="92">
        <f t="shared" ref="R11:R31" si="0">B11+C11+D11+F11+G11+H11+J11+K11+L11+N11+O11+P11</f>
        <v>0</v>
      </c>
      <c r="S11" s="69">
        <f>+E11+I11+M11+Q11</f>
        <v>0</v>
      </c>
      <c r="T11" s="91"/>
      <c r="U11" s="91"/>
      <c r="V11" s="91"/>
      <c r="W11" s="91"/>
      <c r="X11" s="91"/>
      <c r="Y11" s="64"/>
      <c r="Z11" s="64"/>
      <c r="AA11" s="64"/>
      <c r="AB11" s="64"/>
      <c r="AC11" s="64"/>
      <c r="AD11" s="64"/>
      <c r="AE11" s="65"/>
      <c r="AG11" s="62" t="s">
        <v>218</v>
      </c>
      <c r="AH11" s="62"/>
      <c r="AI11" s="62"/>
      <c r="AJ11" s="62"/>
      <c r="AK11" s="99"/>
      <c r="AL11" s="62"/>
      <c r="AM11" s="62"/>
      <c r="AN11" s="62"/>
      <c r="AO11" s="99"/>
      <c r="AP11" s="62"/>
      <c r="AQ11" s="62"/>
      <c r="AR11" s="62"/>
      <c r="AS11" s="99"/>
      <c r="AT11" s="62"/>
      <c r="AU11" s="62"/>
      <c r="AV11" s="62"/>
      <c r="AW11" s="99"/>
      <c r="AX11" s="92">
        <f t="shared" ref="AX11:AX31" si="1">AH11+AI11+AJ11+AL11+AM11+AN11+AP11+AQ11+AR11+AT11+AU11+AV11</f>
        <v>0</v>
      </c>
      <c r="AY11" s="69">
        <f>+AK11+AO11+AS11+AW11</f>
        <v>0</v>
      </c>
      <c r="AZ11" s="64"/>
      <c r="BA11" s="64"/>
      <c r="BB11" s="64"/>
      <c r="BC11" s="64"/>
      <c r="BD11" s="64"/>
      <c r="BE11" s="64"/>
      <c r="BF11" s="64"/>
      <c r="BG11" s="64"/>
      <c r="BH11" s="64"/>
      <c r="BI11" s="64"/>
      <c r="BJ11" s="64"/>
      <c r="BK11" s="65"/>
    </row>
    <row r="12" spans="1:63" x14ac:dyDescent="0.25">
      <c r="A12" s="62" t="s">
        <v>219</v>
      </c>
      <c r="B12" s="62"/>
      <c r="C12" s="62"/>
      <c r="D12" s="62"/>
      <c r="E12" s="99"/>
      <c r="F12" s="62"/>
      <c r="G12" s="62"/>
      <c r="H12" s="62"/>
      <c r="I12" s="99"/>
      <c r="J12" s="62"/>
      <c r="K12" s="62"/>
      <c r="L12" s="62"/>
      <c r="M12" s="99"/>
      <c r="N12" s="62"/>
      <c r="O12" s="62"/>
      <c r="P12" s="62"/>
      <c r="Q12" s="99"/>
      <c r="R12" s="92">
        <f t="shared" si="0"/>
        <v>0</v>
      </c>
      <c r="S12" s="69">
        <f t="shared" ref="S12:S31" si="2">+E12+I12+M12+Q12</f>
        <v>0</v>
      </c>
      <c r="T12" s="91"/>
      <c r="U12" s="91"/>
      <c r="V12" s="91"/>
      <c r="W12" s="91"/>
      <c r="X12" s="91"/>
      <c r="Y12" s="64"/>
      <c r="Z12" s="64"/>
      <c r="AA12" s="64"/>
      <c r="AB12" s="64"/>
      <c r="AC12" s="64"/>
      <c r="AD12" s="64"/>
      <c r="AE12" s="64"/>
      <c r="AG12" s="62" t="s">
        <v>219</v>
      </c>
      <c r="AH12" s="62"/>
      <c r="AI12" s="62"/>
      <c r="AJ12" s="62"/>
      <c r="AK12" s="99"/>
      <c r="AL12" s="62"/>
      <c r="AM12" s="62"/>
      <c r="AN12" s="62"/>
      <c r="AO12" s="99"/>
      <c r="AP12" s="62"/>
      <c r="AQ12" s="62"/>
      <c r="AR12" s="62"/>
      <c r="AS12" s="99"/>
      <c r="AT12" s="62"/>
      <c r="AU12" s="62"/>
      <c r="AV12" s="62"/>
      <c r="AW12" s="99"/>
      <c r="AX12" s="92">
        <f t="shared" si="1"/>
        <v>0</v>
      </c>
      <c r="AY12" s="69">
        <f t="shared" ref="AY12:AY31" si="3">+AK12+AO12+AS12+AW12</f>
        <v>0</v>
      </c>
      <c r="AZ12" s="64"/>
      <c r="BA12" s="64"/>
      <c r="BB12" s="64"/>
      <c r="BC12" s="64"/>
      <c r="BD12" s="64"/>
      <c r="BE12" s="64"/>
      <c r="BF12" s="64"/>
      <c r="BG12" s="64"/>
      <c r="BH12" s="64"/>
      <c r="BI12" s="64"/>
      <c r="BJ12" s="64"/>
      <c r="BK12" s="64"/>
    </row>
    <row r="13" spans="1:63" x14ac:dyDescent="0.25">
      <c r="A13" s="62" t="s">
        <v>220</v>
      </c>
      <c r="B13" s="62"/>
      <c r="C13" s="62"/>
      <c r="D13" s="62"/>
      <c r="E13" s="99"/>
      <c r="F13" s="62"/>
      <c r="G13" s="62"/>
      <c r="H13" s="62"/>
      <c r="I13" s="99"/>
      <c r="J13" s="62"/>
      <c r="K13" s="62"/>
      <c r="L13" s="62"/>
      <c r="M13" s="99"/>
      <c r="N13" s="62"/>
      <c r="O13" s="62"/>
      <c r="P13" s="62"/>
      <c r="Q13" s="99"/>
      <c r="R13" s="92">
        <f t="shared" si="0"/>
        <v>0</v>
      </c>
      <c r="S13" s="69">
        <f t="shared" si="2"/>
        <v>0</v>
      </c>
      <c r="T13" s="91"/>
      <c r="U13" s="91"/>
      <c r="V13" s="91"/>
      <c r="W13" s="91"/>
      <c r="X13" s="91"/>
      <c r="Y13" s="64"/>
      <c r="Z13" s="64"/>
      <c r="AA13" s="64"/>
      <c r="AB13" s="64"/>
      <c r="AC13" s="64"/>
      <c r="AD13" s="64"/>
      <c r="AE13" s="64"/>
      <c r="AG13" s="62" t="s">
        <v>220</v>
      </c>
      <c r="AH13" s="62"/>
      <c r="AI13" s="62"/>
      <c r="AJ13" s="62"/>
      <c r="AK13" s="99"/>
      <c r="AL13" s="62"/>
      <c r="AM13" s="62"/>
      <c r="AN13" s="62"/>
      <c r="AO13" s="99"/>
      <c r="AP13" s="62"/>
      <c r="AQ13" s="62"/>
      <c r="AR13" s="62"/>
      <c r="AS13" s="99"/>
      <c r="AT13" s="62"/>
      <c r="AU13" s="62"/>
      <c r="AV13" s="62"/>
      <c r="AW13" s="99"/>
      <c r="AX13" s="92">
        <f t="shared" si="1"/>
        <v>0</v>
      </c>
      <c r="AY13" s="69">
        <f t="shared" si="3"/>
        <v>0</v>
      </c>
      <c r="AZ13" s="64"/>
      <c r="BA13" s="64"/>
      <c r="BB13" s="64"/>
      <c r="BC13" s="64"/>
      <c r="BD13" s="64"/>
      <c r="BE13" s="64"/>
      <c r="BF13" s="64"/>
      <c r="BG13" s="64"/>
      <c r="BH13" s="64"/>
      <c r="BI13" s="64"/>
      <c r="BJ13" s="64"/>
      <c r="BK13" s="64"/>
    </row>
    <row r="14" spans="1:63" x14ac:dyDescent="0.25">
      <c r="A14" s="62" t="s">
        <v>221</v>
      </c>
      <c r="B14" s="62"/>
      <c r="C14" s="62"/>
      <c r="D14" s="62"/>
      <c r="E14" s="99"/>
      <c r="F14" s="62"/>
      <c r="G14" s="62"/>
      <c r="H14" s="62"/>
      <c r="I14" s="99"/>
      <c r="J14" s="62"/>
      <c r="K14" s="62"/>
      <c r="L14" s="62"/>
      <c r="M14" s="99"/>
      <c r="N14" s="62"/>
      <c r="O14" s="62"/>
      <c r="P14" s="62"/>
      <c r="Q14" s="99"/>
      <c r="R14" s="92">
        <f t="shared" si="0"/>
        <v>0</v>
      </c>
      <c r="S14" s="69">
        <f t="shared" si="2"/>
        <v>0</v>
      </c>
      <c r="T14" s="91"/>
      <c r="U14" s="91"/>
      <c r="V14" s="91"/>
      <c r="W14" s="91"/>
      <c r="X14" s="91"/>
      <c r="Y14" s="64"/>
      <c r="Z14" s="64"/>
      <c r="AA14" s="64"/>
      <c r="AB14" s="64"/>
      <c r="AC14" s="64"/>
      <c r="AD14" s="64"/>
      <c r="AE14" s="64"/>
      <c r="AG14" s="62" t="s">
        <v>221</v>
      </c>
      <c r="AH14" s="62"/>
      <c r="AI14" s="62"/>
      <c r="AJ14" s="62"/>
      <c r="AK14" s="99"/>
      <c r="AL14" s="62"/>
      <c r="AM14" s="62"/>
      <c r="AN14" s="62"/>
      <c r="AO14" s="99"/>
      <c r="AP14" s="62"/>
      <c r="AQ14" s="62"/>
      <c r="AR14" s="62"/>
      <c r="AS14" s="99"/>
      <c r="AT14" s="62"/>
      <c r="AU14" s="62"/>
      <c r="AV14" s="62"/>
      <c r="AW14" s="99"/>
      <c r="AX14" s="92">
        <f t="shared" si="1"/>
        <v>0</v>
      </c>
      <c r="AY14" s="69">
        <f t="shared" si="3"/>
        <v>0</v>
      </c>
      <c r="AZ14" s="64"/>
      <c r="BA14" s="64"/>
      <c r="BB14" s="64"/>
      <c r="BC14" s="64"/>
      <c r="BD14" s="64"/>
      <c r="BE14" s="64"/>
      <c r="BF14" s="64"/>
      <c r="BG14" s="64"/>
      <c r="BH14" s="64"/>
      <c r="BI14" s="64"/>
      <c r="BJ14" s="64"/>
      <c r="BK14" s="64"/>
    </row>
    <row r="15" spans="1:63" x14ac:dyDescent="0.25">
      <c r="A15" s="62" t="s">
        <v>222</v>
      </c>
      <c r="B15" s="62"/>
      <c r="C15" s="62"/>
      <c r="D15" s="62"/>
      <c r="E15" s="99"/>
      <c r="F15" s="62"/>
      <c r="G15" s="62"/>
      <c r="H15" s="62"/>
      <c r="I15" s="99"/>
      <c r="J15" s="62"/>
      <c r="K15" s="62"/>
      <c r="L15" s="62"/>
      <c r="M15" s="99"/>
      <c r="N15" s="62"/>
      <c r="O15" s="62"/>
      <c r="P15" s="62"/>
      <c r="Q15" s="99"/>
      <c r="R15" s="92">
        <f t="shared" si="0"/>
        <v>0</v>
      </c>
      <c r="S15" s="69">
        <f t="shared" si="2"/>
        <v>0</v>
      </c>
      <c r="T15" s="91"/>
      <c r="U15" s="91"/>
      <c r="V15" s="91"/>
      <c r="W15" s="91"/>
      <c r="X15" s="91"/>
      <c r="Y15" s="64"/>
      <c r="Z15" s="64"/>
      <c r="AA15" s="64"/>
      <c r="AB15" s="64"/>
      <c r="AC15" s="64"/>
      <c r="AD15" s="64"/>
      <c r="AE15" s="64"/>
      <c r="AG15" s="62" t="s">
        <v>222</v>
      </c>
      <c r="AH15" s="62"/>
      <c r="AI15" s="62"/>
      <c r="AJ15" s="62"/>
      <c r="AK15" s="99"/>
      <c r="AL15" s="62"/>
      <c r="AM15" s="62"/>
      <c r="AN15" s="62"/>
      <c r="AO15" s="99"/>
      <c r="AP15" s="62"/>
      <c r="AQ15" s="62"/>
      <c r="AR15" s="62"/>
      <c r="AS15" s="99"/>
      <c r="AT15" s="62"/>
      <c r="AU15" s="62"/>
      <c r="AV15" s="62"/>
      <c r="AW15" s="99"/>
      <c r="AX15" s="92">
        <f t="shared" si="1"/>
        <v>0</v>
      </c>
      <c r="AY15" s="69">
        <f t="shared" si="3"/>
        <v>0</v>
      </c>
      <c r="AZ15" s="64"/>
      <c r="BA15" s="64"/>
      <c r="BB15" s="64"/>
      <c r="BC15" s="64"/>
      <c r="BD15" s="64"/>
      <c r="BE15" s="64"/>
      <c r="BF15" s="64"/>
      <c r="BG15" s="64"/>
      <c r="BH15" s="64"/>
      <c r="BI15" s="64"/>
      <c r="BJ15" s="64"/>
      <c r="BK15" s="64"/>
    </row>
    <row r="16" spans="1:63" x14ac:dyDescent="0.25">
      <c r="A16" s="62" t="s">
        <v>223</v>
      </c>
      <c r="B16" s="62"/>
      <c r="C16" s="62"/>
      <c r="D16" s="62"/>
      <c r="E16" s="99"/>
      <c r="F16" s="62"/>
      <c r="G16" s="62"/>
      <c r="H16" s="62"/>
      <c r="I16" s="99"/>
      <c r="J16" s="62"/>
      <c r="K16" s="62"/>
      <c r="L16" s="62"/>
      <c r="M16" s="99"/>
      <c r="N16" s="62"/>
      <c r="O16" s="62"/>
      <c r="P16" s="62"/>
      <c r="Q16" s="99"/>
      <c r="R16" s="92">
        <f t="shared" si="0"/>
        <v>0</v>
      </c>
      <c r="S16" s="69">
        <f t="shared" si="2"/>
        <v>0</v>
      </c>
      <c r="T16" s="91"/>
      <c r="U16" s="91"/>
      <c r="V16" s="91"/>
      <c r="W16" s="91"/>
      <c r="X16" s="91"/>
      <c r="Y16" s="64"/>
      <c r="Z16" s="64"/>
      <c r="AA16" s="64"/>
      <c r="AB16" s="64"/>
      <c r="AC16" s="64"/>
      <c r="AD16" s="64"/>
      <c r="AE16" s="64"/>
      <c r="AG16" s="62" t="s">
        <v>223</v>
      </c>
      <c r="AH16" s="62"/>
      <c r="AI16" s="62"/>
      <c r="AJ16" s="62"/>
      <c r="AK16" s="99"/>
      <c r="AL16" s="62"/>
      <c r="AM16" s="62"/>
      <c r="AN16" s="62"/>
      <c r="AO16" s="99"/>
      <c r="AP16" s="62"/>
      <c r="AQ16" s="62"/>
      <c r="AR16" s="62"/>
      <c r="AS16" s="99"/>
      <c r="AT16" s="62"/>
      <c r="AU16" s="62"/>
      <c r="AV16" s="62"/>
      <c r="AW16" s="99"/>
      <c r="AX16" s="92">
        <f t="shared" si="1"/>
        <v>0</v>
      </c>
      <c r="AY16" s="69">
        <f t="shared" si="3"/>
        <v>0</v>
      </c>
      <c r="AZ16" s="64"/>
      <c r="BA16" s="64"/>
      <c r="BB16" s="64"/>
      <c r="BC16" s="64"/>
      <c r="BD16" s="64"/>
      <c r="BE16" s="64"/>
      <c r="BF16" s="64"/>
      <c r="BG16" s="64"/>
      <c r="BH16" s="64"/>
      <c r="BI16" s="64"/>
      <c r="BJ16" s="64"/>
      <c r="BK16" s="64"/>
    </row>
    <row r="17" spans="1:63" x14ac:dyDescent="0.25">
      <c r="A17" s="62" t="s">
        <v>224</v>
      </c>
      <c r="B17" s="62"/>
      <c r="C17" s="62"/>
      <c r="D17" s="62"/>
      <c r="E17" s="99"/>
      <c r="F17" s="62"/>
      <c r="G17" s="62"/>
      <c r="H17" s="62"/>
      <c r="I17" s="99"/>
      <c r="J17" s="62"/>
      <c r="K17" s="62"/>
      <c r="L17" s="62"/>
      <c r="M17" s="99"/>
      <c r="N17" s="62"/>
      <c r="O17" s="62"/>
      <c r="P17" s="62"/>
      <c r="Q17" s="99"/>
      <c r="R17" s="92">
        <f t="shared" si="0"/>
        <v>0</v>
      </c>
      <c r="S17" s="69">
        <f t="shared" si="2"/>
        <v>0</v>
      </c>
      <c r="T17" s="91"/>
      <c r="U17" s="91"/>
      <c r="V17" s="91"/>
      <c r="W17" s="91"/>
      <c r="X17" s="91"/>
      <c r="Y17" s="64"/>
      <c r="Z17" s="64"/>
      <c r="AA17" s="64"/>
      <c r="AB17" s="64"/>
      <c r="AC17" s="64"/>
      <c r="AD17" s="64"/>
      <c r="AE17" s="64"/>
      <c r="AG17" s="62" t="s">
        <v>224</v>
      </c>
      <c r="AH17" s="62"/>
      <c r="AI17" s="62"/>
      <c r="AJ17" s="62"/>
      <c r="AK17" s="99"/>
      <c r="AL17" s="62"/>
      <c r="AM17" s="62"/>
      <c r="AN17" s="62"/>
      <c r="AO17" s="99"/>
      <c r="AP17" s="62"/>
      <c r="AQ17" s="62"/>
      <c r="AR17" s="62"/>
      <c r="AS17" s="99"/>
      <c r="AT17" s="62"/>
      <c r="AU17" s="62"/>
      <c r="AV17" s="62"/>
      <c r="AW17" s="99"/>
      <c r="AX17" s="92">
        <f t="shared" si="1"/>
        <v>0</v>
      </c>
      <c r="AY17" s="69">
        <f t="shared" si="3"/>
        <v>0</v>
      </c>
      <c r="AZ17" s="64"/>
      <c r="BA17" s="64"/>
      <c r="BB17" s="64"/>
      <c r="BC17" s="64"/>
      <c r="BD17" s="64"/>
      <c r="BE17" s="64"/>
      <c r="BF17" s="64"/>
      <c r="BG17" s="64"/>
      <c r="BH17" s="64"/>
      <c r="BI17" s="64"/>
      <c r="BJ17" s="64"/>
      <c r="BK17" s="64"/>
    </row>
    <row r="18" spans="1:63" x14ac:dyDescent="0.25">
      <c r="A18" s="62" t="s">
        <v>225</v>
      </c>
      <c r="B18" s="62"/>
      <c r="C18" s="62"/>
      <c r="D18" s="62"/>
      <c r="E18" s="99"/>
      <c r="F18" s="62"/>
      <c r="G18" s="62"/>
      <c r="H18" s="62"/>
      <c r="I18" s="99"/>
      <c r="J18" s="62"/>
      <c r="K18" s="62"/>
      <c r="L18" s="62"/>
      <c r="M18" s="99"/>
      <c r="N18" s="62"/>
      <c r="O18" s="62"/>
      <c r="P18" s="62"/>
      <c r="Q18" s="99"/>
      <c r="R18" s="92">
        <f t="shared" si="0"/>
        <v>0</v>
      </c>
      <c r="S18" s="69">
        <f t="shared" si="2"/>
        <v>0</v>
      </c>
      <c r="T18" s="91"/>
      <c r="U18" s="91"/>
      <c r="V18" s="91"/>
      <c r="W18" s="91"/>
      <c r="X18" s="91"/>
      <c r="Y18" s="64"/>
      <c r="Z18" s="64"/>
      <c r="AA18" s="64"/>
      <c r="AB18" s="64"/>
      <c r="AC18" s="64"/>
      <c r="AD18" s="64"/>
      <c r="AE18" s="64"/>
      <c r="AG18" s="62" t="s">
        <v>225</v>
      </c>
      <c r="AH18" s="62"/>
      <c r="AI18" s="62"/>
      <c r="AJ18" s="62"/>
      <c r="AK18" s="99"/>
      <c r="AL18" s="62"/>
      <c r="AM18" s="62"/>
      <c r="AN18" s="62"/>
      <c r="AO18" s="99"/>
      <c r="AP18" s="62"/>
      <c r="AQ18" s="62"/>
      <c r="AR18" s="62"/>
      <c r="AS18" s="99"/>
      <c r="AT18" s="62"/>
      <c r="AU18" s="62"/>
      <c r="AV18" s="62"/>
      <c r="AW18" s="99"/>
      <c r="AX18" s="92">
        <f t="shared" si="1"/>
        <v>0</v>
      </c>
      <c r="AY18" s="69">
        <f t="shared" si="3"/>
        <v>0</v>
      </c>
      <c r="AZ18" s="64"/>
      <c r="BA18" s="64"/>
      <c r="BB18" s="64"/>
      <c r="BC18" s="64"/>
      <c r="BD18" s="64"/>
      <c r="BE18" s="64"/>
      <c r="BF18" s="64"/>
      <c r="BG18" s="64"/>
      <c r="BH18" s="64"/>
      <c r="BI18" s="64"/>
      <c r="BJ18" s="64"/>
      <c r="BK18" s="64"/>
    </row>
    <row r="19" spans="1:63" x14ac:dyDescent="0.25">
      <c r="A19" s="62" t="s">
        <v>226</v>
      </c>
      <c r="B19" s="62"/>
      <c r="C19" s="62"/>
      <c r="D19" s="62"/>
      <c r="E19" s="99"/>
      <c r="F19" s="62"/>
      <c r="G19" s="62"/>
      <c r="H19" s="62"/>
      <c r="I19" s="99"/>
      <c r="J19" s="62"/>
      <c r="K19" s="62"/>
      <c r="L19" s="62"/>
      <c r="M19" s="99"/>
      <c r="N19" s="62"/>
      <c r="O19" s="62"/>
      <c r="P19" s="62"/>
      <c r="Q19" s="99"/>
      <c r="R19" s="92">
        <f t="shared" si="0"/>
        <v>0</v>
      </c>
      <c r="S19" s="69">
        <f t="shared" si="2"/>
        <v>0</v>
      </c>
      <c r="T19" s="91"/>
      <c r="U19" s="91"/>
      <c r="V19" s="91"/>
      <c r="W19" s="91"/>
      <c r="X19" s="91"/>
      <c r="Y19" s="64"/>
      <c r="Z19" s="64"/>
      <c r="AA19" s="64"/>
      <c r="AB19" s="64"/>
      <c r="AC19" s="64"/>
      <c r="AD19" s="64"/>
      <c r="AE19" s="64"/>
      <c r="AG19" s="62" t="s">
        <v>226</v>
      </c>
      <c r="AH19" s="62"/>
      <c r="AI19" s="62"/>
      <c r="AJ19" s="62"/>
      <c r="AK19" s="99"/>
      <c r="AL19" s="62"/>
      <c r="AM19" s="62"/>
      <c r="AN19" s="62"/>
      <c r="AO19" s="99"/>
      <c r="AP19" s="62"/>
      <c r="AQ19" s="62"/>
      <c r="AR19" s="62"/>
      <c r="AS19" s="99"/>
      <c r="AT19" s="62"/>
      <c r="AU19" s="62"/>
      <c r="AV19" s="62"/>
      <c r="AW19" s="99"/>
      <c r="AX19" s="92">
        <f t="shared" si="1"/>
        <v>0</v>
      </c>
      <c r="AY19" s="69">
        <f t="shared" si="3"/>
        <v>0</v>
      </c>
      <c r="AZ19" s="64"/>
      <c r="BA19" s="64"/>
      <c r="BB19" s="64"/>
      <c r="BC19" s="64"/>
      <c r="BD19" s="64"/>
      <c r="BE19" s="64"/>
      <c r="BF19" s="64"/>
      <c r="BG19" s="64"/>
      <c r="BH19" s="64"/>
      <c r="BI19" s="62"/>
      <c r="BJ19" s="62"/>
      <c r="BK19" s="62"/>
    </row>
    <row r="20" spans="1:63" x14ac:dyDescent="0.25">
      <c r="A20" s="62" t="s">
        <v>227</v>
      </c>
      <c r="B20" s="62"/>
      <c r="C20" s="62"/>
      <c r="D20" s="62"/>
      <c r="E20" s="99"/>
      <c r="F20" s="62"/>
      <c r="G20" s="62"/>
      <c r="H20" s="62"/>
      <c r="I20" s="99"/>
      <c r="J20" s="62"/>
      <c r="K20" s="62"/>
      <c r="L20" s="62"/>
      <c r="M20" s="99"/>
      <c r="N20" s="62"/>
      <c r="O20" s="62"/>
      <c r="P20" s="62"/>
      <c r="Q20" s="99"/>
      <c r="R20" s="92">
        <f t="shared" si="0"/>
        <v>0</v>
      </c>
      <c r="S20" s="69">
        <f t="shared" si="2"/>
        <v>0</v>
      </c>
      <c r="T20" s="91"/>
      <c r="U20" s="91"/>
      <c r="V20" s="91"/>
      <c r="W20" s="91"/>
      <c r="X20" s="91"/>
      <c r="Y20" s="64"/>
      <c r="Z20" s="64"/>
      <c r="AA20" s="64"/>
      <c r="AB20" s="64"/>
      <c r="AC20" s="64"/>
      <c r="AD20" s="64"/>
      <c r="AE20" s="64"/>
      <c r="AG20" s="62" t="s">
        <v>227</v>
      </c>
      <c r="AH20" s="62"/>
      <c r="AI20" s="62"/>
      <c r="AJ20" s="62"/>
      <c r="AK20" s="99"/>
      <c r="AL20" s="62"/>
      <c r="AM20" s="62"/>
      <c r="AN20" s="62"/>
      <c r="AO20" s="99"/>
      <c r="AP20" s="62"/>
      <c r="AQ20" s="62"/>
      <c r="AR20" s="62"/>
      <c r="AS20" s="99"/>
      <c r="AT20" s="62"/>
      <c r="AU20" s="62"/>
      <c r="AV20" s="62"/>
      <c r="AW20" s="99"/>
      <c r="AX20" s="92">
        <f t="shared" si="1"/>
        <v>0</v>
      </c>
      <c r="AY20" s="69">
        <f t="shared" si="3"/>
        <v>0</v>
      </c>
      <c r="AZ20" s="64"/>
      <c r="BA20" s="64"/>
      <c r="BB20" s="64"/>
      <c r="BC20" s="64"/>
      <c r="BD20" s="64"/>
      <c r="BE20" s="64"/>
      <c r="BF20" s="64"/>
      <c r="BG20" s="64"/>
      <c r="BH20" s="64"/>
      <c r="BI20" s="62"/>
      <c r="BJ20" s="62"/>
      <c r="BK20" s="62"/>
    </row>
    <row r="21" spans="1:63" x14ac:dyDescent="0.25">
      <c r="A21" s="62" t="s">
        <v>228</v>
      </c>
      <c r="B21" s="62"/>
      <c r="C21" s="62"/>
      <c r="D21" s="62"/>
      <c r="E21" s="99"/>
      <c r="F21" s="62"/>
      <c r="G21" s="62"/>
      <c r="H21" s="62"/>
      <c r="I21" s="99"/>
      <c r="J21" s="62"/>
      <c r="K21" s="62"/>
      <c r="L21" s="62"/>
      <c r="M21" s="99"/>
      <c r="N21" s="62"/>
      <c r="O21" s="62"/>
      <c r="P21" s="62"/>
      <c r="Q21" s="99"/>
      <c r="R21" s="92">
        <f t="shared" si="0"/>
        <v>0</v>
      </c>
      <c r="S21" s="69">
        <f t="shared" si="2"/>
        <v>0</v>
      </c>
      <c r="T21" s="91"/>
      <c r="U21" s="91"/>
      <c r="V21" s="91"/>
      <c r="W21" s="91"/>
      <c r="X21" s="91"/>
      <c r="Y21" s="64"/>
      <c r="Z21" s="64"/>
      <c r="AA21" s="64"/>
      <c r="AB21" s="64"/>
      <c r="AC21" s="64"/>
      <c r="AD21" s="64"/>
      <c r="AE21" s="64"/>
      <c r="AG21" s="62" t="s">
        <v>228</v>
      </c>
      <c r="AH21" s="62"/>
      <c r="AI21" s="62"/>
      <c r="AJ21" s="62"/>
      <c r="AK21" s="99"/>
      <c r="AL21" s="62"/>
      <c r="AM21" s="62"/>
      <c r="AN21" s="62"/>
      <c r="AO21" s="99"/>
      <c r="AP21" s="62"/>
      <c r="AQ21" s="62"/>
      <c r="AR21" s="62"/>
      <c r="AS21" s="99"/>
      <c r="AT21" s="62"/>
      <c r="AU21" s="62"/>
      <c r="AV21" s="62"/>
      <c r="AW21" s="99"/>
      <c r="AX21" s="92">
        <f t="shared" si="1"/>
        <v>0</v>
      </c>
      <c r="AY21" s="69">
        <f t="shared" si="3"/>
        <v>0</v>
      </c>
      <c r="AZ21" s="64"/>
      <c r="BA21" s="64"/>
      <c r="BB21" s="64"/>
      <c r="BC21" s="64"/>
      <c r="BD21" s="64"/>
      <c r="BE21" s="64"/>
      <c r="BF21" s="64"/>
      <c r="BG21" s="64"/>
      <c r="BH21" s="64"/>
      <c r="BI21" s="62"/>
      <c r="BJ21" s="62"/>
      <c r="BK21" s="62"/>
    </row>
    <row r="22" spans="1:63" x14ac:dyDescent="0.25">
      <c r="A22" s="62" t="s">
        <v>229</v>
      </c>
      <c r="B22" s="62"/>
      <c r="C22" s="62"/>
      <c r="D22" s="62"/>
      <c r="E22" s="99"/>
      <c r="F22" s="62"/>
      <c r="G22" s="62"/>
      <c r="H22" s="62"/>
      <c r="I22" s="99"/>
      <c r="J22" s="62"/>
      <c r="K22" s="62"/>
      <c r="L22" s="62"/>
      <c r="M22" s="99"/>
      <c r="N22" s="62"/>
      <c r="O22" s="62"/>
      <c r="P22" s="62"/>
      <c r="Q22" s="99"/>
      <c r="R22" s="92">
        <f t="shared" si="0"/>
        <v>0</v>
      </c>
      <c r="S22" s="69">
        <f t="shared" si="2"/>
        <v>0</v>
      </c>
      <c r="T22" s="91"/>
      <c r="U22" s="91"/>
      <c r="V22" s="91"/>
      <c r="W22" s="91"/>
      <c r="X22" s="91"/>
      <c r="Y22" s="64"/>
      <c r="Z22" s="64"/>
      <c r="AA22" s="64"/>
      <c r="AB22" s="64"/>
      <c r="AC22" s="64"/>
      <c r="AD22" s="64"/>
      <c r="AE22" s="64"/>
      <c r="AG22" s="62" t="s">
        <v>229</v>
      </c>
      <c r="AH22" s="62"/>
      <c r="AI22" s="62"/>
      <c r="AJ22" s="62"/>
      <c r="AK22" s="99"/>
      <c r="AL22" s="62"/>
      <c r="AM22" s="62"/>
      <c r="AN22" s="62"/>
      <c r="AO22" s="99"/>
      <c r="AP22" s="62"/>
      <c r="AQ22" s="62"/>
      <c r="AR22" s="62"/>
      <c r="AS22" s="99"/>
      <c r="AT22" s="62"/>
      <c r="AU22" s="62"/>
      <c r="AV22" s="62"/>
      <c r="AW22" s="99"/>
      <c r="AX22" s="92">
        <f t="shared" si="1"/>
        <v>0</v>
      </c>
      <c r="AY22" s="69">
        <f t="shared" si="3"/>
        <v>0</v>
      </c>
      <c r="AZ22" s="64"/>
      <c r="BA22" s="64"/>
      <c r="BB22" s="64"/>
      <c r="BC22" s="64"/>
      <c r="BD22" s="64"/>
      <c r="BE22" s="64"/>
      <c r="BF22" s="64"/>
      <c r="BG22" s="64"/>
      <c r="BH22" s="64"/>
      <c r="BI22" s="64"/>
      <c r="BJ22" s="64"/>
      <c r="BK22" s="64"/>
    </row>
    <row r="23" spans="1:63" x14ac:dyDescent="0.25">
      <c r="A23" s="62" t="s">
        <v>230</v>
      </c>
      <c r="B23" s="62"/>
      <c r="C23" s="62"/>
      <c r="D23" s="62"/>
      <c r="E23" s="99"/>
      <c r="F23" s="62"/>
      <c r="G23" s="62"/>
      <c r="H23" s="62"/>
      <c r="I23" s="99"/>
      <c r="J23" s="62"/>
      <c r="K23" s="62"/>
      <c r="L23" s="62"/>
      <c r="M23" s="99"/>
      <c r="N23" s="62"/>
      <c r="O23" s="62"/>
      <c r="P23" s="62"/>
      <c r="Q23" s="99"/>
      <c r="R23" s="92">
        <f t="shared" si="0"/>
        <v>0</v>
      </c>
      <c r="S23" s="69">
        <f t="shared" si="2"/>
        <v>0</v>
      </c>
      <c r="T23" s="91"/>
      <c r="U23" s="91"/>
      <c r="V23" s="91"/>
      <c r="W23" s="91"/>
      <c r="X23" s="91"/>
      <c r="Y23" s="64"/>
      <c r="Z23" s="64"/>
      <c r="AA23" s="64"/>
      <c r="AB23" s="64"/>
      <c r="AC23" s="64"/>
      <c r="AD23" s="64"/>
      <c r="AE23" s="64"/>
      <c r="AG23" s="62" t="s">
        <v>230</v>
      </c>
      <c r="AH23" s="62"/>
      <c r="AI23" s="62"/>
      <c r="AJ23" s="62"/>
      <c r="AK23" s="99"/>
      <c r="AL23" s="62"/>
      <c r="AM23" s="62"/>
      <c r="AN23" s="62"/>
      <c r="AO23" s="99"/>
      <c r="AP23" s="62"/>
      <c r="AQ23" s="62"/>
      <c r="AR23" s="62"/>
      <c r="AS23" s="99"/>
      <c r="AT23" s="62"/>
      <c r="AU23" s="62"/>
      <c r="AV23" s="62"/>
      <c r="AW23" s="99"/>
      <c r="AX23" s="92">
        <f t="shared" si="1"/>
        <v>0</v>
      </c>
      <c r="AY23" s="69">
        <f t="shared" si="3"/>
        <v>0</v>
      </c>
      <c r="AZ23" s="64"/>
      <c r="BA23" s="64"/>
      <c r="BB23" s="64"/>
      <c r="BC23" s="64"/>
      <c r="BD23" s="64"/>
      <c r="BE23" s="64"/>
      <c r="BF23" s="64"/>
      <c r="BG23" s="64"/>
      <c r="BH23" s="64"/>
      <c r="BI23" s="64"/>
      <c r="BJ23" s="64"/>
      <c r="BK23" s="64"/>
    </row>
    <row r="24" spans="1:63" x14ac:dyDescent="0.25">
      <c r="A24" s="62" t="s">
        <v>231</v>
      </c>
      <c r="B24" s="62"/>
      <c r="C24" s="62"/>
      <c r="D24" s="62"/>
      <c r="E24" s="99"/>
      <c r="F24" s="62"/>
      <c r="G24" s="62"/>
      <c r="H24" s="62"/>
      <c r="I24" s="99"/>
      <c r="J24" s="62"/>
      <c r="K24" s="62"/>
      <c r="L24" s="62"/>
      <c r="M24" s="99"/>
      <c r="N24" s="62"/>
      <c r="O24" s="62"/>
      <c r="P24" s="62"/>
      <c r="Q24" s="99"/>
      <c r="R24" s="92">
        <f t="shared" si="0"/>
        <v>0</v>
      </c>
      <c r="S24" s="69">
        <f t="shared" si="2"/>
        <v>0</v>
      </c>
      <c r="T24" s="91"/>
      <c r="U24" s="91"/>
      <c r="V24" s="91"/>
      <c r="W24" s="91"/>
      <c r="X24" s="91"/>
      <c r="Y24" s="64"/>
      <c r="Z24" s="64"/>
      <c r="AA24" s="64"/>
      <c r="AB24" s="64"/>
      <c r="AC24" s="64"/>
      <c r="AD24" s="64"/>
      <c r="AE24" s="64"/>
      <c r="AG24" s="62" t="s">
        <v>231</v>
      </c>
      <c r="AH24" s="62"/>
      <c r="AI24" s="62"/>
      <c r="AJ24" s="62"/>
      <c r="AK24" s="99"/>
      <c r="AL24" s="62"/>
      <c r="AM24" s="62"/>
      <c r="AN24" s="62"/>
      <c r="AO24" s="99"/>
      <c r="AP24" s="62"/>
      <c r="AQ24" s="62"/>
      <c r="AR24" s="62"/>
      <c r="AS24" s="99"/>
      <c r="AT24" s="62"/>
      <c r="AU24" s="62"/>
      <c r="AV24" s="62"/>
      <c r="AW24" s="99"/>
      <c r="AX24" s="92">
        <f t="shared" si="1"/>
        <v>0</v>
      </c>
      <c r="AY24" s="69">
        <f t="shared" si="3"/>
        <v>0</v>
      </c>
      <c r="AZ24" s="64"/>
      <c r="BA24" s="64"/>
      <c r="BB24" s="64"/>
      <c r="BC24" s="64"/>
      <c r="BD24" s="64"/>
      <c r="BE24" s="64"/>
      <c r="BF24" s="64"/>
      <c r="BG24" s="64"/>
      <c r="BH24" s="64"/>
      <c r="BI24" s="64"/>
      <c r="BJ24" s="64"/>
      <c r="BK24" s="64"/>
    </row>
    <row r="25" spans="1:63" x14ac:dyDescent="0.25">
      <c r="A25" s="62" t="s">
        <v>232</v>
      </c>
      <c r="B25" s="62"/>
      <c r="C25" s="62"/>
      <c r="D25" s="62"/>
      <c r="E25" s="99"/>
      <c r="F25" s="62"/>
      <c r="G25" s="62"/>
      <c r="H25" s="62"/>
      <c r="I25" s="99"/>
      <c r="J25" s="62"/>
      <c r="K25" s="62"/>
      <c r="L25" s="62"/>
      <c r="M25" s="99"/>
      <c r="N25" s="62"/>
      <c r="O25" s="62"/>
      <c r="P25" s="62"/>
      <c r="Q25" s="99"/>
      <c r="R25" s="92">
        <f t="shared" si="0"/>
        <v>0</v>
      </c>
      <c r="S25" s="69">
        <f t="shared" si="2"/>
        <v>0</v>
      </c>
      <c r="T25" s="91"/>
      <c r="U25" s="91"/>
      <c r="V25" s="91"/>
      <c r="W25" s="91"/>
      <c r="X25" s="91"/>
      <c r="Y25" s="64"/>
      <c r="Z25" s="64"/>
      <c r="AA25" s="64"/>
      <c r="AB25" s="64"/>
      <c r="AC25" s="64"/>
      <c r="AD25" s="64"/>
      <c r="AE25" s="64"/>
      <c r="AG25" s="62" t="s">
        <v>232</v>
      </c>
      <c r="AH25" s="62"/>
      <c r="AI25" s="62"/>
      <c r="AJ25" s="62"/>
      <c r="AK25" s="99"/>
      <c r="AL25" s="62"/>
      <c r="AM25" s="62"/>
      <c r="AN25" s="62"/>
      <c r="AO25" s="99"/>
      <c r="AP25" s="62"/>
      <c r="AQ25" s="62"/>
      <c r="AR25" s="62"/>
      <c r="AS25" s="99"/>
      <c r="AT25" s="62"/>
      <c r="AU25" s="62"/>
      <c r="AV25" s="62"/>
      <c r="AW25" s="99"/>
      <c r="AX25" s="92">
        <f t="shared" si="1"/>
        <v>0</v>
      </c>
      <c r="AY25" s="69">
        <f t="shared" si="3"/>
        <v>0</v>
      </c>
      <c r="AZ25" s="64"/>
      <c r="BA25" s="64"/>
      <c r="BB25" s="64"/>
      <c r="BC25" s="64"/>
      <c r="BD25" s="64"/>
      <c r="BE25" s="64"/>
      <c r="BF25" s="64"/>
      <c r="BG25" s="64"/>
      <c r="BH25" s="64"/>
      <c r="BI25" s="64"/>
      <c r="BJ25" s="64"/>
      <c r="BK25" s="64"/>
    </row>
    <row r="26" spans="1:63" x14ac:dyDescent="0.25">
      <c r="A26" s="62" t="s">
        <v>233</v>
      </c>
      <c r="B26" s="62"/>
      <c r="C26" s="62"/>
      <c r="D26" s="62"/>
      <c r="E26" s="99"/>
      <c r="F26" s="62"/>
      <c r="G26" s="62"/>
      <c r="H26" s="62"/>
      <c r="I26" s="99"/>
      <c r="J26" s="62"/>
      <c r="K26" s="62"/>
      <c r="L26" s="62"/>
      <c r="M26" s="99"/>
      <c r="N26" s="62"/>
      <c r="O26" s="62"/>
      <c r="P26" s="62"/>
      <c r="Q26" s="99"/>
      <c r="R26" s="92">
        <f t="shared" si="0"/>
        <v>0</v>
      </c>
      <c r="S26" s="69">
        <f t="shared" si="2"/>
        <v>0</v>
      </c>
      <c r="T26" s="91"/>
      <c r="U26" s="91"/>
      <c r="V26" s="91"/>
      <c r="W26" s="91"/>
      <c r="X26" s="91"/>
      <c r="Y26" s="64"/>
      <c r="Z26" s="64"/>
      <c r="AA26" s="64"/>
      <c r="AB26" s="64"/>
      <c r="AC26" s="64"/>
      <c r="AD26" s="64"/>
      <c r="AE26" s="64"/>
      <c r="AG26" s="62" t="s">
        <v>233</v>
      </c>
      <c r="AH26" s="62"/>
      <c r="AI26" s="62"/>
      <c r="AJ26" s="62"/>
      <c r="AK26" s="99"/>
      <c r="AL26" s="62"/>
      <c r="AM26" s="62"/>
      <c r="AN26" s="62"/>
      <c r="AO26" s="99"/>
      <c r="AP26" s="62"/>
      <c r="AQ26" s="62"/>
      <c r="AR26" s="62"/>
      <c r="AS26" s="99"/>
      <c r="AT26" s="62"/>
      <c r="AU26" s="62"/>
      <c r="AV26" s="62"/>
      <c r="AW26" s="99"/>
      <c r="AX26" s="92">
        <f t="shared" si="1"/>
        <v>0</v>
      </c>
      <c r="AY26" s="69">
        <f t="shared" si="3"/>
        <v>0</v>
      </c>
      <c r="AZ26" s="64"/>
      <c r="BA26" s="64"/>
      <c r="BB26" s="64"/>
      <c r="BC26" s="64"/>
      <c r="BD26" s="64"/>
      <c r="BE26" s="64"/>
      <c r="BF26" s="64"/>
      <c r="BG26" s="64"/>
      <c r="BH26" s="64"/>
      <c r="BI26" s="64"/>
      <c r="BJ26" s="64"/>
      <c r="BK26" s="64"/>
    </row>
    <row r="27" spans="1:63" x14ac:dyDescent="0.25">
      <c r="A27" s="62" t="s">
        <v>234</v>
      </c>
      <c r="B27" s="62"/>
      <c r="C27" s="62"/>
      <c r="D27" s="62"/>
      <c r="E27" s="99"/>
      <c r="F27" s="62"/>
      <c r="G27" s="62"/>
      <c r="H27" s="62"/>
      <c r="I27" s="99"/>
      <c r="J27" s="62"/>
      <c r="K27" s="62"/>
      <c r="L27" s="62"/>
      <c r="M27" s="99"/>
      <c r="N27" s="62"/>
      <c r="O27" s="62"/>
      <c r="P27" s="62"/>
      <c r="Q27" s="99"/>
      <c r="R27" s="92">
        <f t="shared" si="0"/>
        <v>0</v>
      </c>
      <c r="S27" s="69">
        <f t="shared" si="2"/>
        <v>0</v>
      </c>
      <c r="T27" s="91"/>
      <c r="U27" s="91"/>
      <c r="V27" s="91"/>
      <c r="W27" s="91"/>
      <c r="X27" s="91"/>
      <c r="Y27" s="64"/>
      <c r="Z27" s="64"/>
      <c r="AA27" s="64"/>
      <c r="AB27" s="64"/>
      <c r="AC27" s="64"/>
      <c r="AD27" s="64"/>
      <c r="AE27" s="64"/>
      <c r="AG27" s="62" t="s">
        <v>234</v>
      </c>
      <c r="AH27" s="62"/>
      <c r="AI27" s="62"/>
      <c r="AJ27" s="62"/>
      <c r="AK27" s="99"/>
      <c r="AL27" s="62"/>
      <c r="AM27" s="62"/>
      <c r="AN27" s="62"/>
      <c r="AO27" s="99"/>
      <c r="AP27" s="62"/>
      <c r="AQ27" s="62"/>
      <c r="AR27" s="62"/>
      <c r="AS27" s="99"/>
      <c r="AT27" s="62"/>
      <c r="AU27" s="62"/>
      <c r="AV27" s="62"/>
      <c r="AW27" s="99"/>
      <c r="AX27" s="92">
        <f t="shared" si="1"/>
        <v>0</v>
      </c>
      <c r="AY27" s="69">
        <f t="shared" si="3"/>
        <v>0</v>
      </c>
      <c r="AZ27" s="64"/>
      <c r="BA27" s="64"/>
      <c r="BB27" s="64"/>
      <c r="BC27" s="64"/>
      <c r="BD27" s="64"/>
      <c r="BE27" s="64"/>
      <c r="BF27" s="64"/>
      <c r="BG27" s="64"/>
      <c r="BH27" s="64"/>
      <c r="BI27" s="64"/>
      <c r="BJ27" s="64"/>
      <c r="BK27" s="64"/>
    </row>
    <row r="28" spans="1:63" x14ac:dyDescent="0.25">
      <c r="A28" s="62" t="s">
        <v>235</v>
      </c>
      <c r="B28" s="62"/>
      <c r="C28" s="62"/>
      <c r="D28" s="62"/>
      <c r="E28" s="99"/>
      <c r="F28" s="62"/>
      <c r="G28" s="62"/>
      <c r="H28" s="62"/>
      <c r="I28" s="99"/>
      <c r="J28" s="62"/>
      <c r="K28" s="62"/>
      <c r="L28" s="62"/>
      <c r="M28" s="99"/>
      <c r="N28" s="62"/>
      <c r="O28" s="62"/>
      <c r="P28" s="62"/>
      <c r="Q28" s="99"/>
      <c r="R28" s="92">
        <f t="shared" si="0"/>
        <v>0</v>
      </c>
      <c r="S28" s="69">
        <f t="shared" si="2"/>
        <v>0</v>
      </c>
      <c r="T28" s="91"/>
      <c r="U28" s="91"/>
      <c r="V28" s="91"/>
      <c r="W28" s="91"/>
      <c r="X28" s="91"/>
      <c r="Y28" s="64"/>
      <c r="Z28" s="64"/>
      <c r="AA28" s="64"/>
      <c r="AB28" s="64"/>
      <c r="AC28" s="64"/>
      <c r="AD28" s="64"/>
      <c r="AE28" s="64"/>
      <c r="AG28" s="62" t="s">
        <v>235</v>
      </c>
      <c r="AH28" s="62"/>
      <c r="AI28" s="62"/>
      <c r="AJ28" s="62"/>
      <c r="AK28" s="99"/>
      <c r="AL28" s="62"/>
      <c r="AM28" s="62"/>
      <c r="AN28" s="62"/>
      <c r="AO28" s="99"/>
      <c r="AP28" s="62"/>
      <c r="AQ28" s="62"/>
      <c r="AR28" s="62"/>
      <c r="AS28" s="99"/>
      <c r="AT28" s="62"/>
      <c r="AU28" s="62"/>
      <c r="AV28" s="62"/>
      <c r="AW28" s="99"/>
      <c r="AX28" s="92">
        <f t="shared" si="1"/>
        <v>0</v>
      </c>
      <c r="AY28" s="69">
        <f t="shared" si="3"/>
        <v>0</v>
      </c>
      <c r="AZ28" s="64"/>
      <c r="BA28" s="64"/>
      <c r="BB28" s="64"/>
      <c r="BC28" s="64"/>
      <c r="BD28" s="64"/>
      <c r="BE28" s="64"/>
      <c r="BF28" s="64"/>
      <c r="BG28" s="64"/>
      <c r="BH28" s="64"/>
      <c r="BI28" s="64"/>
      <c r="BJ28" s="64"/>
      <c r="BK28" s="64"/>
    </row>
    <row r="29" spans="1:63" x14ac:dyDescent="0.25">
      <c r="A29" s="62" t="s">
        <v>236</v>
      </c>
      <c r="B29" s="62"/>
      <c r="C29" s="62"/>
      <c r="D29" s="62"/>
      <c r="E29" s="99"/>
      <c r="F29" s="62"/>
      <c r="G29" s="62"/>
      <c r="H29" s="62"/>
      <c r="I29" s="99"/>
      <c r="J29" s="62"/>
      <c r="K29" s="62"/>
      <c r="L29" s="62"/>
      <c r="M29" s="99"/>
      <c r="N29" s="62"/>
      <c r="O29" s="62"/>
      <c r="P29" s="62"/>
      <c r="Q29" s="99"/>
      <c r="R29" s="92">
        <f t="shared" si="0"/>
        <v>0</v>
      </c>
      <c r="S29" s="69">
        <f t="shared" si="2"/>
        <v>0</v>
      </c>
      <c r="T29" s="91"/>
      <c r="U29" s="91"/>
      <c r="V29" s="91"/>
      <c r="W29" s="91"/>
      <c r="X29" s="91"/>
      <c r="Y29" s="64"/>
      <c r="Z29" s="64"/>
      <c r="AA29" s="64"/>
      <c r="AB29" s="64"/>
      <c r="AC29" s="64"/>
      <c r="AD29" s="64"/>
      <c r="AE29" s="64"/>
      <c r="AG29" s="62" t="s">
        <v>236</v>
      </c>
      <c r="AH29" s="62"/>
      <c r="AI29" s="62"/>
      <c r="AJ29" s="62"/>
      <c r="AK29" s="99"/>
      <c r="AL29" s="62"/>
      <c r="AM29" s="62"/>
      <c r="AN29" s="62"/>
      <c r="AO29" s="99"/>
      <c r="AP29" s="62"/>
      <c r="AQ29" s="62"/>
      <c r="AR29" s="62"/>
      <c r="AS29" s="99"/>
      <c r="AT29" s="62"/>
      <c r="AU29" s="62"/>
      <c r="AV29" s="62"/>
      <c r="AW29" s="99"/>
      <c r="AX29" s="92">
        <f t="shared" si="1"/>
        <v>0</v>
      </c>
      <c r="AY29" s="69">
        <f t="shared" si="3"/>
        <v>0</v>
      </c>
      <c r="AZ29" s="64"/>
      <c r="BA29" s="64"/>
      <c r="BB29" s="64"/>
      <c r="BC29" s="64"/>
      <c r="BD29" s="64"/>
      <c r="BE29" s="64"/>
      <c r="BF29" s="64"/>
      <c r="BG29" s="64"/>
      <c r="BH29" s="64"/>
      <c r="BI29" s="64"/>
      <c r="BJ29" s="64"/>
      <c r="BK29" s="64"/>
    </row>
    <row r="30" spans="1:63" x14ac:dyDescent="0.25">
      <c r="A30" s="62" t="s">
        <v>237</v>
      </c>
      <c r="B30" s="62"/>
      <c r="C30" s="62"/>
      <c r="D30" s="62"/>
      <c r="E30" s="99"/>
      <c r="F30" s="62"/>
      <c r="G30" s="62"/>
      <c r="H30" s="62"/>
      <c r="I30" s="99"/>
      <c r="J30" s="62"/>
      <c r="K30" s="62"/>
      <c r="L30" s="62"/>
      <c r="M30" s="99"/>
      <c r="N30" s="62"/>
      <c r="O30" s="62"/>
      <c r="P30" s="62"/>
      <c r="Q30" s="99"/>
      <c r="R30" s="92">
        <f t="shared" si="0"/>
        <v>0</v>
      </c>
      <c r="S30" s="69">
        <f t="shared" si="2"/>
        <v>0</v>
      </c>
      <c r="T30" s="91"/>
      <c r="U30" s="91"/>
      <c r="V30" s="91"/>
      <c r="W30" s="91"/>
      <c r="X30" s="91"/>
      <c r="Y30" s="64"/>
      <c r="Z30" s="64"/>
      <c r="AA30" s="64"/>
      <c r="AB30" s="64"/>
      <c r="AC30" s="64"/>
      <c r="AD30" s="64"/>
      <c r="AE30" s="64"/>
      <c r="AG30" s="62" t="s">
        <v>237</v>
      </c>
      <c r="AH30" s="62"/>
      <c r="AI30" s="62"/>
      <c r="AJ30" s="62"/>
      <c r="AK30" s="99"/>
      <c r="AL30" s="62"/>
      <c r="AM30" s="62"/>
      <c r="AN30" s="62"/>
      <c r="AO30" s="99"/>
      <c r="AP30" s="62"/>
      <c r="AQ30" s="62"/>
      <c r="AR30" s="62"/>
      <c r="AS30" s="99"/>
      <c r="AT30" s="62"/>
      <c r="AU30" s="62"/>
      <c r="AV30" s="62"/>
      <c r="AW30" s="99"/>
      <c r="AX30" s="92">
        <f t="shared" si="1"/>
        <v>0</v>
      </c>
      <c r="AY30" s="69">
        <f t="shared" si="3"/>
        <v>0</v>
      </c>
      <c r="AZ30" s="64"/>
      <c r="BA30" s="64"/>
      <c r="BB30" s="64"/>
      <c r="BC30" s="64"/>
      <c r="BD30" s="64"/>
      <c r="BE30" s="64"/>
      <c r="BF30" s="64"/>
      <c r="BG30" s="64"/>
      <c r="BH30" s="64"/>
      <c r="BI30" s="64"/>
      <c r="BJ30" s="64"/>
      <c r="BK30" s="64"/>
    </row>
    <row r="31" spans="1:63" x14ac:dyDescent="0.25">
      <c r="A31" s="62" t="s">
        <v>238</v>
      </c>
      <c r="B31" s="62"/>
      <c r="C31" s="62"/>
      <c r="D31" s="62"/>
      <c r="E31" s="99"/>
      <c r="F31" s="62"/>
      <c r="G31" s="62"/>
      <c r="H31" s="62"/>
      <c r="I31" s="99"/>
      <c r="J31" s="62"/>
      <c r="K31" s="62"/>
      <c r="L31" s="62"/>
      <c r="M31" s="99"/>
      <c r="N31" s="62"/>
      <c r="O31" s="62"/>
      <c r="P31" s="62"/>
      <c r="Q31" s="99"/>
      <c r="R31" s="92">
        <f t="shared" si="0"/>
        <v>0</v>
      </c>
      <c r="S31" s="69">
        <f t="shared" si="2"/>
        <v>0</v>
      </c>
      <c r="T31" s="91"/>
      <c r="U31" s="91"/>
      <c r="V31" s="91"/>
      <c r="W31" s="91"/>
      <c r="X31" s="91"/>
      <c r="Y31" s="64"/>
      <c r="Z31" s="64"/>
      <c r="AA31" s="64"/>
      <c r="AB31" s="64"/>
      <c r="AC31" s="64"/>
      <c r="AD31" s="64"/>
      <c r="AE31" s="64"/>
      <c r="AG31" s="62" t="s">
        <v>238</v>
      </c>
      <c r="AH31" s="62"/>
      <c r="AI31" s="62"/>
      <c r="AJ31" s="62"/>
      <c r="AK31" s="99"/>
      <c r="AL31" s="62"/>
      <c r="AM31" s="62"/>
      <c r="AN31" s="62"/>
      <c r="AO31" s="99"/>
      <c r="AP31" s="62"/>
      <c r="AQ31" s="62"/>
      <c r="AR31" s="62"/>
      <c r="AS31" s="99"/>
      <c r="AT31" s="62"/>
      <c r="AU31" s="62"/>
      <c r="AV31" s="62"/>
      <c r="AW31" s="99"/>
      <c r="AX31" s="92">
        <f t="shared" si="1"/>
        <v>0</v>
      </c>
      <c r="AY31" s="69">
        <f t="shared" si="3"/>
        <v>0</v>
      </c>
      <c r="AZ31" s="64"/>
      <c r="BA31" s="64"/>
      <c r="BB31" s="64"/>
      <c r="BC31" s="64"/>
      <c r="BD31" s="64"/>
      <c r="BE31" s="64"/>
      <c r="BF31" s="64"/>
      <c r="BG31" s="64"/>
      <c r="BH31" s="64"/>
      <c r="BI31" s="64"/>
      <c r="BJ31" s="64"/>
      <c r="BK31" s="64"/>
    </row>
    <row r="32" spans="1:63" x14ac:dyDescent="0.25">
      <c r="A32" s="66" t="s">
        <v>239</v>
      </c>
      <c r="B32" s="63">
        <f>SUM(B11:B31)</f>
        <v>0</v>
      </c>
      <c r="C32" s="63">
        <f t="shared" ref="C32:AE32" si="4">SUM(C11:C31)</f>
        <v>0</v>
      </c>
      <c r="D32" s="63">
        <f t="shared" si="4"/>
        <v>0</v>
      </c>
      <c r="E32" s="100">
        <f>SUM(E11:E31)</f>
        <v>0</v>
      </c>
      <c r="F32" s="63">
        <f t="shared" si="4"/>
        <v>0</v>
      </c>
      <c r="G32" s="63">
        <f t="shared" si="4"/>
        <v>0</v>
      </c>
      <c r="H32" s="63">
        <f t="shared" si="4"/>
        <v>0</v>
      </c>
      <c r="I32" s="100">
        <f>SUM(I11:I31)</f>
        <v>0</v>
      </c>
      <c r="J32" s="63">
        <f t="shared" si="4"/>
        <v>0</v>
      </c>
      <c r="K32" s="63">
        <f t="shared" si="4"/>
        <v>0</v>
      </c>
      <c r="L32" s="63">
        <f t="shared" si="4"/>
        <v>0</v>
      </c>
      <c r="M32" s="100">
        <f>SUM(M11:M31)</f>
        <v>0</v>
      </c>
      <c r="N32" s="63">
        <f t="shared" si="4"/>
        <v>0</v>
      </c>
      <c r="O32" s="63">
        <f t="shared" si="4"/>
        <v>0</v>
      </c>
      <c r="P32" s="63">
        <f t="shared" si="4"/>
        <v>0</v>
      </c>
      <c r="Q32" s="100">
        <f>SUM(Q11:Q31)</f>
        <v>0</v>
      </c>
      <c r="R32" s="63">
        <f t="shared" si="4"/>
        <v>0</v>
      </c>
      <c r="S32" s="69">
        <f t="shared" si="4"/>
        <v>0</v>
      </c>
      <c r="T32" s="63">
        <f t="shared" si="4"/>
        <v>0</v>
      </c>
      <c r="U32" s="63">
        <f t="shared" si="4"/>
        <v>0</v>
      </c>
      <c r="V32" s="63">
        <f t="shared" si="4"/>
        <v>0</v>
      </c>
      <c r="W32" s="63">
        <f t="shared" si="4"/>
        <v>0</v>
      </c>
      <c r="X32" s="63">
        <f t="shared" si="4"/>
        <v>0</v>
      </c>
      <c r="Y32" s="63">
        <f t="shared" si="4"/>
        <v>0</v>
      </c>
      <c r="Z32" s="63">
        <f t="shared" si="4"/>
        <v>0</v>
      </c>
      <c r="AA32" s="63">
        <f t="shared" si="4"/>
        <v>0</v>
      </c>
      <c r="AB32" s="63">
        <f t="shared" si="4"/>
        <v>0</v>
      </c>
      <c r="AC32" s="63">
        <f t="shared" si="4"/>
        <v>0</v>
      </c>
      <c r="AD32" s="63">
        <f t="shared" si="4"/>
        <v>0</v>
      </c>
      <c r="AE32" s="63">
        <f t="shared" si="4"/>
        <v>0</v>
      </c>
      <c r="AG32" s="66" t="s">
        <v>239</v>
      </c>
      <c r="AH32" s="63">
        <f t="shared" ref="AH32:AW32" si="5">SUM(AH11:AH31)</f>
        <v>0</v>
      </c>
      <c r="AI32" s="63">
        <f t="shared" si="5"/>
        <v>0</v>
      </c>
      <c r="AJ32" s="63">
        <f t="shared" si="5"/>
        <v>0</v>
      </c>
      <c r="AK32" s="100">
        <f t="shared" si="5"/>
        <v>0</v>
      </c>
      <c r="AL32" s="63">
        <f t="shared" si="5"/>
        <v>0</v>
      </c>
      <c r="AM32" s="63">
        <f t="shared" si="5"/>
        <v>0</v>
      </c>
      <c r="AN32" s="63">
        <f t="shared" si="5"/>
        <v>0</v>
      </c>
      <c r="AO32" s="100">
        <f t="shared" si="5"/>
        <v>0</v>
      </c>
      <c r="AP32" s="63">
        <f t="shared" si="5"/>
        <v>0</v>
      </c>
      <c r="AQ32" s="63">
        <f t="shared" si="5"/>
        <v>0</v>
      </c>
      <c r="AR32" s="63">
        <f t="shared" si="5"/>
        <v>0</v>
      </c>
      <c r="AS32" s="100">
        <f t="shared" si="5"/>
        <v>0</v>
      </c>
      <c r="AT32" s="63">
        <f t="shared" si="5"/>
        <v>0</v>
      </c>
      <c r="AU32" s="63">
        <f t="shared" si="5"/>
        <v>0</v>
      </c>
      <c r="AV32" s="63">
        <f t="shared" si="5"/>
        <v>0</v>
      </c>
      <c r="AW32" s="100">
        <f t="shared" si="5"/>
        <v>0</v>
      </c>
      <c r="AX32" s="93">
        <f t="shared" ref="AX32:BK32" si="6">SUM(AX11:AX31)</f>
        <v>0</v>
      </c>
      <c r="AY32" s="70">
        <f t="shared" si="6"/>
        <v>0</v>
      </c>
      <c r="AZ32" s="63">
        <f t="shared" si="6"/>
        <v>0</v>
      </c>
      <c r="BA32" s="63">
        <f t="shared" si="6"/>
        <v>0</v>
      </c>
      <c r="BB32" s="63">
        <f t="shared" si="6"/>
        <v>0</v>
      </c>
      <c r="BC32" s="63">
        <f t="shared" si="6"/>
        <v>0</v>
      </c>
      <c r="BD32" s="63">
        <f t="shared" si="6"/>
        <v>0</v>
      </c>
      <c r="BE32" s="63">
        <f t="shared" si="6"/>
        <v>0</v>
      </c>
      <c r="BF32" s="63">
        <f t="shared" si="6"/>
        <v>0</v>
      </c>
      <c r="BG32" s="63">
        <f t="shared" si="6"/>
        <v>0</v>
      </c>
      <c r="BH32" s="63">
        <f t="shared" si="6"/>
        <v>0</v>
      </c>
      <c r="BI32" s="63">
        <f t="shared" si="6"/>
        <v>0</v>
      </c>
      <c r="BJ32" s="63">
        <f t="shared" si="6"/>
        <v>0</v>
      </c>
      <c r="BK32" s="63">
        <f t="shared" si="6"/>
        <v>0</v>
      </c>
    </row>
    <row r="35" spans="1:63" ht="30" customHeight="1" x14ac:dyDescent="0.25">
      <c r="A35" s="423" t="s">
        <v>200</v>
      </c>
      <c r="B35" s="96" t="s">
        <v>28</v>
      </c>
      <c r="C35" s="96" t="s">
        <v>29</v>
      </c>
      <c r="D35" s="420" t="s">
        <v>30</v>
      </c>
      <c r="E35" s="421"/>
      <c r="F35" s="96" t="s">
        <v>31</v>
      </c>
      <c r="G35" s="96" t="s">
        <v>32</v>
      </c>
      <c r="H35" s="420" t="s">
        <v>33</v>
      </c>
      <c r="I35" s="421"/>
      <c r="J35" s="96" t="s">
        <v>34</v>
      </c>
      <c r="K35" s="96" t="s">
        <v>35</v>
      </c>
      <c r="L35" s="420" t="s">
        <v>36</v>
      </c>
      <c r="M35" s="421"/>
      <c r="N35" s="96" t="s">
        <v>37</v>
      </c>
      <c r="O35" s="96" t="s">
        <v>38</v>
      </c>
      <c r="P35" s="420" t="s">
        <v>39</v>
      </c>
      <c r="Q35" s="421"/>
      <c r="R35" s="420" t="s">
        <v>201</v>
      </c>
      <c r="S35" s="421"/>
      <c r="T35" s="420" t="s">
        <v>202</v>
      </c>
      <c r="U35" s="422"/>
      <c r="V35" s="422"/>
      <c r="W35" s="422"/>
      <c r="X35" s="422"/>
      <c r="Y35" s="421"/>
      <c r="Z35" s="420" t="s">
        <v>203</v>
      </c>
      <c r="AA35" s="422"/>
      <c r="AB35" s="422"/>
      <c r="AC35" s="422"/>
      <c r="AD35" s="422"/>
      <c r="AE35" s="421"/>
      <c r="AG35" s="423" t="s">
        <v>200</v>
      </c>
      <c r="AH35" s="96" t="s">
        <v>28</v>
      </c>
      <c r="AI35" s="96" t="s">
        <v>29</v>
      </c>
      <c r="AJ35" s="420" t="s">
        <v>30</v>
      </c>
      <c r="AK35" s="421"/>
      <c r="AL35" s="96" t="s">
        <v>31</v>
      </c>
      <c r="AM35" s="96" t="s">
        <v>32</v>
      </c>
      <c r="AN35" s="420" t="s">
        <v>33</v>
      </c>
      <c r="AO35" s="421"/>
      <c r="AP35" s="96" t="s">
        <v>34</v>
      </c>
      <c r="AQ35" s="96" t="s">
        <v>35</v>
      </c>
      <c r="AR35" s="420" t="s">
        <v>36</v>
      </c>
      <c r="AS35" s="421"/>
      <c r="AT35" s="96" t="s">
        <v>37</v>
      </c>
      <c r="AU35" s="96" t="s">
        <v>38</v>
      </c>
      <c r="AV35" s="420" t="s">
        <v>39</v>
      </c>
      <c r="AW35" s="421"/>
      <c r="AX35" s="420" t="s">
        <v>201</v>
      </c>
      <c r="AY35" s="421"/>
      <c r="AZ35" s="420" t="s">
        <v>202</v>
      </c>
      <c r="BA35" s="422"/>
      <c r="BB35" s="422"/>
      <c r="BC35" s="422"/>
      <c r="BD35" s="422"/>
      <c r="BE35" s="421"/>
      <c r="BF35" s="420" t="s">
        <v>203</v>
      </c>
      <c r="BG35" s="422"/>
      <c r="BH35" s="422"/>
      <c r="BI35" s="422"/>
      <c r="BJ35" s="422"/>
      <c r="BK35" s="421"/>
    </row>
    <row r="36" spans="1:63" ht="36" customHeight="1" x14ac:dyDescent="0.25">
      <c r="A36" s="424"/>
      <c r="B36" s="44" t="s">
        <v>204</v>
      </c>
      <c r="C36" s="44" t="s">
        <v>204</v>
      </c>
      <c r="D36" s="44" t="s">
        <v>204</v>
      </c>
      <c r="E36" s="44" t="s">
        <v>205</v>
      </c>
      <c r="F36" s="44" t="s">
        <v>204</v>
      </c>
      <c r="G36" s="44" t="s">
        <v>204</v>
      </c>
      <c r="H36" s="44" t="s">
        <v>204</v>
      </c>
      <c r="I36" s="44" t="s">
        <v>205</v>
      </c>
      <c r="J36" s="44" t="s">
        <v>204</v>
      </c>
      <c r="K36" s="44" t="s">
        <v>204</v>
      </c>
      <c r="L36" s="44" t="s">
        <v>204</v>
      </c>
      <c r="M36" s="44" t="s">
        <v>205</v>
      </c>
      <c r="N36" s="44" t="s">
        <v>204</v>
      </c>
      <c r="O36" s="44" t="s">
        <v>204</v>
      </c>
      <c r="P36" s="44" t="s">
        <v>204</v>
      </c>
      <c r="Q36" s="44" t="s">
        <v>205</v>
      </c>
      <c r="R36" s="44" t="s">
        <v>204</v>
      </c>
      <c r="S36" s="44" t="s">
        <v>205</v>
      </c>
      <c r="T36" s="89" t="s">
        <v>206</v>
      </c>
      <c r="U36" s="89" t="s">
        <v>207</v>
      </c>
      <c r="V36" s="89" t="s">
        <v>208</v>
      </c>
      <c r="W36" s="89" t="s">
        <v>209</v>
      </c>
      <c r="X36" s="90" t="s">
        <v>210</v>
      </c>
      <c r="Y36" s="89" t="s">
        <v>211</v>
      </c>
      <c r="Z36" s="44" t="s">
        <v>212</v>
      </c>
      <c r="AA36" s="61" t="s">
        <v>213</v>
      </c>
      <c r="AB36" s="44" t="s">
        <v>214</v>
      </c>
      <c r="AC36" s="44" t="s">
        <v>215</v>
      </c>
      <c r="AD36" s="44" t="s">
        <v>216</v>
      </c>
      <c r="AE36" s="44" t="s">
        <v>217</v>
      </c>
      <c r="AG36" s="424"/>
      <c r="AH36" s="44" t="s">
        <v>204</v>
      </c>
      <c r="AI36" s="44" t="s">
        <v>204</v>
      </c>
      <c r="AJ36" s="44" t="s">
        <v>204</v>
      </c>
      <c r="AK36" s="44" t="s">
        <v>205</v>
      </c>
      <c r="AL36" s="44" t="s">
        <v>204</v>
      </c>
      <c r="AM36" s="44" t="s">
        <v>204</v>
      </c>
      <c r="AN36" s="44" t="s">
        <v>204</v>
      </c>
      <c r="AO36" s="44" t="s">
        <v>205</v>
      </c>
      <c r="AP36" s="44" t="s">
        <v>204</v>
      </c>
      <c r="AQ36" s="44" t="s">
        <v>204</v>
      </c>
      <c r="AR36" s="44" t="s">
        <v>204</v>
      </c>
      <c r="AS36" s="44" t="s">
        <v>205</v>
      </c>
      <c r="AT36" s="44" t="s">
        <v>204</v>
      </c>
      <c r="AU36" s="44" t="s">
        <v>204</v>
      </c>
      <c r="AV36" s="44" t="s">
        <v>204</v>
      </c>
      <c r="AW36" s="44" t="s">
        <v>205</v>
      </c>
      <c r="AX36" s="44" t="s">
        <v>204</v>
      </c>
      <c r="AY36" s="44" t="s">
        <v>205</v>
      </c>
      <c r="AZ36" s="89" t="s">
        <v>206</v>
      </c>
      <c r="BA36" s="89" t="s">
        <v>207</v>
      </c>
      <c r="BB36" s="89" t="s">
        <v>208</v>
      </c>
      <c r="BC36" s="89" t="s">
        <v>209</v>
      </c>
      <c r="BD36" s="90" t="s">
        <v>210</v>
      </c>
      <c r="BE36" s="89" t="s">
        <v>211</v>
      </c>
      <c r="BF36" s="87" t="s">
        <v>212</v>
      </c>
      <c r="BG36" s="88" t="s">
        <v>213</v>
      </c>
      <c r="BH36" s="87" t="s">
        <v>214</v>
      </c>
      <c r="BI36" s="87" t="s">
        <v>215</v>
      </c>
      <c r="BJ36" s="87" t="s">
        <v>216</v>
      </c>
      <c r="BK36" s="87" t="s">
        <v>217</v>
      </c>
    </row>
    <row r="37" spans="1:63" x14ac:dyDescent="0.25">
      <c r="A37" s="62" t="s">
        <v>218</v>
      </c>
      <c r="B37" s="62"/>
      <c r="C37" s="62"/>
      <c r="D37" s="62"/>
      <c r="E37" s="99"/>
      <c r="F37" s="62"/>
      <c r="G37" s="62"/>
      <c r="H37" s="62"/>
      <c r="I37" s="99"/>
      <c r="J37" s="62"/>
      <c r="K37" s="62"/>
      <c r="L37" s="62"/>
      <c r="M37" s="99"/>
      <c r="N37" s="62"/>
      <c r="O37" s="62"/>
      <c r="P37" s="62"/>
      <c r="Q37" s="99"/>
      <c r="R37" s="92">
        <f t="shared" ref="R37:R57" si="7">B37+C37+D37+F37+G37+H37+J37+K37+L37+N37+O37+P37</f>
        <v>0</v>
      </c>
      <c r="S37" s="69">
        <f>+E37+I37+M37+Q37</f>
        <v>0</v>
      </c>
      <c r="T37" s="91"/>
      <c r="U37" s="91"/>
      <c r="V37" s="91"/>
      <c r="W37" s="91"/>
      <c r="X37" s="91"/>
      <c r="Y37" s="64"/>
      <c r="Z37" s="64"/>
      <c r="AA37" s="64"/>
      <c r="AB37" s="64"/>
      <c r="AC37" s="64"/>
      <c r="AD37" s="64"/>
      <c r="AE37" s="65"/>
      <c r="AG37" s="62" t="s">
        <v>218</v>
      </c>
      <c r="AH37" s="62"/>
      <c r="AI37" s="62"/>
      <c r="AJ37" s="62"/>
      <c r="AK37" s="99"/>
      <c r="AL37" s="62"/>
      <c r="AM37" s="62"/>
      <c r="AN37" s="62"/>
      <c r="AO37" s="99"/>
      <c r="AP37" s="62"/>
      <c r="AQ37" s="62"/>
      <c r="AR37" s="62"/>
      <c r="AS37" s="99"/>
      <c r="AT37" s="62"/>
      <c r="AU37" s="62"/>
      <c r="AV37" s="62"/>
      <c r="AW37" s="99"/>
      <c r="AX37" s="92">
        <f t="shared" ref="AX37:AX57" si="8">AH37+AI37+AJ37+AL37+AM37+AN37+AP37+AQ37+AR37+AT37+AU37+AV37</f>
        <v>0</v>
      </c>
      <c r="AY37" s="69">
        <f>+AK37+AO37+AS37+AW37</f>
        <v>0</v>
      </c>
      <c r="AZ37" s="64"/>
      <c r="BA37" s="64"/>
      <c r="BB37" s="64"/>
      <c r="BC37" s="64"/>
      <c r="BD37" s="64"/>
      <c r="BE37" s="64"/>
      <c r="BF37" s="64"/>
      <c r="BG37" s="64"/>
      <c r="BH37" s="64"/>
      <c r="BI37" s="64"/>
      <c r="BJ37" s="64"/>
      <c r="BK37" s="65"/>
    </row>
    <row r="38" spans="1:63" x14ac:dyDescent="0.25">
      <c r="A38" s="62" t="s">
        <v>219</v>
      </c>
      <c r="B38" s="62"/>
      <c r="C38" s="62"/>
      <c r="D38" s="62"/>
      <c r="E38" s="99"/>
      <c r="F38" s="62"/>
      <c r="G38" s="62"/>
      <c r="H38" s="62"/>
      <c r="I38" s="99"/>
      <c r="J38" s="62"/>
      <c r="K38" s="62"/>
      <c r="L38" s="62"/>
      <c r="M38" s="99"/>
      <c r="N38" s="62"/>
      <c r="O38" s="62"/>
      <c r="P38" s="62"/>
      <c r="Q38" s="99"/>
      <c r="R38" s="92">
        <f t="shared" si="7"/>
        <v>0</v>
      </c>
      <c r="S38" s="69">
        <f t="shared" ref="S38:S57" si="9">+E38+I38+M38+Q38</f>
        <v>0</v>
      </c>
      <c r="T38" s="91"/>
      <c r="U38" s="91"/>
      <c r="V38" s="91"/>
      <c r="W38" s="91"/>
      <c r="X38" s="91"/>
      <c r="Y38" s="64"/>
      <c r="Z38" s="64"/>
      <c r="AA38" s="64"/>
      <c r="AB38" s="64"/>
      <c r="AC38" s="64"/>
      <c r="AD38" s="64"/>
      <c r="AE38" s="64"/>
      <c r="AG38" s="62" t="s">
        <v>219</v>
      </c>
      <c r="AH38" s="62"/>
      <c r="AI38" s="62"/>
      <c r="AJ38" s="62"/>
      <c r="AK38" s="99"/>
      <c r="AL38" s="62"/>
      <c r="AM38" s="62"/>
      <c r="AN38" s="62"/>
      <c r="AO38" s="99"/>
      <c r="AP38" s="62"/>
      <c r="AQ38" s="62"/>
      <c r="AR38" s="62"/>
      <c r="AS38" s="99"/>
      <c r="AT38" s="62"/>
      <c r="AU38" s="62"/>
      <c r="AV38" s="62"/>
      <c r="AW38" s="99"/>
      <c r="AX38" s="92">
        <f t="shared" si="8"/>
        <v>0</v>
      </c>
      <c r="AY38" s="69">
        <f t="shared" ref="AY38:AY57" si="10">+AK38+AO38+AS38+AW38</f>
        <v>0</v>
      </c>
      <c r="AZ38" s="64"/>
      <c r="BA38" s="64"/>
      <c r="BB38" s="64"/>
      <c r="BC38" s="64"/>
      <c r="BD38" s="64"/>
      <c r="BE38" s="64"/>
      <c r="BF38" s="64"/>
      <c r="BG38" s="64"/>
      <c r="BH38" s="64"/>
      <c r="BI38" s="64"/>
      <c r="BJ38" s="64"/>
      <c r="BK38" s="64"/>
    </row>
    <row r="39" spans="1:63" x14ac:dyDescent="0.25">
      <c r="A39" s="62" t="s">
        <v>220</v>
      </c>
      <c r="B39" s="62"/>
      <c r="C39" s="62"/>
      <c r="D39" s="62"/>
      <c r="E39" s="99"/>
      <c r="F39" s="62"/>
      <c r="G39" s="62"/>
      <c r="H39" s="62"/>
      <c r="I39" s="99"/>
      <c r="J39" s="62"/>
      <c r="K39" s="62"/>
      <c r="L39" s="62"/>
      <c r="M39" s="99"/>
      <c r="N39" s="62"/>
      <c r="O39" s="62"/>
      <c r="P39" s="62"/>
      <c r="Q39" s="99"/>
      <c r="R39" s="92">
        <f t="shared" si="7"/>
        <v>0</v>
      </c>
      <c r="S39" s="69">
        <f t="shared" si="9"/>
        <v>0</v>
      </c>
      <c r="T39" s="91"/>
      <c r="U39" s="91"/>
      <c r="V39" s="91"/>
      <c r="W39" s="91"/>
      <c r="X39" s="91"/>
      <c r="Y39" s="64"/>
      <c r="Z39" s="64"/>
      <c r="AA39" s="64"/>
      <c r="AB39" s="64"/>
      <c r="AC39" s="64"/>
      <c r="AD39" s="64"/>
      <c r="AE39" s="64"/>
      <c r="AG39" s="62" t="s">
        <v>220</v>
      </c>
      <c r="AH39" s="62"/>
      <c r="AI39" s="62"/>
      <c r="AJ39" s="62"/>
      <c r="AK39" s="99"/>
      <c r="AL39" s="62"/>
      <c r="AM39" s="62"/>
      <c r="AN39" s="62"/>
      <c r="AO39" s="99"/>
      <c r="AP39" s="62"/>
      <c r="AQ39" s="62"/>
      <c r="AR39" s="62"/>
      <c r="AS39" s="99"/>
      <c r="AT39" s="62"/>
      <c r="AU39" s="62"/>
      <c r="AV39" s="62"/>
      <c r="AW39" s="99"/>
      <c r="AX39" s="92">
        <f t="shared" si="8"/>
        <v>0</v>
      </c>
      <c r="AY39" s="69">
        <f t="shared" si="10"/>
        <v>0</v>
      </c>
      <c r="AZ39" s="64"/>
      <c r="BA39" s="64"/>
      <c r="BB39" s="64"/>
      <c r="BC39" s="64"/>
      <c r="BD39" s="64"/>
      <c r="BE39" s="64"/>
      <c r="BF39" s="64"/>
      <c r="BG39" s="64"/>
      <c r="BH39" s="64"/>
      <c r="BI39" s="64"/>
      <c r="BJ39" s="64"/>
      <c r="BK39" s="64"/>
    </row>
    <row r="40" spans="1:63" x14ac:dyDescent="0.25">
      <c r="A40" s="62" t="s">
        <v>221</v>
      </c>
      <c r="B40" s="62"/>
      <c r="C40" s="62"/>
      <c r="D40" s="62"/>
      <c r="E40" s="99"/>
      <c r="F40" s="62"/>
      <c r="G40" s="62"/>
      <c r="H40" s="62"/>
      <c r="I40" s="99"/>
      <c r="J40" s="62"/>
      <c r="K40" s="62"/>
      <c r="L40" s="62"/>
      <c r="M40" s="99"/>
      <c r="N40" s="62"/>
      <c r="O40" s="62"/>
      <c r="P40" s="62"/>
      <c r="Q40" s="99"/>
      <c r="R40" s="92">
        <f t="shared" si="7"/>
        <v>0</v>
      </c>
      <c r="S40" s="69">
        <f t="shared" si="9"/>
        <v>0</v>
      </c>
      <c r="T40" s="91"/>
      <c r="U40" s="91"/>
      <c r="V40" s="91"/>
      <c r="W40" s="91"/>
      <c r="X40" s="91"/>
      <c r="Y40" s="64"/>
      <c r="Z40" s="64"/>
      <c r="AA40" s="64"/>
      <c r="AB40" s="64"/>
      <c r="AC40" s="64"/>
      <c r="AD40" s="64"/>
      <c r="AE40" s="64"/>
      <c r="AG40" s="62" t="s">
        <v>221</v>
      </c>
      <c r="AH40" s="62"/>
      <c r="AI40" s="62"/>
      <c r="AJ40" s="62"/>
      <c r="AK40" s="99"/>
      <c r="AL40" s="62"/>
      <c r="AM40" s="62"/>
      <c r="AN40" s="62"/>
      <c r="AO40" s="99"/>
      <c r="AP40" s="62"/>
      <c r="AQ40" s="62"/>
      <c r="AR40" s="62"/>
      <c r="AS40" s="99"/>
      <c r="AT40" s="62"/>
      <c r="AU40" s="62"/>
      <c r="AV40" s="62"/>
      <c r="AW40" s="99"/>
      <c r="AX40" s="92">
        <f t="shared" si="8"/>
        <v>0</v>
      </c>
      <c r="AY40" s="69">
        <f t="shared" si="10"/>
        <v>0</v>
      </c>
      <c r="AZ40" s="64"/>
      <c r="BA40" s="64"/>
      <c r="BB40" s="64"/>
      <c r="BC40" s="64"/>
      <c r="BD40" s="64"/>
      <c r="BE40" s="64"/>
      <c r="BF40" s="64"/>
      <c r="BG40" s="64"/>
      <c r="BH40" s="64"/>
      <c r="BI40" s="64"/>
      <c r="BJ40" s="64"/>
      <c r="BK40" s="64"/>
    </row>
    <row r="41" spans="1:63" x14ac:dyDescent="0.25">
      <c r="A41" s="62" t="s">
        <v>222</v>
      </c>
      <c r="B41" s="62"/>
      <c r="C41" s="62"/>
      <c r="D41" s="62"/>
      <c r="E41" s="99"/>
      <c r="F41" s="62"/>
      <c r="G41" s="62"/>
      <c r="H41" s="62"/>
      <c r="I41" s="99"/>
      <c r="J41" s="62"/>
      <c r="K41" s="62"/>
      <c r="L41" s="62"/>
      <c r="M41" s="99"/>
      <c r="N41" s="62"/>
      <c r="O41" s="62"/>
      <c r="P41" s="62"/>
      <c r="Q41" s="99"/>
      <c r="R41" s="92">
        <f t="shared" si="7"/>
        <v>0</v>
      </c>
      <c r="S41" s="69">
        <f t="shared" si="9"/>
        <v>0</v>
      </c>
      <c r="T41" s="91"/>
      <c r="U41" s="91"/>
      <c r="V41" s="91"/>
      <c r="W41" s="91"/>
      <c r="X41" s="91"/>
      <c r="Y41" s="64"/>
      <c r="Z41" s="64"/>
      <c r="AA41" s="64"/>
      <c r="AB41" s="64"/>
      <c r="AC41" s="64"/>
      <c r="AD41" s="64"/>
      <c r="AE41" s="64"/>
      <c r="AG41" s="62" t="s">
        <v>222</v>
      </c>
      <c r="AH41" s="62"/>
      <c r="AI41" s="62"/>
      <c r="AJ41" s="62"/>
      <c r="AK41" s="99"/>
      <c r="AL41" s="62"/>
      <c r="AM41" s="62"/>
      <c r="AN41" s="62"/>
      <c r="AO41" s="99"/>
      <c r="AP41" s="62"/>
      <c r="AQ41" s="62"/>
      <c r="AR41" s="62"/>
      <c r="AS41" s="99"/>
      <c r="AT41" s="62"/>
      <c r="AU41" s="62"/>
      <c r="AV41" s="62"/>
      <c r="AW41" s="99"/>
      <c r="AX41" s="92">
        <f t="shared" si="8"/>
        <v>0</v>
      </c>
      <c r="AY41" s="69">
        <f t="shared" si="10"/>
        <v>0</v>
      </c>
      <c r="AZ41" s="64"/>
      <c r="BA41" s="64"/>
      <c r="BB41" s="64"/>
      <c r="BC41" s="64"/>
      <c r="BD41" s="64"/>
      <c r="BE41" s="64"/>
      <c r="BF41" s="64"/>
      <c r="BG41" s="64"/>
      <c r="BH41" s="64"/>
      <c r="BI41" s="64"/>
      <c r="BJ41" s="64"/>
      <c r="BK41" s="64"/>
    </row>
    <row r="42" spans="1:63" x14ac:dyDescent="0.25">
      <c r="A42" s="62" t="s">
        <v>223</v>
      </c>
      <c r="B42" s="62"/>
      <c r="C42" s="62"/>
      <c r="D42" s="62"/>
      <c r="E42" s="99"/>
      <c r="F42" s="62"/>
      <c r="G42" s="62"/>
      <c r="H42" s="62"/>
      <c r="I42" s="99"/>
      <c r="J42" s="62"/>
      <c r="K42" s="62"/>
      <c r="L42" s="62"/>
      <c r="M42" s="99"/>
      <c r="N42" s="62"/>
      <c r="O42" s="62"/>
      <c r="P42" s="62"/>
      <c r="Q42" s="99"/>
      <c r="R42" s="92">
        <f t="shared" si="7"/>
        <v>0</v>
      </c>
      <c r="S42" s="69">
        <f t="shared" si="9"/>
        <v>0</v>
      </c>
      <c r="T42" s="91"/>
      <c r="U42" s="91"/>
      <c r="V42" s="91"/>
      <c r="W42" s="91"/>
      <c r="X42" s="91"/>
      <c r="Y42" s="64"/>
      <c r="Z42" s="64"/>
      <c r="AA42" s="64"/>
      <c r="AB42" s="64"/>
      <c r="AC42" s="64"/>
      <c r="AD42" s="64"/>
      <c r="AE42" s="64"/>
      <c r="AG42" s="62" t="s">
        <v>223</v>
      </c>
      <c r="AH42" s="62"/>
      <c r="AI42" s="62"/>
      <c r="AJ42" s="62"/>
      <c r="AK42" s="99"/>
      <c r="AL42" s="62"/>
      <c r="AM42" s="62"/>
      <c r="AN42" s="62"/>
      <c r="AO42" s="99"/>
      <c r="AP42" s="62"/>
      <c r="AQ42" s="62"/>
      <c r="AR42" s="62"/>
      <c r="AS42" s="99"/>
      <c r="AT42" s="62"/>
      <c r="AU42" s="62"/>
      <c r="AV42" s="62"/>
      <c r="AW42" s="99"/>
      <c r="AX42" s="92">
        <f t="shared" si="8"/>
        <v>0</v>
      </c>
      <c r="AY42" s="69">
        <f t="shared" si="10"/>
        <v>0</v>
      </c>
      <c r="AZ42" s="64"/>
      <c r="BA42" s="64"/>
      <c r="BB42" s="64"/>
      <c r="BC42" s="64"/>
      <c r="BD42" s="64"/>
      <c r="BE42" s="64"/>
      <c r="BF42" s="64"/>
      <c r="BG42" s="64"/>
      <c r="BH42" s="64"/>
      <c r="BI42" s="64"/>
      <c r="BJ42" s="64"/>
      <c r="BK42" s="64"/>
    </row>
    <row r="43" spans="1:63" x14ac:dyDescent="0.25">
      <c r="A43" s="62" t="s">
        <v>224</v>
      </c>
      <c r="B43" s="62"/>
      <c r="C43" s="62"/>
      <c r="D43" s="62"/>
      <c r="E43" s="99"/>
      <c r="F43" s="62"/>
      <c r="G43" s="62"/>
      <c r="H43" s="62"/>
      <c r="I43" s="99"/>
      <c r="J43" s="62"/>
      <c r="K43" s="62"/>
      <c r="L43" s="62"/>
      <c r="M43" s="99"/>
      <c r="N43" s="62"/>
      <c r="O43" s="62"/>
      <c r="P43" s="62"/>
      <c r="Q43" s="99"/>
      <c r="R43" s="92">
        <f t="shared" si="7"/>
        <v>0</v>
      </c>
      <c r="S43" s="69">
        <f t="shared" si="9"/>
        <v>0</v>
      </c>
      <c r="T43" s="91"/>
      <c r="U43" s="91"/>
      <c r="V43" s="91"/>
      <c r="W43" s="91"/>
      <c r="X43" s="91"/>
      <c r="Y43" s="64"/>
      <c r="Z43" s="64"/>
      <c r="AA43" s="64"/>
      <c r="AB43" s="64"/>
      <c r="AC43" s="64"/>
      <c r="AD43" s="64"/>
      <c r="AE43" s="64"/>
      <c r="AG43" s="62" t="s">
        <v>224</v>
      </c>
      <c r="AH43" s="62"/>
      <c r="AI43" s="62"/>
      <c r="AJ43" s="62"/>
      <c r="AK43" s="99"/>
      <c r="AL43" s="62"/>
      <c r="AM43" s="62"/>
      <c r="AN43" s="62"/>
      <c r="AO43" s="99"/>
      <c r="AP43" s="62"/>
      <c r="AQ43" s="62"/>
      <c r="AR43" s="62"/>
      <c r="AS43" s="99"/>
      <c r="AT43" s="62"/>
      <c r="AU43" s="62"/>
      <c r="AV43" s="62"/>
      <c r="AW43" s="99"/>
      <c r="AX43" s="92">
        <f t="shared" si="8"/>
        <v>0</v>
      </c>
      <c r="AY43" s="69">
        <f t="shared" si="10"/>
        <v>0</v>
      </c>
      <c r="AZ43" s="64"/>
      <c r="BA43" s="64"/>
      <c r="BB43" s="64"/>
      <c r="BC43" s="64"/>
      <c r="BD43" s="64"/>
      <c r="BE43" s="64"/>
      <c r="BF43" s="64"/>
      <c r="BG43" s="64"/>
      <c r="BH43" s="64"/>
      <c r="BI43" s="64"/>
      <c r="BJ43" s="64"/>
      <c r="BK43" s="64"/>
    </row>
    <row r="44" spans="1:63" x14ac:dyDescent="0.25">
      <c r="A44" s="62" t="s">
        <v>225</v>
      </c>
      <c r="B44" s="62"/>
      <c r="C44" s="62"/>
      <c r="D44" s="62"/>
      <c r="E44" s="99"/>
      <c r="F44" s="62"/>
      <c r="G44" s="62"/>
      <c r="H44" s="62"/>
      <c r="I44" s="99"/>
      <c r="J44" s="62"/>
      <c r="K44" s="62"/>
      <c r="L44" s="62"/>
      <c r="M44" s="99"/>
      <c r="N44" s="62"/>
      <c r="O44" s="62"/>
      <c r="P44" s="62"/>
      <c r="Q44" s="99"/>
      <c r="R44" s="92">
        <f t="shared" si="7"/>
        <v>0</v>
      </c>
      <c r="S44" s="69">
        <f t="shared" si="9"/>
        <v>0</v>
      </c>
      <c r="T44" s="91"/>
      <c r="U44" s="91"/>
      <c r="V44" s="91"/>
      <c r="W44" s="91"/>
      <c r="X44" s="91"/>
      <c r="Y44" s="64"/>
      <c r="Z44" s="64"/>
      <c r="AA44" s="64"/>
      <c r="AB44" s="64"/>
      <c r="AC44" s="64"/>
      <c r="AD44" s="64"/>
      <c r="AE44" s="64"/>
      <c r="AG44" s="62" t="s">
        <v>225</v>
      </c>
      <c r="AH44" s="62"/>
      <c r="AI44" s="62"/>
      <c r="AJ44" s="62"/>
      <c r="AK44" s="99"/>
      <c r="AL44" s="62"/>
      <c r="AM44" s="62"/>
      <c r="AN44" s="62"/>
      <c r="AO44" s="99"/>
      <c r="AP44" s="62"/>
      <c r="AQ44" s="62"/>
      <c r="AR44" s="62"/>
      <c r="AS44" s="99"/>
      <c r="AT44" s="62"/>
      <c r="AU44" s="62"/>
      <c r="AV44" s="62"/>
      <c r="AW44" s="99"/>
      <c r="AX44" s="92">
        <f t="shared" si="8"/>
        <v>0</v>
      </c>
      <c r="AY44" s="69">
        <f t="shared" si="10"/>
        <v>0</v>
      </c>
      <c r="AZ44" s="64"/>
      <c r="BA44" s="64"/>
      <c r="BB44" s="64"/>
      <c r="BC44" s="64"/>
      <c r="BD44" s="64"/>
      <c r="BE44" s="64"/>
      <c r="BF44" s="64"/>
      <c r="BG44" s="64"/>
      <c r="BH44" s="64"/>
      <c r="BI44" s="64"/>
      <c r="BJ44" s="64"/>
      <c r="BK44" s="64"/>
    </row>
    <row r="45" spans="1:63" x14ac:dyDescent="0.25">
      <c r="A45" s="62" t="s">
        <v>226</v>
      </c>
      <c r="B45" s="62"/>
      <c r="C45" s="62"/>
      <c r="D45" s="62"/>
      <c r="E45" s="99"/>
      <c r="F45" s="62"/>
      <c r="G45" s="62"/>
      <c r="H45" s="62"/>
      <c r="I45" s="99"/>
      <c r="J45" s="62"/>
      <c r="K45" s="62"/>
      <c r="L45" s="62"/>
      <c r="M45" s="99"/>
      <c r="N45" s="62"/>
      <c r="O45" s="62"/>
      <c r="P45" s="62"/>
      <c r="Q45" s="99"/>
      <c r="R45" s="92">
        <f t="shared" si="7"/>
        <v>0</v>
      </c>
      <c r="S45" s="69">
        <f t="shared" si="9"/>
        <v>0</v>
      </c>
      <c r="T45" s="91"/>
      <c r="U45" s="91"/>
      <c r="V45" s="91"/>
      <c r="W45" s="91"/>
      <c r="X45" s="91"/>
      <c r="Y45" s="64"/>
      <c r="Z45" s="64"/>
      <c r="AA45" s="64"/>
      <c r="AB45" s="64"/>
      <c r="AC45" s="64"/>
      <c r="AD45" s="64"/>
      <c r="AE45" s="64"/>
      <c r="AG45" s="62" t="s">
        <v>226</v>
      </c>
      <c r="AH45" s="62"/>
      <c r="AI45" s="62"/>
      <c r="AJ45" s="62"/>
      <c r="AK45" s="99"/>
      <c r="AL45" s="62"/>
      <c r="AM45" s="62"/>
      <c r="AN45" s="62"/>
      <c r="AO45" s="99"/>
      <c r="AP45" s="62"/>
      <c r="AQ45" s="62"/>
      <c r="AR45" s="62"/>
      <c r="AS45" s="99"/>
      <c r="AT45" s="62"/>
      <c r="AU45" s="62"/>
      <c r="AV45" s="62"/>
      <c r="AW45" s="99"/>
      <c r="AX45" s="92">
        <f t="shared" si="8"/>
        <v>0</v>
      </c>
      <c r="AY45" s="69">
        <f t="shared" si="10"/>
        <v>0</v>
      </c>
      <c r="AZ45" s="64"/>
      <c r="BA45" s="64"/>
      <c r="BB45" s="64"/>
      <c r="BC45" s="64"/>
      <c r="BD45" s="64"/>
      <c r="BE45" s="64"/>
      <c r="BF45" s="64"/>
      <c r="BG45" s="64"/>
      <c r="BH45" s="64"/>
      <c r="BI45" s="62"/>
      <c r="BJ45" s="62"/>
      <c r="BK45" s="62"/>
    </row>
    <row r="46" spans="1:63" x14ac:dyDescent="0.25">
      <c r="A46" s="62" t="s">
        <v>227</v>
      </c>
      <c r="B46" s="62"/>
      <c r="C46" s="62"/>
      <c r="D46" s="62"/>
      <c r="E46" s="99"/>
      <c r="F46" s="62"/>
      <c r="G46" s="62"/>
      <c r="H46" s="62"/>
      <c r="I46" s="99"/>
      <c r="J46" s="62"/>
      <c r="K46" s="62"/>
      <c r="L46" s="62"/>
      <c r="M46" s="99"/>
      <c r="N46" s="62"/>
      <c r="O46" s="62"/>
      <c r="P46" s="62"/>
      <c r="Q46" s="99"/>
      <c r="R46" s="92">
        <f t="shared" si="7"/>
        <v>0</v>
      </c>
      <c r="S46" s="69">
        <f t="shared" si="9"/>
        <v>0</v>
      </c>
      <c r="T46" s="91"/>
      <c r="U46" s="91"/>
      <c r="V46" s="91"/>
      <c r="W46" s="91"/>
      <c r="X46" s="91"/>
      <c r="Y46" s="64"/>
      <c r="Z46" s="64"/>
      <c r="AA46" s="64"/>
      <c r="AB46" s="64"/>
      <c r="AC46" s="64"/>
      <c r="AD46" s="64"/>
      <c r="AE46" s="64"/>
      <c r="AG46" s="62" t="s">
        <v>227</v>
      </c>
      <c r="AH46" s="62"/>
      <c r="AI46" s="62"/>
      <c r="AJ46" s="62"/>
      <c r="AK46" s="99"/>
      <c r="AL46" s="62"/>
      <c r="AM46" s="62"/>
      <c r="AN46" s="62"/>
      <c r="AO46" s="99"/>
      <c r="AP46" s="62"/>
      <c r="AQ46" s="62"/>
      <c r="AR46" s="62"/>
      <c r="AS46" s="99"/>
      <c r="AT46" s="62"/>
      <c r="AU46" s="62"/>
      <c r="AV46" s="62"/>
      <c r="AW46" s="99"/>
      <c r="AX46" s="92">
        <f t="shared" si="8"/>
        <v>0</v>
      </c>
      <c r="AY46" s="69">
        <f t="shared" si="10"/>
        <v>0</v>
      </c>
      <c r="AZ46" s="64"/>
      <c r="BA46" s="64"/>
      <c r="BB46" s="64"/>
      <c r="BC46" s="64"/>
      <c r="BD46" s="64"/>
      <c r="BE46" s="64"/>
      <c r="BF46" s="64"/>
      <c r="BG46" s="64"/>
      <c r="BH46" s="64"/>
      <c r="BI46" s="62"/>
      <c r="BJ46" s="62"/>
      <c r="BK46" s="62"/>
    </row>
    <row r="47" spans="1:63" x14ac:dyDescent="0.25">
      <c r="A47" s="62" t="s">
        <v>228</v>
      </c>
      <c r="B47" s="62"/>
      <c r="C47" s="62"/>
      <c r="D47" s="62"/>
      <c r="E47" s="99"/>
      <c r="F47" s="62"/>
      <c r="G47" s="62"/>
      <c r="H47" s="62"/>
      <c r="I47" s="99"/>
      <c r="J47" s="62"/>
      <c r="K47" s="62"/>
      <c r="L47" s="62"/>
      <c r="M47" s="99"/>
      <c r="N47" s="62"/>
      <c r="O47" s="62"/>
      <c r="P47" s="62"/>
      <c r="Q47" s="99"/>
      <c r="R47" s="92">
        <f t="shared" si="7"/>
        <v>0</v>
      </c>
      <c r="S47" s="69">
        <f t="shared" si="9"/>
        <v>0</v>
      </c>
      <c r="T47" s="91"/>
      <c r="U47" s="91"/>
      <c r="V47" s="91"/>
      <c r="W47" s="91"/>
      <c r="X47" s="91"/>
      <c r="Y47" s="64"/>
      <c r="Z47" s="64"/>
      <c r="AA47" s="64"/>
      <c r="AB47" s="64"/>
      <c r="AC47" s="64"/>
      <c r="AD47" s="64"/>
      <c r="AE47" s="64"/>
      <c r="AG47" s="62" t="s">
        <v>228</v>
      </c>
      <c r="AH47" s="62"/>
      <c r="AI47" s="62"/>
      <c r="AJ47" s="62"/>
      <c r="AK47" s="99"/>
      <c r="AL47" s="62"/>
      <c r="AM47" s="62"/>
      <c r="AN47" s="62"/>
      <c r="AO47" s="99"/>
      <c r="AP47" s="62"/>
      <c r="AQ47" s="62"/>
      <c r="AR47" s="62"/>
      <c r="AS47" s="99"/>
      <c r="AT47" s="62"/>
      <c r="AU47" s="62"/>
      <c r="AV47" s="62"/>
      <c r="AW47" s="99"/>
      <c r="AX47" s="92">
        <f t="shared" si="8"/>
        <v>0</v>
      </c>
      <c r="AY47" s="69">
        <f t="shared" si="10"/>
        <v>0</v>
      </c>
      <c r="AZ47" s="64"/>
      <c r="BA47" s="64"/>
      <c r="BB47" s="64"/>
      <c r="BC47" s="64"/>
      <c r="BD47" s="64"/>
      <c r="BE47" s="64"/>
      <c r="BF47" s="64"/>
      <c r="BG47" s="64"/>
      <c r="BH47" s="64"/>
      <c r="BI47" s="62"/>
      <c r="BJ47" s="62"/>
      <c r="BK47" s="62"/>
    </row>
    <row r="48" spans="1:63" x14ac:dyDescent="0.25">
      <c r="A48" s="62" t="s">
        <v>229</v>
      </c>
      <c r="B48" s="62"/>
      <c r="C48" s="62"/>
      <c r="D48" s="62"/>
      <c r="E48" s="99"/>
      <c r="F48" s="62"/>
      <c r="G48" s="62"/>
      <c r="H48" s="62"/>
      <c r="I48" s="99"/>
      <c r="J48" s="62"/>
      <c r="K48" s="62"/>
      <c r="L48" s="62"/>
      <c r="M48" s="99"/>
      <c r="N48" s="62"/>
      <c r="O48" s="62"/>
      <c r="P48" s="62"/>
      <c r="Q48" s="99"/>
      <c r="R48" s="92">
        <f t="shared" si="7"/>
        <v>0</v>
      </c>
      <c r="S48" s="69">
        <f t="shared" si="9"/>
        <v>0</v>
      </c>
      <c r="T48" s="91"/>
      <c r="U48" s="91"/>
      <c r="V48" s="91"/>
      <c r="W48" s="91"/>
      <c r="X48" s="91"/>
      <c r="Y48" s="64"/>
      <c r="Z48" s="64"/>
      <c r="AA48" s="64"/>
      <c r="AB48" s="64"/>
      <c r="AC48" s="64"/>
      <c r="AD48" s="64"/>
      <c r="AE48" s="64"/>
      <c r="AG48" s="62" t="s">
        <v>229</v>
      </c>
      <c r="AH48" s="62"/>
      <c r="AI48" s="62"/>
      <c r="AJ48" s="62"/>
      <c r="AK48" s="99"/>
      <c r="AL48" s="62"/>
      <c r="AM48" s="62"/>
      <c r="AN48" s="62"/>
      <c r="AO48" s="99"/>
      <c r="AP48" s="62"/>
      <c r="AQ48" s="62"/>
      <c r="AR48" s="62"/>
      <c r="AS48" s="99"/>
      <c r="AT48" s="62"/>
      <c r="AU48" s="62"/>
      <c r="AV48" s="62"/>
      <c r="AW48" s="99"/>
      <c r="AX48" s="92">
        <f t="shared" si="8"/>
        <v>0</v>
      </c>
      <c r="AY48" s="69">
        <f t="shared" si="10"/>
        <v>0</v>
      </c>
      <c r="AZ48" s="64"/>
      <c r="BA48" s="64"/>
      <c r="BB48" s="64"/>
      <c r="BC48" s="64"/>
      <c r="BD48" s="64"/>
      <c r="BE48" s="64"/>
      <c r="BF48" s="64"/>
      <c r="BG48" s="64"/>
      <c r="BH48" s="64"/>
      <c r="BI48" s="64"/>
      <c r="BJ48" s="64"/>
      <c r="BK48" s="64"/>
    </row>
    <row r="49" spans="1:63" x14ac:dyDescent="0.25">
      <c r="A49" s="62" t="s">
        <v>230</v>
      </c>
      <c r="B49" s="62"/>
      <c r="C49" s="62"/>
      <c r="D49" s="62"/>
      <c r="E49" s="99"/>
      <c r="F49" s="62"/>
      <c r="G49" s="62"/>
      <c r="H49" s="62"/>
      <c r="I49" s="99"/>
      <c r="J49" s="62"/>
      <c r="K49" s="62"/>
      <c r="L49" s="62"/>
      <c r="M49" s="99"/>
      <c r="N49" s="62"/>
      <c r="O49" s="62"/>
      <c r="P49" s="62"/>
      <c r="Q49" s="99"/>
      <c r="R49" s="92">
        <f t="shared" si="7"/>
        <v>0</v>
      </c>
      <c r="S49" s="69">
        <f t="shared" si="9"/>
        <v>0</v>
      </c>
      <c r="T49" s="91"/>
      <c r="U49" s="91"/>
      <c r="V49" s="91"/>
      <c r="W49" s="91"/>
      <c r="X49" s="91"/>
      <c r="Y49" s="64"/>
      <c r="Z49" s="64"/>
      <c r="AA49" s="64"/>
      <c r="AB49" s="64"/>
      <c r="AC49" s="64"/>
      <c r="AD49" s="64"/>
      <c r="AE49" s="64"/>
      <c r="AG49" s="62" t="s">
        <v>230</v>
      </c>
      <c r="AH49" s="62"/>
      <c r="AI49" s="62"/>
      <c r="AJ49" s="62"/>
      <c r="AK49" s="99"/>
      <c r="AL49" s="62"/>
      <c r="AM49" s="62"/>
      <c r="AN49" s="62"/>
      <c r="AO49" s="99"/>
      <c r="AP49" s="62"/>
      <c r="AQ49" s="62"/>
      <c r="AR49" s="62"/>
      <c r="AS49" s="99"/>
      <c r="AT49" s="62"/>
      <c r="AU49" s="62"/>
      <c r="AV49" s="62"/>
      <c r="AW49" s="99"/>
      <c r="AX49" s="92">
        <f t="shared" si="8"/>
        <v>0</v>
      </c>
      <c r="AY49" s="69">
        <f t="shared" si="10"/>
        <v>0</v>
      </c>
      <c r="AZ49" s="64"/>
      <c r="BA49" s="64"/>
      <c r="BB49" s="64"/>
      <c r="BC49" s="64"/>
      <c r="BD49" s="64"/>
      <c r="BE49" s="64"/>
      <c r="BF49" s="64"/>
      <c r="BG49" s="64"/>
      <c r="BH49" s="64"/>
      <c r="BI49" s="64"/>
      <c r="BJ49" s="64"/>
      <c r="BK49" s="64"/>
    </row>
    <row r="50" spans="1:63" x14ac:dyDescent="0.25">
      <c r="A50" s="62" t="s">
        <v>231</v>
      </c>
      <c r="B50" s="62"/>
      <c r="C50" s="62"/>
      <c r="D50" s="62"/>
      <c r="E50" s="99"/>
      <c r="F50" s="62"/>
      <c r="G50" s="62"/>
      <c r="H50" s="62"/>
      <c r="I50" s="99"/>
      <c r="J50" s="62"/>
      <c r="K50" s="62"/>
      <c r="L50" s="62"/>
      <c r="M50" s="99"/>
      <c r="N50" s="62"/>
      <c r="O50" s="62"/>
      <c r="P50" s="62"/>
      <c r="Q50" s="99"/>
      <c r="R50" s="92">
        <f t="shared" si="7"/>
        <v>0</v>
      </c>
      <c r="S50" s="69">
        <f t="shared" si="9"/>
        <v>0</v>
      </c>
      <c r="T50" s="91"/>
      <c r="U50" s="91"/>
      <c r="V50" s="91"/>
      <c r="W50" s="91"/>
      <c r="X50" s="91"/>
      <c r="Y50" s="64"/>
      <c r="Z50" s="64"/>
      <c r="AA50" s="64"/>
      <c r="AB50" s="64"/>
      <c r="AC50" s="64"/>
      <c r="AD50" s="64"/>
      <c r="AE50" s="64"/>
      <c r="AG50" s="62" t="s">
        <v>231</v>
      </c>
      <c r="AH50" s="62"/>
      <c r="AI50" s="62"/>
      <c r="AJ50" s="62"/>
      <c r="AK50" s="99"/>
      <c r="AL50" s="62"/>
      <c r="AM50" s="62"/>
      <c r="AN50" s="62"/>
      <c r="AO50" s="99"/>
      <c r="AP50" s="62"/>
      <c r="AQ50" s="62"/>
      <c r="AR50" s="62"/>
      <c r="AS50" s="99"/>
      <c r="AT50" s="62"/>
      <c r="AU50" s="62"/>
      <c r="AV50" s="62"/>
      <c r="AW50" s="99"/>
      <c r="AX50" s="92">
        <f t="shared" si="8"/>
        <v>0</v>
      </c>
      <c r="AY50" s="69">
        <f t="shared" si="10"/>
        <v>0</v>
      </c>
      <c r="AZ50" s="64"/>
      <c r="BA50" s="64"/>
      <c r="BB50" s="64"/>
      <c r="BC50" s="64"/>
      <c r="BD50" s="64"/>
      <c r="BE50" s="64"/>
      <c r="BF50" s="64"/>
      <c r="BG50" s="64"/>
      <c r="BH50" s="64"/>
      <c r="BI50" s="64"/>
      <c r="BJ50" s="64"/>
      <c r="BK50" s="64"/>
    </row>
    <row r="51" spans="1:63" x14ac:dyDescent="0.25">
      <c r="A51" s="62" t="s">
        <v>232</v>
      </c>
      <c r="B51" s="62"/>
      <c r="C51" s="62"/>
      <c r="D51" s="62"/>
      <c r="E51" s="99"/>
      <c r="F51" s="62"/>
      <c r="G51" s="62"/>
      <c r="H51" s="62"/>
      <c r="I51" s="99"/>
      <c r="J51" s="62"/>
      <c r="K51" s="62"/>
      <c r="L51" s="62"/>
      <c r="M51" s="99"/>
      <c r="N51" s="62"/>
      <c r="O51" s="62"/>
      <c r="P51" s="62"/>
      <c r="Q51" s="99"/>
      <c r="R51" s="92">
        <f t="shared" si="7"/>
        <v>0</v>
      </c>
      <c r="S51" s="69">
        <f t="shared" si="9"/>
        <v>0</v>
      </c>
      <c r="T51" s="91"/>
      <c r="U51" s="91"/>
      <c r="V51" s="91"/>
      <c r="W51" s="91"/>
      <c r="X51" s="91"/>
      <c r="Y51" s="64"/>
      <c r="Z51" s="64"/>
      <c r="AA51" s="64"/>
      <c r="AB51" s="64"/>
      <c r="AC51" s="64"/>
      <c r="AD51" s="64"/>
      <c r="AE51" s="64"/>
      <c r="AG51" s="62" t="s">
        <v>232</v>
      </c>
      <c r="AH51" s="62"/>
      <c r="AI51" s="62"/>
      <c r="AJ51" s="62"/>
      <c r="AK51" s="99"/>
      <c r="AL51" s="62"/>
      <c r="AM51" s="62"/>
      <c r="AN51" s="62"/>
      <c r="AO51" s="99"/>
      <c r="AP51" s="62"/>
      <c r="AQ51" s="62"/>
      <c r="AR51" s="62"/>
      <c r="AS51" s="99"/>
      <c r="AT51" s="62"/>
      <c r="AU51" s="62"/>
      <c r="AV51" s="62"/>
      <c r="AW51" s="99"/>
      <c r="AX51" s="92">
        <f t="shared" si="8"/>
        <v>0</v>
      </c>
      <c r="AY51" s="69">
        <f t="shared" si="10"/>
        <v>0</v>
      </c>
      <c r="AZ51" s="64"/>
      <c r="BA51" s="64"/>
      <c r="BB51" s="64"/>
      <c r="BC51" s="64"/>
      <c r="BD51" s="64"/>
      <c r="BE51" s="64"/>
      <c r="BF51" s="64"/>
      <c r="BG51" s="64"/>
      <c r="BH51" s="64"/>
      <c r="BI51" s="64"/>
      <c r="BJ51" s="64"/>
      <c r="BK51" s="64"/>
    </row>
    <row r="52" spans="1:63" x14ac:dyDescent="0.25">
      <c r="A52" s="62" t="s">
        <v>233</v>
      </c>
      <c r="B52" s="62"/>
      <c r="C52" s="62"/>
      <c r="D52" s="62"/>
      <c r="E52" s="99"/>
      <c r="F52" s="62"/>
      <c r="G52" s="62"/>
      <c r="H52" s="62"/>
      <c r="I52" s="99"/>
      <c r="J52" s="62"/>
      <c r="K52" s="62"/>
      <c r="L52" s="62"/>
      <c r="M52" s="99"/>
      <c r="N52" s="62"/>
      <c r="O52" s="62"/>
      <c r="P52" s="62"/>
      <c r="Q52" s="99"/>
      <c r="R52" s="92">
        <f t="shared" si="7"/>
        <v>0</v>
      </c>
      <c r="S52" s="69">
        <f t="shared" si="9"/>
        <v>0</v>
      </c>
      <c r="T52" s="91"/>
      <c r="U52" s="91"/>
      <c r="V52" s="91"/>
      <c r="W52" s="91"/>
      <c r="X52" s="91"/>
      <c r="Y52" s="64"/>
      <c r="Z52" s="64"/>
      <c r="AA52" s="64"/>
      <c r="AB52" s="64"/>
      <c r="AC52" s="64"/>
      <c r="AD52" s="64"/>
      <c r="AE52" s="64"/>
      <c r="AG52" s="62" t="s">
        <v>233</v>
      </c>
      <c r="AH52" s="62"/>
      <c r="AI52" s="62"/>
      <c r="AJ52" s="62"/>
      <c r="AK52" s="99"/>
      <c r="AL52" s="62"/>
      <c r="AM52" s="62"/>
      <c r="AN52" s="62"/>
      <c r="AO52" s="99"/>
      <c r="AP52" s="62"/>
      <c r="AQ52" s="62"/>
      <c r="AR52" s="62"/>
      <c r="AS52" s="99"/>
      <c r="AT52" s="62"/>
      <c r="AU52" s="62"/>
      <c r="AV52" s="62"/>
      <c r="AW52" s="99"/>
      <c r="AX52" s="92">
        <f t="shared" si="8"/>
        <v>0</v>
      </c>
      <c r="AY52" s="69">
        <f t="shared" si="10"/>
        <v>0</v>
      </c>
      <c r="AZ52" s="64"/>
      <c r="BA52" s="64"/>
      <c r="BB52" s="64"/>
      <c r="BC52" s="64"/>
      <c r="BD52" s="64"/>
      <c r="BE52" s="64"/>
      <c r="BF52" s="64"/>
      <c r="BG52" s="64"/>
      <c r="BH52" s="64"/>
      <c r="BI52" s="64"/>
      <c r="BJ52" s="64"/>
      <c r="BK52" s="64"/>
    </row>
    <row r="53" spans="1:63" x14ac:dyDescent="0.25">
      <c r="A53" s="62" t="s">
        <v>234</v>
      </c>
      <c r="B53" s="62"/>
      <c r="C53" s="62"/>
      <c r="D53" s="62"/>
      <c r="E53" s="99"/>
      <c r="F53" s="62"/>
      <c r="G53" s="62"/>
      <c r="H53" s="62"/>
      <c r="I53" s="99"/>
      <c r="J53" s="62"/>
      <c r="K53" s="62"/>
      <c r="L53" s="62"/>
      <c r="M53" s="99"/>
      <c r="N53" s="62"/>
      <c r="O53" s="62"/>
      <c r="P53" s="62"/>
      <c r="Q53" s="99"/>
      <c r="R53" s="92">
        <f t="shared" si="7"/>
        <v>0</v>
      </c>
      <c r="S53" s="69">
        <f t="shared" si="9"/>
        <v>0</v>
      </c>
      <c r="T53" s="91"/>
      <c r="U53" s="91"/>
      <c r="V53" s="91"/>
      <c r="W53" s="91"/>
      <c r="X53" s="91"/>
      <c r="Y53" s="64"/>
      <c r="Z53" s="64"/>
      <c r="AA53" s="64"/>
      <c r="AB53" s="64"/>
      <c r="AC53" s="64"/>
      <c r="AD53" s="64"/>
      <c r="AE53" s="64"/>
      <c r="AG53" s="62" t="s">
        <v>234</v>
      </c>
      <c r="AH53" s="62"/>
      <c r="AI53" s="62"/>
      <c r="AJ53" s="62"/>
      <c r="AK53" s="99"/>
      <c r="AL53" s="62"/>
      <c r="AM53" s="62"/>
      <c r="AN53" s="62"/>
      <c r="AO53" s="99"/>
      <c r="AP53" s="62"/>
      <c r="AQ53" s="62"/>
      <c r="AR53" s="62"/>
      <c r="AS53" s="99"/>
      <c r="AT53" s="62"/>
      <c r="AU53" s="62"/>
      <c r="AV53" s="62"/>
      <c r="AW53" s="99"/>
      <c r="AX53" s="92">
        <f t="shared" si="8"/>
        <v>0</v>
      </c>
      <c r="AY53" s="69">
        <f t="shared" si="10"/>
        <v>0</v>
      </c>
      <c r="AZ53" s="64"/>
      <c r="BA53" s="64"/>
      <c r="BB53" s="64"/>
      <c r="BC53" s="64"/>
      <c r="BD53" s="64"/>
      <c r="BE53" s="64"/>
      <c r="BF53" s="64"/>
      <c r="BG53" s="64"/>
      <c r="BH53" s="64"/>
      <c r="BI53" s="64"/>
      <c r="BJ53" s="64"/>
      <c r="BK53" s="64"/>
    </row>
    <row r="54" spans="1:63" x14ac:dyDescent="0.25">
      <c r="A54" s="62" t="s">
        <v>235</v>
      </c>
      <c r="B54" s="62"/>
      <c r="C54" s="62"/>
      <c r="D54" s="62"/>
      <c r="E54" s="99"/>
      <c r="F54" s="62"/>
      <c r="G54" s="62"/>
      <c r="H54" s="62"/>
      <c r="I54" s="99"/>
      <c r="J54" s="62"/>
      <c r="K54" s="62"/>
      <c r="L54" s="62"/>
      <c r="M54" s="99"/>
      <c r="N54" s="62"/>
      <c r="O54" s="62"/>
      <c r="P54" s="62"/>
      <c r="Q54" s="99"/>
      <c r="R54" s="92">
        <f t="shared" si="7"/>
        <v>0</v>
      </c>
      <c r="S54" s="69">
        <f t="shared" si="9"/>
        <v>0</v>
      </c>
      <c r="T54" s="91"/>
      <c r="U54" s="91"/>
      <c r="V54" s="91"/>
      <c r="W54" s="91"/>
      <c r="X54" s="91"/>
      <c r="Y54" s="64"/>
      <c r="Z54" s="64"/>
      <c r="AA54" s="64"/>
      <c r="AB54" s="64"/>
      <c r="AC54" s="64"/>
      <c r="AD54" s="64"/>
      <c r="AE54" s="64"/>
      <c r="AG54" s="62" t="s">
        <v>235</v>
      </c>
      <c r="AH54" s="62"/>
      <c r="AI54" s="62"/>
      <c r="AJ54" s="62"/>
      <c r="AK54" s="99"/>
      <c r="AL54" s="62"/>
      <c r="AM54" s="62"/>
      <c r="AN54" s="62"/>
      <c r="AO54" s="99"/>
      <c r="AP54" s="62"/>
      <c r="AQ54" s="62"/>
      <c r="AR54" s="62"/>
      <c r="AS54" s="99"/>
      <c r="AT54" s="62"/>
      <c r="AU54" s="62"/>
      <c r="AV54" s="62"/>
      <c r="AW54" s="99"/>
      <c r="AX54" s="92">
        <f t="shared" si="8"/>
        <v>0</v>
      </c>
      <c r="AY54" s="69">
        <f t="shared" si="10"/>
        <v>0</v>
      </c>
      <c r="AZ54" s="64"/>
      <c r="BA54" s="64"/>
      <c r="BB54" s="64"/>
      <c r="BC54" s="64"/>
      <c r="BD54" s="64"/>
      <c r="BE54" s="64"/>
      <c r="BF54" s="64"/>
      <c r="BG54" s="64"/>
      <c r="BH54" s="64"/>
      <c r="BI54" s="64"/>
      <c r="BJ54" s="64"/>
      <c r="BK54" s="64"/>
    </row>
    <row r="55" spans="1:63" x14ac:dyDescent="0.25">
      <c r="A55" s="62" t="s">
        <v>236</v>
      </c>
      <c r="B55" s="62"/>
      <c r="C55" s="62"/>
      <c r="D55" s="62"/>
      <c r="E55" s="99"/>
      <c r="F55" s="62"/>
      <c r="G55" s="62"/>
      <c r="H55" s="62"/>
      <c r="I55" s="99"/>
      <c r="J55" s="62"/>
      <c r="K55" s="62"/>
      <c r="L55" s="62"/>
      <c r="M55" s="99"/>
      <c r="N55" s="62"/>
      <c r="O55" s="62"/>
      <c r="P55" s="62"/>
      <c r="Q55" s="99"/>
      <c r="R55" s="92">
        <f t="shared" si="7"/>
        <v>0</v>
      </c>
      <c r="S55" s="69">
        <f t="shared" si="9"/>
        <v>0</v>
      </c>
      <c r="T55" s="91"/>
      <c r="U55" s="91"/>
      <c r="V55" s="91"/>
      <c r="W55" s="91"/>
      <c r="X55" s="91"/>
      <c r="Y55" s="64"/>
      <c r="Z55" s="64"/>
      <c r="AA55" s="64"/>
      <c r="AB55" s="64"/>
      <c r="AC55" s="64"/>
      <c r="AD55" s="64"/>
      <c r="AE55" s="64"/>
      <c r="AG55" s="62" t="s">
        <v>236</v>
      </c>
      <c r="AH55" s="62"/>
      <c r="AI55" s="62"/>
      <c r="AJ55" s="62"/>
      <c r="AK55" s="99"/>
      <c r="AL55" s="62"/>
      <c r="AM55" s="62"/>
      <c r="AN55" s="62"/>
      <c r="AO55" s="99"/>
      <c r="AP55" s="62"/>
      <c r="AQ55" s="62"/>
      <c r="AR55" s="62"/>
      <c r="AS55" s="99"/>
      <c r="AT55" s="62"/>
      <c r="AU55" s="62"/>
      <c r="AV55" s="62"/>
      <c r="AW55" s="99"/>
      <c r="AX55" s="92">
        <f t="shared" si="8"/>
        <v>0</v>
      </c>
      <c r="AY55" s="69">
        <f t="shared" si="10"/>
        <v>0</v>
      </c>
      <c r="AZ55" s="64"/>
      <c r="BA55" s="64"/>
      <c r="BB55" s="64"/>
      <c r="BC55" s="64"/>
      <c r="BD55" s="64"/>
      <c r="BE55" s="64"/>
      <c r="BF55" s="64"/>
      <c r="BG55" s="64"/>
      <c r="BH55" s="64"/>
      <c r="BI55" s="64"/>
      <c r="BJ55" s="64"/>
      <c r="BK55" s="64"/>
    </row>
    <row r="56" spans="1:63" x14ac:dyDescent="0.25">
      <c r="A56" s="62" t="s">
        <v>237</v>
      </c>
      <c r="B56" s="62"/>
      <c r="C56" s="62"/>
      <c r="D56" s="62"/>
      <c r="E56" s="99"/>
      <c r="F56" s="62"/>
      <c r="G56" s="62"/>
      <c r="H56" s="62"/>
      <c r="I56" s="99"/>
      <c r="J56" s="62"/>
      <c r="K56" s="62"/>
      <c r="L56" s="62"/>
      <c r="M56" s="99"/>
      <c r="N56" s="62"/>
      <c r="O56" s="62"/>
      <c r="P56" s="62"/>
      <c r="Q56" s="99"/>
      <c r="R56" s="92">
        <f t="shared" si="7"/>
        <v>0</v>
      </c>
      <c r="S56" s="69">
        <f t="shared" si="9"/>
        <v>0</v>
      </c>
      <c r="T56" s="91"/>
      <c r="U56" s="91"/>
      <c r="V56" s="91"/>
      <c r="W56" s="91"/>
      <c r="X56" s="91"/>
      <c r="Y56" s="64"/>
      <c r="Z56" s="64"/>
      <c r="AA56" s="64"/>
      <c r="AB56" s="64"/>
      <c r="AC56" s="64"/>
      <c r="AD56" s="64"/>
      <c r="AE56" s="64"/>
      <c r="AG56" s="62" t="s">
        <v>237</v>
      </c>
      <c r="AH56" s="62"/>
      <c r="AI56" s="62"/>
      <c r="AJ56" s="62"/>
      <c r="AK56" s="99"/>
      <c r="AL56" s="62"/>
      <c r="AM56" s="62"/>
      <c r="AN56" s="62"/>
      <c r="AO56" s="99"/>
      <c r="AP56" s="62"/>
      <c r="AQ56" s="62"/>
      <c r="AR56" s="62"/>
      <c r="AS56" s="99"/>
      <c r="AT56" s="62"/>
      <c r="AU56" s="62"/>
      <c r="AV56" s="62"/>
      <c r="AW56" s="99"/>
      <c r="AX56" s="92">
        <f t="shared" si="8"/>
        <v>0</v>
      </c>
      <c r="AY56" s="69">
        <f t="shared" si="10"/>
        <v>0</v>
      </c>
      <c r="AZ56" s="64"/>
      <c r="BA56" s="64"/>
      <c r="BB56" s="64"/>
      <c r="BC56" s="64"/>
      <c r="BD56" s="64"/>
      <c r="BE56" s="64"/>
      <c r="BF56" s="64"/>
      <c r="BG56" s="64"/>
      <c r="BH56" s="64"/>
      <c r="BI56" s="64"/>
      <c r="BJ56" s="64"/>
      <c r="BK56" s="64"/>
    </row>
    <row r="57" spans="1:63" x14ac:dyDescent="0.25">
      <c r="A57" s="62" t="s">
        <v>238</v>
      </c>
      <c r="B57" s="62"/>
      <c r="C57" s="62"/>
      <c r="D57" s="62"/>
      <c r="E57" s="99"/>
      <c r="F57" s="62"/>
      <c r="G57" s="62"/>
      <c r="H57" s="62"/>
      <c r="I57" s="99"/>
      <c r="J57" s="62"/>
      <c r="K57" s="62"/>
      <c r="L57" s="62"/>
      <c r="M57" s="99"/>
      <c r="N57" s="62"/>
      <c r="O57" s="62"/>
      <c r="P57" s="62"/>
      <c r="Q57" s="99"/>
      <c r="R57" s="92">
        <f t="shared" si="7"/>
        <v>0</v>
      </c>
      <c r="S57" s="69">
        <f t="shared" si="9"/>
        <v>0</v>
      </c>
      <c r="T57" s="91"/>
      <c r="U57" s="91"/>
      <c r="V57" s="91"/>
      <c r="W57" s="91"/>
      <c r="X57" s="91"/>
      <c r="Y57" s="64"/>
      <c r="Z57" s="64"/>
      <c r="AA57" s="64"/>
      <c r="AB57" s="64"/>
      <c r="AC57" s="64"/>
      <c r="AD57" s="64"/>
      <c r="AE57" s="64"/>
      <c r="AG57" s="62" t="s">
        <v>238</v>
      </c>
      <c r="AH57" s="62"/>
      <c r="AI57" s="62"/>
      <c r="AJ57" s="62"/>
      <c r="AK57" s="99"/>
      <c r="AL57" s="62"/>
      <c r="AM57" s="62"/>
      <c r="AN57" s="62"/>
      <c r="AO57" s="99"/>
      <c r="AP57" s="62"/>
      <c r="AQ57" s="62"/>
      <c r="AR57" s="62"/>
      <c r="AS57" s="99"/>
      <c r="AT57" s="62"/>
      <c r="AU57" s="62"/>
      <c r="AV57" s="62"/>
      <c r="AW57" s="99"/>
      <c r="AX57" s="92">
        <f t="shared" si="8"/>
        <v>0</v>
      </c>
      <c r="AY57" s="69">
        <f t="shared" si="10"/>
        <v>0</v>
      </c>
      <c r="AZ57" s="64"/>
      <c r="BA57" s="64"/>
      <c r="BB57" s="64"/>
      <c r="BC57" s="64"/>
      <c r="BD57" s="64"/>
      <c r="BE57" s="64"/>
      <c r="BF57" s="64"/>
      <c r="BG57" s="64"/>
      <c r="BH57" s="64"/>
      <c r="BI57" s="64"/>
      <c r="BJ57" s="64"/>
      <c r="BK57" s="64"/>
    </row>
    <row r="58" spans="1:63" x14ac:dyDescent="0.25">
      <c r="A58" s="66" t="s">
        <v>239</v>
      </c>
      <c r="B58" s="63">
        <f t="shared" ref="B58:Q58" si="11">SUM(B37:B57)</f>
        <v>0</v>
      </c>
      <c r="C58" s="63">
        <f t="shared" si="11"/>
        <v>0</v>
      </c>
      <c r="D58" s="63">
        <f t="shared" si="11"/>
        <v>0</v>
      </c>
      <c r="E58" s="100">
        <f t="shared" si="11"/>
        <v>0</v>
      </c>
      <c r="F58" s="63">
        <f t="shared" si="11"/>
        <v>0</v>
      </c>
      <c r="G58" s="63">
        <f t="shared" si="11"/>
        <v>0</v>
      </c>
      <c r="H58" s="63">
        <f t="shared" si="11"/>
        <v>0</v>
      </c>
      <c r="I58" s="100">
        <f t="shared" si="11"/>
        <v>0</v>
      </c>
      <c r="J58" s="63">
        <f t="shared" si="11"/>
        <v>0</v>
      </c>
      <c r="K58" s="63">
        <f t="shared" si="11"/>
        <v>0</v>
      </c>
      <c r="L58" s="63">
        <f t="shared" si="11"/>
        <v>0</v>
      </c>
      <c r="M58" s="100">
        <f t="shared" si="11"/>
        <v>0</v>
      </c>
      <c r="N58" s="63">
        <f t="shared" si="11"/>
        <v>0</v>
      </c>
      <c r="O58" s="63">
        <f t="shared" si="11"/>
        <v>0</v>
      </c>
      <c r="P58" s="63">
        <f t="shared" si="11"/>
        <v>0</v>
      </c>
      <c r="Q58" s="100">
        <f t="shared" si="11"/>
        <v>0</v>
      </c>
      <c r="R58" s="63">
        <f t="shared" ref="R58:AE58" si="12">SUM(R37:R57)</f>
        <v>0</v>
      </c>
      <c r="S58" s="69">
        <f t="shared" si="12"/>
        <v>0</v>
      </c>
      <c r="T58" s="63">
        <f t="shared" si="12"/>
        <v>0</v>
      </c>
      <c r="U58" s="63">
        <f t="shared" si="12"/>
        <v>0</v>
      </c>
      <c r="V58" s="63">
        <f t="shared" si="12"/>
        <v>0</v>
      </c>
      <c r="W58" s="63">
        <f t="shared" si="12"/>
        <v>0</v>
      </c>
      <c r="X58" s="63">
        <f t="shared" si="12"/>
        <v>0</v>
      </c>
      <c r="Y58" s="63">
        <f t="shared" si="12"/>
        <v>0</v>
      </c>
      <c r="Z58" s="63">
        <f t="shared" si="12"/>
        <v>0</v>
      </c>
      <c r="AA58" s="63">
        <f t="shared" si="12"/>
        <v>0</v>
      </c>
      <c r="AB58" s="63">
        <f t="shared" si="12"/>
        <v>0</v>
      </c>
      <c r="AC58" s="63">
        <f t="shared" si="12"/>
        <v>0</v>
      </c>
      <c r="AD58" s="63">
        <f t="shared" si="12"/>
        <v>0</v>
      </c>
      <c r="AE58" s="63">
        <f t="shared" si="12"/>
        <v>0</v>
      </c>
      <c r="AG58" s="66" t="s">
        <v>239</v>
      </c>
      <c r="AH58" s="63">
        <f t="shared" ref="AH58:AW58" si="13">SUM(AH37:AH57)</f>
        <v>0</v>
      </c>
      <c r="AI58" s="63">
        <f t="shared" si="13"/>
        <v>0</v>
      </c>
      <c r="AJ58" s="63">
        <f t="shared" si="13"/>
        <v>0</v>
      </c>
      <c r="AK58" s="100">
        <f t="shared" si="13"/>
        <v>0</v>
      </c>
      <c r="AL58" s="63">
        <f t="shared" si="13"/>
        <v>0</v>
      </c>
      <c r="AM58" s="63">
        <f t="shared" si="13"/>
        <v>0</v>
      </c>
      <c r="AN58" s="63">
        <f t="shared" si="13"/>
        <v>0</v>
      </c>
      <c r="AO58" s="100">
        <f t="shared" si="13"/>
        <v>0</v>
      </c>
      <c r="AP58" s="63">
        <f t="shared" si="13"/>
        <v>0</v>
      </c>
      <c r="AQ58" s="63">
        <f t="shared" si="13"/>
        <v>0</v>
      </c>
      <c r="AR58" s="63">
        <f t="shared" si="13"/>
        <v>0</v>
      </c>
      <c r="AS58" s="100">
        <f t="shared" si="13"/>
        <v>0</v>
      </c>
      <c r="AT58" s="63">
        <f t="shared" si="13"/>
        <v>0</v>
      </c>
      <c r="AU58" s="63">
        <f t="shared" si="13"/>
        <v>0</v>
      </c>
      <c r="AV58" s="63">
        <f t="shared" si="13"/>
        <v>0</v>
      </c>
      <c r="AW58" s="100">
        <f t="shared" si="13"/>
        <v>0</v>
      </c>
      <c r="AX58" s="93">
        <f t="shared" ref="AX58:BK58" si="14">SUM(AX37:AX57)</f>
        <v>0</v>
      </c>
      <c r="AY58" s="70">
        <f t="shared" si="14"/>
        <v>0</v>
      </c>
      <c r="AZ58" s="63">
        <f t="shared" si="14"/>
        <v>0</v>
      </c>
      <c r="BA58" s="63">
        <f t="shared" si="14"/>
        <v>0</v>
      </c>
      <c r="BB58" s="63">
        <f t="shared" si="14"/>
        <v>0</v>
      </c>
      <c r="BC58" s="63">
        <f t="shared" si="14"/>
        <v>0</v>
      </c>
      <c r="BD58" s="63">
        <f t="shared" si="14"/>
        <v>0</v>
      </c>
      <c r="BE58" s="63">
        <f t="shared" si="14"/>
        <v>0</v>
      </c>
      <c r="BF58" s="63">
        <f t="shared" si="14"/>
        <v>0</v>
      </c>
      <c r="BG58" s="63">
        <f t="shared" si="14"/>
        <v>0</v>
      </c>
      <c r="BH58" s="63">
        <f t="shared" si="14"/>
        <v>0</v>
      </c>
      <c r="BI58" s="63">
        <f t="shared" si="14"/>
        <v>0</v>
      </c>
      <c r="BJ58" s="63">
        <f t="shared" si="14"/>
        <v>0</v>
      </c>
      <c r="BK58" s="63">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E35"/>
  <sheetViews>
    <sheetView topLeftCell="A8" zoomScale="120" zoomScaleNormal="120" workbookViewId="0">
      <selection activeCell="A11" sqref="A11"/>
    </sheetView>
  </sheetViews>
  <sheetFormatPr baseColWidth="10" defaultColWidth="11.42578125" defaultRowHeight="15" x14ac:dyDescent="0.25"/>
  <cols>
    <col min="1" max="1" width="21" customWidth="1"/>
    <col min="2" max="4" width="20.5703125" customWidth="1"/>
    <col min="5" max="5" width="24.28515625" customWidth="1"/>
  </cols>
  <sheetData>
    <row r="1" spans="1:5" s="2" customFormat="1" ht="16.5" customHeight="1" x14ac:dyDescent="0.25">
      <c r="A1" s="433"/>
      <c r="B1" s="436" t="s">
        <v>0</v>
      </c>
      <c r="C1" s="436"/>
      <c r="D1" s="436"/>
      <c r="E1" s="125" t="s">
        <v>1</v>
      </c>
    </row>
    <row r="2" spans="1:5" s="2" customFormat="1" ht="20.25" customHeight="1" x14ac:dyDescent="0.25">
      <c r="A2" s="434"/>
      <c r="B2" s="437" t="s">
        <v>2</v>
      </c>
      <c r="C2" s="437"/>
      <c r="D2" s="437"/>
      <c r="E2" s="126" t="s">
        <v>3</v>
      </c>
    </row>
    <row r="3" spans="1:5" s="2" customFormat="1" ht="30" customHeight="1" x14ac:dyDescent="0.25">
      <c r="A3" s="434"/>
      <c r="B3" s="438" t="s">
        <v>4</v>
      </c>
      <c r="C3" s="438"/>
      <c r="D3" s="438"/>
      <c r="E3" s="126" t="s">
        <v>5</v>
      </c>
    </row>
    <row r="4" spans="1:5" s="2" customFormat="1" ht="16.5" customHeight="1" thickBot="1" x14ac:dyDescent="0.3">
      <c r="A4" s="435"/>
      <c r="B4" s="230"/>
      <c r="C4" s="230"/>
      <c r="D4" s="230"/>
      <c r="E4" s="127" t="s">
        <v>240</v>
      </c>
    </row>
    <row r="5" spans="1:5" s="2" customFormat="1" ht="9" customHeight="1" thickBot="1" x14ac:dyDescent="0.3">
      <c r="A5"/>
      <c r="B5"/>
      <c r="C5"/>
      <c r="D5"/>
      <c r="E5"/>
    </row>
    <row r="6" spans="1:5" ht="14.25" customHeight="1" x14ac:dyDescent="0.25">
      <c r="A6" s="453" t="s">
        <v>241</v>
      </c>
      <c r="B6" s="306"/>
      <c r="C6" s="306"/>
      <c r="D6" s="306"/>
      <c r="E6" s="454"/>
    </row>
    <row r="7" spans="1:5" ht="15.75" customHeight="1" thickBot="1" x14ac:dyDescent="0.3">
      <c r="A7" s="132" t="s">
        <v>242</v>
      </c>
      <c r="B7" s="133" t="s">
        <v>243</v>
      </c>
      <c r="C7" s="439" t="s">
        <v>244</v>
      </c>
      <c r="D7" s="439"/>
      <c r="E7" s="440"/>
    </row>
    <row r="8" spans="1:5" s="74" customFormat="1" ht="31.5" customHeight="1" x14ac:dyDescent="0.25">
      <c r="A8" s="164">
        <v>45320</v>
      </c>
      <c r="B8" s="165" t="s">
        <v>404</v>
      </c>
      <c r="C8" s="444" t="s">
        <v>405</v>
      </c>
      <c r="D8" s="445"/>
      <c r="E8" s="446"/>
    </row>
    <row r="9" spans="1:5" ht="33" customHeight="1" x14ac:dyDescent="0.25">
      <c r="A9" s="167">
        <v>45329</v>
      </c>
      <c r="B9" s="166" t="s">
        <v>406</v>
      </c>
      <c r="C9" s="444" t="s">
        <v>407</v>
      </c>
      <c r="D9" s="445"/>
      <c r="E9" s="446"/>
    </row>
    <row r="10" spans="1:5" ht="93.75" customHeight="1" x14ac:dyDescent="0.25">
      <c r="A10" s="185">
        <v>45357</v>
      </c>
      <c r="B10" s="186" t="s">
        <v>406</v>
      </c>
      <c r="C10" s="447" t="s">
        <v>412</v>
      </c>
      <c r="D10" s="448"/>
      <c r="E10" s="449"/>
    </row>
    <row r="11" spans="1:5" x14ac:dyDescent="0.25">
      <c r="A11" s="185"/>
      <c r="B11" s="128"/>
      <c r="C11" s="441"/>
      <c r="D11" s="442"/>
      <c r="E11" s="443"/>
    </row>
    <row r="12" spans="1:5" x14ac:dyDescent="0.25">
      <c r="A12" s="129"/>
      <c r="B12" s="128"/>
      <c r="C12" s="441"/>
      <c r="D12" s="442"/>
      <c r="E12" s="443"/>
    </row>
    <row r="13" spans="1:5" x14ac:dyDescent="0.25">
      <c r="A13" s="129"/>
      <c r="B13" s="128"/>
      <c r="C13" s="441"/>
      <c r="D13" s="442"/>
      <c r="E13" s="443"/>
    </row>
    <row r="14" spans="1:5" x14ac:dyDescent="0.25">
      <c r="A14" s="129"/>
      <c r="B14" s="128"/>
      <c r="C14" s="441"/>
      <c r="D14" s="442"/>
      <c r="E14" s="443"/>
    </row>
    <row r="15" spans="1:5" x14ac:dyDescent="0.25">
      <c r="A15" s="129"/>
      <c r="B15" s="128"/>
      <c r="C15" s="441"/>
      <c r="D15" s="442"/>
      <c r="E15" s="443"/>
    </row>
    <row r="16" spans="1:5" x14ac:dyDescent="0.25">
      <c r="A16" s="129"/>
      <c r="B16" s="128"/>
      <c r="C16" s="441"/>
      <c r="D16" s="442"/>
      <c r="E16" s="443"/>
    </row>
    <row r="17" spans="1:5" x14ac:dyDescent="0.25">
      <c r="A17" s="129"/>
      <c r="B17" s="128"/>
      <c r="C17" s="441"/>
      <c r="D17" s="442"/>
      <c r="E17" s="443"/>
    </row>
    <row r="18" spans="1:5" x14ac:dyDescent="0.25">
      <c r="A18" s="129"/>
      <c r="B18" s="128"/>
      <c r="C18" s="441"/>
      <c r="D18" s="442"/>
      <c r="E18" s="443"/>
    </row>
    <row r="19" spans="1:5" x14ac:dyDescent="0.25">
      <c r="A19" s="129"/>
      <c r="B19" s="128"/>
      <c r="C19" s="441"/>
      <c r="D19" s="442"/>
      <c r="E19" s="443"/>
    </row>
    <row r="20" spans="1:5" x14ac:dyDescent="0.25">
      <c r="A20" s="129"/>
      <c r="B20" s="128"/>
      <c r="C20" s="441"/>
      <c r="D20" s="442"/>
      <c r="E20" s="443"/>
    </row>
    <row r="21" spans="1:5" x14ac:dyDescent="0.25">
      <c r="A21" s="129"/>
      <c r="B21" s="128"/>
      <c r="C21" s="441"/>
      <c r="D21" s="442"/>
      <c r="E21" s="443"/>
    </row>
    <row r="22" spans="1:5" x14ac:dyDescent="0.25">
      <c r="A22" s="129"/>
      <c r="B22" s="128"/>
      <c r="C22" s="441"/>
      <c r="D22" s="442"/>
      <c r="E22" s="443"/>
    </row>
    <row r="23" spans="1:5" x14ac:dyDescent="0.25">
      <c r="A23" s="129"/>
      <c r="B23" s="128"/>
      <c r="C23" s="441"/>
      <c r="D23" s="442"/>
      <c r="E23" s="443"/>
    </row>
    <row r="24" spans="1:5" x14ac:dyDescent="0.25">
      <c r="A24" s="129"/>
      <c r="B24" s="128"/>
      <c r="C24" s="441"/>
      <c r="D24" s="442"/>
      <c r="E24" s="443"/>
    </row>
    <row r="25" spans="1:5" x14ac:dyDescent="0.25">
      <c r="A25" s="129"/>
      <c r="B25" s="128"/>
      <c r="C25" s="441"/>
      <c r="D25" s="442"/>
      <c r="E25" s="443"/>
    </row>
    <row r="26" spans="1:5" x14ac:dyDescent="0.25">
      <c r="A26" s="129"/>
      <c r="B26" s="128"/>
      <c r="C26" s="441"/>
      <c r="D26" s="442"/>
      <c r="E26" s="443"/>
    </row>
    <row r="27" spans="1:5" x14ac:dyDescent="0.25">
      <c r="A27" s="129"/>
      <c r="B27" s="128"/>
      <c r="C27" s="441"/>
      <c r="D27" s="442"/>
      <c r="E27" s="443"/>
    </row>
    <row r="28" spans="1:5" x14ac:dyDescent="0.25">
      <c r="A28" s="129"/>
      <c r="B28" s="128"/>
      <c r="C28" s="441"/>
      <c r="D28" s="442"/>
      <c r="E28" s="443"/>
    </row>
    <row r="29" spans="1:5" x14ac:dyDescent="0.25">
      <c r="A29" s="129"/>
      <c r="B29" s="128"/>
      <c r="C29" s="441"/>
      <c r="D29" s="442"/>
      <c r="E29" s="443"/>
    </row>
    <row r="30" spans="1:5" x14ac:dyDescent="0.25">
      <c r="A30" s="129"/>
      <c r="B30" s="128"/>
      <c r="C30" s="441"/>
      <c r="D30" s="442"/>
      <c r="E30" s="443"/>
    </row>
    <row r="31" spans="1:5" x14ac:dyDescent="0.25">
      <c r="A31" s="129"/>
      <c r="B31" s="128"/>
      <c r="C31" s="441"/>
      <c r="D31" s="442"/>
      <c r="E31" s="443"/>
    </row>
    <row r="32" spans="1:5" x14ac:dyDescent="0.25">
      <c r="A32" s="129"/>
      <c r="B32" s="128"/>
      <c r="C32" s="441"/>
      <c r="D32" s="442"/>
      <c r="E32" s="443"/>
    </row>
    <row r="33" spans="1:5" x14ac:dyDescent="0.25">
      <c r="A33" s="129"/>
      <c r="B33" s="128"/>
      <c r="C33" s="441"/>
      <c r="D33" s="442"/>
      <c r="E33" s="443"/>
    </row>
    <row r="34" spans="1:5" x14ac:dyDescent="0.25">
      <c r="A34" s="129"/>
      <c r="B34" s="128"/>
      <c r="C34" s="441"/>
      <c r="D34" s="442"/>
      <c r="E34" s="443"/>
    </row>
    <row r="35" spans="1:5" ht="15.75" thickBot="1" x14ac:dyDescent="0.3">
      <c r="A35" s="130"/>
      <c r="B35" s="131"/>
      <c r="C35" s="450"/>
      <c r="D35" s="451"/>
      <c r="E35" s="452"/>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E7:G10"/>
  <sheetViews>
    <sheetView workbookViewId="0">
      <selection activeCell="I10" sqref="I10"/>
    </sheetView>
  </sheetViews>
  <sheetFormatPr baseColWidth="10" defaultRowHeight="15" x14ac:dyDescent="0.25"/>
  <cols>
    <col min="5" max="5" width="21.42578125" customWidth="1"/>
    <col min="7" max="7" width="16.7109375" bestFit="1" customWidth="1"/>
  </cols>
  <sheetData>
    <row r="7" spans="5:7" x14ac:dyDescent="0.25">
      <c r="E7" s="192">
        <v>468064866</v>
      </c>
      <c r="G7" s="192">
        <v>118983788</v>
      </c>
    </row>
    <row r="8" spans="5:7" x14ac:dyDescent="0.25">
      <c r="E8" s="192">
        <v>115293232</v>
      </c>
      <c r="G8" s="192">
        <v>25136859</v>
      </c>
    </row>
    <row r="9" spans="5:7" x14ac:dyDescent="0.25">
      <c r="E9" s="192">
        <v>586840006</v>
      </c>
      <c r="G9" s="192">
        <v>140545048</v>
      </c>
    </row>
    <row r="10" spans="5:7" x14ac:dyDescent="0.25">
      <c r="E10" s="193">
        <f>SUM(E7:E9)</f>
        <v>1170198104</v>
      </c>
      <c r="G10" s="193">
        <f>SUM(G7:G9)</f>
        <v>284665695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2E8B72-858C-4889-8960-E361352B4DBB}">
  <ds:schemaRefs>
    <ds:schemaRef ds:uri="http://purl.org/dc/elements/1.1/"/>
    <ds:schemaRef ds:uri="http://schemas.microsoft.com/office/2006/metadata/properties"/>
    <ds:schemaRef ds:uri="fe9e2b3d-4c1d-4923-bca8-f2013ad4d455"/>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bea38547-d34c-4dfd-b958-4ddc302b48de"/>
    <ds:schemaRef ds:uri="http://www.w3.org/XML/1998/namespace"/>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Metas PA 1</vt:lpstr>
      <vt:lpstr>Metas PA 2</vt:lpstr>
      <vt:lpstr>Metas PA 3</vt:lpstr>
      <vt:lpstr>Metas PA 4</vt:lpstr>
      <vt:lpstr>Indicadores PA</vt:lpstr>
      <vt:lpstr>Hoja1</vt:lpstr>
      <vt:lpstr>Territorialización PA</vt:lpstr>
      <vt:lpstr>Control de Cambios</vt:lpstr>
      <vt:lpstr>Hoja3</vt:lpstr>
      <vt:lpstr>LISTAS</vt:lpstr>
      <vt:lpstr>'Indicadores PA'!Área_de_impresión</vt:lpstr>
      <vt:lpstr>'Metas PA 1'!Área_de_impresión</vt:lpstr>
      <vt:lpstr>'Metas PA 2'!Área_de_impresión</vt:lpstr>
      <vt:lpstr>'Metas PA 3'!Área_de_impresión</vt:lpstr>
      <vt:lpstr>'Metas PA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cp:lastPrinted>2024-05-09T19:04:08Z</cp:lastPrinted>
  <dcterms:created xsi:type="dcterms:W3CDTF">2011-04-26T22:16:52Z</dcterms:created>
  <dcterms:modified xsi:type="dcterms:W3CDTF">2024-05-15T14:16:58Z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