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secretariadistritald-my.sharepoint.com/personal/crlopez_sdmujer_gov_co/Documents/7738 Políticas Públicas/Seguimiento PA/"/>
    </mc:Choice>
  </mc:AlternateContent>
  <xr:revisionPtr revIDLastSave="0" documentId="8_{09E77F97-6596-4518-991E-E5B04AF0B72D}" xr6:coauthVersionLast="47" xr6:coauthVersionMax="47" xr10:uidLastSave="{00000000-0000-0000-0000-000000000000}"/>
  <bookViews>
    <workbookView xWindow="-120" yWindow="-120" windowWidth="29040" windowHeight="15720" xr2:uid="{00000000-000D-0000-FFFF-FFFF00000000}"/>
  </bookViews>
  <sheets>
    <sheet name="Meta 1 PA proyecto" sheetId="40" r:id="rId1"/>
    <sheet name="Meta 4 PA proyecto" sheetId="43" r:id="rId2"/>
    <sheet name="Meta 5 PA proyecto" sheetId="44" r:id="rId3"/>
    <sheet name="Meta 6 PA proyecto" sheetId="45" r:id="rId4"/>
    <sheet name="Indicadores PA" sheetId="36" r:id="rId5"/>
    <sheet name="Siglas" sheetId="46" state="hidden" r:id="rId6"/>
    <sheet name="Hoja1" sheetId="42" state="hidden" r:id="rId7"/>
    <sheet name="Territorialización PA" sheetId="37" state="hidden" r:id="rId8"/>
    <sheet name="Control de Cambios" sheetId="41" r:id="rId9"/>
    <sheet name="Sigla" sheetId="47" r:id="rId10"/>
    <sheet name="LISTAS" sheetId="38" state="hidden" r:id="rId11"/>
  </sheets>
  <definedNames>
    <definedName name="_xlnm._FilterDatabase" localSheetId="4" hidden="1">'Indicadores PA'!$A$12:$AY$12</definedName>
    <definedName name="_xlnm.Print_Area" localSheetId="4">'Indicadores PA'!$A$1:$AY$23</definedName>
    <definedName name="_xlnm.Print_Area" localSheetId="0">'Meta 1 PA proyecto'!$A$1:$AE$50</definedName>
    <definedName name="_xlnm.Print_Area" localSheetId="1">'Meta 4 PA proyecto'!$A$1:$AE$44</definedName>
    <definedName name="_xlnm.Print_Area" localSheetId="2">'Meta 5 PA proyecto'!$A$1:$AE$44</definedName>
    <definedName name="_xlnm.Print_Area" localSheetId="3">'Meta 6 PA proyecto'!$A$1:$AE$46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15" i="36" l="1"/>
  <c r="B24" i="45" l="1"/>
  <c r="C24" i="45" s="1"/>
  <c r="D24" i="45" s="1"/>
  <c r="B24" i="44"/>
  <c r="C24" i="44" s="1"/>
  <c r="B24" i="43"/>
  <c r="C24" i="43" s="1"/>
  <c r="N24" i="43" s="1"/>
  <c r="C24" i="40"/>
  <c r="D24" i="40" s="1"/>
  <c r="B24" i="40"/>
  <c r="AS13" i="36"/>
  <c r="AT13" i="36" s="1"/>
  <c r="AS14" i="36"/>
  <c r="AT14" i="36" s="1"/>
  <c r="P36" i="44"/>
  <c r="P35" i="44"/>
  <c r="P36" i="45"/>
  <c r="P35" i="45"/>
  <c r="N25" i="45"/>
  <c r="O25" i="45" s="1"/>
  <c r="N23" i="45"/>
  <c r="O23" i="45" s="1"/>
  <c r="N22" i="45"/>
  <c r="N25" i="44"/>
  <c r="O25" i="44" s="1"/>
  <c r="N23" i="44"/>
  <c r="O23" i="44" s="1"/>
  <c r="N22" i="44"/>
  <c r="N25" i="43"/>
  <c r="N23" i="43"/>
  <c r="O23" i="43" s="1"/>
  <c r="N22" i="43"/>
  <c r="AC23" i="43"/>
  <c r="AD23" i="43" s="1"/>
  <c r="AC24" i="43"/>
  <c r="AC25" i="43"/>
  <c r="AD25" i="43" s="1"/>
  <c r="N24" i="40" l="1"/>
  <c r="O25" i="43"/>
  <c r="N24" i="45"/>
  <c r="N24" i="44"/>
  <c r="AC25" i="40" l="1"/>
  <c r="AD25" i="40" s="1"/>
  <c r="AE25" i="40" l="1"/>
  <c r="P35" i="43"/>
  <c r="P36" i="40"/>
  <c r="P35" i="40"/>
  <c r="AC23" i="40" l="1"/>
  <c r="AS16" i="36"/>
  <c r="AT16" i="36" s="1"/>
  <c r="AS17" i="36"/>
  <c r="AT17" i="36" s="1"/>
  <c r="AS18" i="36"/>
  <c r="AT18" i="36" s="1"/>
  <c r="AS19" i="36"/>
  <c r="AT19" i="36" s="1"/>
  <c r="P46" i="45"/>
  <c r="P45" i="45"/>
  <c r="P44" i="45"/>
  <c r="P43" i="45"/>
  <c r="P42" i="45"/>
  <c r="P41" i="45"/>
  <c r="A35" i="45"/>
  <c r="P30" i="45"/>
  <c r="A30" i="45"/>
  <c r="AC25" i="45"/>
  <c r="AD25" i="45" s="1"/>
  <c r="AC24" i="45"/>
  <c r="AC23" i="45"/>
  <c r="AD23" i="45" s="1"/>
  <c r="AC22" i="45"/>
  <c r="P44" i="44"/>
  <c r="P43" i="44"/>
  <c r="P42" i="44"/>
  <c r="P41" i="44"/>
  <c r="A35" i="44"/>
  <c r="P30" i="44"/>
  <c r="A30" i="44"/>
  <c r="AC25" i="44"/>
  <c r="AD25" i="44" s="1"/>
  <c r="AC24" i="44"/>
  <c r="AC23" i="44"/>
  <c r="AD23" i="44" s="1"/>
  <c r="AC22" i="44"/>
  <c r="P44" i="43"/>
  <c r="P43" i="43"/>
  <c r="P42" i="43"/>
  <c r="P41" i="43"/>
  <c r="A35" i="43"/>
  <c r="P30" i="43"/>
  <c r="A30" i="43"/>
  <c r="AC22" i="43"/>
  <c r="P48" i="40"/>
  <c r="P47" i="40"/>
  <c r="A35" i="40"/>
  <c r="A30" i="40"/>
  <c r="N22"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R58" i="37" s="1"/>
  <c r="AY38" i="37"/>
  <c r="AY58" i="37" s="1"/>
  <c r="AX38" i="37"/>
  <c r="AX58" i="37" s="1"/>
  <c r="S38" i="37"/>
  <c r="R38" i="37"/>
  <c r="AY37" i="37"/>
  <c r="AX37" i="37"/>
  <c r="S37" i="37"/>
  <c r="S58" i="37"/>
  <c r="R37" i="37"/>
  <c r="AW32" i="37"/>
  <c r="AV32" i="37"/>
  <c r="AU32" i="37"/>
  <c r="AT32" i="37"/>
  <c r="AS32" i="37"/>
  <c r="AR32" i="37"/>
  <c r="AQ32" i="37"/>
  <c r="AP32" i="37"/>
  <c r="AO32" i="37"/>
  <c r="AN32" i="37"/>
  <c r="AM32" i="37"/>
  <c r="AL32" i="37"/>
  <c r="AK32" i="37"/>
  <c r="AJ32" i="37"/>
  <c r="AI32" i="37"/>
  <c r="AH32" i="37"/>
  <c r="Q32" i="37"/>
  <c r="M32" i="37"/>
  <c r="I32" i="37"/>
  <c r="E32" i="37"/>
  <c r="AY12" i="37"/>
  <c r="AY32" i="37" s="1"/>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S32" i="37" s="1"/>
  <c r="J32" i="37"/>
  <c r="K32" i="37"/>
  <c r="L32" i="37"/>
  <c r="AX14" i="37"/>
  <c r="AX15" i="37"/>
  <c r="AX16" i="37"/>
  <c r="AX17" i="37"/>
  <c r="AX18" i="37"/>
  <c r="AX19" i="37"/>
  <c r="AX20" i="37"/>
  <c r="AX21" i="37"/>
  <c r="AX22" i="37"/>
  <c r="N23" i="40"/>
  <c r="O23" i="40" s="1"/>
  <c r="T32" i="37"/>
  <c r="U32" i="37"/>
  <c r="V32" i="37"/>
  <c r="W32" i="37"/>
  <c r="X32" i="37"/>
  <c r="AZ32" i="37"/>
  <c r="BA32" i="37"/>
  <c r="BB32" i="37"/>
  <c r="BC32" i="37"/>
  <c r="BD32" i="37"/>
  <c r="BE32" i="37"/>
  <c r="AC22" i="40"/>
  <c r="N25" i="40"/>
  <c r="O25" i="40" s="1"/>
  <c r="P50" i="40"/>
  <c r="P49" i="40"/>
  <c r="P46" i="40"/>
  <c r="P45" i="40"/>
  <c r="P44" i="40"/>
  <c r="P43" i="40"/>
  <c r="P42" i="40"/>
  <c r="P41" i="40"/>
  <c r="P30" i="40"/>
  <c r="AX12" i="37"/>
  <c r="AX13" i="37"/>
  <c r="AX23" i="37"/>
  <c r="AX24" i="37"/>
  <c r="AX25" i="37"/>
  <c r="AX26" i="37"/>
  <c r="AX27" i="37"/>
  <c r="AX28" i="37"/>
  <c r="AX29" i="37"/>
  <c r="AX30" i="37"/>
  <c r="AX31" i="37"/>
  <c r="AX11" i="37"/>
  <c r="AX32" i="37" s="1"/>
  <c r="R12" i="37"/>
  <c r="R32" i="37" s="1"/>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D23" i="40" l="1"/>
  <c r="AE23" i="40"/>
  <c r="AE25" i="45"/>
  <c r="AE23" i="45"/>
  <c r="AE23" i="44"/>
  <c r="AE25" i="44"/>
  <c r="AE23" i="43"/>
  <c r="AE25"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0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1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1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1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1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1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1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1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1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2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2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2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2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2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2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2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2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3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3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3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3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3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3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3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3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U5" authorId="0" shapeId="0" xr:uid="{00000000-0006-0000-0400-000001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V5" authorId="1" shapeId="0" xr:uid="{00000000-0006-0000-0400-000002000000}">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W5" authorId="0" shapeId="0" xr:uid="{00000000-0006-0000-04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4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4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4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t>
        </r>
      </text>
    </comment>
    <comment ref="F11" authorId="0" shapeId="0" xr:uid="{00000000-0006-0000-0400-000007000000}">
      <text>
        <r>
          <rPr>
            <b/>
            <sz val="10"/>
            <color rgb="FF000000"/>
            <rFont val="Tahoma"/>
            <family val="2"/>
          </rPr>
          <t>Microsoft Office User:</t>
        </r>
        <r>
          <rPr>
            <sz val="10"/>
            <color rgb="FF000000"/>
            <rFont val="Tahoma"/>
            <family val="2"/>
          </rPr>
          <t xml:space="preserve">
</t>
        </r>
        <r>
          <rPr>
            <sz val="10"/>
            <color rgb="FF000000"/>
            <rFont val="Tahoma"/>
            <family val="2"/>
          </rPr>
          <t xml:space="preserve">Corresponde a la meta PDD o meta proyecto articulada con el indicador de actividad a medir.
</t>
        </r>
        <r>
          <rPr>
            <sz val="10"/>
            <color rgb="FF000000"/>
            <rFont val="Tahoma"/>
            <family val="2"/>
          </rPr>
          <t>Así mismo, se podrá establecer la meta para los indicadores POA y de Planes Decreto 612.</t>
        </r>
      </text>
    </comment>
    <comment ref="G11" authorId="0" shapeId="0" xr:uid="{00000000-0006-0000-0400-000008000000}">
      <text>
        <r>
          <rPr>
            <b/>
            <sz val="10"/>
            <color rgb="FF000000"/>
            <rFont val="Tahoma"/>
            <family val="2"/>
          </rPr>
          <t>Microsoft Office User:</t>
        </r>
        <r>
          <rPr>
            <sz val="10"/>
            <color rgb="FF000000"/>
            <rFont val="Tahoma"/>
            <family val="2"/>
          </rPr>
          <t xml:space="preserve">
</t>
        </r>
        <r>
          <rPr>
            <sz val="10"/>
            <color rgb="FF000000"/>
            <rFont val="Tahoma"/>
            <family val="2"/>
          </rPr>
          <t xml:space="preserve">Detallar la expresión cualitativa del indicador.
</t>
        </r>
        <r>
          <rPr>
            <sz val="10"/>
            <color rgb="FF000000"/>
            <rFont val="Tahoma"/>
            <family val="2"/>
          </rPr>
          <t>Objeto + condición deseada del objeto (verbo conjugado) + elementos adicionales de contexto descriptivo</t>
        </r>
      </text>
    </comment>
    <comment ref="I11" authorId="0" shapeId="0" xr:uid="{00000000-0006-0000-04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L11" authorId="0" shapeId="0" xr:uid="{00000000-0006-0000-0400-00000A000000}">
      <text>
        <r>
          <rPr>
            <b/>
            <sz val="10"/>
            <color rgb="FF000000"/>
            <rFont val="Tahoma"/>
            <family val="2"/>
          </rPr>
          <t>Microsoft Office User:</t>
        </r>
        <r>
          <rPr>
            <sz val="10"/>
            <color rgb="FF000000"/>
            <rFont val="Tahoma"/>
            <family val="2"/>
          </rPr>
          <t xml:space="preserve">
</t>
        </r>
        <r>
          <rPr>
            <sz val="10"/>
            <color rgb="FF000000"/>
            <rFont val="Tahoma"/>
            <family val="2"/>
          </rPr>
          <t>Describe los pasos o el proceso para calcular el indicador</t>
        </r>
      </text>
    </comment>
    <comment ref="N11" authorId="2" shapeId="0" xr:uid="{00000000-0006-0000-0400-00000B000000}">
      <text>
        <r>
          <rPr>
            <b/>
            <sz val="9"/>
            <color indexed="81"/>
            <rFont val="Tahoma"/>
            <family val="2"/>
          </rPr>
          <t xml:space="preserve">User:
</t>
        </r>
        <r>
          <rPr>
            <sz val="9"/>
            <color indexed="81"/>
            <rFont val="Tahoma"/>
            <family val="2"/>
          </rPr>
          <t>Para los indicadores POA, únicamente diligenciar la vigencia a formular.</t>
        </r>
        <r>
          <rPr>
            <sz val="9"/>
            <color indexed="81"/>
            <rFont val="Tahoma"/>
            <family val="2"/>
          </rPr>
          <t xml:space="preserve">
</t>
        </r>
      </text>
    </comment>
    <comment ref="S11" authorId="0" shapeId="0" xr:uid="{00000000-0006-0000-0400-00000C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8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8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8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<sst xmlns="http://schemas.openxmlformats.org/spreadsheetml/2006/main" count="1611" uniqueCount="648">
  <si>
    <t>SECRETARÍA DISTRITAL DE LA MUJER</t>
  </si>
  <si>
    <t>Código: DE-FO-5</t>
  </si>
  <si>
    <t xml:space="preserve">DIRECCIONAMIENTO ESTRATEGICO </t>
  </si>
  <si>
    <t>Versión: 12</t>
  </si>
  <si>
    <t xml:space="preserve">FORMULACIÓN Y SEGUIMIENTO  PLAN DE ACCIÓN </t>
  </si>
  <si>
    <t>Fecha de Emisión: 22/12/2023</t>
  </si>
  <si>
    <t>Libro 2 (vigencia 2024) Página 1 de 4</t>
  </si>
  <si>
    <t>PERIODO REPORTADO</t>
  </si>
  <si>
    <t>MAR</t>
  </si>
  <si>
    <t>FECHA DE REPORTE</t>
  </si>
  <si>
    <t>TIPO DE REPORTE</t>
  </si>
  <si>
    <t>FORMULACION</t>
  </si>
  <si>
    <t>ACTUALIZACION</t>
  </si>
  <si>
    <t>SEGUIMIENTO</t>
  </si>
  <si>
    <t>X</t>
  </si>
  <si>
    <t>NOMBRE DEL PROYECTO</t>
  </si>
  <si>
    <t>7738 - Implementación de las Políticas Públicas lideradas por la Secretaría de la Mujer y Transversalización de género para promover igualdad, desarrollo de capacidades y reconocimiento de las mujeres en Bogotá</t>
  </si>
  <si>
    <t>PROPÓSITO</t>
  </si>
  <si>
    <t>1- Hacer un nuevo contrato social con igualdad de oportunidades para la inclusión social, productiva y política</t>
  </si>
  <si>
    <t>LOGRO</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</si>
  <si>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</si>
  <si>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</si>
  <si>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5 - Promoción de la igualdad, el desarrollo de capacidades y el reconocimiento de las mujeres</t>
  </si>
  <si>
    <t>DESCRIPCIÓN DE LA META (ACTIVIDAD MGA)</t>
  </si>
  <si>
    <t>1 - Acompañar técnicamente a 15 sectores de la Administración Distrital en la inclusión del enfoque de género en las políticas, planes,  programas y proyectos así como en su cultura organizacional e institucional</t>
  </si>
  <si>
    <t>EJECUCIÓN PRESUPUESTAL DEL PROYECTO</t>
  </si>
  <si>
    <t>RESERVA CONSTITUIDA</t>
  </si>
  <si>
    <t>RESERVAS VIGENCIA ANTERIOR (en pesos, sin decimales)</t>
  </si>
  <si>
    <t>PRESUPUESTO ASIGNADO EN LA VIGENCIA ACTUAL (en pesos, sin decimales)</t>
  </si>
  <si>
    <t>ENE</t>
  </si>
  <si>
    <t>FEB</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</si>
  <si>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</si>
  <si>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</si>
  <si>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</si>
  <si>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</si>
  <si>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</si>
  <si>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</si>
  <si>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</si>
  <si>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</si>
  <si>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</si>
  <si>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</si>
  <si>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</si>
  <si>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</si>
  <si>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</si>
  <si>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</si>
  <si>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</si>
  <si>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</si>
  <si>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</si>
  <si>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</si>
  <si>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</si>
  <si>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</si>
  <si>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</si>
  <si>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</si>
  <si>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</si>
  <si>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</si>
  <si>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</si>
  <si>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N/A</t>
  </si>
  <si>
    <t>No aplica</t>
  </si>
  <si>
    <t xml:space="preserve">Las reservas presupuestales has presentado los siguientes giros:
-	Enero 2024: Se realizó el giró correspondiente a la cuenta por pagar constituida en el mes de diciembre de 2023 de los eventos realizados por la DDDP del Contrato 986 de 2023 de Operador Logístico. 
-	Febrero 2024: Se realizó el giro de las adiciones (27 días del mes enero de 2024) de los Contratos de Prestación de Servicios y Apoyo a la Gestión No. 115 y 119 de 2023   </t>
  </si>
  <si>
    <t>REPORTE METAS VIGENCIA (Ejecución vigencia)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</si>
  <si>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</si>
  <si>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</si>
  <si>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</si>
  <si>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</si>
  <si>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</si>
  <si>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</si>
  <si>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</si>
  <si>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</si>
  <si>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r>
      <rPr>
        <sz val="11"/>
        <color rgb="FF000000"/>
        <rFont val="Times New Roman"/>
        <family val="1"/>
      </rPr>
      <t xml:space="preserve">Se realizó acompañamiento técnico para la definición de planes de trabajo de la 2da fase de Sello por medio de reuniones de articulación con las entidades, se realizó acompañamiento por medio de la participación en  instancias, se elaboró material pedagógico y metodológico sobre incorporación del enfoque de género en 6 sectores priorizados en cumplimiento de compromisos de los primeros 100 días de la Administración Distrital,  se realizó sensibilización sobre incorporación del enfoque de género al sector Ambiente y se elaboró el concepto técnico guía de acciones para prevención y denuncia de la violencia basada en género IDU. </t>
    </r>
    <r>
      <rPr>
        <b/>
        <sz val="11"/>
        <color rgb="FF000000"/>
        <rFont val="Times New Roman"/>
        <family val="1"/>
      </rPr>
      <t xml:space="preserve">Sello En Igualdad: </t>
    </r>
    <r>
      <rPr>
        <sz val="11"/>
        <color rgb="FF000000"/>
        <rFont val="Times New Roman"/>
        <family val="1"/>
      </rPr>
      <t>Linea de trabajo sector público Se realizaron 3 reuniones de alistamiento de la fase 3 del mecanismos. / Línea de trabajo sector privado: Se realizaron 9 reuniones de primer contacto en las que se socializó el Sello En Igualdad.  Se implementaron 3 talleres del catálogo de herramientas para IES y empresas alcanzando a 43 personas.</t>
    </r>
  </si>
  <si>
    <r>
      <rPr>
        <sz val="11"/>
        <color rgb="FF000000"/>
        <rFont val="Times New Roman"/>
        <family val="1"/>
      </rPr>
      <t xml:space="preserve"> Se realizó acompañamiento técnico para la definición de planes de trabajo de la 2da fase de Sello por medio de reuniones de articulación con las entidades, se realizó acompañamiento por medio de la participación en  instancias, se elaboró material pedagógico y metodológico sobre incorporación del enfoque de género en 6 sectores priorizados en cumplimiento de compromisos de los primeros 100 días de la Administración Distrital,  se realizó sensibilización sobre incorporación del enfoque de género al sector Ambiente y se elaboró el concepto técnico guía de acciones para prevención y denuncia de la violencia basada en género IDU. </t>
    </r>
    <r>
      <rPr>
        <b/>
        <sz val="11"/>
        <color rgb="FF000000"/>
        <rFont val="Times New Roman"/>
        <family val="1"/>
      </rPr>
      <t xml:space="preserve">Sello En Igualdad: </t>
    </r>
    <r>
      <rPr>
        <sz val="11"/>
        <color rgb="FFC0504D"/>
        <rFont val="Times New Roman"/>
        <family val="1"/>
      </rPr>
      <t xml:space="preserve"> </t>
    </r>
    <r>
      <rPr>
        <sz val="11"/>
        <color rgb="FF000000"/>
        <rFont val="Times New Roman"/>
        <family val="1"/>
      </rPr>
      <t>Línea de trabajo con sector público:</t>
    </r>
    <r>
      <rPr>
        <sz val="11"/>
        <color rgb="FF92D050"/>
        <rFont val="Times New Roman"/>
        <family val="1"/>
      </rPr>
      <t xml:space="preserve"> </t>
    </r>
    <r>
      <rPr>
        <sz val="11"/>
        <color rgb="FF000000"/>
        <rFont val="Times New Roman"/>
        <family val="1"/>
      </rPr>
      <t>Se realizaron 3 reuniones de alistamiento de la fase 3 del mecanismos. / Línea de trabajo sector privado: Se realizaron 13 reuniones de primer contacto en las que se socializó el Sello En Igualdad. Se implementaron 3 talleres del catálogo de herramientas para IES y empresas alcanzando a 43 personas.</t>
    </r>
  </si>
  <si>
    <t xml:space="preserve">No se presentaron retrasos </t>
  </si>
  <si>
    <t>Transversalización: El acompañamiento técnico a los sectores de la Administración Distrital beneficia a contratistas y funcionarias de las entidades públicas y de forma indirecta las mujeres desde sus diversidades de Bogotá D.C., brindando conocimiento e insumos técnicos y metodológicos para la transversalización del enfoque de género favoreciendo la adecuación institucional, la transformación de la cultura organizacional y la garantía de derechos de las mujeres desde la misionalidad de cada uno de sus sectores.</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</si>
  <si>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</si>
  <si>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</si>
  <si>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</si>
  <si>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</si>
  <si>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</si>
  <si>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</si>
  <si>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</si>
  <si>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</si>
  <si>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</si>
  <si>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</si>
  <si>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</si>
  <si>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</si>
  <si>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</si>
  <si>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</si>
  <si>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</si>
  <si>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</si>
  <si>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</si>
  <si>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</si>
  <si>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</si>
  <si>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</si>
  <si>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</si>
  <si>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</si>
  <si>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1. Realizar el acompañamiento técnico a los sectores y las entidades de la administración distrital para la definición de acciones de la Estrategia de Transversalización del Enfoque de Género, el Plan de Igualdad de Oportunidades para la Equidad de Género en el marco de la implementación de "En Igualdad: Sello Distrital de Igualdad de Género".</t>
  </si>
  <si>
    <r>
      <rPr>
        <b/>
        <sz val="11"/>
        <color rgb="FF000000"/>
        <rFont val="Times New Roman"/>
        <family val="1"/>
      </rPr>
      <t xml:space="preserve">ACUMULADO: </t>
    </r>
    <r>
      <rPr>
        <sz val="11"/>
        <color rgb="FF000000"/>
        <rFont val="Times New Roman"/>
        <family val="1"/>
      </rPr>
      <t xml:space="preserve">Se realizó acompañamiento técnico para la definición de planes de trabajo de la 2da Fase de sello a 10 entidades así: (1) IDPYBA, (2) UMV, (1) METRO, (2) ATENEA, (1) IDEP, (2) CAPITALSALUD, (1) SUB RED SUR OCCIDENTE, (1) IDT, (1) IDIGER y (2) LOTERIA DE BOGOTÁ. 
</t>
    </r>
    <r>
      <rPr>
        <b/>
        <sz val="11"/>
        <color rgb="FF000000"/>
        <rFont val="Times New Roman"/>
        <family val="1"/>
      </rPr>
      <t xml:space="preserve"> 
MARZO: </t>
    </r>
    <r>
      <rPr>
        <sz val="11"/>
        <color rgb="FF000000"/>
        <rFont val="Times New Roman"/>
        <family val="1"/>
      </rPr>
      <t xml:space="preserve">Se realizó acompañamiento técnico para la definición de planes de trabajo de la 2da fase de Sello a 2 entidades así: (1) IDIGER, (2) LOTERIA DE BOGOTÁ </t>
    </r>
  </si>
  <si>
    <t>Actividad 1</t>
  </si>
  <si>
    <t>2. Realizar el acompañamiento técnico a las mesas, comités y comisiones de los sectores y las entidades de la administración distrital.</t>
  </si>
  <si>
    <t>Actividad 2</t>
  </si>
  <si>
    <t>3. Realizar el acompañamiento técnico para la implementación del enfoque de género en pro de la transformación de la cultura institucional  y en la labor misional de los sectores de la administración distrital y sus entidades, por ejemplo a través de la elaboración de documentos, manuales, lineamientos, informes, guías, sensibilizaciones, talleres, charlas, recorridos entre otros.</t>
  </si>
  <si>
    <t>4.  Apoyar la implementación del Trazador Presupuestal de Igualdad y Equidad de Género (aportes a documentos, informes, participación en mesas, sensibilizaciones)</t>
  </si>
  <si>
    <r>
      <rPr>
        <b/>
        <sz val="11"/>
        <color rgb="FF000000"/>
        <rFont val="Times New Roman"/>
        <family val="1"/>
      </rPr>
      <t>ACUMULADO:</t>
    </r>
    <r>
      <rPr>
        <sz val="11"/>
        <color rgb="FF000000"/>
        <rFont val="Times New Roman"/>
        <family val="1"/>
      </rPr>
      <t xml:space="preserve"> Se remitió la propuesta de marcación en el TPIEG para la vigencia 2024 a 45 entidades de los 15 sectores de la administración distrital. Se realizaron 2 talleres Magistrales sobre la conceptualización del TPIEG a las entidades distritales.  Se desarrollaron 9 talleres uno a uno con las entidades distritales y 2 reuniones de acompañamiento tècnico a la marcación en el TPIEG 2024 y se elaborò y pùblico el Informe del TPIEG vigencia 2023.
</t>
    </r>
    <r>
      <rPr>
        <b/>
        <sz val="11"/>
        <color rgb="FF8064A2"/>
        <rFont val="Times New Roman"/>
        <family val="1"/>
      </rPr>
      <t xml:space="preserve">
</t>
    </r>
    <r>
      <rPr>
        <b/>
        <sz val="11"/>
        <color rgb="FF000000"/>
        <rFont val="Times New Roman"/>
        <family val="1"/>
      </rPr>
      <t xml:space="preserve">MARZO: </t>
    </r>
    <r>
      <rPr>
        <sz val="11"/>
        <color rgb="FF000000"/>
        <rFont val="Times New Roman"/>
        <family val="1"/>
      </rPr>
      <t>Se remitió la propuesta de marcación en el TPIEG para la vigencia 2024 a 45 entidades de los 15 sectores de la administración distrital. Se realizaron 2 talleres Magistrales sobre la conceptualización del TPIEG a las entidades distritales TPIEG con 113 personas de 30 entidades de la administración distrital. Se desarrollaron 9 talleres uno a uno con las entidades distritales y 2 reuniones de acompañamiento tècnico a la marcación en el TPIEG 2024 y se elaboró y publicó el Informe del TPIEG vigencia 2023.</t>
    </r>
  </si>
  <si>
    <t>Actividad 4</t>
  </si>
  <si>
    <t>5. Implementar “En Igualdad”- Sello Distrital de Igualdad de Género como mecanismo para reconocer, medir e incentivar la inclusión del enfoque de género en las políticas, planes, programas y proyectos de las entidades Distritales así como en su cultura organizacional e institucional.</t>
  </si>
  <si>
    <t>Actividad 5</t>
  </si>
  <si>
    <t>*Incluir tantas filas sean necesarias</t>
  </si>
  <si>
    <t>4 - Realizar el seguimiento de 2 Políticas Públicas lideradas por la Secretaría Distrital de la Mujer</t>
  </si>
  <si>
    <t>DESCRIPCIÓN DE LA META</t>
  </si>
  <si>
    <t xml:space="preserve">Retroalimentación de reportes de plan de acción de la PPMyEG IV trimestre 2023, incorporando recomendaciones en los reportes cuantitativos, cualitativos, de enfoques y financiero. Los sectores retroalimentados en el mes de marzo fueron: Planeación y Seguridad.
Realización mesas técnicas de seguimiento a la implementación de la PPMyEG, de los sectores Gobierno, Seguridad, Jurídica, Mujeres, Desarrollo Económico, Hacienda y Movilidad.
Recepción de reportes de Plan de Trabajo de Sello fase 1, revisión técnica, análisis y retroalimentación de los reportes del IV trimestre 2023, de las siguientes entidades y sectores:IDARTES, DASCD, EDU, HAC y JBB.
Actualización de matriz de consolidación interna de seguimiento a planes de trabajo sello fase I.
Revisión, retroalimentación y consolidación del reporte de logros de transversalización de género del Sector Gobierno y se actualizó el informe de logros de transversalización de género del año 2023
Realización matriz de registro de información territorial 2023 de la PPMyEG
Retroalimentación de reportes de plan de acción de la PPASP IV trimestre del 2023, incorporando recomendaciones en los reportes cuantitativos, cualitativos, de enfoques y financiero de los sectores SDP, SEGy AMB.
Realización mesas técnicas de seguimiento a la implementación de la PPASP, de los sectores MOV, CUL, JUR y SEG.
Actualización matrices de consolidación de reportes de plan de acción de la PPMyEG y PPASP, en formato interno de la SDMujer y de la SDP.
</t>
  </si>
  <si>
    <t>Retroalimentación de reportes del IV Trimestre 2023 de la PPMyEG de los sectores CUL, JUR, HAC, AMB, INT, HAB, DEE, MOV, MUJ, SAL, EDU, GEP, GOB, SEG y SDP. Así como seguimiento a los reportes de plan de acción de la PPASP, de los sectores CUL, JUR, INT,  HAB, MOV, MUJ, DEE, GEP, EDU, SAL, GOB, SDP, SEG y AMB. 
Realización mesas técnicas de seguimiento a la implementación de la PPMyEG (GOB, SEG, JUR, MUJ, DEE, HAC y MOV.) y PPASP (Sectores MOV, CUL, JURy SEG).
Matriz de registro de información territorial de la PPMyEG.2023
Actualización de consolidación de reportes 2023 PPMyEG y PPASP, en formato interno y de la SDP.
Recepción de reportes de Plan de Trabajo de Sello fase 1, revisión técnica, análisis y retroalimentación de los reportes del IV trimestre 2023, de las siguientes entidades y sectores: GEP, DEE, IPES, SAL, INT, IDIPRON, CUL, IDRD, AMB, JBB, MOV, HAB, UAESP, SEG, UAECOB, JUR, MUJ, IDARTES, DASCD, EDU, HAC y JBB.
Consolidación matriz interna de seguimiento planes de trabajo sello en igualdad fase I.
Se realizó revisión, retroalimentación y consolidación del reporte de logros de transversalización de género del mes de diciembre del 2023. Se actualizó el informe de logros de transversalización de género del año 2023
Se actualizó con corte a septiembre del 2023 el informe de derechos del PIOEG</t>
  </si>
  <si>
    <t>NA</t>
  </si>
  <si>
    <t>El seguimiento y los ejercicios de retroalimentación permiten aportar a la cualificación de reportes de política, consolidar los avances de implementación anuales de la PPMYEG y la PPASP y aportar al acceso a información oportuna, de calidad y completa sobre los avances en la implementación y ejecución de las actividades concertadas por los 15 sectores de la Administración Distrital. A través de su socialización son un insumo técnico para rendiciones de cuentas.</t>
  </si>
  <si>
    <t>6. Realizar el seguimiento, la verificación, consolidación, análisis y reporte de información relacionada con la implementación de la Política Pública de Mujeres y Equidad de Género, a partir de su plan de acción, y la implementación de planes de trabajo  de En Igualdad: Sello Distrital de Igualdad de Género.</t>
  </si>
  <si>
    <t>Actividad 6</t>
  </si>
  <si>
    <t>7. Realizar el seguimiento, la verificación, consolidación, análisis y reporte de información relacionada con la implementación de la Política Pública de Actividades Sexuales Pagadas,  a partir de su plan de acción.</t>
  </si>
  <si>
    <t>Actividad 7</t>
  </si>
  <si>
    <t>x</t>
  </si>
  <si>
    <t xml:space="preserve">5 - Acompañar el 100%  de la incorporación del enfoque de género y  la implementación de siete derechos de la PPMyEG														</t>
  </si>
  <si>
    <t xml:space="preserve">Las reservas presupuestales han presentado los siguientes giros:
-	Enero 2024: Se realizó el giró correspondiente a la cuenta por pagar constituida en el mes de diciembre de 2023 de los eventos realizados por la DDDP del Contrato 986 de 2023 de Operador Logístico. 
-	Febrero 2024: Se realizó el giro de las adiciones (27 días del mes enero de 2024) de los Contratos de Prestación de Servicios y Apoyo a la Gestión No. 115 y 119 de 2023   </t>
  </si>
  <si>
    <r>
      <t xml:space="preserve">Durante marzo se avanzó en la implementación de 7 derechos PPMyEG así: </t>
    </r>
    <r>
      <rPr>
        <u/>
        <sz val="11"/>
        <color rgb="FF000000"/>
        <rFont val="Times New Roman"/>
        <family val="1"/>
      </rPr>
      <t>Paz:</t>
    </r>
    <r>
      <rPr>
        <sz val="11"/>
        <color rgb="FF000000"/>
        <rFont val="Times New Roman"/>
        <family val="1"/>
      </rPr>
      <t xml:space="preserve"> Articulación Alta Consejería Víctimas, Consultivo Indígena, formulación PAD 2024 - 2028, Consejo Paz, preparación conmemoración 9 abril. Bullets Consejo Paz. </t>
    </r>
    <r>
      <rPr>
        <u/>
        <sz val="11"/>
        <color rgb="FF000000"/>
        <rFont val="Times New Roman"/>
        <family val="1"/>
      </rPr>
      <t>Participación:</t>
    </r>
    <r>
      <rPr>
        <sz val="11"/>
        <color rgb="FF000000"/>
        <rFont val="Times New Roman"/>
        <family val="1"/>
      </rPr>
      <t xml:space="preserve"> Articulación interna asistencia técnica IDPAC; gestión articulación Acuerdo 792/2020 y mujeres hab. calle. </t>
    </r>
    <r>
      <rPr>
        <u/>
        <sz val="11"/>
        <color rgb="FF000000"/>
        <rFont val="Times New Roman"/>
        <family val="1"/>
      </rPr>
      <t>Trabajo:</t>
    </r>
    <r>
      <rPr>
        <sz val="11"/>
        <color rgb="FF000000"/>
        <rFont val="Times New Roman"/>
        <family val="1"/>
      </rPr>
      <t xml:space="preserve"> Participación mesas técnicas Consejo proyecto Acuerdo 175-emprendimiento femenino. </t>
    </r>
    <r>
      <rPr>
        <u/>
        <sz val="11"/>
        <color rgb="FF000000"/>
        <rFont val="Times New Roman"/>
        <family val="1"/>
      </rPr>
      <t>Salud:</t>
    </r>
    <r>
      <rPr>
        <sz val="11"/>
        <color rgb="FF000000"/>
        <rFont val="Times New Roman"/>
        <family val="1"/>
      </rPr>
      <t xml:space="preserve"> Articulación interna referenta sector salud. Avance producto PP DDHH. Bullets IVE y proyecto ley reproducción humana asistida. </t>
    </r>
    <r>
      <rPr>
        <u/>
        <sz val="11"/>
        <color rgb="FF000000"/>
        <rFont val="Times New Roman"/>
        <family val="1"/>
      </rPr>
      <t>Educación:</t>
    </r>
    <r>
      <rPr>
        <sz val="11"/>
        <color rgb="FF000000"/>
        <rFont val="Times New Roman"/>
        <family val="1"/>
      </rPr>
      <t xml:space="preserve"> Articulación Acuerdo 909/2023, Comité formación docente, lanzamiento plan mejoramiento educativo. </t>
    </r>
    <r>
      <rPr>
        <u/>
        <sz val="11"/>
        <color rgb="FF000000"/>
        <rFont val="Times New Roman"/>
        <family val="1"/>
      </rPr>
      <t>Cultura:</t>
    </r>
    <r>
      <rPr>
        <sz val="11"/>
        <color rgb="FF000000"/>
        <rFont val="Times New Roman"/>
        <family val="1"/>
      </rPr>
      <t xml:space="preserve"> Mesa cultura ciudadana, mesa transformaciones culturales. Articulación interna y propuesta producto PPLEO. </t>
    </r>
    <r>
      <rPr>
        <u/>
        <sz val="11"/>
        <color rgb="FF000000"/>
        <rFont val="Times New Roman"/>
        <family val="1"/>
      </rPr>
      <t>Hábitat:</t>
    </r>
    <r>
      <rPr>
        <sz val="11"/>
        <color rgb="FF000000"/>
        <rFont val="Times New Roman"/>
        <family val="1"/>
      </rPr>
      <t xml:space="preserve"> Articulación CIEP y UTA CIEP. Reporte IV trim 2023 avance producto PP Espacio Público. Bullets movilidad y género. </t>
    </r>
    <r>
      <rPr>
        <u/>
        <sz val="11"/>
        <color rgb="FF000000"/>
        <rFont val="Times New Roman"/>
        <family val="1"/>
      </rPr>
      <t>7Derechos:</t>
    </r>
    <r>
      <rPr>
        <sz val="11"/>
        <color rgb="FF000000"/>
        <rFont val="Times New Roman"/>
        <family val="1"/>
      </rPr>
      <t xml:space="preserve"> Retroalimentación reportes acciones afirmativas PIOEG en planes de trabajo Sello Fase 1- IV trimestre 2023. Análisis metas asociadas a Derechos PPMyEG y propuestas para PDD 2024-2028. Se elaboraron 5 conceptos técnicos sobre: Proposiciones implementación Acuerdo Paz y nacimiento humanizado. Solicitud Personería fortalecimiento organizaciones sociales. Proyecto de Ley Estatuto Igualdad. Proyecto de Acuerdo sustancias psicoactivas. Se elaboraron insumos para conmemoración 8Marzo.</t>
    </r>
  </si>
  <si>
    <r>
      <t xml:space="preserve">Avances en implementación 7 Derechos: </t>
    </r>
    <r>
      <rPr>
        <u/>
        <sz val="11"/>
        <color rgb="FF000000"/>
        <rFont val="Times New Roman"/>
        <family val="1"/>
      </rPr>
      <t>Paz:</t>
    </r>
    <r>
      <rPr>
        <sz val="11"/>
        <color rgb="FF000000"/>
        <rFont val="Times New Roman"/>
        <family val="1"/>
      </rPr>
      <t xml:space="preserve"> Alta Consejería Víctimas, Consultivo Indígena, Consejo Paz, formulación PAD 2024 - 2028, preparación conmemoración 9 abril. </t>
    </r>
    <r>
      <rPr>
        <u/>
        <sz val="11"/>
        <color rgb="FF000000"/>
        <rFont val="Times New Roman"/>
        <family val="1"/>
      </rPr>
      <t>Participación:</t>
    </r>
    <r>
      <rPr>
        <sz val="11"/>
        <color rgb="FF000000"/>
        <rFont val="Times New Roman"/>
        <family val="1"/>
      </rPr>
      <t xml:space="preserve"> Mesa técnica Concejo sobre objeción conciencia; gestión articulación Acuerdo 792 y agenda mujeres habitantes calle. </t>
    </r>
    <r>
      <rPr>
        <u/>
        <sz val="11"/>
        <color rgb="FF000000"/>
        <rFont val="Times New Roman"/>
        <family val="1"/>
      </rPr>
      <t>Trabajo:</t>
    </r>
    <r>
      <rPr>
        <sz val="11"/>
        <color rgb="FF000000"/>
        <rFont val="Times New Roman"/>
        <family val="1"/>
      </rPr>
      <t xml:space="preserve"> Mesas técnicas Consejo sobre emprendimiento femenino. </t>
    </r>
    <r>
      <rPr>
        <u/>
        <sz val="11"/>
        <color rgb="FF000000"/>
        <rFont val="Times New Roman"/>
        <family val="1"/>
      </rPr>
      <t>Salud:</t>
    </r>
    <r>
      <rPr>
        <sz val="11"/>
        <color rgb="FF000000"/>
        <rFont val="Times New Roman"/>
        <family val="1"/>
      </rPr>
      <t xml:space="preserve"> Mesas técnicas Concejo sobre Doulas y endometriosis; Secretaría de Salud sobre IVE: Mesa prevención maternidades tempranas. Avance productos PPDDHH. Bullets IVE y reproducción humana asistida. </t>
    </r>
    <r>
      <rPr>
        <u/>
        <sz val="11"/>
        <color rgb="FF000000"/>
        <rFont val="Times New Roman"/>
        <family val="1"/>
      </rPr>
      <t>Educación:</t>
    </r>
    <r>
      <rPr>
        <sz val="11"/>
        <color rgb="FF000000"/>
        <rFont val="Times New Roman"/>
        <family val="1"/>
      </rPr>
      <t xml:space="preserve"> Comité formación docente, implementación acuerdo 909. Reporte avance productos PP Educativa. </t>
    </r>
    <r>
      <rPr>
        <u/>
        <sz val="11"/>
        <color rgb="FF000000"/>
        <rFont val="Times New Roman"/>
        <family val="1"/>
      </rPr>
      <t>Cultura:</t>
    </r>
    <r>
      <rPr>
        <sz val="11"/>
        <color rgb="FF000000"/>
        <rFont val="Times New Roman"/>
        <family val="1"/>
      </rPr>
      <t xml:space="preserve">  Mesa cultura ciudadana, mesa transformaciones culturales. Avances producto PPLEO. </t>
    </r>
    <r>
      <rPr>
        <u/>
        <sz val="11"/>
        <color rgb="FF000000"/>
        <rFont val="Times New Roman"/>
        <family val="1"/>
      </rPr>
      <t>Hábitat:</t>
    </r>
    <r>
      <rPr>
        <sz val="11"/>
        <color rgb="FF000000"/>
        <rFont val="Times New Roman"/>
        <family val="1"/>
      </rPr>
      <t xml:space="preserve"> CIEP y UTA CIEP. Reporte avance producto PP Espacio Público. Bullets movilidad y género. </t>
    </r>
    <r>
      <rPr>
        <u/>
        <sz val="11"/>
        <color rgb="FF000000"/>
        <rFont val="Times New Roman"/>
        <family val="1"/>
      </rPr>
      <t>7Derechos:</t>
    </r>
    <r>
      <rPr>
        <sz val="11"/>
        <color rgb="FF000000"/>
        <rFont val="Times New Roman"/>
        <family val="1"/>
      </rPr>
      <t xml:space="preserve"> Retroalimentación acciones PIOEG en reportes 2023-IV en planes de trabajo Sello Fase 1. Reuniones retroalimentación propuestas acciones PIOEG en planes de trabajo Sello Fase 2. Análisis y propuestas derechos en nuevo PDD. Elaboración 16 conceptos técnicos sobre proyectos de Acuerdo distritales, Proposiciones Concejo y derechos de petición. Elaboración insumos conmemoracion 8Marzo.</t>
    </r>
  </si>
  <si>
    <t>No aplica para el periodo reportado</t>
  </si>
  <si>
    <t>Las estrategias de trabajo sectorial e intersectorial, así como los documentos y conceptos técnicos aportan a la implementación de los enfoques de género y derechos de las mujeres por parte de las entidades distritales y otros actores clave  y a la toma de decisiones respecto a planes, programas, proyectos y estrategias que garanticen los derechos de las mujeres y promuevan la equidad de género en el Distrito Capital.
Las actividades de sensibilización sobre enfoques de género y derechos de las mujeres aportan al reconocimiento de los derechos de las mujeres y a eliminar los estereotipos de género asociados a discriminaciones y violencias contra ellas.
Las conmemoraciones de fechas emblemáticas aportarn a la visibilización y exigibilidad de derechos de las mujeres en sus diferencias y diversidad.</t>
  </si>
  <si>
    <t>8. Apoyar técnicamente el desarrollo de estrategias que contribuyan a la implementación de 7 derechos de la Política Pública de Mujeres y Equidad  de Género en las entidades de la administración distrital, así como con universidades, sector privado, ONGs y sociedad civil, a traves articulaciones, emisión de conceptos, documentos tecnicos, procesos de información y sensibilización entre otros.</t>
  </si>
  <si>
    <t>Actividad 8</t>
  </si>
  <si>
    <t>9. Realizar acciones para la conmemoración de fechas emblemáticas en relación con la garantía de los 7 derechos de la PPMyEG (8 de Marzo, 28 de Mayo)</t>
  </si>
  <si>
    <t>Actividad 9</t>
  </si>
  <si>
    <t>6 - Acompañar el 100% de la implementación de las  Políticas Públicas de PPMYEG y PPASP y de los productos que la SDMujer es responsable</t>
  </si>
  <si>
    <t>En el mes de marzo se realizaron: 8 mesas de implementación con sectores responsables de productos de la PPMYEG y 2 jornadas de socialización de la PPMYEG,  4 mesas de implementación para la PPASP y 3 jornadas de socialización. Se elaboraron 4 reportes de seguimiento de productos en responsabilidad de la SDMujer en PPDS y se realizó el reporte cuantitativo y cualitativo de resultados para la PPMYEG y PPASP de la vigencia 2023</t>
  </si>
  <si>
    <t>De enero a marzo se realizaron se desarrollaron 8 mesas de implementación de la PPMYEG y 2 jornadas de socialización.  Se realizaron 5 mesas de implementación para la PPASP con sectores responsables de productos, 2 mesas intersectoriales y 3 jornadas de socialización de la PPASP. Se elaboraron  17 reportes de seguimiento de productos en responsabilidad de la SDMujer en Políticas Públicas Distritales.</t>
  </si>
  <si>
    <t>No existen retrasos</t>
  </si>
  <si>
    <t>El acompañamiento técnico a la implementación de las Políticas de PPMYEG y PPASP permite fortalecer la ejecución de los productos y resultados que componen cada uno de los planes de acción de estas políticas, según lo programación establecida para la consecución de los objetivos específicos planteados, con el fin a la garantía de derechos para las mujeres en Bogotá. Así mismo, el acompañamiento técnico a las políticas públicas en el marco del Ciclo de Política, aporta a la transversalización del enfoque de género en las políticas públicias distritales en formulación e implementación.</t>
  </si>
  <si>
    <t>10. Apoyar técnicamente la implementación y socialización de la Política Pública de Mujeres y Equidad de Género - PPMYEG-.</t>
  </si>
  <si>
    <t>Actividad 10</t>
  </si>
  <si>
    <t>11. Apoyar técnicamente la implementación y socialización de la Pública de Actividades Sexuales Pagadas -PPASP-. </t>
  </si>
  <si>
    <t>Actividad 11</t>
  </si>
  <si>
    <t>12.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</si>
  <si>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t>Actividad 12</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</si>
  <si>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</si>
  <si>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</si>
  <si>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</si>
  <si>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</si>
  <si>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</si>
  <si>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</si>
  <si>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</si>
  <si>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</si>
  <si>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</si>
  <si>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</si>
  <si>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3. Implementar de manera transversal el enfoque de género y las políticas públicas lideradas por la SdMujer, en los 15 sectores de la administración distrital</t>
  </si>
  <si>
    <t>NIVEL</t>
  </si>
  <si>
    <t xml:space="preserve"> META</t>
  </si>
  <si>
    <t>DESCRIPCIÓN DEL INDICADOR</t>
  </si>
  <si>
    <t>FORMULA DEL INDICADOR</t>
  </si>
  <si>
    <t>TIPO DE ANUALIZACIÓN  (Según aplique)</t>
  </si>
  <si>
    <t xml:space="preserve">MAGNITUD CUATRIENIO
(Únicamente para indicadores Sectoriales y PMR. Se debe diligenciar "A demanda" cuando aplique en los indicadores de actividad) </t>
  </si>
  <si>
    <t>UNIDAD DE MEDIDA</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</si>
  <si>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</si>
  <si>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</si>
  <si>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</si>
  <si>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</si>
  <si>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</si>
  <si>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</si>
  <si>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</si>
  <si>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</si>
  <si>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</si>
  <si>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</si>
  <si>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</si>
  <si>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</si>
  <si>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</si>
  <si>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</si>
  <si>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Implementar la Política Pública de Mujeres y Equidad de género en los sectores responsables del cumplimiento de su plan de acción. (Meta 4 y 6)</t>
  </si>
  <si>
    <t>Política Pública de Mujeres y Equidad de Género implementada en los sectores responsables del cumplimiento de su plan de acción.</t>
  </si>
  <si>
    <t>Política pública implementada</t>
  </si>
  <si>
    <t>Constante</t>
  </si>
  <si>
    <t>Número</t>
  </si>
  <si>
    <t>Este indicador busca garantizar la revisión de las acciones realizadas para la implementación de la Política Pública de Mujeres y Equidad de Género, desde el acompañamiento técnico realizado a los sectores responsables de productos en su plan de acción y las acciones de reportee y seguimiento de esta política pública
(meta 4 y 6).</t>
  </si>
  <si>
    <t>Dirección de Derechos y Diseño de Política</t>
  </si>
  <si>
    <t>Mensual</t>
  </si>
  <si>
    <t>Solicitudes de seguimiento y retroalimentación trimestrales para la implementación de la PPMYEG, acompañamientos técnicos realizados a los sectores de la administración distrital para la implementación de la PPMYEG</t>
  </si>
  <si>
    <r>
      <rPr>
        <sz val="11"/>
        <color rgb="FF000000"/>
        <rFont val="Times New Roman"/>
        <family val="1"/>
      </rPr>
      <t xml:space="preserve">Se revisaron, analizaron y retroalimentaron los reportes de plan de acción de la PPMYEG IV trimestre 2023 de los sectores SDP y SEG. 
Se realizó 1 mesa interna de implementación con equipos de la DDDP, en la cual se revisaron dificultades que se evidenciaron con los reportes de productos de la PPMYEG a cargo del sector SDP. Se desarrollaron 8 mesas de implementación de la PPMYEG con los sectores de: 1 DEE, 1 GOB, 1 JUR, 1 SEG, 1 HAC, 1 MOV y  2 MUJ. 
</t>
    </r>
    <r>
      <rPr>
        <sz val="11"/>
        <color rgb="FF0070C0"/>
        <rFont val="Times New Roman"/>
        <family val="1"/>
      </rPr>
      <t xml:space="preserve">
</t>
    </r>
    <r>
      <rPr>
        <sz val="11"/>
        <color rgb="FF000000"/>
        <rFont val="Times New Roman"/>
        <family val="1"/>
      </rPr>
      <t xml:space="preserve">Se realizaron mesas técnicas de seguimiento a la PPMyEG, de los sectores DEE, GOB, JUR, SEG, HAC, MOV y MUJ.
</t>
    </r>
    <r>
      <rPr>
        <sz val="11"/>
        <color rgb="FF0070C0"/>
        <rFont val="Times New Roman"/>
        <family val="1"/>
      </rPr>
      <t xml:space="preserve">
</t>
    </r>
    <r>
      <rPr>
        <sz val="11"/>
        <color rgb="FF000000"/>
        <rFont val="Times New Roman"/>
        <family val="1"/>
      </rPr>
      <t xml:space="preserve">Se realizaron 2 jornadas de socialización: 1 IDPYBA y 1 con UAT-Subdirección Tunjuelito. 
</t>
    </r>
    <r>
      <rPr>
        <sz val="11"/>
        <color rgb="FF8064A2"/>
        <rFont val="Times New Roman"/>
        <family val="1"/>
      </rPr>
      <t xml:space="preserve">
</t>
    </r>
    <r>
      <rPr>
        <sz val="11"/>
        <color rgb="FF000000"/>
        <rFont val="Times New Roman"/>
        <family val="1"/>
      </rPr>
      <t xml:space="preserve">Se realizó mesa interna de implementación con equipos de la DDDP, en las cuales se revisaron las dificultades que se evidenciaron con los reportes de productos de la PPMYEG a cargo de los sectores INT y SAL, así como de los lineamientos para el reporte de implementación del enfoque de género en productos de esta política. 
</t>
    </r>
    <r>
      <rPr>
        <sz val="11"/>
        <color rgb="FF8064A2"/>
        <rFont val="Times New Roman"/>
        <family val="1"/>
      </rPr>
      <t xml:space="preserve">
</t>
    </r>
    <r>
      <rPr>
        <sz val="11"/>
        <color rgb="FF000000"/>
        <rFont val="Times New Roman"/>
        <family val="1"/>
      </rPr>
      <t>Actualización del informe de logros de transversalización de género del año 2023</t>
    </r>
  </si>
  <si>
    <t xml:space="preserve">Se realizó revisión, retroalimentación y consolidación del reporte de logros de transversalización de género del mes de diciembre del 2023 y se actuaalizó el informe de logros 2023
Se realizó revisión y retroalimentación de los reportes del IV Trimestre 2023 de la PPMyEG de los sectores CUL, JUR, HAC, AMB, INT, HAB, DEE, MOV, MUJ, SAL, EDU, GEP, GOB, SDP y SEG.
Se realizaron mesas técnicas de seguimiento a la PPMyEG, de los sectores GOB, SEG, JUR, MUJ, DEE, HAC y MOV.
Se actualizó con corte a septiembre del 2023 el informe de derechos del PIOEG. 
Se realizó mesa interna de implementación con equipos de la DDDP, en las cuales se revisaron las dificultades que se evidenciaron con los reportes de productos de la PPMYEG a cargo del sector INT y SAL, así como de los lineamientos para el reporte de implementación del enfoque de género en productos de esta política
Se realizaron 4 mesas internas de implementación con equipos de la DDDP, en las cuales se revisaron las dificultades que se evidenciaron con los reportes de productos de la PPMYEG. Se desarrollaron 8 mesas de implementación de la PPMYEG con los sectores de: 1 DEE, 1 GOB, 1 JUR, 1 SEG, 1 HAC, 1 MOV y  2 MUJ. Se realizaron 2 jornadas de socialización: 1 con el IDPYBA y 1 con UAT-Subdirección Local Tunjuelito. </t>
  </si>
  <si>
    <t>No se presentaron retrasos</t>
  </si>
  <si>
    <t>suma</t>
  </si>
  <si>
    <t>Incorporar de manera transversal en los 15 sectores de la administración distrital y en las localidades, el enfoque de género y de derechos de las mujeres (Meta 1 y 5)</t>
  </si>
  <si>
    <t>Estrategia de transversalización implementada en los 15 sectores de la Administración Distrital</t>
  </si>
  <si>
    <t>Estrategia de transversalización implementada</t>
  </si>
  <si>
    <t>Este indicador busca dar cuenta de la transversalización del enfoque de género y de derechos de las mujeres en los 15 sectores de la administración distrital a traves de documentos tecnicos, conceptos tecnicos, asistencia a instancias de participación y acciones enmarcadas en el Sello en igualdad. (meta 1 y 5).</t>
  </si>
  <si>
    <t>Informes, documentos de lineamientos, actas de reunión y listados de asistencia.</t>
  </si>
  <si>
    <r>
      <rPr>
        <b/>
        <sz val="11"/>
        <color rgb="FF000000"/>
        <rFont val="Times New Roman"/>
        <family val="1"/>
      </rPr>
      <t xml:space="preserve">Se realizó acompañamiento técnico:
</t>
    </r>
    <r>
      <rPr>
        <sz val="11"/>
        <color rgb="FF000000"/>
        <rFont val="Times New Roman"/>
        <family val="1"/>
      </rPr>
      <t xml:space="preserve">Planes de trabajo de la 2da fase de Sello a 2 entidades así: (1) IDIGER, (2) LOTERIA DE BOGOTÁ y a 6 instancias de participación: (1) CUL Mesa de cultura ciudadana; (1) SEG: Comisión Distrital para la Seguridad, Convivencia y Comodidad en el Fútbol en Bogotá́; (1) AMB: Mesa de agricultura urbana y periurbana JBB;  (2) SAL: Mesa ampliada de Seguimiento a la Mortalidad Materna y Comité Intersectorial Distrital de Salud; (1) INT: Comisión Intersectorial Diferencial Poblacional. Desarrollo de 20  Sensibilizaciones sobre enfoque de género, nuevas masculinidades y conmemoración 8M:  (3) AMB ; (4) HAB ; (3) SAL; (2) PLN, (1) HAC, (2) GOB; (2) DEE; (1) SEG ; (2) MOV; (1) EDU, Dentro de las cuales AMB, HAC, HAB, GOB, JUR, PLN estan priorizados en cumplimiento de compromisos de los primeros 100 días de la Administración Distrital.  Y emisión de  2 Conceptos técnicos: (1) INT: “Recomendaciones transversalización del enfoque de género” (1) SEG: “Manual Fútbol”, 1 Presentaciones: (1) MOV:  Transversalización del enfoque de género en acciones bici, 4 Bullets: (1) AMB y MOV; (1) MOV, SEG GOB; (2) GEP, 1 Documento técnico: (1) HAC.  Y se remitió la propuesta de marcación en el TPIEG para la vigencia 2024 a 45 entidades de los 15 sectores de la administración distrital. Se realizaron 2 talleres Magistrales sobre la conceptualización del TPIEG a las entidades distritales TPIEG con 113 personas de 30 entidades de la administración distrital. Se desarrollaron 9 talleres uno a uno con las entidades distritales y 2 reuniones de acompañamiento tècnico a la marcación en el TPIEG 2024 y se elaboró y publicó el Informe del TPIEG vigencia 2023.
</t>
    </r>
    <r>
      <rPr>
        <b/>
        <sz val="11"/>
        <color rgb="FF000000"/>
        <rFont val="Times New Roman"/>
        <family val="1"/>
      </rPr>
      <t>7 derechos PPMyE</t>
    </r>
    <r>
      <rPr>
        <sz val="11"/>
        <color rgb="FF000000"/>
        <rFont val="Times New Roman"/>
        <family val="1"/>
      </rPr>
      <t>G (meta 5):  en marzo se avanzó en: Paz: Articulación Alta Consejería Víctimas, Consultivo Indígena, formulación PAD 2024 - 2028, Consejo Paz, preparación conmemoración 9 abril. Bullets Consejo Paz. Participación: Articulación interna asistencia técnica IDPAC; gestión articulación Acuerdo 792/2020 y mujeres hab. calle. Trabajo: Participación 3 mesas técnicas Consejo proyecto Acuerdo 175-emprendimiento femenino. Salud: Articulación interna referenta sector salud. Avance producto PP DDHH. Bullets IVE y proyecto ley reproducción humana asistida. Educación: Articulación Acuerdo 909/2023, Comité formación docente, lanzamiento plan mejoramiento educativo. Cultura: Mesa cultura ciudadana, mesa transformaciones culturales. Articulación interna y propuesta producto PPLEO. Hábitat: Articulación CIEP y UTA DADEP. Reporte IV trim 2023 avance producto PP Espacio Público. Bullets movilidad y género</t>
    </r>
    <r>
      <rPr>
        <sz val="11"/>
        <color rgb="FF8064A2"/>
        <rFont val="Times New Roman"/>
        <family val="1"/>
      </rPr>
      <t xml:space="preserve">. 
</t>
    </r>
    <r>
      <rPr>
        <b/>
        <sz val="11"/>
        <color rgb="FF000000"/>
        <rFont val="Times New Roman"/>
        <family val="1"/>
      </rPr>
      <t>7Derechos PIOEG:</t>
    </r>
    <r>
      <rPr>
        <sz val="11"/>
        <color rgb="FF000000"/>
        <rFont val="Times New Roman"/>
        <family val="1"/>
      </rPr>
      <t xml:space="preserve"> Retroalimentación reportes acciones afirmativas PIOEG en planes de trabajo Sello Fase 1- IV trimestre 2023. Análisis metas asociadas a Derechos PPMyEG y propuestas para PDD 2024-2028. Se elaboraron 5 conceptos técnicos sobre: Proposiciones implementación Acuerdo Paz y nacimiento humanizado. Solicitud Personería fortalecimiento organizaciones sociales. Proyecto de Ley Estatuto Igualdad. Proyecto de Acuerdo sustancias psicoactivas. Se elaboraron insumos para conmemoración 8Marzo.
</t>
    </r>
    <r>
      <rPr>
        <b/>
        <sz val="11"/>
        <color rgb="FF000000"/>
        <rFont val="Times New Roman"/>
        <family val="1"/>
      </rPr>
      <t>Sello En Igualdad</t>
    </r>
    <r>
      <rPr>
        <sz val="11"/>
        <color rgb="FF000000"/>
        <rFont val="Times New Roman"/>
        <family val="1"/>
      </rPr>
      <t>: Línea de trabajo con sector público: a) En el marco de la validación de los planes de trabajo de las entidades priorizadas en la Fase 2 del mecanismo, se realizaron 5 reuniones internas de revisión de propuestas de planes de trabajo b) Se realizaron 3 reuniones de alistamiento de la fase 3 del mecanismos/ Línea de trabajo sector privado: a) Se realizaron 9 reuniones de primer contacto en las que se socializó el Sello En Igualdad. b) Se realizó la actualización de 1 metodología de sensibilización. c)  Se implementaron 3 talleres del catálogo de herramientas para IES y empresas alcanzando a 43 personas.</t>
    </r>
  </si>
  <si>
    <r>
      <rPr>
        <sz val="11"/>
        <color rgb="FF000000"/>
        <rFont val="Times New Roman"/>
        <family val="1"/>
      </rPr>
      <t xml:space="preserve">Se realizó acompañamiento técnico a:
Planes de trabajo de la 2da fase de Sello a 2 entidades así: (1) IDIGER, (2) LOTERIA DE BOGOTÁ y a 6 instancias de participación: (1) CUL Mesa de cultura ciudadana; (1) SEG: Comisión Distrital para la Seguridad, Convivencia y Comodidad en el Fútbol en Bogotá́; (1) AMB: Mesa de agricultura urbana y periurbana JBB;  (2) SAL: Mesa ampliada de Seguimiento a la Mortalidad Materna y Comité Intersectorial Distrital de Salud; (1) INT: Comisión Intersectorial Diferencial Poblacional. Desarrollo de 20  Sensibilizaciones sobre enfoque de género, nuevas masculinidades y conmemoración 8M:  (3) AMB ; (4) HAB ; (3) SAL; (2) PLN, (1) HAC, (2) GOB; (2) DEE; (1) SEG ; (2) MOV; (1) EDU, Dentro de las cuales AMB, HAC, HAB, GOB, JUR, PLN estan priorizados en cumplimiento de compromisos de los primeros 100 días de la Administración Distrital.  Y emisión de  2 Conceptos técnicos: (1) INT: “Recomendaciones transversalización del enfoque de género” (1) SEG: “Manual Fútbol”, 1 Presentaciones: (1) MOV:  Transversalización del enfoque de género en acciones bici, 4 Bullets: (1) AMB y MOV; (1) MOV, SEG GOB; (2) GEP, 1 Documento técnico: (1) HAC.  Y se remitió la propuesta de marcación en el TPIEG para la vigencia 2024 a 45 entidades de los 15 sectores de la administración distrital. Se realizaron 2 talleres Magistrales sobre la conceptualización del TPIEG a las entidades distritales TPIEG con 113 personas de 30 entidades de la administración distrital. Se desarrollaron 9 talleres uno a uno con las entidades distritales y 2 reuniones de acompañamiento tècnico a la marcación en el TPIEG 2024 y se elaboró y publicó el Informe del TPIEG vigencia 2023.
</t>
    </r>
    <r>
      <rPr>
        <b/>
        <sz val="11"/>
        <color rgb="FF000000"/>
        <rFont val="Times New Roman"/>
        <family val="1"/>
      </rPr>
      <t>En relación con la implementación de 7 derechos de la PPMyEG se ha avanzado en (meta 5)</t>
    </r>
    <r>
      <rPr>
        <sz val="11"/>
        <color rgb="FF000000"/>
        <rFont val="Times New Roman"/>
        <family val="1"/>
      </rPr>
      <t xml:space="preserve">: Paz: Alta Consejería Víctimas, Consultivo Indígena, Consejo Paz, formulación PAD 2024 - 2028, preparación conmemoración 9 abril. Participación: Mesa técnica Concejo sobre objeción conciencia; gestión articulación Acuerdo 792 y agenda mujeres habitantes calle. Trabajo: Mesas técnicas Consejo sobre emprendimiento femenino. Salud: Mesas técnicas Concejo sobre Doulas y endometriosis; Secretaría de Salud sobre IVE: Mesa prevención maternidades tempranas. Avance productos PPDDHH. Bullets IVE y reproducción humana asistida. Educación: Comité formación docente, implementación acuerdo 909. Reporte avance productos PP Educativa. Cultura:  Mesa cultura ciudadana, mesa transformaciones culturales. Avances producto PPLEO. Hábitat: CIEP y UTA CIEP. Reporte avance producto PP Espacio Público. Bullets movilidad y género. 7Derechos: Retroalimentación acciones PIOEG en reportes 2023-IV en planes de trabajo Sello Fase 1. Reuniones retroalimentación propuestas acciones PIOEG en planes de trabajo Sello Fase 2. Análisis y propuestas derechos en nuevo PDD. Elaboración 16 conceptos técnicos sobre proyectos de Acuerdo distritales, Proposiciones Concejo y derechos de petición. Elaboración insumos conmemoracion 8Marzo.
</t>
    </r>
    <r>
      <rPr>
        <b/>
        <sz val="11"/>
        <color rgb="FF000000"/>
        <rFont val="Times New Roman"/>
        <family val="1"/>
      </rPr>
      <t xml:space="preserve">Sello En Igualdad </t>
    </r>
    <r>
      <rPr>
        <sz val="11"/>
        <color rgb="FF000000"/>
        <rFont val="Times New Roman"/>
        <family val="1"/>
      </rPr>
      <t>en la línea de trabajo con sector público: Se realizaron 10 reuniones internas de revisión de propuestas de planes de trabajo en el marco de su validación.  Se realizaron 3 reuniones de alistamiento de la fase 3 del mecanismos. / Línea de trabajo sector privado: Se realizaron 13 reuniones de primer contacto en las que se socializó el Sello En Igualdad. Se implementaron 3 talleres del catálogo de herramientas para IES y empresas alcanzando a 43 personas.</t>
    </r>
  </si>
  <si>
    <t>creciente</t>
  </si>
  <si>
    <t>Transversalización del Enfoque de Género y Diferencial para las mujeres</t>
  </si>
  <si>
    <t>Realizar procesos de información y sensibilización que contribuyan a la implementación de 7 derechos de la Política Pública de Mujeres y Equidad de Género</t>
  </si>
  <si>
    <t>Procesos de información y sensibilización realizadas sobre los 7 derechos priorizados de la Política Pública de Mujeres y Equidad de Género</t>
  </si>
  <si>
    <t>Numero de procesos de información y sensibilización ejecutados sobre los 7 derechos priorizados de la Política Pública de Mujeres y Equidad de Género</t>
  </si>
  <si>
    <t>Suma</t>
  </si>
  <si>
    <t>A demanda</t>
  </si>
  <si>
    <t>Este indicador da cuenta de los procesos de información y sensibilización generados  a la ciudadanía y a  las y los funcionarios públicos sobre el reconocimiento de los 7 derechos priorizados de la Política Pública de Mujeres y Equidad de Género. Se establece a demanda teniendo en cuenta que las acciones se generan a solicitud de las entidades y a necesidad de la ciudadanía.</t>
  </si>
  <si>
    <t>Trimestral</t>
  </si>
  <si>
    <t>Ficha de resultados de sensibilizaciones.</t>
  </si>
  <si>
    <t xml:space="preserve">Durante el mes de marzo se realizaron 3 sensibilizaciones a talento humano de entidades distritales, así: Derecho a la salud a Capital Salud, Masculinidades a S.Gobierno y Comunicación no sexista a DADEP. 
Adicionalmente se avanzó en concertación de procesos de sensibilización y elaboración de material metodológico. </t>
  </si>
  <si>
    <t>Actividad 3</t>
  </si>
  <si>
    <t xml:space="preserve">Se elaboró material metodológico y se implementaron 3 sensibilizaciones a talento humano de entidades distritales, así: Derecho a la salud y enfoque de género a Capital Salud, Masculinidades a funcionariado de Secretaría de Gobierno y Comunicación no sexista a funcionariado del DADEP.
Adicionalmente, se realizó concertación con Red de Mujeres Comunales por la Paz para realizar proceso de sensibilización sobre derechos PPMyEG para ciudadanía. Se elaboraron insumos para piezas comunicativas de sensibilización sobre endometriosis que fueron divulgadas por redes y canales institucionales. Se elaboró material metodológico para sensibilización sobre derechos de la PPMyEG a equipos técnicos del Concejo de Bogotá. Se articuló internamente y se elaboró material para sesión sobre estereotipos de género para Concejo. </t>
  </si>
  <si>
    <t>decreciente</t>
  </si>
  <si>
    <t>Gestión de Polìticas Pùblicas</t>
  </si>
  <si>
    <t>Socializar documento guía metodológica sobre el seguimiento con enfoque de género en la UTA de la CIM.</t>
  </si>
  <si>
    <t>Documento guía metodológica sobre el seguimiento con enfoque de género en la UTA de la CIM socializado.</t>
  </si>
  <si>
    <t>(Número de socializaciones de la Guia Metodologica sobre el seguimiento con enfoque de género realizadasen la UTA de la CIM / Número de socializaciones programadas )*100</t>
  </si>
  <si>
    <t>Este indicador busca socializar el documento guia metodologica sobre el seguimiento con enfoque de género en la UTA de la CIM, por lo depende del desarrollo de la sesión de la UTA. Promueve el fortalecimiento de capacidades en el seguimiento con enfoque de género en las entidades y sectores de la Administración Distrital.</t>
  </si>
  <si>
    <t>Anual</t>
  </si>
  <si>
    <t>1. Acta de la socialización de la Guía</t>
  </si>
  <si>
    <t>No se programó avance para el periodo reportado</t>
  </si>
  <si>
    <t>constante</t>
  </si>
  <si>
    <t>Realizar los informes de asistencia técnica para la transversalización del enfoque de género de cada uno de los 15 sectores de la Administración Distrital.</t>
  </si>
  <si>
    <t>Informes de asistencia técnica para la transversalización del enfoque de género para cada uno de los 15 sectores de la Administración Distrital.</t>
  </si>
  <si>
    <t>(Informe de asistencia técnica realizado/  informe de asistencia técnica programado) *100</t>
  </si>
  <si>
    <t>A través del Infome de asistencia técnica  se da cuenta de los avances generados a los 15 sectores de la administración distrital sobre la transversalización del enfoque de género.</t>
  </si>
  <si>
    <t>15 informes de asistencia técnica para la transversalización del enfoque de género para cada uno de los 15 sectores de la Administración Distrital.</t>
  </si>
  <si>
    <t xml:space="preserve">Avance en informe de asistencia tecnica de los meses enero, febrero y marzo de los 15 sectores de la administracion distrital. </t>
  </si>
  <si>
    <t>Avance en informe de asistencia tecnica de los meses enero, febrero y marzo de los 15 sectores de la administracion distrital</t>
  </si>
  <si>
    <t>Desarrollar sesiones de la secretaría técnica de la CIM</t>
  </si>
  <si>
    <t>Informe de la Comisión Intersectorial de Mujeres con Secretaría técnica</t>
  </si>
  <si>
    <t>(Informe de la Comisión Intersectorial de Mujeres/ Informe de la Comisión Intersectorial de Mujeres programado) *100</t>
  </si>
  <si>
    <t>Creciente</t>
  </si>
  <si>
    <t xml:space="preserve">Este indicador a traves del informe de la Comisión Intersectorial de Mujeres da cuenta del desarrollo de las sesiones con secretaría técnica </t>
  </si>
  <si>
    <t xml:space="preserve"> 1. Informes de la CIM</t>
  </si>
  <si>
    <t>Coordinar la Unidad Técnica de Apoyo (UTA) de la Comisión Intersectorial de Mujeres.</t>
  </si>
  <si>
    <t>Número de sesiones de la UTA realizadas</t>
  </si>
  <si>
    <t>(Numero de sesiones de la UTA realizadas /Numero de sesiones de la UTA programadas) *100</t>
  </si>
  <si>
    <t>Este indicador da cuenta de la coordinación de la Unidad Técnica de Apoyo (UTA) de la Comisión Intersectorial de Mujeres (CIM) y se reporta  lo relevante de cada sesión</t>
  </si>
  <si>
    <t>1. Actas de la UTA 2. Presentaciones UTA</t>
  </si>
  <si>
    <t>Se realizó la 3 sesión de la UTA de la CIM el 31 de marzo de 2024 en la que se socializó: la buena práctica con enfoque de género del Sector Cultura, resultados de la conmemoración del 8M por parte de los sectores Distritales, se presentó el balance de la implementación del sello “En igualdad”, matriz y calendario final para socialización buenas prácticas con enfoque de género 2024, Plan de acción CIM y UTA aprobado. Difusión del curso de transversalización del enfoque de género y conceptos básicos del TPIEG.
El acta de la sesión está en proceso de elaboración. Se adjunta PPT.</t>
  </si>
  <si>
    <t>Se han realizado 3 sesiones de la UTA de la CIM, la primera el 15/02/2024, en la cual se socializó la propuesta del plan de acción CIM y UTA 2024, se compartió el calendario de las sesiones UTA de la vigencia, se dio contexto sobre el ejercicio de buenas prácticas, se socializó el cronograma de reportes PPMYEG-PPASP- Planes de trabajo Sello 2024, se brindó información sobre el proceso de marcación en el TPIEG para 2024 y se dio información sobre a aspectos a tener en cuenta para la conmemoración del 8M. La segunda sesión el 22/02/2024 asincrónica, en esta se realizó la aprobación de plan de acción CIM _ UTA 2024, se recordó la importancia de enviar oficios de delegación oficial CIM y UTA 2024, se informó sobre el balance de entrega de reportes IV trimestre 2023, de políticas e instrumentos y sobre el cronograma de reportes 2024. La evidencia de la segunda sesión se encuentra en proceso de aprobación. La tercera sesión el 31/03/2024 en la cual se en la que se socializó: la buena práctica con enfoque de género del Sector Cultura, resultados de la conmemoración del 8M por parte de los sectores Distritales, se presentó el balance de la implementación del sello “En igualdad”, matriz y calendario final para socialización buenas prácticas con enfoque de género 2024, Plan de acción CIM y UTA aprobado. Difusión del curso de transversalización del enfoque de género y conceptos básicos del TPIEG.
El acta de la sesión está en proceso de elaboración. Se adjunta enlace de la PPT.</t>
  </si>
  <si>
    <t xml:space="preserve">No se presentaron retrasos en el cumplimiento de sesiones programadas </t>
  </si>
  <si>
    <t>ELABORÓ</t>
  </si>
  <si>
    <t>Firma:</t>
  </si>
  <si>
    <t>APROBÓ (Según aplique Gerenta de proyecto, Lider técnica y responsable de proceso)</t>
  </si>
  <si>
    <t>REVISÓ OFICINA ASESORA DE PLANEACIÓN</t>
  </si>
  <si>
    <t xml:space="preserve">VoBo. </t>
  </si>
  <si>
    <t>Nombre: HEIDI GUZMÁN, MARIA ALEJANDRA MUÑOZ</t>
  </si>
  <si>
    <t>Nombre:  IVONNE RICO VARGAS</t>
  </si>
  <si>
    <t>Nombre: ANGIE PAOLA MESA</t>
  </si>
  <si>
    <t>Nombre:</t>
  </si>
  <si>
    <t>Nombre: Carlos Alfonso Gaitán Sánchez</t>
  </si>
  <si>
    <t>Cargo: Contratistas DDDP</t>
  </si>
  <si>
    <t>Cargo: DIRECTORA DE DERECHOS Y DISEÑO DE POLÍTICA- LIDERESA TÉCNICA Y RESPONSABLE DEL PROCESO</t>
  </si>
  <si>
    <t xml:space="preserve">Cargo: SUBSECRETARIA DEL CUIDADO Y POLÍTICAS DE IGUALDAD- GERENTA </t>
  </si>
  <si>
    <t xml:space="preserve">Cargo: </t>
  </si>
  <si>
    <t>Cargo: Jefe Oficina Asesora de Planeación</t>
  </si>
  <si>
    <t>Sigla</t>
  </si>
  <si>
    <t>Definición</t>
  </si>
  <si>
    <t>ACDTIC</t>
  </si>
  <si>
    <t>Alta Consejería Distrital de Tecnologías de Información y Comunicaciones</t>
  </si>
  <si>
    <t>AMB</t>
  </si>
  <si>
    <t>Sector Ambiente</t>
  </si>
  <si>
    <t>ATENEA</t>
  </si>
  <si>
    <t xml:space="preserve">Agencia Distrital para la Educación Supeior, la Ciencia y la Tecbologia </t>
  </si>
  <si>
    <t>ASCUN</t>
  </si>
  <si>
    <t>Asociación Colombiana de Universidades</t>
  </si>
  <si>
    <t>C-40</t>
  </si>
  <si>
    <t xml:space="preserve">Grupo de Liderazgo Climático </t>
  </si>
  <si>
    <t>CCM</t>
  </si>
  <si>
    <t>Consejo Consultivo de Mujeres</t>
  </si>
  <si>
    <t>CDSCCFB</t>
  </si>
  <si>
    <t>Comisión Distrital de Seguridad, Comodidad y Convivencia en el Fútbol de Bogotá</t>
  </si>
  <si>
    <t>CIDPO</t>
  </si>
  <si>
    <t>Comisión Intersectorial Diferencial Poblacional</t>
  </si>
  <si>
    <t>CIEP</t>
  </si>
  <si>
    <t>Comisión Intersectorial del Espacio Público</t>
  </si>
  <si>
    <t>CIM</t>
  </si>
  <si>
    <t>Comisión Intersectorial de Mujeres</t>
  </si>
  <si>
    <t>CIOM</t>
  </si>
  <si>
    <t>Casas de Igualdad de Oportunidades para las Mujeres</t>
  </si>
  <si>
    <t>COLMYG</t>
  </si>
  <si>
    <t>Comités Operativos Locales de Mujer y Género</t>
  </si>
  <si>
    <t>CT</t>
  </si>
  <si>
    <t>Concepto Técnico</t>
  </si>
  <si>
    <t>CUL</t>
  </si>
  <si>
    <t>Sector Cultura, Recreación y Deporte</t>
  </si>
  <si>
    <t>DADEP</t>
  </si>
  <si>
    <t>Departamento Administrativo de la Defendoría del Espacio Público</t>
  </si>
  <si>
    <t>DASCD</t>
  </si>
  <si>
    <t>Departamento Administrativo del Servicio Civil Distrital</t>
  </si>
  <si>
    <t>DCLS</t>
  </si>
  <si>
    <t>Derecho a una cultura libre de sexismo</t>
  </si>
  <si>
    <t>DED</t>
  </si>
  <si>
    <t>Derecho a la educación con equidad</t>
  </si>
  <si>
    <t>DEE</t>
  </si>
  <si>
    <t>Sector Desarrollo Económico</t>
  </si>
  <si>
    <t>DDHH</t>
  </si>
  <si>
    <t>Derechos Humanos</t>
  </si>
  <si>
    <t>DDDP</t>
  </si>
  <si>
    <t>Direccion de Derechos y Diseño de Política</t>
  </si>
  <si>
    <t>DEVAJ</t>
  </si>
  <si>
    <t>Dirección de Eliminación de las Violencias contra las Mujeres y Acceso a la Justicia</t>
  </si>
  <si>
    <t>DT</t>
  </si>
  <si>
    <t>Documeto Técnico</t>
  </si>
  <si>
    <t>EAAB</t>
  </si>
  <si>
    <t>Empresa de Acueducto y Alcantarillado de Bogota</t>
  </si>
  <si>
    <t>EDU</t>
  </si>
  <si>
    <t>Sector Educación</t>
  </si>
  <si>
    <t>ESAP</t>
  </si>
  <si>
    <t>Escuela Superior de Administración Pública</t>
  </si>
  <si>
    <t>FUGA</t>
  </si>
  <si>
    <t>Fundación Gilberto Alzáte Avendaño</t>
  </si>
  <si>
    <t>GEP</t>
  </si>
  <si>
    <t>Sector Gestión Pública</t>
  </si>
  <si>
    <t>GIZ</t>
  </si>
  <si>
    <t>Agencia de Cooperación Internacional Alemana</t>
  </si>
  <si>
    <t>GOB</t>
  </si>
  <si>
    <t>Sector Gobierno</t>
  </si>
  <si>
    <t>GPAZ</t>
  </si>
  <si>
    <t>Grupo de Género en la Paz (grupo de organizaciones nacionales e internacionales)</t>
  </si>
  <si>
    <t>HAB</t>
  </si>
  <si>
    <t>Sector Hábitat</t>
  </si>
  <si>
    <t>HAC</t>
  </si>
  <si>
    <t>Sector Hacienda</t>
  </si>
  <si>
    <t>HVD</t>
  </si>
  <si>
    <t>Derecho al hábitat y vivienda digna</t>
  </si>
  <si>
    <t>ICFES</t>
  </si>
  <si>
    <t>Instituto Colombiano para la Evaluación de la Educación</t>
  </si>
  <si>
    <t>IDEP</t>
  </si>
  <si>
    <t>Instituto para la Investigación Educativa y el Desarrollo Pedagógico</t>
  </si>
  <si>
    <t>IDPYBA</t>
  </si>
  <si>
    <t>Instituto Distrital de Protección y Bienestar Animal</t>
  </si>
  <si>
    <t>IDRD</t>
  </si>
  <si>
    <t>Instituto Distrital de Recreación y Deporte</t>
  </si>
  <si>
    <t>IDT</t>
  </si>
  <si>
    <t xml:space="preserve">Instituto Distrital de Turismo </t>
  </si>
  <si>
    <t>IDU</t>
  </si>
  <si>
    <t>Instituto de Desarrollo Urbano</t>
  </si>
  <si>
    <t>IES</t>
  </si>
  <si>
    <t>Institución de Educación Superior</t>
  </si>
  <si>
    <t>INT</t>
  </si>
  <si>
    <t>Sector Integración Social</t>
  </si>
  <si>
    <t>IVE</t>
  </si>
  <si>
    <t>Interrupción Voluntaria del Embarazo</t>
  </si>
  <si>
    <t>JBB</t>
  </si>
  <si>
    <t>Jardín Botánico de Bogotá</t>
  </si>
  <si>
    <t>JEP</t>
  </si>
  <si>
    <t>Jurisdicción Especial para la Paz</t>
  </si>
  <si>
    <t>JUR</t>
  </si>
  <si>
    <t>Sector Gestión Jurídica</t>
  </si>
  <si>
    <t>MAS</t>
  </si>
  <si>
    <t xml:space="preserve">Mesa de Atención social </t>
  </si>
  <si>
    <t>MOV</t>
  </si>
  <si>
    <t>Sector Movilidad</t>
  </si>
  <si>
    <t>MUJ</t>
  </si>
  <si>
    <t>Sector Mujeres</t>
  </si>
  <si>
    <t>OFB</t>
  </si>
  <si>
    <t>Orquesta Filarmónica de Bogotá</t>
  </si>
  <si>
    <t>PAD</t>
  </si>
  <si>
    <t>Plan Distrital de Atención a Víctimas</t>
  </si>
  <si>
    <t>PC</t>
  </si>
  <si>
    <t>Derecho a la paz y convivencia con equidad de género</t>
  </si>
  <si>
    <t>PDET</t>
  </si>
  <si>
    <t>Programas de Desarrollo con Enfoque Territorial</t>
  </si>
  <si>
    <t>PES</t>
  </si>
  <si>
    <t>Plan Especial de Salvaguardia</t>
  </si>
  <si>
    <t>POT</t>
  </si>
  <si>
    <t>Plan de Ordenamiento Territorial</t>
  </si>
  <si>
    <t>PP</t>
  </si>
  <si>
    <t>Política Pública</t>
  </si>
  <si>
    <t>PPASP</t>
  </si>
  <si>
    <t>Política Pública de Actividades Sexuales Pagadas</t>
  </si>
  <si>
    <t>PPMyEG</t>
  </si>
  <si>
    <t>Política Pública de Mujeres y Equidad de Género</t>
  </si>
  <si>
    <t>PYR</t>
  </si>
  <si>
    <t>Derecho a la participación y representación con equidad</t>
  </si>
  <si>
    <t>RAC</t>
  </si>
  <si>
    <t>Red de Alianzas del Cuidado</t>
  </si>
  <si>
    <t>SAL</t>
  </si>
  <si>
    <t>Sector Salud</t>
  </si>
  <si>
    <t>SCRD</t>
  </si>
  <si>
    <t xml:space="preserve">Secretaría de Cultura, Recreación y Deporte </t>
  </si>
  <si>
    <t>SDIG</t>
  </si>
  <si>
    <t>Sello Distrital de Igualdad De Género</t>
  </si>
  <si>
    <t>SDM</t>
  </si>
  <si>
    <t>Secretaría Distrital de Movilidad</t>
  </si>
  <si>
    <t>SDP</t>
  </si>
  <si>
    <t>Sector Planeación</t>
  </si>
  <si>
    <t>SEG</t>
  </si>
  <si>
    <t>Sector Seguridad</t>
  </si>
  <si>
    <t>SOFA</t>
  </si>
  <si>
    <t>Salón del Ocio y la Fantasía</t>
  </si>
  <si>
    <t>SP</t>
  </si>
  <si>
    <t>Derecho a la salud plena</t>
  </si>
  <si>
    <t>Subred Sur</t>
  </si>
  <si>
    <t>Subred Integrada de Servicios de Salud Sur E.S.E.</t>
  </si>
  <si>
    <t>TID</t>
  </si>
  <si>
    <t>Derecho al trabajo en condiciones de igualdad y dignidad</t>
  </si>
  <si>
    <t>UMV</t>
  </si>
  <si>
    <t>Unidad de Mantenimiento Vial</t>
  </si>
  <si>
    <t>UNAD</t>
  </si>
  <si>
    <t>Universidad Nacional Abierta y a Distancia</t>
  </si>
  <si>
    <t>UTA</t>
  </si>
  <si>
    <t>Unidad Técnicas de Apoyo</t>
  </si>
  <si>
    <t>VIH</t>
  </si>
  <si>
    <t>Virus de Inmunodeficiencia Humana</t>
  </si>
  <si>
    <t>ZESAI</t>
  </si>
  <si>
    <t>Zonas Especiales de Servicios de Alto Impacto</t>
  </si>
  <si>
    <t>Planes decreto 612</t>
  </si>
  <si>
    <t>Unidad de medida</t>
  </si>
  <si>
    <t>1. Plan Institucional de Archivos de la Entidad (PINAR)</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</si>
  <si>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</si>
  <si>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</si>
  <si>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</si>
  <si>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</si>
  <si>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</si>
  <si>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</si>
  <si>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</si>
  <si>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</si>
  <si>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</si>
  <si>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</si>
  <si>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</si>
  <si>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</si>
  <si>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</si>
  <si>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</si>
  <si>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</si>
  <si>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</si>
  <si>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</si>
  <si>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</si>
  <si>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</si>
  <si>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</si>
  <si>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</si>
  <si>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</si>
  <si>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</si>
  <si>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</si>
  <si>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</si>
  <si>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</si>
  <si>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</si>
  <si>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</si>
  <si>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</si>
  <si>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</si>
  <si>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</si>
  <si>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</si>
  <si>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</si>
  <si>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</si>
  <si>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</si>
  <si>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</si>
  <si>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</si>
  <si>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</si>
  <si>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</si>
  <si>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</si>
  <si>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</si>
  <si>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</si>
  <si>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</si>
  <si>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</si>
  <si>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</si>
  <si>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</si>
  <si>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</si>
  <si>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</si>
  <si>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</si>
  <si>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</si>
  <si>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</si>
  <si>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</si>
  <si>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</si>
  <si>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</si>
  <si>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</si>
  <si>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</si>
  <si>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</si>
  <si>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</si>
  <si>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</si>
  <si>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</si>
  <si>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PA</t>
  </si>
  <si>
    <t>Plan de Acción</t>
  </si>
  <si>
    <t>PIOEG</t>
  </si>
  <si>
    <t>Plan de Igualdad de Oportinidades y Equidad de Género</t>
  </si>
  <si>
    <t>PPDs</t>
  </si>
  <si>
    <t>Políticas Públicas Distritales</t>
  </si>
  <si>
    <t>Página 4 de 4</t>
  </si>
  <si>
    <t>CONTROL DE CAMBIOS EN EL PLAN DE ACCIÓN</t>
  </si>
  <si>
    <t>Fecha de aprobación</t>
  </si>
  <si>
    <t>Cambio</t>
  </si>
  <si>
    <t>Justificación del cambio</t>
  </si>
  <si>
    <t>Actualización Plan de Acción</t>
  </si>
  <si>
    <t>Teniendo en cuenta los lineamientos de la guía metodológica para la planeación institucional DE-GU-3, se realizaron los siguientes cambios: Programación de reservas y programación del presupuesto vigencia actual. Hoja de indicadores, se ajusta la marcación del nivel de indicador para los asociados al PDD. Se ajusta la periodicidad de medición del indicador a demanda asociado a la actividad 8.</t>
  </si>
  <si>
    <t>PRODUCTO INSTITUCIONAL</t>
  </si>
  <si>
    <t xml:space="preserve">PROCESO ASOCIADO - PLAN OPERATIVO </t>
  </si>
  <si>
    <t xml:space="preserve">NOMBRE PROYECTO DE INVERSIÓN </t>
  </si>
  <si>
    <t>NOMBRE META / INDICADOR</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</si>
  <si>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</si>
  <si>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</si>
  <si>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</si>
  <si>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</si>
  <si>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</si>
  <si>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</si>
  <si>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</si>
  <si>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</si>
  <si>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</si>
  <si>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</si>
  <si>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</si>
  <si>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</si>
  <si>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</si>
  <si>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</si>
  <si>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</si>
  <si>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</si>
  <si>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</si>
  <si>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</si>
  <si>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</si>
  <si>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</si>
  <si>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</si>
  <si>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</si>
  <si>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</si>
  <si>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</si>
  <si>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</si>
  <si>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</si>
  <si>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</si>
  <si>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</si>
  <si>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</si>
  <si>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</si>
  <si>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</si>
  <si>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</si>
  <si>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</si>
  <si>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</si>
  <si>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</si>
  <si>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</si>
  <si>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</si>
  <si>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</si>
  <si>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</si>
  <si>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</si>
  <si>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</si>
  <si>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</si>
  <si>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</si>
  <si>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</si>
  <si>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</si>
  <si>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</si>
  <si>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</si>
  <si>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</si>
  <si>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</si>
  <si>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</si>
  <si>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</si>
  <si>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</si>
  <si>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</si>
  <si>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</si>
  <si>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</si>
  <si>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</si>
  <si>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</si>
  <si>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</si>
  <si>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</si>
  <si>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</si>
  <si>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</si>
  <si>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</si>
  <si>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</si>
  <si>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</si>
  <si>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</si>
  <si>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</si>
  <si>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</si>
  <si>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</si>
  <si>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</si>
  <si>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</si>
  <si>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</si>
  <si>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</si>
  <si>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</si>
  <si>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</si>
  <si>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</si>
  <si>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</si>
  <si>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</si>
  <si>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</si>
  <si>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</si>
  <si>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</si>
  <si>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</si>
  <si>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</si>
  <si>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</si>
  <si>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</si>
  <si>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</si>
  <si>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</si>
  <si>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</si>
  <si>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</si>
  <si>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</si>
  <si>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</si>
  <si>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</si>
  <si>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</si>
  <si>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</si>
  <si>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</si>
  <si>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</si>
  <si>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</si>
  <si>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</si>
  <si>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</si>
  <si>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</si>
  <si>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</si>
  <si>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</si>
  <si>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</si>
  <si>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</si>
  <si>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</si>
  <si>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</si>
  <si>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</si>
  <si>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</si>
  <si>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</si>
  <si>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</si>
  <si>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</si>
  <si>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</si>
  <si>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</si>
  <si>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</si>
  <si>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</si>
  <si>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</si>
  <si>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</si>
  <si>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</si>
  <si>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</si>
  <si>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</si>
  <si>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</si>
  <si>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</si>
  <si>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</si>
  <si>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</si>
  <si>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</si>
  <si>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</si>
  <si>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</si>
  <si>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</si>
  <si>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</si>
  <si>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</si>
  <si>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</si>
  <si>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</si>
  <si>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</si>
  <si>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</si>
  <si>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</si>
  <si>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</si>
  <si>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</si>
  <si>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</si>
  <si>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</si>
  <si>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</si>
  <si>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</si>
  <si>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</si>
  <si>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</si>
  <si>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</si>
  <si>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</si>
  <si>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</si>
  <si>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</si>
  <si>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</si>
  <si>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</si>
  <si>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</si>
  <si>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</si>
  <si>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</si>
  <si>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</si>
  <si>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</si>
  <si>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</si>
  <si>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r>
      <rPr>
        <b/>
        <sz val="11"/>
        <color rgb="FF000000"/>
        <rFont val="Times New Roman"/>
        <family val="1"/>
      </rPr>
      <t>ACUMULADO</t>
    </r>
    <r>
      <rPr>
        <sz val="11"/>
        <color rgb="FF000000"/>
        <rFont val="Times New Roman"/>
        <family val="1"/>
      </rPr>
      <t xml:space="preserve">: Línea de trabajo con sector público: Realización de 10 reuniones internas para revisión de propuestas de planes de trabajo en el marco de su validación. Realización de 3 reuniones de alistamiento de la Fase 3 del mecanismo. / Línea de trabajo sector privado: Realización de 13 reuniones de primer contacto en las que se socializó el Sello En Igualdad. Implementación de 3 talleres del catálogo de herramientas para IES y empresas alcanzando a 43 personas.
</t>
    </r>
    <r>
      <rPr>
        <b/>
        <sz val="11"/>
        <color rgb="FF000000"/>
        <rFont val="Times New Roman"/>
        <family val="1"/>
      </rPr>
      <t>MARZO:</t>
    </r>
    <r>
      <rPr>
        <sz val="11"/>
        <color rgb="FF000000"/>
        <rFont val="Times New Roman"/>
        <family val="1"/>
      </rPr>
      <t xml:space="preserve"> Línea de trabajo con sector público:</t>
    </r>
    <r>
      <rPr>
        <sz val="11"/>
        <color rgb="FFF79646"/>
        <rFont val="Times New Roman"/>
        <family val="1"/>
      </rPr>
      <t xml:space="preserve"> </t>
    </r>
    <r>
      <rPr>
        <sz val="11"/>
        <color rgb="FF000000"/>
        <rFont val="Times New Roman"/>
        <family val="1"/>
      </rPr>
      <t xml:space="preserve">a) En el marco de la validación de los planes de trabajo de las entidades priorizadas en la Fase 2 del mecanismo, se realizaron 5 reuniones internas de revisión de propuestas de planes de trabajo b) Se realizaron 3 reuniones de alistamiento de la Fase 3 del mecanismo. / Línea de trabajo sector privado: a) Se realizaron 9 reuniones de primer contacto en las que se socializó el Sello En Igualdad. b) Se realizó la actualización de 1 metodología de sensibilización. c) Se implementaron 3 talleres del catálogo de herramientas para IES y empresas alcanzando a 43 personas.
</t>
    </r>
  </si>
  <si>
    <r>
      <rPr>
        <b/>
        <sz val="11"/>
        <color theme="1"/>
        <rFont val="Times New Roman"/>
        <family val="1"/>
      </rPr>
      <t>ACUMULADO</t>
    </r>
    <r>
      <rPr>
        <sz val="11"/>
        <color theme="1"/>
        <rFont val="Times New Roman"/>
        <family val="1"/>
      </rPr>
      <t xml:space="preserve">: Se realizó revisión y retroalimentación de los reportes del IV Trimestre 2023 de la PPMyEG de los sectores CUL, JUR, HAC, AMB, INT, HAB, DEE, MOV, MUJ, SAL, EDU, GEP, GOB, SEG y SDP. 
Se realizaron mesas técnicas de seguimiento a la implementación de la PPMyEG (GOB, SEG, JUR, MUJ, DEE, HAC y MOV)
Se realizó matriz de registro de información territorial
Actualización de consolidación interno y de la SDP. PPMyEG
Retroalimentación de los reportes del IV trimestre 2023, de las siguientes entidades y sectores: GEP, DEE, IPES, SAL, INT, IDIPRON, CUL, IDRD, AMB, JBB, MOV, HAB, UAESP, SEG, UAECOB, JUR, MUJ, IDARTES, DASCD, EDU, HAC y JBB.
Actualización matriz consolidada de sello en igualdad Fase I.
Revisión, análisis, retroalimentaron y consolidación del reporte de logros de transversalización de género del mes de diciembre del 2023. Actualización del informe de logros de transversalización de género del año 2023
Actualización  del informe de derechos del PIOEGcon corte a septiembre del 2023
</t>
    </r>
    <r>
      <rPr>
        <b/>
        <sz val="11"/>
        <color theme="1"/>
        <rFont val="Times New Roman"/>
        <family val="1"/>
      </rPr>
      <t>MARZO</t>
    </r>
    <r>
      <rPr>
        <sz val="11"/>
        <color theme="1"/>
        <rFont val="Times New Roman"/>
        <family val="1"/>
      </rPr>
      <t xml:space="preserve">
Revisión, análisis y retroalimentaron de reportes de PA de la PPMYEG IV trimestre 2023 de los sectores SDP y SEG.
Se realizaron mesas técnicas de seguimiento a la PPMyEG, de los sectores 1GOB, 1SEG, 1JUR, 2MUJ, 1DEE, 1HAC y 1MOV.
Retroalimentación de los reportes del IV trimestre de Sello 2023 del IDARTES, DASCD, EDU, HAC y JBB.
Actualización matriz de consolidación de planes de trabajo sello en igualdad Fase I
Actualización del informe de logros de transversalización de género del año 2023
Se realizó matriz de registro territorialización 2023 de la PPMyEG
Se actualizaron las matrices de consolidación interna y de SDP PPMyEG
</t>
    </r>
  </si>
  <si>
    <r>
      <rPr>
        <b/>
        <sz val="11"/>
        <color rgb="FF000000"/>
        <rFont val="Times New Roman"/>
        <family val="1"/>
      </rPr>
      <t xml:space="preserve">ACUMULADO: </t>
    </r>
    <r>
      <rPr>
        <sz val="11"/>
        <color rgb="FF000000"/>
        <rFont val="Times New Roman"/>
        <family val="1"/>
      </rPr>
      <t xml:space="preserve">Se revisaron, analizaron y retroalimentaron los reportes de plan de acción de la Política Pública de Actividades Sexuales Pagadas, correspondientes al IV trimestre del 2023, incorporando recomendaciones en los reportes cuantitativos, cualitativos, de enfoques y financiero. Los sectores retroalimentados en el mes de febrero se mencionan a continuación: CUL, JUR, INT, HAB, MOV, MUJ, DEE, GEP, EDU, SAL, GOB, SDP, SEG, SDA
Se realizaron mesas técnicas de seguimiento a la implementación de la PPASP Sectores Movilidad, Cultura, Jurídica y Seguridad.
Se actualizaron las matrices de consolidación de reportes de plan de acción de la PPASP, en formato interno de la SDMujer y de la SDP
</t>
    </r>
    <r>
      <rPr>
        <b/>
        <sz val="11"/>
        <color rgb="FF000000"/>
        <rFont val="Times New Roman"/>
        <family val="1"/>
      </rPr>
      <t xml:space="preserve">MARZO: </t>
    </r>
    <r>
      <rPr>
        <sz val="11"/>
        <color rgb="FF000000"/>
        <rFont val="Times New Roman"/>
        <family val="1"/>
      </rPr>
      <t xml:space="preserve">
Revisión, análisis y retroalimentaron de reportes de plan de acción de la PPASP, correspondientes al IV trimestre del 2023, incorporando recomendaciones en los reportes cuantitativos, cualitativos, de enfoques y financiero de los sectores AMB, SDP y SEG.
Se realizaron mesas técnicas de seguimiento a la implementación de la PPASP, de los sectores Movilidad, Cultura, Jurídica y Seguridad.
Se actualizaron las matrices de consolidación de reportes de plan de acción de la PPASP, en formato interno de la SDMujer y de la SDP.
</t>
    </r>
  </si>
  <si>
    <r>
      <t xml:space="preserve">
</t>
    </r>
    <r>
      <rPr>
        <b/>
        <sz val="11"/>
        <color rgb="FF000000"/>
        <rFont val="Times New Roman"/>
        <family val="1"/>
      </rPr>
      <t>ACUMULADO:</t>
    </r>
    <r>
      <rPr>
        <sz val="11"/>
        <color rgb="FF000000"/>
        <rFont val="Times New Roman"/>
        <family val="1"/>
      </rPr>
      <t xml:space="preserve"> 8Marzo: Documento de sentido, tips para la conmemoración, metodología y presentación de apoyo para sensibilización sobre el 8M 2024.</t>
    </r>
  </si>
  <si>
    <r>
      <rPr>
        <b/>
        <sz val="11"/>
        <color rgb="FF000000"/>
        <rFont val="Times New Roman"/>
        <family val="1"/>
      </rPr>
      <t>MARZO:</t>
    </r>
    <r>
      <rPr>
        <sz val="11"/>
        <color rgb="FF000000"/>
        <rFont val="Times New Roman"/>
        <family val="1"/>
      </rPr>
      <t xml:space="preserve"> Para la Conmemoraciòn Distrital 8 de marzo se elaboró el documento de sentido, tips para la conmemoración como insumos para piezas gráficas institucionales. Se elaboró metodología y presentación de apoyo para sensibilización sobre el 8M 2024.</t>
    </r>
  </si>
  <si>
    <r>
      <rPr>
        <b/>
        <sz val="11"/>
        <color rgb="FF000000"/>
        <rFont val="Times New Roman"/>
        <family val="1"/>
      </rPr>
      <t>MARZO:</t>
    </r>
    <r>
      <rPr>
        <sz val="11"/>
        <color rgb="FF000000"/>
        <rFont val="Times New Roman"/>
        <family val="1"/>
      </rPr>
      <t xml:space="preserve"> Se avanzó en la implementación de 7 derechos PPMyEG así: </t>
    </r>
    <r>
      <rPr>
        <u/>
        <sz val="11"/>
        <color rgb="FF000000"/>
        <rFont val="Times New Roman"/>
        <family val="1"/>
      </rPr>
      <t>Paz:</t>
    </r>
    <r>
      <rPr>
        <sz val="11"/>
        <color rgb="FF000000"/>
        <rFont val="Times New Roman"/>
        <family val="1"/>
      </rPr>
      <t xml:space="preserve"> Articulación Alta Consejería Víctimas, Consultivo Indígena, formulación PAD 2024 - 2028, Consejo Paz, preparación conmemoración 9 abril. Bullets Consejo Paz. </t>
    </r>
    <r>
      <rPr>
        <u/>
        <sz val="11"/>
        <color rgb="FF000000"/>
        <rFont val="Times New Roman"/>
        <family val="1"/>
      </rPr>
      <t>Participación:</t>
    </r>
    <r>
      <rPr>
        <sz val="11"/>
        <color rgb="FF000000"/>
        <rFont val="Times New Roman"/>
        <family val="1"/>
      </rPr>
      <t xml:space="preserve"> Articulación interna asistencia técnica IDPAC; gestión articulación Acuerdo 792/2020 y mujeres hab. calle. </t>
    </r>
    <r>
      <rPr>
        <u/>
        <sz val="11"/>
        <color rgb="FF000000"/>
        <rFont val="Times New Roman"/>
        <family val="1"/>
      </rPr>
      <t>Trabajo:</t>
    </r>
    <r>
      <rPr>
        <sz val="11"/>
        <color rgb="FF000000"/>
        <rFont val="Times New Roman"/>
        <family val="1"/>
      </rPr>
      <t xml:space="preserve"> Participación  3 mesas técnicas Consejo proyecto Acuerdo 175-emprendimiento femenino. </t>
    </r>
    <r>
      <rPr>
        <u/>
        <sz val="11"/>
        <color rgb="FF000000"/>
        <rFont val="Times New Roman"/>
        <family val="1"/>
      </rPr>
      <t>Salud:</t>
    </r>
    <r>
      <rPr>
        <sz val="11"/>
        <color rgb="FF000000"/>
        <rFont val="Times New Roman"/>
        <family val="1"/>
      </rPr>
      <t xml:space="preserve"> Articulación interna referenta sector salud. Avance producto PP DDHH. Bullets IVE y proyecto ley reproducción humana asistida. </t>
    </r>
    <r>
      <rPr>
        <u/>
        <sz val="11"/>
        <color rgb="FF000000"/>
        <rFont val="Times New Roman"/>
        <family val="1"/>
      </rPr>
      <t>Educación:</t>
    </r>
    <r>
      <rPr>
        <sz val="11"/>
        <color rgb="FF000000"/>
        <rFont val="Times New Roman"/>
        <family val="1"/>
      </rPr>
      <t xml:space="preserve"> Articulación Acuerdo 909/2023, Comité formación docente, lanzamiento plan mejoramiento educativo. </t>
    </r>
    <r>
      <rPr>
        <u/>
        <sz val="11"/>
        <color rgb="FF000000"/>
        <rFont val="Times New Roman"/>
        <family val="1"/>
      </rPr>
      <t>Cultura:</t>
    </r>
    <r>
      <rPr>
        <sz val="11"/>
        <color rgb="FF000000"/>
        <rFont val="Times New Roman"/>
        <family val="1"/>
      </rPr>
      <t xml:space="preserve"> Mesa cultura ciudadana, mesa transformaciones culturales. Articulación interna y propuesta producto PPLEO. </t>
    </r>
    <r>
      <rPr>
        <u/>
        <sz val="11"/>
        <color rgb="FF000000"/>
        <rFont val="Times New Roman"/>
        <family val="1"/>
      </rPr>
      <t>Hábitat:</t>
    </r>
    <r>
      <rPr>
        <sz val="11"/>
        <color rgb="FF000000"/>
        <rFont val="Times New Roman"/>
        <family val="1"/>
      </rPr>
      <t xml:space="preserve"> Articulación CIEP y UTA CIEP. Reporte IV trim 2023 avance producto PP Espacio Público. Bullets movilidad y género. </t>
    </r>
    <r>
      <rPr>
        <u/>
        <sz val="11"/>
        <color rgb="FF000000"/>
        <rFont val="Times New Roman"/>
        <family val="1"/>
      </rPr>
      <t>7Derechos:</t>
    </r>
    <r>
      <rPr>
        <sz val="11"/>
        <color rgb="FF000000"/>
        <rFont val="Times New Roman"/>
        <family val="1"/>
      </rPr>
      <t xml:space="preserve"> Retroalimentación reportes acciones afirmativas PIOEG en planes de trabajo Sello Fase 1- IV trimestre 2023. Análisis metas asociadas a Derechos PPMyEG y propuestas para PDD 2024-2028. Se elaboraron 5 conceptos técnicos sobre: Proposiciones implementación Acuerdo Paz y nacimiento humanizado. Solicitud Personería fortalecimiento organizaciones sociales. Proyecto de Ley Estatuto Igualdad. Proyecto de Acuerdo sustancias psicoactivas. </t>
    </r>
  </si>
  <si>
    <r>
      <rPr>
        <b/>
        <sz val="11"/>
        <color rgb="FF000000"/>
        <rFont val="Times New Roman"/>
        <family val="1"/>
      </rPr>
      <t xml:space="preserve">ACUMULADO: </t>
    </r>
    <r>
      <rPr>
        <sz val="11"/>
        <color rgb="FF000000"/>
        <rFont val="Times New Roman"/>
        <family val="1"/>
      </rPr>
      <t xml:space="preserve">Avance articulación intersectorial: </t>
    </r>
    <r>
      <rPr>
        <u/>
        <sz val="11"/>
        <color rgb="FF000000"/>
        <rFont val="Times New Roman"/>
        <family val="1"/>
      </rPr>
      <t>Paz:</t>
    </r>
    <r>
      <rPr>
        <sz val="11"/>
        <color rgb="FF000000"/>
        <rFont val="Times New Roman"/>
        <family val="1"/>
      </rPr>
      <t xml:space="preserve"> Alta Consejería Víctimas, Consultivo Indígena, Consejo Paz, formulación PAD 2024 - 2028, preparación conmemoración 9 abril. </t>
    </r>
    <r>
      <rPr>
        <u/>
        <sz val="11"/>
        <color rgb="FF000000"/>
        <rFont val="Times New Roman"/>
        <family val="1"/>
      </rPr>
      <t>Participación</t>
    </r>
    <r>
      <rPr>
        <sz val="11"/>
        <color rgb="FF000000"/>
        <rFont val="Times New Roman"/>
        <family val="1"/>
      </rPr>
      <t xml:space="preserve">: Mesa técnica Concejo sobre objeción conciencia; gestión articulación Acuerdo 792 y agenda mujeres habitantes calle. </t>
    </r>
    <r>
      <rPr>
        <u/>
        <sz val="11"/>
        <color rgb="FF000000"/>
        <rFont val="Times New Roman"/>
        <family val="1"/>
      </rPr>
      <t>Trabajo:</t>
    </r>
    <r>
      <rPr>
        <sz val="11"/>
        <color rgb="FF000000"/>
        <rFont val="Times New Roman"/>
        <family val="1"/>
      </rPr>
      <t xml:space="preserve"> Mesas técnicas Consejo sobre emprendimiento femenino. </t>
    </r>
    <r>
      <rPr>
        <u/>
        <sz val="11"/>
        <color rgb="FF000000"/>
        <rFont val="Times New Roman"/>
        <family val="1"/>
      </rPr>
      <t>Salud</t>
    </r>
    <r>
      <rPr>
        <sz val="11"/>
        <color rgb="FF000000"/>
        <rFont val="Times New Roman"/>
        <family val="1"/>
      </rPr>
      <t xml:space="preserve">: Mesas técnicas Concejo sobre Doulas y endometriosis; Secretaría de Salud sobre IVE: Mesa prevención maternidades tempranas. Avance productos PPDDHH. Bullets IVE y reproducción humana asistida. </t>
    </r>
    <r>
      <rPr>
        <u/>
        <sz val="11"/>
        <color rgb="FF000000"/>
        <rFont val="Times New Roman"/>
        <family val="1"/>
      </rPr>
      <t>Educación</t>
    </r>
    <r>
      <rPr>
        <sz val="11"/>
        <color rgb="FF000000"/>
        <rFont val="Times New Roman"/>
        <family val="1"/>
      </rPr>
      <t xml:space="preserve">: Comité formación docente, implementación acuerdo 909. Reporte avance productos PP Educativa. </t>
    </r>
    <r>
      <rPr>
        <u/>
        <sz val="11"/>
        <color rgb="FF000000"/>
        <rFont val="Times New Roman"/>
        <family val="1"/>
      </rPr>
      <t>Cultura</t>
    </r>
    <r>
      <rPr>
        <sz val="11"/>
        <color rgb="FF000000"/>
        <rFont val="Times New Roman"/>
        <family val="1"/>
      </rPr>
      <t xml:space="preserve">:  Mesa cultura ciudadana, mesa transformaciones culturales. Avances producto PPLEO. </t>
    </r>
    <r>
      <rPr>
        <u/>
        <sz val="11"/>
        <color rgb="FF000000"/>
        <rFont val="Times New Roman"/>
        <family val="1"/>
      </rPr>
      <t>Hábitat:</t>
    </r>
    <r>
      <rPr>
        <sz val="11"/>
        <color rgb="FF000000"/>
        <rFont val="Times New Roman"/>
        <family val="1"/>
      </rPr>
      <t xml:space="preserve"> CIEP y UTA CIEP. Reporte avance producto PP Espacio Público. Bullets movilidad y género. </t>
    </r>
    <r>
      <rPr>
        <u/>
        <sz val="11"/>
        <color rgb="FF000000"/>
        <rFont val="Times New Roman"/>
        <family val="1"/>
      </rPr>
      <t>7Derechos</t>
    </r>
    <r>
      <rPr>
        <sz val="11"/>
        <color rgb="FF000000"/>
        <rFont val="Times New Roman"/>
        <family val="1"/>
      </rPr>
      <t xml:space="preserve">: Retroalimentación acciones PIOEG en reportes 2023-IV en planes de trabajo Sello Fase 1. Reuniones retroalimentación propuestas acciones PIOEG en planes de trabajo Sello Fase 2. Análisis y propuestas derechos en nuevo PDD. Elaboración 16 conceptos técnicos sobre proyectos de Acuerdo distritales, Proposiciones Concejo y derechos de petición. </t>
    </r>
  </si>
  <si>
    <r>
      <t xml:space="preserve">
</t>
    </r>
    <r>
      <rPr>
        <b/>
        <sz val="11"/>
        <color theme="1"/>
        <rFont val="Times New Roman"/>
        <family val="1"/>
      </rPr>
      <t>ACUMULADO:</t>
    </r>
    <r>
      <rPr>
        <sz val="11"/>
        <color theme="1"/>
        <rFont val="Times New Roman"/>
        <family val="1"/>
      </rPr>
      <t xml:space="preserve"> Se realizaron 4 mesas internas de implementación con equipos de la DDDP donde se revisaron dificultades evidenciadas en los reportes de productos de la PPMYEG. Desarrollo de 8 mesas de implementación de la PPMYEG con los sectores de: 1 DEE, 1 GOB, 1 JUR, 1 SEG, 1 HAC, 1 MOV y 2 MUJ. Se realizaron 2 jornadas de socialización: 1 con IDPYBA y 1 con UAT Subdirección Local de Tunjuelito.
</t>
    </r>
    <r>
      <rPr>
        <b/>
        <sz val="11"/>
        <color theme="1"/>
        <rFont val="Times New Roman"/>
        <family val="1"/>
      </rPr>
      <t>MARZO</t>
    </r>
    <r>
      <rPr>
        <sz val="11"/>
        <color theme="1"/>
        <rFont val="Times New Roman"/>
        <family val="1"/>
      </rPr>
      <t xml:space="preserve">: Realización 1 mesa interna de implementación con equipos de la DDDP, donde se revisaron dificultades evidenciadas en reportes de productos de la PPMYEG a cargo del sector planeación. Se desarrollaron 8 mesas de implementación de la PPMYEG con los sectores de: 1 DEE, 1 GOB, 1 JUR, 1 SEG, 1 HAC, 1 MOV y  2 MUJ. Se realizaron 2 jornadas de socialización: 1 con el Instituto Distrital de protección y Bienestar Animal y 1 con Unidad de Apoyo Técnico de la Subdirección Local de Tunjuelito. </t>
    </r>
  </si>
  <si>
    <r>
      <rPr>
        <sz val="11"/>
        <color rgb="FF8064A2"/>
        <rFont val="Times New Roman"/>
        <family val="1"/>
      </rPr>
      <t xml:space="preserve">
</t>
    </r>
    <r>
      <rPr>
        <b/>
        <sz val="11"/>
        <color rgb="FF000000"/>
        <rFont val="Times New Roman"/>
        <family val="1"/>
      </rPr>
      <t>ACUMULADO:</t>
    </r>
    <r>
      <rPr>
        <sz val="11"/>
        <color rgb="FF000000"/>
        <rFont val="Times New Roman"/>
        <family val="1"/>
      </rPr>
      <t xml:space="preserve"> Se realizaron 6 con equipos internos de la DDDP para el fortalecimiento de la implementación de la PPASP. Se realizaron 5 mesas de implementación con los sectores de: 1 MUJ, 1 MOV, 1 CUL, 1 JUR y 1 SEG.  Se desarrollaron 2 mesas intersectoriales con la Mesa ZESAI para seguimiento del componente social y cultural. Se llevaron a cabo 3 jornadas de socialización: 1 con MEBOG, 1 en feria de servicios y 1 con ciudadanía.
</t>
    </r>
    <r>
      <rPr>
        <b/>
        <sz val="11"/>
        <color rgb="FF000000"/>
        <rFont val="Times New Roman"/>
        <family val="1"/>
      </rPr>
      <t>MARZO:</t>
    </r>
    <r>
      <rPr>
        <sz val="11"/>
        <color rgb="FF000000"/>
        <rFont val="Times New Roman"/>
        <family val="1"/>
      </rPr>
      <t xml:space="preserve"> Se realizaron 4 mesas internas para fortalecimiento de implementación de la PPASP con equipos de la DDDP. Desarrollo 1 mesa intersectorial con la Mesa ZESAI para segto del componente social y cultural. Se realizaron 4 mesas de implementación con los sectores de: 1 MOV, 1 CUL, 1 JUR y 1 SEG. Se llevaron a cabo 3 jornadas de socialización: 1 con MEBOG, 1 en feria de servicios y 1 con ciudadanía.</t>
    </r>
  </si>
  <si>
    <r>
      <rPr>
        <b/>
        <sz val="11"/>
        <color rgb="FF000000"/>
        <rFont val="Times New Roman"/>
        <family val="1"/>
      </rPr>
      <t xml:space="preserve">ACUMULADO: </t>
    </r>
    <r>
      <rPr>
        <sz val="11"/>
        <color rgb="FF000000"/>
        <rFont val="Times New Roman"/>
        <family val="1"/>
      </rPr>
      <t xml:space="preserve">Se realizó el reporte de seguimiento de 17 PPDs en las que tiene responsabilidad la SDMujer: 1 Primera Infancia, Infancia y Adolescencia, 1 Seguridad Convivencia y Justicia, 1 LGBTI, 1 Envejecimiento y Vejez, 1 Juventud, 1 Familias,  1 Adultez, 1 Gestión del Hábitat, 1 Educación, 1 Discapacidad, 1 Fenómeno de Habitabilidad en Calle, 1 Derechos Humanos, 1 Lucha contra la trata de personas, 1 Lectura Escritura y Oralidad y 1 Economía Cultural y Creativa, 1 Migrantes y 1 Espacio Públicto. Se elaboró el reporte cuantitativo y cualitativo de resultados para IV trimestre de 2023 de las PPMYEG y PPASP.
</t>
    </r>
    <r>
      <rPr>
        <b/>
        <sz val="11"/>
        <color rgb="FF000000"/>
        <rFont val="Times New Roman"/>
        <family val="1"/>
      </rPr>
      <t>MARZO:</t>
    </r>
    <r>
      <rPr>
        <sz val="11"/>
        <color rgb="FF000000"/>
        <rFont val="Times New Roman"/>
        <family val="1"/>
      </rPr>
      <t xml:space="preserve"> Se realizó el reporte de seguimiento de 4 PPDs en las que tiene responsabilidad la SDMujer: 1 Lectura Escritura y Oralidad, 1 Economía Cultural y Creativa,1 Migrantes y 1 Espacio Públicto. Se elaboró el reporte cuantitativo y cualitativo de resultados para IV trimestre de 2023 de las PPMYEG y PPASP.</t>
    </r>
  </si>
  <si>
    <r>
      <rPr>
        <b/>
        <sz val="11"/>
        <color rgb="FF000000"/>
        <rFont val="Times New Roman"/>
        <family val="1"/>
      </rPr>
      <t>ACUMULADO</t>
    </r>
    <r>
      <rPr>
        <sz val="11"/>
        <color rgb="FF000000"/>
        <rFont val="Times New Roman"/>
        <family val="1"/>
      </rPr>
      <t xml:space="preserve">: Elaboración de material pedagógico y metodológico sobre incorporación del enfoque de género en 6 sectores (AMB, HAC, HAB, GOB, JUR, PLN) priorizados en cumplimiento de compromisos de los primeros 100 días de la Administración Distrital
(2) mesas de trabajo con los sectores priorizados (AMB, HAC, HAB, PLN, GOB, JUR) para definición de cronograma de implementación de metodología de enfoque de género, desarrollo de 21 Sensibilizaciones. 3 Conceptos técnicos. 1  Presentación. 4 Bullets y 1 Documento técnico para la transversalización del enfoque de género. 
</t>
    </r>
    <r>
      <rPr>
        <b/>
        <sz val="11"/>
        <color rgb="FF000000"/>
        <rFont val="Times New Roman"/>
        <family val="1"/>
      </rPr>
      <t xml:space="preserve">
MARZO:</t>
    </r>
    <r>
      <rPr>
        <sz val="11"/>
        <color rgb="FF000000"/>
        <rFont val="Times New Roman"/>
        <family val="1"/>
      </rPr>
      <t xml:space="preserve"> 20  Sensibilizaciones sobre enfoque de género, nuevas masculinidades y conmemoración 8M:  (3) AMB ; (4) HAB ; (3) SAL; (2) PLN, (1) HAC, (2) GOB; (2) DEE; (1) SEG ; (2) MOV; (1) EDU, Dentro de las cuales AMB, HAC, HAB, GOB, JUR, PLN estan priorizados en cumplimiento de compromisos de los primeros 100 días de la Administración Distrital. 
2 Conceptos técnicos: (1) INT: “Recomendaciones transversalización del enfoque de género” (1) SEG: “Manual Fútbol”
1 Presentaciones: (1) MOV:  Transversalización del enfoque de género en acciones bici.  
4 Bullets: (1) AMB y MOV; (1) MOV, SEG GOB; (2) GEP
1 Documento técnico: (1) HAC</t>
    </r>
  </si>
  <si>
    <r>
      <rPr>
        <b/>
        <sz val="11"/>
        <color rgb="FF000000"/>
        <rFont val="Times New Roman"/>
        <family val="1"/>
      </rPr>
      <t xml:space="preserve">ACUMULADO: </t>
    </r>
    <r>
      <rPr>
        <sz val="11"/>
        <color rgb="FF000000"/>
        <rFont val="Times New Roman"/>
        <family val="1"/>
      </rPr>
      <t>Se acompañó técnicamente a 14 instancias de participación así: (2) CUL- MOV: Comisión intersectorial de la bicicleta y mesa de articulación Plan Especial de Salvaguardia; (1) CUL: Mesa de cultura ciudadana; (2) GOB: Sesión extraordinaria de Comisión Intersectorial del Espacio Público y UTA de la Comisión Intersectorial del Espacio Público a cargo del DADEP; (2) MUJ: UTA de la CIM y UTA de la Comisión Intersectorial del Sistema Distrital de Cuidado. (4) SAL: UTA, sesión ordinaria del Comité de Apoyo a la Lactancia, mesa ampliada de Seguimiento a la Mortalidad Materna y Comité Intersectorial Distrital de Salud. (1) AMB: Mesa de agricultura urbana y periurbana JBB; (1) INT: Comisión Intersectorial Diferencial Poblacional; (1) SEG: Comisión Distrital para la Seguridad, Convivencia y Comodidad en el Fútbol en Bogotá́</t>
    </r>
    <r>
      <rPr>
        <sz val="11"/>
        <color rgb="FF8064A2"/>
        <rFont val="Times New Roman"/>
        <family val="1"/>
      </rPr>
      <t xml:space="preserve">. 
</t>
    </r>
    <r>
      <rPr>
        <b/>
        <sz val="11"/>
        <color rgb="FF8064A2"/>
        <rFont val="Times New Roman"/>
        <family val="1"/>
      </rPr>
      <t xml:space="preserve"> 
</t>
    </r>
    <r>
      <rPr>
        <b/>
        <sz val="11"/>
        <color rgb="FF000000"/>
        <rFont val="Times New Roman"/>
        <family val="1"/>
      </rPr>
      <t xml:space="preserve">MARZO: </t>
    </r>
    <r>
      <rPr>
        <sz val="11"/>
        <color rgb="FF000000"/>
        <rFont val="Times New Roman"/>
        <family val="1"/>
      </rPr>
      <t xml:space="preserve">Se acompañó técnicamente 6 instancias de participación así: </t>
    </r>
    <r>
      <rPr>
        <sz val="11"/>
        <rFont val="Times New Roman"/>
        <family val="1"/>
      </rPr>
      <t xml:space="preserve">(1) CUL: Mesa de cultura ciudadana; (1) SEG: Comisión Distrital para la Seguridad, Convivencia y Comodidad en el Fútbol en Bogotá́; (1) AMB: Mesa de agricultura urbana y periurbana JBB;  (2) SAL: Mesa ampliada de Seguimiento a la Mortalidad Materna y Comité Intersectorial Distrital de Salud; (1) INT: Comisión Intersectorial Diferencial Poblacional </t>
    </r>
  </si>
  <si>
    <t>Se ajusta la programación de los indicadores PDD teniendo en cuenta la programación vigente en SEGPLAN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</si>
</sst>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s>
  <fonts count="59">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sz val="11"/>
      <color rgb="FF000000"/>
      <name val="Calibri"/>
      <family val="2"/>
      <scheme val="minor"/>
    </font>
    <font>
      <sz val="11"/>
      <color rgb="FF000000"/>
      <name val="Times New Roman"/>
      <family val="1"/>
      <charset val="1"/>
    </font>
    <font>
      <b/>
      <sz val="10"/>
      <color rgb="FF000000"/>
      <name val="Tahoma"/>
      <family val="2"/>
    </font>
    <font>
      <sz val="10"/>
      <color rgb="FF000000"/>
      <name val="Tahoma"/>
      <family val="2"/>
    </font>
    <font>
      <sz val="11"/>
      <color theme="1"/>
      <name val="Times Roman"/>
    </font>
    <font>
      <u/>
      <sz val="11"/>
      <color theme="10"/>
      <name val="Calibri"/>
      <family val="2"/>
      <scheme val="minor"/>
    </font>
    <font>
      <u/>
      <sz val="11"/>
      <color rgb="FF000000"/>
      <name val="Times New Roman"/>
      <family val="1"/>
    </font>
    <font>
      <sz val="11"/>
      <color rgb="FF000000"/>
      <name val="Calibri"/>
      <family val="2"/>
    </font>
    <font>
      <sz val="11"/>
      <color rgb="FF000000"/>
      <name val="Times Roman"/>
    </font>
    <font>
      <sz val="11"/>
      <name val="Calibri"/>
      <family val="2"/>
    </font>
    <font>
      <sz val="11"/>
      <color rgb="FF000000"/>
      <name val="Times New Roman"/>
      <family val="1"/>
    </font>
    <font>
      <b/>
      <sz val="11"/>
      <color rgb="FF000000"/>
      <name val="Times New Roman"/>
      <family val="1"/>
    </font>
    <font>
      <sz val="11"/>
      <color rgb="FF92D050"/>
      <name val="Times New Roman"/>
      <family val="1"/>
    </font>
    <font>
      <sz val="11"/>
      <color rgb="FFC0504D"/>
      <name val="Times New Roman"/>
      <family val="1"/>
    </font>
    <font>
      <sz val="11"/>
      <color rgb="FFF79646"/>
      <name val="Times New Roman"/>
      <family val="1"/>
    </font>
    <font>
      <sz val="11"/>
      <color rgb="FF8064A2"/>
      <name val="Times New Roman"/>
      <family val="1"/>
    </font>
    <font>
      <sz val="11"/>
      <color theme="1"/>
      <name val="Times New Roman"/>
      <family val="1"/>
    </font>
    <font>
      <sz val="11"/>
      <color theme="7"/>
      <name val="Times New Roman"/>
      <family val="1"/>
    </font>
    <font>
      <b/>
      <sz val="11"/>
      <color rgb="FF8064A2"/>
      <name val="Times New Roman"/>
      <family val="1"/>
    </font>
    <font>
      <sz val="11"/>
      <color rgb="FF0070C0"/>
      <name val="Times New Roman"/>
      <family val="1"/>
    </font>
    <font>
      <b/>
      <sz val="11"/>
      <color rgb="FF8064A2"/>
      <name val="Times New Roman"/>
      <family val="1"/>
    </font>
  </fonts>
  <fills count="16">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FF"/>
        <bgColor rgb="FF000000"/>
      </patternFill>
    </fill>
  </fills>
  <borders count="94">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thin">
        <color rgb="FF000000"/>
      </bottom>
      <diagonal/>
    </border>
    <border>
      <left/>
      <right style="thin">
        <color rgb="FF000000"/>
      </right>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thin">
        <color indexed="64"/>
      </right>
      <top/>
      <bottom style="medium">
        <color rgb="FF000000"/>
      </bottom>
      <diagonal/>
    </border>
    <border>
      <left/>
      <right style="thin">
        <color rgb="FF000000"/>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indexed="64"/>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s>
  <cellStyleXfs count="35">
    <xf numFmtId="0" fontId="0" fillId="0" borderId="0"/>
    <xf numFmtId="0" fontId="18" fillId="3" borderId="62" applyNumberFormat="0" applyAlignment="0" applyProtection="0"/>
    <xf numFmtId="49" fontId="20" fillId="0" borderId="0" applyFill="0" applyBorder="0" applyProtection="0">
      <alignment horizontal="left" vertical="center"/>
    </xf>
    <xf numFmtId="0" fontId="21" fillId="4" borderId="63" applyNumberFormat="0" applyFont="0" applyFill="0" applyAlignment="0"/>
    <xf numFmtId="0" fontId="21" fillId="4" borderId="64" applyNumberFormat="0" applyFont="0" applyFill="0" applyAlignment="0"/>
    <xf numFmtId="0" fontId="23" fillId="5" borderId="0" applyNumberFormat="0" applyProtection="0">
      <alignment horizontal="left" wrapText="1" indent="4"/>
    </xf>
    <xf numFmtId="0" fontId="24" fillId="5" borderId="0" applyNumberFormat="0" applyProtection="0">
      <alignment horizontal="left" wrapText="1" indent="4"/>
    </xf>
    <xf numFmtId="0" fontId="22" fillId="6" borderId="0" applyNumberFormat="0" applyBorder="0" applyAlignment="0" applyProtection="0"/>
    <xf numFmtId="16" fontId="25" fillId="0" borderId="0" applyFont="0" applyFill="0" applyBorder="0" applyAlignment="0">
      <alignment horizontal="left"/>
    </xf>
    <xf numFmtId="0" fontId="26" fillId="7" borderId="0" applyNumberFormat="0" applyBorder="0" applyProtection="0">
      <alignment horizontal="center" vertical="center"/>
    </xf>
    <xf numFmtId="169" fontId="18" fillId="0" borderId="0" applyFont="0" applyFill="0" applyBorder="0" applyAlignment="0" applyProtection="0"/>
    <xf numFmtId="168" fontId="18" fillId="0" borderId="0" applyFont="0" applyFill="0" applyBorder="0" applyAlignment="0" applyProtection="0"/>
    <xf numFmtId="41" fontId="18" fillId="0" borderId="0" applyFont="0" applyFill="0" applyBorder="0" applyAlignment="0" applyProtection="0"/>
    <xf numFmtId="169" fontId="4"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167" fontId="18" fillId="0" borderId="0" applyFont="0" applyFill="0" applyBorder="0" applyAlignment="0" applyProtection="0"/>
    <xf numFmtId="171" fontId="2" fillId="0" borderId="0" applyFont="0" applyFill="0" applyBorder="0" applyAlignment="0" applyProtection="0"/>
    <xf numFmtId="170" fontId="18" fillId="0" borderId="0" applyFont="0" applyFill="0" applyBorder="0" applyAlignment="0" applyProtection="0"/>
    <xf numFmtId="167" fontId="1" fillId="0" borderId="0" applyFont="0" applyFill="0" applyBorder="0" applyAlignment="0" applyProtection="0"/>
    <xf numFmtId="164" fontId="21" fillId="0" borderId="0" applyFont="0" applyFill="0" applyBorder="0" applyAlignment="0" applyProtection="0"/>
    <xf numFmtId="0" fontId="27" fillId="8" borderId="0" applyNumberFormat="0" applyBorder="0" applyAlignment="0" applyProtection="0"/>
    <xf numFmtId="0" fontId="2" fillId="0" borderId="0"/>
    <xf numFmtId="0" fontId="2" fillId="0" borderId="0"/>
    <xf numFmtId="0" fontId="21" fillId="0" borderId="0"/>
    <xf numFmtId="0" fontId="5" fillId="0" borderId="0"/>
    <xf numFmtId="0" fontId="4" fillId="0" borderId="0"/>
    <xf numFmtId="0" fontId="2" fillId="0" borderId="0"/>
    <xf numFmtId="9" fontId="18"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4" fillId="0" borderId="0" applyFill="0" applyBorder="0">
      <alignment wrapText="1"/>
    </xf>
    <xf numFmtId="0" fontId="19" fillId="0" borderId="0"/>
    <xf numFmtId="0" fontId="28" fillId="5" borderId="0" applyNumberFormat="0" applyBorder="0" applyProtection="0">
      <alignment horizontal="left" indent="1"/>
    </xf>
    <xf numFmtId="0" fontId="43" fillId="0" borderId="0" applyNumberFormat="0" applyFill="0" applyBorder="0" applyAlignment="0" applyProtection="0"/>
  </cellStyleXfs>
  <cellXfs count="599">
    <xf numFmtId="0" fontId="0" fillId="0" borderId="0" xfId="0"/>
    <xf numFmtId="174" fontId="18" fillId="0" borderId="0" xfId="14" applyNumberFormat="1" applyFont="1" applyBorder="1" applyAlignment="1">
      <alignment vertical="center"/>
    </xf>
    <xf numFmtId="0" fontId="0" fillId="0" borderId="0" xfId="0" applyAlignment="1">
      <alignment vertical="center"/>
    </xf>
    <xf numFmtId="0" fontId="9" fillId="9" borderId="65" xfId="22" applyFont="1" applyFill="1" applyBorder="1" applyAlignment="1">
      <alignment vertical="center" wrapText="1"/>
    </xf>
    <xf numFmtId="0" fontId="9" fillId="9" borderId="0" xfId="22" applyFont="1" applyFill="1" applyAlignment="1">
      <alignment vertical="center" wrapText="1"/>
    </xf>
    <xf numFmtId="0" fontId="11" fillId="9" borderId="0" xfId="22" applyFont="1" applyFill="1" applyAlignment="1">
      <alignment vertical="center" wrapText="1"/>
    </xf>
    <xf numFmtId="0" fontId="9" fillId="9" borderId="1" xfId="22" applyFont="1" applyFill="1" applyBorder="1" applyAlignment="1">
      <alignment vertical="center" wrapText="1"/>
    </xf>
    <xf numFmtId="0" fontId="8" fillId="9" borderId="0" xfId="22" applyFont="1" applyFill="1" applyAlignment="1">
      <alignment vertical="center" wrapText="1"/>
    </xf>
    <xf numFmtId="0" fontId="8" fillId="9" borderId="2" xfId="22" applyFont="1" applyFill="1" applyBorder="1" applyAlignment="1">
      <alignment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9" borderId="1" xfId="22" applyFont="1" applyFill="1" applyBorder="1" applyAlignment="1">
      <alignment horizontal="center" vertical="center" wrapText="1"/>
    </xf>
    <xf numFmtId="0" fontId="9" fillId="9" borderId="66" xfId="22" applyFont="1" applyFill="1" applyBorder="1" applyAlignment="1">
      <alignment horizontal="center" vertical="center" wrapText="1"/>
    </xf>
    <xf numFmtId="0" fontId="12" fillId="9" borderId="0" xfId="22" applyFont="1" applyFill="1" applyAlignment="1">
      <alignment horizontal="center" vertical="center" wrapText="1"/>
    </xf>
    <xf numFmtId="0" fontId="9" fillId="9" borderId="0" xfId="22" applyFont="1" applyFill="1" applyAlignment="1">
      <alignment horizontal="center" vertical="center" wrapText="1"/>
    </xf>
    <xf numFmtId="0" fontId="12" fillId="0" borderId="0" xfId="22" applyFont="1" applyAlignment="1">
      <alignment horizontal="center" vertical="center" wrapText="1"/>
    </xf>
    <xf numFmtId="0" fontId="13" fillId="2" borderId="0" xfId="22" applyFont="1" applyFill="1" applyAlignment="1">
      <alignment vertical="center" wrapText="1"/>
    </xf>
    <xf numFmtId="0" fontId="30" fillId="9" borderId="1" xfId="0" applyFont="1" applyFill="1" applyBorder="1" applyAlignment="1">
      <alignment vertical="center"/>
    </xf>
    <xf numFmtId="0" fontId="30" fillId="9" borderId="0" xfId="0" applyFont="1" applyFill="1" applyAlignment="1">
      <alignment vertical="center"/>
    </xf>
    <xf numFmtId="0" fontId="30" fillId="9" borderId="2" xfId="0" applyFont="1" applyFill="1" applyBorder="1" applyAlignment="1">
      <alignment vertical="center"/>
    </xf>
    <xf numFmtId="174" fontId="0" fillId="0" borderId="0" xfId="0" applyNumberFormat="1" applyAlignment="1">
      <alignment vertical="center"/>
    </xf>
    <xf numFmtId="165" fontId="18" fillId="0" borderId="0" xfId="15" applyFont="1" applyAlignment="1">
      <alignment vertical="center"/>
    </xf>
    <xf numFmtId="0" fontId="9" fillId="0" borderId="3" xfId="22" applyFont="1" applyBorder="1" applyAlignment="1">
      <alignment horizontal="center" vertical="center" wrapText="1"/>
    </xf>
    <xf numFmtId="0" fontId="9" fillId="0" borderId="4" xfId="22" applyFont="1" applyBorder="1" applyAlignment="1">
      <alignment horizontal="left" vertical="center" wrapText="1"/>
    </xf>
    <xf numFmtId="0" fontId="9" fillId="10" borderId="5" xfId="22" applyFont="1" applyFill="1" applyBorder="1" applyAlignment="1">
      <alignment horizontal="left" vertical="center" wrapText="1"/>
    </xf>
    <xf numFmtId="173" fontId="9" fillId="10" borderId="5" xfId="28" applyNumberFormat="1" applyFont="1" applyFill="1" applyBorder="1" applyAlignment="1" applyProtection="1">
      <alignment vertical="center" wrapText="1"/>
    </xf>
    <xf numFmtId="165" fontId="29" fillId="0" borderId="0" xfId="15" applyFont="1" applyAlignment="1">
      <alignment vertical="center"/>
    </xf>
    <xf numFmtId="0" fontId="29" fillId="0" borderId="0" xfId="0" applyFont="1" applyAlignment="1">
      <alignment vertical="center"/>
    </xf>
    <xf numFmtId="0" fontId="9" fillId="10" borderId="6" xfId="22" applyFont="1" applyFill="1" applyBorder="1" applyAlignment="1">
      <alignment horizontal="left" vertical="center" wrapText="1"/>
    </xf>
    <xf numFmtId="9" fontId="8" fillId="10" borderId="6" xfId="28" applyFont="1" applyFill="1" applyBorder="1" applyAlignment="1" applyProtection="1">
      <alignment horizontal="center" vertical="center" wrapText="1"/>
      <protection locked="0"/>
    </xf>
    <xf numFmtId="0" fontId="9" fillId="0" borderId="6" xfId="22" applyFont="1" applyBorder="1" applyAlignment="1">
      <alignment horizontal="left" vertical="center" wrapText="1"/>
    </xf>
    <xf numFmtId="9" fontId="8" fillId="0" borderId="6" xfId="29" applyFont="1" applyFill="1" applyBorder="1" applyAlignment="1" applyProtection="1">
      <alignment horizontal="center" vertical="center" wrapText="1"/>
      <protection locked="0"/>
    </xf>
    <xf numFmtId="9" fontId="8" fillId="10" borderId="5" xfId="28" applyFont="1" applyFill="1" applyBorder="1" applyAlignment="1" applyProtection="1">
      <alignment horizontal="center" vertical="center" wrapText="1"/>
      <protection locked="0"/>
    </xf>
    <xf numFmtId="0" fontId="30" fillId="0" borderId="0" xfId="0" applyFont="1" applyAlignment="1">
      <alignment vertical="center"/>
    </xf>
    <xf numFmtId="0" fontId="32" fillId="10" borderId="7" xfId="0" applyFont="1" applyFill="1" applyBorder="1" applyAlignment="1">
      <alignment vertical="center"/>
    </xf>
    <xf numFmtId="0" fontId="32" fillId="10" borderId="8" xfId="0" applyFont="1" applyFill="1" applyBorder="1" applyAlignment="1">
      <alignment vertical="center"/>
    </xf>
    <xf numFmtId="0" fontId="32" fillId="10" borderId="0" xfId="0" applyFont="1" applyFill="1" applyAlignment="1">
      <alignment vertical="center"/>
    </xf>
    <xf numFmtId="0" fontId="32" fillId="10" borderId="9" xfId="0" applyFont="1" applyFill="1" applyBorder="1" applyAlignment="1">
      <alignment vertical="center"/>
    </xf>
    <xf numFmtId="0" fontId="32" fillId="10" borderId="10" xfId="0" applyFont="1" applyFill="1" applyBorder="1" applyAlignment="1">
      <alignment vertical="center"/>
    </xf>
    <xf numFmtId="0" fontId="32" fillId="10" borderId="11" xfId="0" applyFont="1" applyFill="1" applyBorder="1" applyAlignment="1">
      <alignment vertical="center"/>
    </xf>
    <xf numFmtId="0" fontId="32" fillId="10" borderId="6" xfId="0" applyFont="1" applyFill="1" applyBorder="1" applyAlignment="1">
      <alignment horizontal="center" vertical="center"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xf>
    <xf numFmtId="0" fontId="30" fillId="0" borderId="6" xfId="0" applyFont="1" applyBorder="1" applyAlignment="1">
      <alignment vertical="center"/>
    </xf>
    <xf numFmtId="9" fontId="30" fillId="0" borderId="6" xfId="28" applyFont="1" applyBorder="1" applyAlignment="1">
      <alignment vertical="center"/>
    </xf>
    <xf numFmtId="0" fontId="9" fillId="10" borderId="3" xfId="0" applyFont="1" applyFill="1" applyBorder="1" applyAlignment="1">
      <alignment horizontal="center" vertical="center" wrapText="1"/>
    </xf>
    <xf numFmtId="0" fontId="33" fillId="10" borderId="6" xfId="0" applyFont="1" applyFill="1" applyBorder="1" applyAlignment="1">
      <alignment horizontal="center" vertical="center"/>
    </xf>
    <xf numFmtId="0" fontId="30" fillId="0" borderId="0" xfId="0" applyFont="1" applyAlignment="1">
      <alignment horizontal="center" vertical="center"/>
    </xf>
    <xf numFmtId="0" fontId="34" fillId="0" borderId="6" xfId="0" applyFont="1" applyBorder="1" applyAlignment="1">
      <alignment vertical="center"/>
    </xf>
    <xf numFmtId="0" fontId="33" fillId="10" borderId="6" xfId="0" applyFont="1" applyFill="1" applyBorder="1" applyAlignment="1">
      <alignment horizontal="left" vertical="center"/>
    </xf>
    <xf numFmtId="0" fontId="30" fillId="0" borderId="6" xfId="0" applyFont="1" applyBorder="1" applyAlignment="1">
      <alignment horizontal="left" vertical="center"/>
    </xf>
    <xf numFmtId="0" fontId="30" fillId="0" borderId="12" xfId="0" applyFont="1" applyBorder="1" applyAlignment="1">
      <alignment horizontal="left" vertical="center"/>
    </xf>
    <xf numFmtId="41" fontId="30" fillId="0" borderId="6" xfId="12" applyFont="1" applyFill="1" applyBorder="1" applyAlignment="1">
      <alignment vertical="center"/>
    </xf>
    <xf numFmtId="0" fontId="34" fillId="0" borderId="0" xfId="0" applyFont="1" applyAlignment="1">
      <alignment vertical="center"/>
    </xf>
    <xf numFmtId="0" fontId="32" fillId="0" borderId="0" xfId="0" applyFont="1" applyAlignment="1">
      <alignment horizontal="left" vertical="center"/>
    </xf>
    <xf numFmtId="0" fontId="32" fillId="10" borderId="6" xfId="0" applyFont="1" applyFill="1" applyBorder="1" applyAlignment="1">
      <alignment vertical="center"/>
    </xf>
    <xf numFmtId="41" fontId="30" fillId="0" borderId="12" xfId="12" applyFont="1" applyFill="1" applyBorder="1" applyAlignment="1">
      <alignment vertical="center"/>
    </xf>
    <xf numFmtId="49" fontId="30" fillId="0" borderId="12" xfId="12" applyNumberFormat="1" applyFont="1" applyFill="1" applyBorder="1" applyAlignment="1">
      <alignment vertical="center"/>
    </xf>
    <xf numFmtId="49" fontId="30" fillId="0" borderId="6" xfId="12" applyNumberFormat="1" applyFont="1" applyFill="1" applyBorder="1" applyAlignment="1">
      <alignment vertical="center"/>
    </xf>
    <xf numFmtId="0" fontId="30" fillId="0" borderId="0" xfId="0" applyFont="1" applyAlignment="1">
      <alignment horizontal="left" vertical="center"/>
    </xf>
    <xf numFmtId="0" fontId="14" fillId="9" borderId="0" xfId="0" applyFont="1" applyFill="1" applyAlignment="1">
      <alignment vertical="center"/>
    </xf>
    <xf numFmtId="0" fontId="14" fillId="9" borderId="0" xfId="0" applyFont="1" applyFill="1" applyAlignment="1">
      <alignment horizontal="center" vertical="center"/>
    </xf>
    <xf numFmtId="49" fontId="9" fillId="10" borderId="3" xfId="0" applyNumberFormat="1" applyFont="1" applyFill="1" applyBorder="1" applyAlignment="1">
      <alignment horizontal="center" vertical="center" wrapText="1"/>
    </xf>
    <xf numFmtId="0" fontId="14" fillId="0" borderId="6" xfId="0" applyFont="1" applyBorder="1" applyAlignment="1">
      <alignment vertical="center"/>
    </xf>
    <xf numFmtId="0" fontId="10" fillId="11" borderId="6" xfId="0" applyFont="1" applyFill="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11" borderId="6" xfId="0" applyFont="1" applyFill="1" applyBorder="1" applyAlignment="1">
      <alignment horizontal="left" vertical="center"/>
    </xf>
    <xf numFmtId="0" fontId="9" fillId="10" borderId="6" xfId="0" applyFont="1" applyFill="1" applyBorder="1" applyAlignment="1">
      <alignment horizontal="left" vertical="center" wrapText="1"/>
    </xf>
    <xf numFmtId="0" fontId="9" fillId="10" borderId="6" xfId="0" applyFont="1" applyFill="1" applyBorder="1" applyAlignment="1">
      <alignment vertical="center" wrapText="1"/>
    </xf>
    <xf numFmtId="175" fontId="10" fillId="11" borderId="6" xfId="15" applyNumberFormat="1" applyFont="1" applyFill="1" applyBorder="1" applyAlignment="1">
      <alignment horizontal="center" vertical="center"/>
    </xf>
    <xf numFmtId="175" fontId="10" fillId="11" borderId="6" xfId="0" applyNumberFormat="1" applyFont="1" applyFill="1" applyBorder="1" applyAlignment="1">
      <alignment horizontal="center" vertical="center"/>
    </xf>
    <xf numFmtId="9" fontId="9" fillId="10" borderId="5" xfId="28" applyFont="1" applyFill="1" applyBorder="1" applyAlignment="1" applyProtection="1">
      <alignment horizontal="center" vertical="center" wrapText="1"/>
    </xf>
    <xf numFmtId="0" fontId="35"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vertical="center"/>
    </xf>
    <xf numFmtId="0" fontId="9" fillId="0" borderId="1" xfId="22" applyFont="1" applyBorder="1" applyAlignment="1">
      <alignment vertical="center" wrapText="1"/>
    </xf>
    <xf numFmtId="0" fontId="9" fillId="0" borderId="0" xfId="22" applyFont="1" applyAlignment="1">
      <alignment vertical="center" wrapText="1"/>
    </xf>
    <xf numFmtId="0" fontId="11" fillId="0" borderId="0" xfId="22" applyFont="1" applyAlignment="1">
      <alignment vertical="center" wrapText="1"/>
    </xf>
    <xf numFmtId="0" fontId="8" fillId="0" borderId="0" xfId="22" applyFont="1" applyAlignment="1">
      <alignment vertical="center" wrapText="1"/>
    </xf>
    <xf numFmtId="0" fontId="8" fillId="0" borderId="2" xfId="22" applyFont="1" applyBorder="1" applyAlignment="1">
      <alignment vertical="center" wrapText="1"/>
    </xf>
    <xf numFmtId="172" fontId="18" fillId="0" borderId="6" xfId="10" applyNumberFormat="1" applyFont="1" applyBorder="1" applyAlignment="1">
      <alignment vertical="center"/>
    </xf>
    <xf numFmtId="172" fontId="18" fillId="0" borderId="13" xfId="10" applyNumberFormat="1" applyFont="1" applyBorder="1" applyAlignment="1">
      <alignment vertical="center"/>
    </xf>
    <xf numFmtId="172" fontId="18" fillId="0" borderId="4" xfId="10" applyNumberFormat="1" applyFont="1" applyBorder="1" applyAlignment="1">
      <alignment vertical="center"/>
    </xf>
    <xf numFmtId="172" fontId="18" fillId="0" borderId="12" xfId="10" applyNumberFormat="1" applyFont="1" applyBorder="1" applyAlignment="1">
      <alignment vertical="center"/>
    </xf>
    <xf numFmtId="172" fontId="18" fillId="0" borderId="15" xfId="10" applyNumberFormat="1" applyFont="1" applyBorder="1" applyAlignment="1">
      <alignment vertical="center"/>
    </xf>
    <xf numFmtId="9" fontId="18" fillId="0" borderId="16" xfId="28" applyFont="1" applyBorder="1" applyAlignment="1">
      <alignment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5" fontId="10" fillId="0" borderId="6" xfId="15" applyNumberFormat="1" applyFont="1" applyFill="1" applyBorder="1" applyAlignment="1">
      <alignment horizontal="center" vertical="center"/>
    </xf>
    <xf numFmtId="0" fontId="14" fillId="12" borderId="6" xfId="0" applyFont="1" applyFill="1" applyBorder="1" applyAlignment="1">
      <alignment horizontal="center" vertical="center"/>
    </xf>
    <xf numFmtId="0" fontId="10" fillId="12" borderId="6" xfId="0" applyFont="1" applyFill="1" applyBorder="1" applyAlignment="1">
      <alignment horizontal="center" vertical="center"/>
    </xf>
    <xf numFmtId="9" fontId="18" fillId="0" borderId="12" xfId="28" applyFont="1" applyBorder="1" applyAlignment="1">
      <alignment vertical="center"/>
    </xf>
    <xf numFmtId="0" fontId="9" fillId="10" borderId="12" xfId="0" applyFont="1" applyFill="1" applyBorder="1" applyAlignment="1">
      <alignment horizontal="center" vertical="center" wrapText="1"/>
    </xf>
    <xf numFmtId="9" fontId="32" fillId="10" borderId="6" xfId="28" applyFont="1" applyFill="1" applyBorder="1" applyAlignment="1">
      <alignment horizontal="center" vertical="center" wrapText="1"/>
    </xf>
    <xf numFmtId="9" fontId="30" fillId="0" borderId="0" xfId="28" applyFont="1" applyAlignment="1">
      <alignment vertical="center"/>
    </xf>
    <xf numFmtId="176" fontId="14" fillId="0" borderId="6" xfId="14" applyNumberFormat="1" applyFont="1" applyBorder="1" applyAlignment="1">
      <alignment vertical="center"/>
    </xf>
    <xf numFmtId="176" fontId="10" fillId="11" borderId="6" xfId="14" applyNumberFormat="1" applyFont="1" applyFill="1" applyBorder="1" applyAlignment="1">
      <alignment horizontal="center" vertical="center"/>
    </xf>
    <xf numFmtId="0" fontId="9" fillId="13" borderId="6" xfId="22" applyFont="1" applyFill="1" applyBorder="1" applyAlignment="1">
      <alignment horizontal="center" vertical="center" wrapText="1"/>
    </xf>
    <xf numFmtId="0" fontId="9" fillId="9" borderId="67" xfId="22" applyFont="1" applyFill="1" applyBorder="1" applyAlignment="1">
      <alignment vertical="center" wrapText="1"/>
    </xf>
    <xf numFmtId="0" fontId="9" fillId="9" borderId="68" xfId="22" applyFont="1" applyFill="1" applyBorder="1" applyAlignment="1">
      <alignment vertical="center" wrapText="1"/>
    </xf>
    <xf numFmtId="0" fontId="9" fillId="0" borderId="5" xfId="22" applyFont="1" applyBorder="1" applyAlignment="1">
      <alignment horizontal="center" vertical="center" wrapText="1"/>
    </xf>
    <xf numFmtId="0" fontId="9" fillId="13" borderId="18" xfId="22" applyFont="1" applyFill="1" applyBorder="1" applyAlignment="1">
      <alignment horizontal="center" vertical="center" wrapText="1"/>
    </xf>
    <xf numFmtId="0" fontId="9" fillId="13" borderId="19" xfId="22" applyFont="1" applyFill="1" applyBorder="1" applyAlignment="1">
      <alignment horizontal="center" vertical="center" wrapText="1"/>
    </xf>
    <xf numFmtId="172" fontId="18" fillId="0" borderId="21" xfId="10" applyNumberFormat="1" applyFont="1" applyBorder="1" applyAlignment="1">
      <alignment vertical="center"/>
    </xf>
    <xf numFmtId="172" fontId="18" fillId="0" borderId="22" xfId="10" applyNumberFormat="1" applyFont="1" applyBorder="1" applyAlignment="1">
      <alignment vertical="center"/>
    </xf>
    <xf numFmtId="172" fontId="18" fillId="0" borderId="16" xfId="10" applyNumberFormat="1" applyFont="1" applyBorder="1" applyAlignment="1">
      <alignment vertical="center"/>
    </xf>
    <xf numFmtId="0" fontId="8" fillId="0" borderId="23" xfId="22" applyFont="1" applyBorder="1" applyAlignment="1">
      <alignment horizontal="left" vertical="center" wrapText="1"/>
    </xf>
    <xf numFmtId="168" fontId="9" fillId="0" borderId="5" xfId="11" applyFont="1" applyFill="1" applyBorder="1" applyAlignment="1" applyProtection="1">
      <alignment horizontal="center" vertical="center" wrapText="1"/>
    </xf>
    <xf numFmtId="9" fontId="9" fillId="0" borderId="6" xfId="22" applyNumberFormat="1" applyFont="1" applyBorder="1" applyAlignment="1">
      <alignment horizontal="center" vertical="center" wrapText="1"/>
    </xf>
    <xf numFmtId="9" fontId="9" fillId="0" borderId="5" xfId="22" applyNumberFormat="1" applyFont="1" applyBorder="1" applyAlignment="1">
      <alignment horizontal="center" vertical="center" wrapText="1"/>
    </xf>
    <xf numFmtId="0" fontId="9" fillId="13" borderId="24" xfId="22" applyFont="1" applyFill="1" applyBorder="1" applyAlignment="1">
      <alignment horizontal="center" vertical="center" wrapText="1"/>
    </xf>
    <xf numFmtId="0" fontId="9" fillId="13" borderId="25" xfId="22" applyFont="1" applyFill="1" applyBorder="1" applyAlignment="1">
      <alignment horizontal="center" vertical="center" wrapText="1"/>
    </xf>
    <xf numFmtId="0" fontId="9" fillId="13" borderId="26" xfId="22" applyFont="1" applyFill="1" applyBorder="1" applyAlignment="1">
      <alignment horizontal="center" vertical="center" wrapText="1"/>
    </xf>
    <xf numFmtId="172" fontId="18" fillId="0" borderId="23" xfId="10" applyNumberFormat="1" applyFont="1" applyBorder="1" applyAlignment="1">
      <alignment vertical="center"/>
    </xf>
    <xf numFmtId="172" fontId="18" fillId="0" borderId="5" xfId="10" applyNumberFormat="1" applyFont="1" applyBorder="1" applyAlignment="1">
      <alignment vertical="center"/>
    </xf>
    <xf numFmtId="9" fontId="18" fillId="0" borderId="28" xfId="28" applyFont="1" applyBorder="1" applyAlignment="1">
      <alignment vertical="center"/>
    </xf>
    <xf numFmtId="0" fontId="8" fillId="0" borderId="1" xfId="22" applyFont="1" applyBorder="1" applyAlignment="1">
      <alignment horizontal="left" vertical="center" wrapText="1"/>
    </xf>
    <xf numFmtId="3" fontId="9" fillId="0" borderId="0" xfId="22" applyNumberFormat="1" applyFont="1" applyAlignment="1">
      <alignment horizontal="center" vertical="center" wrapText="1"/>
    </xf>
    <xf numFmtId="168" fontId="9" fillId="0" borderId="0" xfId="11" applyFont="1" applyFill="1" applyBorder="1" applyAlignment="1" applyProtection="1">
      <alignment horizontal="center" vertical="center" wrapText="1"/>
    </xf>
    <xf numFmtId="0" fontId="31" fillId="0" borderId="0" xfId="22" applyFont="1" applyAlignment="1">
      <alignment horizontal="center" vertical="center" wrapText="1"/>
    </xf>
    <xf numFmtId="0" fontId="31" fillId="0" borderId="2" xfId="22" applyFont="1" applyBorder="1" applyAlignment="1">
      <alignment horizontal="center" vertical="center" wrapText="1"/>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15" xfId="0" applyFont="1" applyBorder="1" applyAlignment="1">
      <alignment horizontal="center" vertical="center"/>
    </xf>
    <xf numFmtId="0" fontId="15" fillId="0" borderId="22" xfId="0" applyFont="1" applyBorder="1" applyAlignment="1">
      <alignment horizontal="left" vertical="center" wrapText="1"/>
    </xf>
    <xf numFmtId="0" fontId="15" fillId="0" borderId="16" xfId="0" applyFont="1" applyBorder="1" applyAlignment="1">
      <alignment horizontal="left" vertical="center" wrapText="1"/>
    </xf>
    <xf numFmtId="0" fontId="36"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9" fillId="13" borderId="23" xfId="22" applyFont="1" applyFill="1" applyBorder="1" applyAlignment="1">
      <alignment horizontal="center" vertical="center" wrapText="1"/>
    </xf>
    <xf numFmtId="0" fontId="9" fillId="13" borderId="5" xfId="22" applyFont="1" applyFill="1" applyBorder="1" applyAlignment="1">
      <alignment horizontal="center" vertical="center" wrapText="1"/>
    </xf>
    <xf numFmtId="0" fontId="9" fillId="13" borderId="20" xfId="22" applyFont="1" applyFill="1" applyBorder="1" applyAlignment="1">
      <alignment vertical="center" wrapText="1"/>
    </xf>
    <xf numFmtId="0" fontId="9" fillId="13" borderId="13" xfId="22" applyFont="1" applyFill="1" applyBorder="1" applyAlignment="1">
      <alignment vertical="center" wrapText="1"/>
    </xf>
    <xf numFmtId="0" fontId="9" fillId="13" borderId="23" xfId="22" applyFont="1" applyFill="1" applyBorder="1" applyAlignment="1">
      <alignment vertical="center" wrapText="1"/>
    </xf>
    <xf numFmtId="0" fontId="9" fillId="13" borderId="31" xfId="22" applyFont="1" applyFill="1" applyBorder="1" applyAlignment="1">
      <alignment horizontal="center" vertical="center" wrapText="1"/>
    </xf>
    <xf numFmtId="0" fontId="9" fillId="12" borderId="0" xfId="22" applyFont="1" applyFill="1" applyAlignment="1">
      <alignment vertical="center" wrapText="1"/>
    </xf>
    <xf numFmtId="0" fontId="14" fillId="0" borderId="6" xfId="0" applyFont="1" applyBorder="1" applyAlignment="1">
      <alignment horizontal="center" vertical="center" wrapText="1"/>
    </xf>
    <xf numFmtId="169" fontId="9" fillId="0" borderId="1" xfId="10" applyFont="1" applyBorder="1" applyAlignment="1">
      <alignment vertical="center" wrapText="1"/>
    </xf>
    <xf numFmtId="9" fontId="9" fillId="0" borderId="3" xfId="22" applyNumberFormat="1" applyFont="1" applyBorder="1" applyAlignment="1">
      <alignment horizontal="center" vertical="center" wrapText="1"/>
    </xf>
    <xf numFmtId="9" fontId="8" fillId="0" borderId="6" xfId="28" applyFont="1" applyBorder="1" applyAlignment="1">
      <alignment horizontal="center" vertical="center" wrapText="1"/>
    </xf>
    <xf numFmtId="9" fontId="8" fillId="0" borderId="4" xfId="29" applyFont="1" applyFill="1" applyBorder="1" applyAlignment="1" applyProtection="1">
      <alignment horizontal="center" vertical="center" wrapText="1"/>
      <protection locked="0"/>
    </xf>
    <xf numFmtId="9" fontId="8" fillId="9" borderId="4" xfId="29" applyFont="1" applyFill="1" applyBorder="1" applyAlignment="1" applyProtection="1">
      <alignment horizontal="center" vertical="center" wrapText="1"/>
      <protection locked="0"/>
    </xf>
    <xf numFmtId="172" fontId="18" fillId="9" borderId="4" xfId="10" applyNumberFormat="1" applyFont="1" applyFill="1" applyBorder="1" applyAlignment="1">
      <alignment vertical="center"/>
    </xf>
    <xf numFmtId="172" fontId="18" fillId="9" borderId="13" xfId="10" applyNumberFormat="1" applyFont="1" applyFill="1" applyBorder="1" applyAlignment="1">
      <alignment vertical="center"/>
    </xf>
    <xf numFmtId="172" fontId="18" fillId="9" borderId="6" xfId="10" applyNumberFormat="1" applyFont="1" applyFill="1" applyBorder="1" applyAlignment="1">
      <alignment vertical="center"/>
    </xf>
    <xf numFmtId="172" fontId="18" fillId="9" borderId="5" xfId="10" applyNumberFormat="1" applyFont="1" applyFill="1" applyBorder="1" applyAlignment="1">
      <alignment vertical="center"/>
    </xf>
    <xf numFmtId="9" fontId="34" fillId="0" borderId="6" xfId="29" applyFont="1" applyFill="1" applyBorder="1" applyAlignment="1" applyProtection="1">
      <alignment horizontal="center" vertical="center" wrapText="1"/>
      <protection locked="0"/>
    </xf>
    <xf numFmtId="0" fontId="30" fillId="0" borderId="39" xfId="0" applyFont="1" applyBorder="1" applyAlignment="1">
      <alignment horizontal="center" vertical="center" wrapText="1"/>
    </xf>
    <xf numFmtId="0" fontId="8" fillId="0" borderId="8" xfId="0" applyFont="1" applyBorder="1" applyAlignment="1">
      <alignment horizontal="center" vertical="center" wrapText="1"/>
    </xf>
    <xf numFmtId="0" fontId="30" fillId="0" borderId="12" xfId="0" applyFont="1" applyBorder="1" applyAlignment="1">
      <alignment horizontal="center" vertical="center"/>
    </xf>
    <xf numFmtId="0" fontId="42" fillId="0" borderId="6" xfId="0" applyFont="1" applyBorder="1" applyAlignment="1">
      <alignment horizontal="center" vertical="center" wrapText="1"/>
    </xf>
    <xf numFmtId="0" fontId="42" fillId="0" borderId="6" xfId="0" applyFont="1" applyBorder="1" applyAlignment="1">
      <alignment horizontal="center" vertical="center"/>
    </xf>
    <xf numFmtId="0" fontId="30" fillId="0" borderId="4" xfId="0" applyFont="1" applyBorder="1" applyAlignment="1">
      <alignment horizontal="center" vertical="center" wrapText="1"/>
    </xf>
    <xf numFmtId="172" fontId="18" fillId="9" borderId="20" xfId="10" applyNumberFormat="1" applyFont="1" applyFill="1" applyBorder="1" applyAlignment="1">
      <alignment vertical="center"/>
    </xf>
    <xf numFmtId="172" fontId="18" fillId="9" borderId="21" xfId="10" applyNumberFormat="1" applyFont="1" applyFill="1" applyBorder="1" applyAlignment="1">
      <alignment vertical="center"/>
    </xf>
    <xf numFmtId="0" fontId="30" fillId="0" borderId="6" xfId="28" applyNumberFormat="1" applyFont="1" applyBorder="1" applyAlignment="1">
      <alignment vertical="center" wrapText="1"/>
    </xf>
    <xf numFmtId="0" fontId="9" fillId="0" borderId="8" xfId="22" applyFont="1" applyBorder="1" applyAlignment="1">
      <alignment horizontal="center" vertical="center" wrapText="1"/>
    </xf>
    <xf numFmtId="0" fontId="9" fillId="13" borderId="3" xfId="22" applyFont="1" applyFill="1" applyBorder="1" applyAlignment="1">
      <alignment horizontal="center" vertical="center" wrapText="1"/>
    </xf>
    <xf numFmtId="0" fontId="9" fillId="10" borderId="71" xfId="22" applyFont="1" applyFill="1" applyBorder="1" applyAlignment="1">
      <alignment horizontal="left" vertical="center" wrapText="1"/>
    </xf>
    <xf numFmtId="0" fontId="9" fillId="0" borderId="30" xfId="22" applyFont="1" applyBorder="1" applyAlignment="1">
      <alignment horizontal="left" vertical="center" wrapText="1"/>
    </xf>
    <xf numFmtId="0" fontId="9" fillId="0" borderId="73" xfId="22" applyFont="1" applyBorder="1" applyAlignment="1">
      <alignment horizontal="center" vertical="center" wrapText="1"/>
    </xf>
    <xf numFmtId="9" fontId="30" fillId="0" borderId="6" xfId="0" applyNumberFormat="1" applyFont="1" applyBorder="1" applyAlignment="1">
      <alignment vertical="center"/>
    </xf>
    <xf numFmtId="9" fontId="30" fillId="10" borderId="5" xfId="30" applyFont="1" applyFill="1" applyBorder="1" applyAlignment="1" applyProtection="1">
      <alignment horizontal="center" vertical="center" wrapText="1"/>
    </xf>
    <xf numFmtId="172" fontId="0" fillId="0" borderId="0" xfId="0" applyNumberFormat="1" applyAlignment="1">
      <alignment vertical="center"/>
    </xf>
    <xf numFmtId="1" fontId="30" fillId="10" borderId="5" xfId="30" applyNumberFormat="1" applyFont="1" applyFill="1" applyBorder="1" applyAlignment="1" applyProtection="1">
      <alignment horizontal="center" vertical="center" wrapText="1"/>
    </xf>
    <xf numFmtId="1" fontId="9" fillId="0" borderId="3" xfId="10" applyNumberFormat="1" applyFont="1" applyFill="1" applyBorder="1" applyAlignment="1" applyProtection="1">
      <alignment horizontal="center" vertical="center" wrapText="1"/>
    </xf>
    <xf numFmtId="1" fontId="9" fillId="10" borderId="5" xfId="28" applyNumberFormat="1" applyFont="1" applyFill="1" applyBorder="1" applyAlignment="1" applyProtection="1">
      <alignment horizontal="center" vertical="center" wrapText="1"/>
    </xf>
    <xf numFmtId="1" fontId="9" fillId="10" borderId="5" xfId="28" applyNumberFormat="1" applyFont="1" applyFill="1" applyBorder="1" applyAlignment="1" applyProtection="1">
      <alignment vertical="center" wrapText="1"/>
    </xf>
    <xf numFmtId="0" fontId="0" fillId="0" borderId="6" xfId="0" applyBorder="1" applyAlignment="1">
      <alignment horizontal="center" vertical="center"/>
    </xf>
    <xf numFmtId="9" fontId="18" fillId="0" borderId="27" xfId="28" applyFont="1" applyBorder="1" applyAlignment="1">
      <alignment vertical="center"/>
    </xf>
    <xf numFmtId="172" fontId="0" fillId="0" borderId="0" xfId="10" applyNumberFormat="1" applyFont="1" applyAlignment="1">
      <alignment vertical="center"/>
    </xf>
    <xf numFmtId="0" fontId="42" fillId="0" borderId="12" xfId="0" applyFont="1" applyBorder="1" applyAlignment="1">
      <alignment vertical="center" wrapText="1"/>
    </xf>
    <xf numFmtId="0" fontId="0" fillId="0" borderId="6" xfId="0" applyBorder="1" applyAlignment="1">
      <alignment vertical="center"/>
    </xf>
    <xf numFmtId="0" fontId="42" fillId="0" borderId="6" xfId="0" applyFont="1" applyBorder="1" applyAlignment="1">
      <alignment vertical="center"/>
    </xf>
    <xf numFmtId="0" fontId="29" fillId="0" borderId="71" xfId="0" applyFont="1" applyBorder="1"/>
    <xf numFmtId="0" fontId="38" fillId="0" borderId="71" xfId="0" applyFont="1" applyBorder="1"/>
    <xf numFmtId="0" fontId="0" fillId="0" borderId="73" xfId="0" applyBorder="1"/>
    <xf numFmtId="0" fontId="0" fillId="0" borderId="73" xfId="0" applyBorder="1" applyAlignment="1">
      <alignment vertical="center"/>
    </xf>
    <xf numFmtId="0" fontId="0" fillId="0" borderId="71" xfId="0" applyBorder="1"/>
    <xf numFmtId="0" fontId="0" fillId="0" borderId="71" xfId="0" applyBorder="1" applyAlignment="1">
      <alignment vertical="center"/>
    </xf>
    <xf numFmtId="0" fontId="0" fillId="14" borderId="71" xfId="0" applyFill="1" applyBorder="1"/>
    <xf numFmtId="9" fontId="30" fillId="10" borderId="5" xfId="30" applyFont="1" applyFill="1" applyBorder="1" applyAlignment="1" applyProtection="1">
      <alignment vertical="center" wrapText="1"/>
    </xf>
    <xf numFmtId="9" fontId="30" fillId="0" borderId="6" xfId="28" applyFont="1" applyBorder="1" applyAlignment="1">
      <alignment vertical="center" wrapText="1"/>
    </xf>
    <xf numFmtId="0" fontId="29" fillId="14" borderId="71" xfId="0" applyFont="1" applyFill="1" applyBorder="1"/>
    <xf numFmtId="0" fontId="29" fillId="14" borderId="71" xfId="0" applyFont="1" applyFill="1" applyBorder="1" applyAlignment="1">
      <alignment vertical="center"/>
    </xf>
    <xf numFmtId="0" fontId="34" fillId="10" borderId="5" xfId="30" applyNumberFormat="1" applyFont="1" applyFill="1" applyBorder="1" applyAlignment="1" applyProtection="1">
      <alignment horizontal="center" vertical="center" wrapText="1"/>
    </xf>
    <xf numFmtId="3" fontId="47" fillId="0" borderId="39" xfId="0" applyNumberFormat="1" applyFont="1" applyBorder="1"/>
    <xf numFmtId="0" fontId="45" fillId="15" borderId="21" xfId="0" applyFont="1" applyFill="1" applyBorder="1"/>
    <xf numFmtId="0" fontId="45" fillId="15" borderId="43" xfId="0" applyFont="1" applyFill="1" applyBorder="1"/>
    <xf numFmtId="3" fontId="45" fillId="15" borderId="43" xfId="0" applyNumberFormat="1" applyFont="1" applyFill="1" applyBorder="1"/>
    <xf numFmtId="3" fontId="47" fillId="0" borderId="39" xfId="0" applyNumberFormat="1" applyFont="1" applyBorder="1" applyAlignment="1">
      <alignment vertical="center"/>
    </xf>
    <xf numFmtId="3" fontId="47" fillId="0" borderId="6" xfId="0" applyNumberFormat="1" applyFont="1" applyBorder="1" applyAlignment="1">
      <alignment vertical="center"/>
    </xf>
    <xf numFmtId="9" fontId="46" fillId="0" borderId="6" xfId="0" applyNumberFormat="1" applyFont="1" applyBorder="1" applyAlignment="1">
      <alignment vertical="center"/>
    </xf>
    <xf numFmtId="9" fontId="46" fillId="0" borderId="39" xfId="0" applyNumberFormat="1" applyFont="1" applyBorder="1" applyAlignment="1">
      <alignment vertical="center"/>
    </xf>
    <xf numFmtId="0" fontId="9" fillId="0" borderId="71" xfId="22" applyFont="1" applyBorder="1" applyAlignment="1">
      <alignment horizontal="left" vertical="center" wrapText="1"/>
    </xf>
    <xf numFmtId="9" fontId="8" fillId="0" borderId="71" xfId="28" applyFont="1" applyBorder="1" applyAlignment="1">
      <alignment horizontal="center" vertical="center" wrapText="1"/>
    </xf>
    <xf numFmtId="9" fontId="8" fillId="10" borderId="71" xfId="28" applyFont="1" applyFill="1" applyBorder="1" applyAlignment="1" applyProtection="1">
      <alignment horizontal="center" vertical="center" wrapText="1"/>
      <protection locked="0"/>
    </xf>
    <xf numFmtId="9" fontId="8" fillId="0" borderId="71" xfId="29" applyFont="1" applyFill="1" applyBorder="1" applyAlignment="1" applyProtection="1">
      <alignment horizontal="center" vertical="center" wrapText="1"/>
      <protection locked="0"/>
    </xf>
    <xf numFmtId="9" fontId="8" fillId="9" borderId="71" xfId="29" applyFont="1" applyFill="1" applyBorder="1" applyAlignment="1" applyProtection="1">
      <alignment horizontal="center" vertical="center" wrapText="1"/>
      <protection locked="0"/>
    </xf>
    <xf numFmtId="9" fontId="8" fillId="0" borderId="39" xfId="29" applyFont="1" applyFill="1" applyBorder="1" applyAlignment="1" applyProtection="1">
      <alignment horizontal="center" vertical="center" wrapText="1"/>
      <protection locked="0"/>
    </xf>
    <xf numFmtId="9" fontId="8" fillId="10" borderId="39" xfId="28" applyFont="1" applyFill="1" applyBorder="1" applyAlignment="1" applyProtection="1">
      <alignment horizontal="center" vertical="center" wrapText="1"/>
      <protection locked="0"/>
    </xf>
    <xf numFmtId="0" fontId="9" fillId="10" borderId="3" xfId="22" applyFont="1" applyFill="1" applyBorder="1" applyAlignment="1">
      <alignment horizontal="left" vertical="center" wrapText="1"/>
    </xf>
    <xf numFmtId="9" fontId="8" fillId="10" borderId="3" xfId="28" applyFont="1" applyFill="1" applyBorder="1" applyAlignment="1" applyProtection="1">
      <alignment horizontal="center" vertical="center" wrapText="1"/>
      <protection locked="0"/>
    </xf>
    <xf numFmtId="0" fontId="9" fillId="10" borderId="19" xfId="22" applyFont="1" applyFill="1" applyBorder="1" applyAlignment="1">
      <alignment horizontal="left" vertical="center" wrapText="1"/>
    </xf>
    <xf numFmtId="9" fontId="8" fillId="10" borderId="19" xfId="28" applyFont="1" applyFill="1" applyBorder="1" applyAlignment="1" applyProtection="1">
      <alignment horizontal="center" vertical="center" wrapText="1"/>
      <protection locked="0"/>
    </xf>
    <xf numFmtId="9" fontId="8" fillId="0" borderId="73" xfId="29" applyFont="1" applyFill="1" applyBorder="1" applyAlignment="1" applyProtection="1">
      <alignment horizontal="center" vertical="center" wrapText="1"/>
      <protection locked="0"/>
    </xf>
    <xf numFmtId="9" fontId="18" fillId="0" borderId="6" xfId="28" applyFont="1" applyBorder="1" applyAlignment="1">
      <alignment vertical="center"/>
    </xf>
    <xf numFmtId="9" fontId="18" fillId="0" borderId="5" xfId="28" applyFont="1" applyBorder="1" applyAlignment="1">
      <alignment vertical="center"/>
    </xf>
    <xf numFmtId="3" fontId="45" fillId="0" borderId="14" xfId="0" applyNumberFormat="1" applyFont="1" applyBorder="1" applyAlignment="1">
      <alignment horizontal="center" vertical="center"/>
    </xf>
    <xf numFmtId="3" fontId="45" fillId="0" borderId="11" xfId="0" applyNumberFormat="1" applyFont="1" applyBorder="1" applyAlignment="1">
      <alignment horizontal="center" vertical="center"/>
    </xf>
    <xf numFmtId="3" fontId="45" fillId="15" borderId="14" xfId="0" applyNumberFormat="1" applyFont="1" applyFill="1" applyBorder="1" applyAlignment="1">
      <alignment horizontal="center" vertical="center"/>
    </xf>
    <xf numFmtId="3" fontId="18" fillId="0" borderId="6" xfId="10" applyNumberFormat="1" applyFont="1" applyBorder="1" applyAlignment="1">
      <alignment horizontal="center" vertical="center"/>
    </xf>
    <xf numFmtId="3" fontId="45" fillId="0" borderId="18" xfId="0" applyNumberFormat="1" applyFont="1" applyBorder="1" applyAlignment="1">
      <alignment horizontal="center" vertical="center"/>
    </xf>
    <xf numFmtId="3" fontId="45" fillId="0" borderId="46" xfId="0" applyNumberFormat="1" applyFont="1" applyBorder="1" applyAlignment="1">
      <alignment horizontal="center" vertical="center"/>
    </xf>
    <xf numFmtId="3" fontId="18" fillId="9" borderId="21" xfId="10" applyNumberFormat="1" applyFont="1" applyFill="1" applyBorder="1" applyAlignment="1">
      <alignment horizontal="center" vertical="center"/>
    </xf>
    <xf numFmtId="3" fontId="18" fillId="0" borderId="21" xfId="10" applyNumberFormat="1" applyFont="1" applyBorder="1" applyAlignment="1">
      <alignment horizontal="center" vertical="center"/>
    </xf>
    <xf numFmtId="3" fontId="18" fillId="9" borderId="6" xfId="10" applyNumberFormat="1" applyFont="1" applyFill="1" applyBorder="1" applyAlignment="1">
      <alignment horizontal="center" vertical="center"/>
    </xf>
    <xf numFmtId="3" fontId="18" fillId="0" borderId="5" xfId="10" applyNumberFormat="1" applyFont="1" applyBorder="1" applyAlignment="1">
      <alignment horizontal="center" vertical="center"/>
    </xf>
    <xf numFmtId="0" fontId="9" fillId="10" borderId="75" xfId="22" applyFont="1" applyFill="1" applyBorder="1" applyAlignment="1">
      <alignment horizontal="left" vertical="center" wrapText="1"/>
    </xf>
    <xf numFmtId="1" fontId="32" fillId="10" borderId="75" xfId="30" applyNumberFormat="1" applyFont="1" applyFill="1" applyBorder="1" applyAlignment="1" applyProtection="1">
      <alignment horizontal="center" vertical="center" wrapText="1"/>
    </xf>
    <xf numFmtId="172" fontId="18" fillId="0" borderId="13" xfId="10" applyNumberFormat="1" applyFont="1" applyFill="1" applyBorder="1" applyAlignment="1">
      <alignment vertical="center"/>
    </xf>
    <xf numFmtId="9" fontId="9" fillId="0" borderId="3" xfId="28" applyFont="1" applyFill="1" applyBorder="1" applyAlignment="1" applyProtection="1">
      <alignment horizontal="center" vertical="center" wrapText="1"/>
    </xf>
    <xf numFmtId="9" fontId="8" fillId="10" borderId="79" xfId="28" applyFont="1" applyFill="1" applyBorder="1" applyAlignment="1" applyProtection="1">
      <alignment horizontal="center" vertical="center" wrapText="1"/>
      <protection locked="0"/>
    </xf>
    <xf numFmtId="9" fontId="30" fillId="0" borderId="6" xfId="28" applyFont="1" applyFill="1" applyBorder="1" applyAlignment="1">
      <alignment vertical="center"/>
    </xf>
    <xf numFmtId="9" fontId="18" fillId="9" borderId="6" xfId="28" applyFont="1" applyFill="1" applyBorder="1" applyAlignment="1">
      <alignment vertical="center"/>
    </xf>
    <xf numFmtId="9" fontId="18" fillId="9" borderId="5" xfId="28" applyFont="1" applyFill="1" applyBorder="1" applyAlignment="1">
      <alignment vertical="center"/>
    </xf>
    <xf numFmtId="172" fontId="18" fillId="9" borderId="23" xfId="10" applyNumberFormat="1" applyFont="1" applyFill="1" applyBorder="1" applyAlignment="1">
      <alignment vertical="center"/>
    </xf>
    <xf numFmtId="14" fontId="0" fillId="0" borderId="14" xfId="0" applyNumberFormat="1" applyBorder="1" applyAlignment="1">
      <alignment vertical="center"/>
    </xf>
    <xf numFmtId="0" fontId="0" fillId="0" borderId="4" xfId="0" applyBorder="1" applyAlignment="1">
      <alignment vertical="center" wrapText="1"/>
    </xf>
    <xf numFmtId="0" fontId="9" fillId="13" borderId="80" xfId="22" applyFont="1" applyFill="1" applyBorder="1" applyAlignment="1">
      <alignment vertical="center" wrapText="1"/>
    </xf>
    <xf numFmtId="0" fontId="9" fillId="13" borderId="81" xfId="22" applyFont="1" applyFill="1" applyBorder="1" applyAlignment="1">
      <alignment vertical="center" wrapText="1"/>
    </xf>
    <xf numFmtId="0" fontId="9" fillId="13" borderId="82" xfId="22" applyFont="1" applyFill="1" applyBorder="1" applyAlignment="1">
      <alignment vertical="center" wrapText="1"/>
    </xf>
    <xf numFmtId="3" fontId="45" fillId="0" borderId="20" xfId="0" applyNumberFormat="1" applyFont="1" applyBorder="1" applyAlignment="1">
      <alignment vertical="center"/>
    </xf>
    <xf numFmtId="3" fontId="45" fillId="0" borderId="43" xfId="0" applyNumberFormat="1" applyFont="1" applyBorder="1" applyAlignment="1">
      <alignment vertical="center"/>
    </xf>
    <xf numFmtId="3" fontId="45" fillId="0" borderId="18" xfId="0" applyNumberFormat="1" applyFont="1" applyBorder="1" applyAlignment="1">
      <alignment vertical="center"/>
    </xf>
    <xf numFmtId="3" fontId="45" fillId="0" borderId="46" xfId="0" applyNumberFormat="1" applyFont="1" applyBorder="1" applyAlignment="1">
      <alignment vertical="center"/>
    </xf>
    <xf numFmtId="0" fontId="30" fillId="0" borderId="6" xfId="0" applyFont="1" applyBorder="1" applyAlignment="1">
      <alignment vertical="center" wrapText="1"/>
    </xf>
    <xf numFmtId="0" fontId="30" fillId="0" borderId="0" xfId="0" applyFont="1" applyAlignment="1">
      <alignment vertical="center" wrapText="1"/>
    </xf>
    <xf numFmtId="9" fontId="30" fillId="0" borderId="39" xfId="28" applyFont="1" applyBorder="1" applyAlignment="1">
      <alignment vertical="center" wrapText="1"/>
    </xf>
    <xf numFmtId="0" fontId="42" fillId="0" borderId="6" xfId="10" applyNumberFormat="1" applyFont="1" applyBorder="1" applyAlignment="1">
      <alignment horizontal="center" vertical="center"/>
    </xf>
    <xf numFmtId="172" fontId="0" fillId="0" borderId="6" xfId="10" applyNumberFormat="1" applyFont="1" applyBorder="1" applyAlignment="1">
      <alignment vertical="center"/>
    </xf>
    <xf numFmtId="1" fontId="32" fillId="10" borderId="75" xfId="30" applyNumberFormat="1" applyFont="1" applyFill="1" applyBorder="1" applyAlignment="1">
      <alignment horizontal="center" vertical="center" wrapText="1"/>
    </xf>
    <xf numFmtId="3" fontId="47" fillId="0" borderId="39" xfId="0" applyNumberFormat="1" applyFont="1" applyBorder="1" applyAlignment="1">
      <alignment horizontal="center" vertical="center"/>
    </xf>
    <xf numFmtId="0" fontId="34" fillId="0" borderId="6" xfId="0" applyFont="1" applyBorder="1" applyAlignment="1">
      <alignment vertical="top" wrapText="1"/>
    </xf>
    <xf numFmtId="9" fontId="48" fillId="0" borderId="6" xfId="28" applyFont="1" applyBorder="1" applyAlignment="1">
      <alignment horizontal="left" vertical="top" wrapText="1"/>
    </xf>
    <xf numFmtId="9" fontId="34" fillId="10" borderId="5" xfId="30" applyFont="1" applyFill="1" applyBorder="1" applyAlignment="1" applyProtection="1">
      <alignment vertical="center" wrapText="1"/>
    </xf>
    <xf numFmtId="0" fontId="43" fillId="0" borderId="0" xfId="34" applyAlignment="1">
      <alignment vertical="center"/>
    </xf>
    <xf numFmtId="9" fontId="30" fillId="0" borderId="71" xfId="28" applyFont="1" applyBorder="1" applyAlignment="1">
      <alignment vertical="center" wrapText="1"/>
    </xf>
    <xf numFmtId="0" fontId="43" fillId="0" borderId="71" xfId="34" applyBorder="1" applyAlignment="1">
      <alignment vertical="center"/>
    </xf>
    <xf numFmtId="9" fontId="30" fillId="0" borderId="39" xfId="28" applyFont="1" applyBorder="1" applyAlignment="1">
      <alignment vertical="center"/>
    </xf>
    <xf numFmtId="0" fontId="53" fillId="0" borderId="6" xfId="28" applyNumberFormat="1" applyFont="1" applyFill="1" applyBorder="1" applyAlignment="1">
      <alignment vertical="center" wrapText="1"/>
    </xf>
    <xf numFmtId="9" fontId="53" fillId="0" borderId="6" xfId="28" applyFont="1" applyFill="1" applyBorder="1" applyAlignment="1">
      <alignment horizontal="left" vertical="top" wrapText="1"/>
    </xf>
    <xf numFmtId="0" fontId="34" fillId="0" borderId="6" xfId="0" applyFont="1" applyBorder="1" applyAlignment="1">
      <alignment vertical="center" wrapText="1"/>
    </xf>
    <xf numFmtId="9" fontId="30" fillId="0" borderId="12" xfId="28" applyFont="1" applyFill="1" applyBorder="1" applyAlignment="1">
      <alignment vertical="center"/>
    </xf>
    <xf numFmtId="9" fontId="54" fillId="0" borderId="12" xfId="28" applyFont="1" applyFill="1" applyBorder="1" applyAlignment="1">
      <alignment vertical="center" wrapText="1"/>
    </xf>
    <xf numFmtId="9" fontId="30" fillId="0" borderId="12" xfId="28" applyFont="1" applyFill="1" applyBorder="1" applyAlignment="1">
      <alignment vertical="center" wrapText="1"/>
    </xf>
    <xf numFmtId="172" fontId="18" fillId="0" borderId="6" xfId="10" applyNumberFormat="1" applyFont="1" applyFill="1" applyBorder="1" applyAlignment="1">
      <alignment vertical="center"/>
    </xf>
    <xf numFmtId="172" fontId="18" fillId="0" borderId="5" xfId="10" applyNumberFormat="1" applyFont="1" applyFill="1" applyBorder="1" applyAlignment="1">
      <alignment vertical="center"/>
    </xf>
    <xf numFmtId="14" fontId="0" fillId="0" borderId="13" xfId="0" applyNumberFormat="1" applyBorder="1" applyAlignment="1">
      <alignment vertical="center"/>
    </xf>
    <xf numFmtId="0" fontId="0" fillId="0" borderId="6" xfId="0" applyBorder="1" applyAlignment="1">
      <alignment horizontal="center" vertical="center" wrapText="1"/>
    </xf>
    <xf numFmtId="9" fontId="18" fillId="0" borderId="6" xfId="28" applyFont="1" applyFill="1" applyBorder="1" applyAlignment="1">
      <alignment vertical="center"/>
    </xf>
    <xf numFmtId="9" fontId="34" fillId="0" borderId="29" xfId="22" applyNumberFormat="1" applyFont="1" applyBorder="1" applyAlignment="1">
      <alignment horizontal="left" vertical="center" wrapText="1"/>
    </xf>
    <xf numFmtId="9" fontId="31" fillId="0" borderId="7" xfId="22" applyNumberFormat="1" applyFont="1" applyBorder="1" applyAlignment="1">
      <alignment horizontal="left" vertical="center" wrapText="1"/>
    </xf>
    <xf numFmtId="9" fontId="31" fillId="0" borderId="8" xfId="22" applyNumberFormat="1" applyFont="1" applyBorder="1" applyAlignment="1">
      <alignment horizontal="left" vertical="center" wrapText="1"/>
    </xf>
    <xf numFmtId="9" fontId="31" fillId="0" borderId="44" xfId="22" applyNumberFormat="1" applyFont="1" applyBorder="1" applyAlignment="1">
      <alignment horizontal="left" vertical="center" wrapText="1"/>
    </xf>
    <xf numFmtId="9" fontId="31" fillId="0" borderId="45" xfId="22" applyNumberFormat="1" applyFont="1" applyBorder="1" applyAlignment="1">
      <alignment horizontal="left" vertical="center" wrapText="1"/>
    </xf>
    <xf numFmtId="9" fontId="31" fillId="0" borderId="46" xfId="22" applyNumberFormat="1" applyFont="1" applyBorder="1" applyAlignment="1">
      <alignment horizontal="left" vertical="center" wrapText="1"/>
    </xf>
    <xf numFmtId="0" fontId="9" fillId="13" borderId="12" xfId="22" applyFont="1" applyFill="1" applyBorder="1" applyAlignment="1">
      <alignment horizontal="center" vertical="center" wrapText="1"/>
    </xf>
    <xf numFmtId="0" fontId="9" fillId="13" borderId="38" xfId="22" applyFont="1" applyFill="1" applyBorder="1" applyAlignment="1">
      <alignment horizontal="center" vertical="center" wrapText="1"/>
    </xf>
    <xf numFmtId="0" fontId="9" fillId="13" borderId="52" xfId="22" applyFont="1" applyFill="1" applyBorder="1" applyAlignment="1">
      <alignment horizontal="center" vertical="center" wrapText="1"/>
    </xf>
    <xf numFmtId="9" fontId="43" fillId="0" borderId="29" xfId="34" applyNumberFormat="1" applyFill="1" applyBorder="1" applyAlignment="1">
      <alignment horizontal="center" vertical="center" wrapText="1"/>
    </xf>
    <xf numFmtId="9" fontId="43" fillId="0" borderId="7" xfId="34" applyNumberFormat="1" applyFill="1" applyBorder="1" applyAlignment="1">
      <alignment horizontal="center" vertical="center" wrapText="1"/>
    </xf>
    <xf numFmtId="9" fontId="43" fillId="0" borderId="59" xfId="34" applyNumberFormat="1" applyFill="1" applyBorder="1" applyAlignment="1">
      <alignment horizontal="center" vertical="center" wrapText="1"/>
    </xf>
    <xf numFmtId="9" fontId="43" fillId="0" borderId="88" xfId="34" applyNumberFormat="1" applyFill="1" applyBorder="1" applyAlignment="1">
      <alignment horizontal="center" vertical="center" wrapText="1"/>
    </xf>
    <xf numFmtId="9" fontId="43" fillId="0" borderId="89" xfId="34" applyNumberFormat="1" applyFill="1" applyBorder="1" applyAlignment="1">
      <alignment horizontal="center" vertical="center" wrapText="1"/>
    </xf>
    <xf numFmtId="9" fontId="43" fillId="0" borderId="91" xfId="34" applyNumberFormat="1" applyFill="1" applyBorder="1" applyAlignment="1">
      <alignment horizontal="center" vertical="center" wrapText="1"/>
    </xf>
    <xf numFmtId="9" fontId="58" fillId="0" borderId="29" xfId="22" applyNumberFormat="1" applyFont="1" applyBorder="1" applyAlignment="1">
      <alignment horizontal="left" vertical="center" wrapText="1"/>
    </xf>
    <xf numFmtId="9" fontId="31" fillId="0" borderId="15" xfId="22" applyNumberFormat="1" applyFont="1" applyBorder="1" applyAlignment="1">
      <alignment horizontal="left" vertical="center" wrapText="1"/>
    </xf>
    <xf numFmtId="9" fontId="31" fillId="0" borderId="10" xfId="22" applyNumberFormat="1" applyFont="1" applyBorder="1" applyAlignment="1">
      <alignment horizontal="left" vertical="center" wrapText="1"/>
    </xf>
    <xf numFmtId="9" fontId="31" fillId="0" borderId="11" xfId="22" applyNumberFormat="1" applyFont="1" applyBorder="1" applyAlignment="1">
      <alignment horizontal="left" vertical="center" wrapText="1"/>
    </xf>
    <xf numFmtId="9" fontId="43" fillId="0" borderId="30" xfId="34" applyNumberFormat="1" applyFill="1" applyBorder="1" applyAlignment="1">
      <alignment horizontal="center" vertical="center" wrapText="1"/>
    </xf>
    <xf numFmtId="9" fontId="34" fillId="0" borderId="7" xfId="22" applyNumberFormat="1" applyFont="1" applyBorder="1" applyAlignment="1">
      <alignment horizontal="left" vertical="center" wrapText="1"/>
    </xf>
    <xf numFmtId="9" fontId="34" fillId="0" borderId="15" xfId="22" applyNumberFormat="1" applyFont="1" applyBorder="1" applyAlignment="1">
      <alignment horizontal="left" vertical="center" wrapText="1"/>
    </xf>
    <xf numFmtId="9" fontId="34" fillId="0" borderId="10" xfId="22" applyNumberFormat="1" applyFont="1" applyBorder="1" applyAlignment="1">
      <alignment horizontal="left" vertical="center" wrapText="1"/>
    </xf>
    <xf numFmtId="9" fontId="48" fillId="0" borderId="29" xfId="22" applyNumberFormat="1" applyFont="1" applyBorder="1" applyAlignment="1">
      <alignment horizontal="left" vertical="center" wrapText="1"/>
    </xf>
    <xf numFmtId="9" fontId="30" fillId="0" borderId="7" xfId="22" applyNumberFormat="1" applyFont="1" applyBorder="1" applyAlignment="1">
      <alignment horizontal="left" vertical="center" wrapText="1"/>
    </xf>
    <xf numFmtId="9" fontId="30" fillId="0" borderId="8" xfId="22" applyNumberFormat="1" applyFont="1" applyBorder="1" applyAlignment="1">
      <alignment horizontal="left" vertical="center" wrapText="1"/>
    </xf>
    <xf numFmtId="9" fontId="30" fillId="0" borderId="15" xfId="22" applyNumberFormat="1" applyFont="1" applyBorder="1" applyAlignment="1">
      <alignment horizontal="left" vertical="center" wrapText="1"/>
    </xf>
    <xf numFmtId="9" fontId="30" fillId="0" borderId="10" xfId="22" applyNumberFormat="1" applyFont="1" applyBorder="1" applyAlignment="1">
      <alignment horizontal="left" vertical="center" wrapText="1"/>
    </xf>
    <xf numFmtId="9" fontId="30" fillId="0" borderId="11" xfId="22" applyNumberFormat="1" applyFont="1" applyBorder="1" applyAlignment="1">
      <alignment horizontal="left" vertical="center" wrapText="1"/>
    </xf>
    <xf numFmtId="0" fontId="49" fillId="0" borderId="29" xfId="0" applyFont="1" applyBorder="1" applyAlignment="1">
      <alignment vertical="center" wrapText="1"/>
    </xf>
    <xf numFmtId="0" fontId="33" fillId="0" borderId="7" xfId="0" applyFont="1" applyBorder="1" applyAlignment="1">
      <alignment vertical="center" wrapText="1"/>
    </xf>
    <xf numFmtId="0" fontId="33" fillId="0" borderId="74" xfId="0" applyFont="1" applyBorder="1" applyAlignment="1">
      <alignment vertical="center" wrapText="1"/>
    </xf>
    <xf numFmtId="0" fontId="33" fillId="0" borderId="88" xfId="0" applyFont="1" applyBorder="1" applyAlignment="1">
      <alignment vertical="center" wrapText="1"/>
    </xf>
    <xf numFmtId="0" fontId="33" fillId="0" borderId="89" xfId="0" applyFont="1" applyBorder="1" applyAlignment="1">
      <alignment vertical="center" wrapText="1"/>
    </xf>
    <xf numFmtId="0" fontId="33" fillId="0" borderId="90" xfId="0" applyFont="1" applyBorder="1" applyAlignment="1">
      <alignment vertical="center" wrapText="1"/>
    </xf>
    <xf numFmtId="9" fontId="43" fillId="0" borderId="92" xfId="34" applyNumberFormat="1" applyFill="1" applyBorder="1" applyAlignment="1">
      <alignment horizontal="center" vertical="center" wrapText="1"/>
    </xf>
    <xf numFmtId="9" fontId="43" fillId="0" borderId="93" xfId="34" applyNumberFormat="1" applyFill="1" applyBorder="1" applyAlignment="1">
      <alignment horizontal="center" vertical="center" wrapText="1"/>
    </xf>
    <xf numFmtId="9" fontId="43" fillId="0" borderId="71" xfId="34" applyNumberFormat="1" applyFill="1" applyBorder="1" applyAlignment="1">
      <alignment horizontal="center" vertical="center" wrapText="1"/>
    </xf>
    <xf numFmtId="9" fontId="43" fillId="0" borderId="76" xfId="34" applyNumberFormat="1" applyFill="1" applyBorder="1" applyAlignment="1">
      <alignment horizontal="center" vertical="center" wrapText="1"/>
    </xf>
    <xf numFmtId="9" fontId="43" fillId="0" borderId="30" xfId="34" applyNumberFormat="1" applyBorder="1" applyAlignment="1">
      <alignment horizontal="center" vertical="center" wrapText="1"/>
    </xf>
    <xf numFmtId="9" fontId="30" fillId="0" borderId="0" xfId="22" applyNumberFormat="1" applyFont="1" applyAlignment="1">
      <alignment horizontal="center" vertical="center" wrapText="1"/>
    </xf>
    <xf numFmtId="9" fontId="30" fillId="0" borderId="2" xfId="22" applyNumberFormat="1" applyFont="1" applyBorder="1" applyAlignment="1">
      <alignment horizontal="center" vertical="center" wrapText="1"/>
    </xf>
    <xf numFmtId="9" fontId="30" fillId="0" borderId="15" xfId="22" applyNumberFormat="1" applyFont="1" applyBorder="1" applyAlignment="1">
      <alignment horizontal="center" vertical="center" wrapText="1"/>
    </xf>
    <xf numFmtId="9" fontId="30" fillId="0" borderId="10" xfId="22" applyNumberFormat="1" applyFont="1" applyBorder="1" applyAlignment="1">
      <alignment horizontal="center" vertical="center" wrapText="1"/>
    </xf>
    <xf numFmtId="9" fontId="30" fillId="0" borderId="60" xfId="22" applyNumberFormat="1" applyFont="1" applyBorder="1" applyAlignment="1">
      <alignment horizontal="center" vertical="center" wrapText="1"/>
    </xf>
    <xf numFmtId="9" fontId="43" fillId="0" borderId="29" xfId="34" applyNumberFormat="1" applyBorder="1" applyAlignment="1">
      <alignment horizontal="center" vertical="center" wrapText="1"/>
    </xf>
    <xf numFmtId="9" fontId="43" fillId="0" borderId="7" xfId="34" applyNumberFormat="1" applyBorder="1" applyAlignment="1">
      <alignment horizontal="center" vertical="center" wrapText="1"/>
    </xf>
    <xf numFmtId="9" fontId="43" fillId="0" borderId="59" xfId="34" applyNumberFormat="1" applyBorder="1" applyAlignment="1">
      <alignment horizontal="center" vertical="center" wrapText="1"/>
    </xf>
    <xf numFmtId="9" fontId="43" fillId="0" borderId="44" xfId="34" applyNumberFormat="1" applyBorder="1" applyAlignment="1">
      <alignment horizontal="center" vertical="center" wrapText="1"/>
    </xf>
    <xf numFmtId="9" fontId="43" fillId="0" borderId="45" xfId="34" applyNumberFormat="1" applyBorder="1" applyAlignment="1">
      <alignment horizontal="center" vertical="center" wrapText="1"/>
    </xf>
    <xf numFmtId="9" fontId="43" fillId="0" borderId="48" xfId="34" applyNumberFormat="1" applyBorder="1" applyAlignment="1">
      <alignment horizontal="center" vertical="center" wrapText="1"/>
    </xf>
    <xf numFmtId="2" fontId="8" fillId="0" borderId="58" xfId="22" applyNumberFormat="1" applyFont="1" applyBorder="1" applyAlignment="1">
      <alignment horizontal="left" vertical="center" wrapText="1"/>
    </xf>
    <xf numFmtId="2" fontId="8" fillId="0" borderId="18" xfId="22" applyNumberFormat="1" applyFont="1" applyBorder="1" applyAlignment="1">
      <alignment horizontal="left" vertical="center" wrapText="1"/>
    </xf>
    <xf numFmtId="9" fontId="8" fillId="0" borderId="12" xfId="28" applyFont="1" applyBorder="1" applyAlignment="1">
      <alignment horizontal="center" vertical="center" wrapText="1"/>
    </xf>
    <xf numFmtId="9" fontId="8" fillId="0" borderId="5" xfId="28" applyFont="1" applyBorder="1" applyAlignment="1">
      <alignment horizontal="center" vertical="center" wrapText="1"/>
    </xf>
    <xf numFmtId="2" fontId="8" fillId="0" borderId="14" xfId="22" applyNumberFormat="1" applyFont="1" applyBorder="1" applyAlignment="1">
      <alignment horizontal="left" vertical="center" wrapText="1"/>
    </xf>
    <xf numFmtId="9" fontId="8" fillId="0" borderId="6" xfId="28" applyFont="1" applyBorder="1" applyAlignment="1">
      <alignment horizontal="center" vertical="center" wrapText="1"/>
    </xf>
    <xf numFmtId="0" fontId="9" fillId="0" borderId="58" xfId="22" applyFont="1" applyBorder="1" applyAlignment="1">
      <alignment horizontal="center" vertical="center" wrapText="1"/>
    </xf>
    <xf numFmtId="0" fontId="9" fillId="0" borderId="18" xfId="22" applyFont="1" applyBorder="1" applyAlignment="1">
      <alignment horizontal="center" vertical="center" wrapText="1"/>
    </xf>
    <xf numFmtId="9" fontId="9" fillId="0" borderId="3" xfId="22" applyNumberFormat="1" applyFont="1" applyBorder="1" applyAlignment="1">
      <alignment horizontal="center" vertical="center" wrapText="1"/>
    </xf>
    <xf numFmtId="0" fontId="9" fillId="0" borderId="19" xfId="22" applyFont="1" applyBorder="1" applyAlignment="1">
      <alignment horizontal="center" vertical="center" wrapText="1"/>
    </xf>
    <xf numFmtId="0" fontId="9" fillId="13" borderId="20" xfId="22" applyFont="1" applyFill="1" applyBorder="1" applyAlignment="1">
      <alignment horizontal="center" vertical="center" wrapText="1"/>
    </xf>
    <xf numFmtId="0" fontId="9" fillId="13" borderId="13" xfId="22" applyFont="1" applyFill="1" applyBorder="1" applyAlignment="1">
      <alignment horizontal="center" vertical="center" wrapText="1"/>
    </xf>
    <xf numFmtId="0" fontId="9" fillId="13" borderId="21" xfId="22" applyFont="1" applyFill="1" applyBorder="1" applyAlignment="1">
      <alignment horizontal="center" vertical="center" wrapText="1"/>
    </xf>
    <xf numFmtId="0" fontId="9" fillId="13" borderId="6" xfId="22" applyFont="1" applyFill="1" applyBorder="1" applyAlignment="1">
      <alignment horizontal="center" vertical="center" wrapText="1"/>
    </xf>
    <xf numFmtId="0" fontId="9" fillId="0" borderId="35" xfId="22" applyFont="1" applyBorder="1" applyAlignment="1">
      <alignment horizontal="center" vertical="center" wrapText="1"/>
    </xf>
    <xf numFmtId="0" fontId="9" fillId="0" borderId="36" xfId="22" applyFont="1" applyBorder="1" applyAlignment="1">
      <alignment horizontal="center" vertical="center" wrapText="1"/>
    </xf>
    <xf numFmtId="0" fontId="9" fillId="0" borderId="37" xfId="22" applyFont="1" applyBorder="1" applyAlignment="1">
      <alignment horizontal="center" vertical="center" wrapText="1"/>
    </xf>
    <xf numFmtId="0" fontId="9" fillId="13" borderId="39" xfId="22" applyFont="1" applyFill="1" applyBorder="1" applyAlignment="1">
      <alignment horizontal="center" vertical="center" wrapText="1"/>
    </xf>
    <xf numFmtId="0" fontId="9" fillId="13" borderId="40" xfId="22" applyFont="1" applyFill="1" applyBorder="1" applyAlignment="1">
      <alignment horizontal="center" vertical="center" wrapText="1"/>
    </xf>
    <xf numFmtId="0" fontId="9" fillId="13" borderId="4" xfId="22" applyFont="1" applyFill="1" applyBorder="1" applyAlignment="1">
      <alignment horizontal="center" vertical="center" wrapText="1"/>
    </xf>
    <xf numFmtId="0" fontId="9" fillId="13" borderId="41" xfId="22" applyFont="1" applyFill="1" applyBorder="1" applyAlignment="1">
      <alignment horizontal="center" vertical="center" wrapText="1"/>
    </xf>
    <xf numFmtId="0" fontId="9" fillId="13" borderId="42" xfId="22" applyFont="1" applyFill="1" applyBorder="1" applyAlignment="1">
      <alignment horizontal="center" vertical="center" wrapText="1"/>
    </xf>
    <xf numFmtId="0" fontId="9" fillId="13" borderId="43" xfId="22" applyFont="1" applyFill="1" applyBorder="1" applyAlignment="1">
      <alignment horizontal="center" vertical="center" wrapText="1"/>
    </xf>
    <xf numFmtId="9" fontId="48" fillId="0" borderId="29" xfId="30" applyFont="1" applyFill="1" applyBorder="1" applyAlignment="1" applyProtection="1">
      <alignment horizontal="center" vertical="center" wrapText="1"/>
    </xf>
    <xf numFmtId="9" fontId="34" fillId="0" borderId="7" xfId="30" applyFont="1" applyFill="1" applyBorder="1" applyAlignment="1" applyProtection="1">
      <alignment horizontal="center" vertical="center" wrapText="1"/>
    </xf>
    <xf numFmtId="9" fontId="34" fillId="0" borderId="8" xfId="30" applyFont="1" applyFill="1" applyBorder="1" applyAlignment="1" applyProtection="1">
      <alignment horizontal="center" vertical="center" wrapText="1"/>
    </xf>
    <xf numFmtId="9" fontId="34" fillId="0" borderId="44" xfId="30" applyFont="1" applyFill="1" applyBorder="1" applyAlignment="1" applyProtection="1">
      <alignment horizontal="center" vertical="center" wrapText="1"/>
    </xf>
    <xf numFmtId="9" fontId="34" fillId="0" borderId="45" xfId="30" applyFont="1" applyFill="1" applyBorder="1" applyAlignment="1" applyProtection="1">
      <alignment horizontal="center" vertical="center" wrapText="1"/>
    </xf>
    <xf numFmtId="9" fontId="34" fillId="0" borderId="46" xfId="30" applyFont="1" applyFill="1" applyBorder="1" applyAlignment="1" applyProtection="1">
      <alignment horizontal="center" vertical="center" wrapText="1"/>
    </xf>
    <xf numFmtId="9" fontId="48" fillId="0" borderId="6" xfId="30" applyFont="1" applyFill="1" applyBorder="1" applyAlignment="1" applyProtection="1">
      <alignment horizontal="center" vertical="center" wrapText="1"/>
    </xf>
    <xf numFmtId="9" fontId="34" fillId="0" borderId="6" xfId="30" applyFont="1" applyFill="1" applyBorder="1" applyAlignment="1" applyProtection="1">
      <alignment horizontal="center" vertical="center" wrapText="1"/>
    </xf>
    <xf numFmtId="9" fontId="34" fillId="0" borderId="5" xfId="30" applyFont="1" applyFill="1" applyBorder="1" applyAlignment="1" applyProtection="1">
      <alignment horizontal="center" vertical="center" wrapText="1"/>
    </xf>
    <xf numFmtId="9" fontId="34" fillId="0" borderId="16" xfId="30" applyFont="1" applyFill="1" applyBorder="1" applyAlignment="1" applyProtection="1">
      <alignment horizontal="center" vertical="center" wrapText="1"/>
    </xf>
    <xf numFmtId="9" fontId="34" fillId="0" borderId="28" xfId="30" applyFont="1" applyFill="1" applyBorder="1" applyAlignment="1" applyProtection="1">
      <alignment horizontal="center" vertical="center" wrapText="1"/>
    </xf>
    <xf numFmtId="0" fontId="9" fillId="13" borderId="22" xfId="22" applyFont="1" applyFill="1" applyBorder="1" applyAlignment="1">
      <alignment horizontal="center" vertical="center" wrapText="1"/>
    </xf>
    <xf numFmtId="0" fontId="9" fillId="13" borderId="16" xfId="22" applyFont="1" applyFill="1" applyBorder="1" applyAlignment="1">
      <alignment horizontal="center" vertical="center" wrapText="1"/>
    </xf>
    <xf numFmtId="0" fontId="8" fillId="13" borderId="6" xfId="22" applyFont="1" applyFill="1" applyBorder="1" applyAlignment="1">
      <alignment horizontal="center" vertical="center" wrapText="1"/>
    </xf>
    <xf numFmtId="0" fontId="9" fillId="0" borderId="32" xfId="22" applyFont="1" applyBorder="1" applyAlignment="1">
      <alignment horizontal="center" vertical="center" wrapText="1"/>
    </xf>
    <xf numFmtId="0" fontId="9" fillId="0" borderId="33" xfId="22" applyFont="1" applyBorder="1" applyAlignment="1">
      <alignment horizontal="center" vertical="center" wrapText="1"/>
    </xf>
    <xf numFmtId="0" fontId="9" fillId="0" borderId="34" xfId="22" applyFont="1" applyBorder="1" applyAlignment="1">
      <alignment horizontal="center"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36" fillId="0" borderId="32" xfId="0" applyFont="1" applyBorder="1" applyAlignment="1">
      <alignment horizontal="left" vertical="center" wrapText="1"/>
    </xf>
    <xf numFmtId="0" fontId="36" fillId="0" borderId="33" xfId="0" applyFont="1" applyBorder="1" applyAlignment="1">
      <alignment horizontal="left" vertical="center" wrapText="1"/>
    </xf>
    <xf numFmtId="0" fontId="36" fillId="0" borderId="34" xfId="0" applyFont="1" applyBorder="1" applyAlignment="1">
      <alignment horizontal="left" vertical="center" wrapText="1"/>
    </xf>
    <xf numFmtId="0" fontId="9" fillId="13" borderId="35" xfId="22" applyFont="1" applyFill="1" applyBorder="1" applyAlignment="1">
      <alignment horizontal="left" vertical="center" wrapText="1"/>
    </xf>
    <xf numFmtId="0" fontId="9" fillId="13" borderId="36" xfId="22" applyFont="1" applyFill="1" applyBorder="1" applyAlignment="1">
      <alignment horizontal="left" vertical="center" wrapText="1"/>
    </xf>
    <xf numFmtId="0" fontId="9" fillId="13" borderId="37" xfId="22" applyFont="1" applyFill="1" applyBorder="1" applyAlignment="1">
      <alignment horizontal="left" vertical="center" wrapText="1"/>
    </xf>
    <xf numFmtId="0" fontId="9" fillId="13" borderId="1" xfId="22" applyFont="1" applyFill="1" applyBorder="1" applyAlignment="1">
      <alignment horizontal="left" vertical="center" wrapText="1"/>
    </xf>
    <xf numFmtId="0" fontId="9" fillId="13" borderId="0" xfId="22" applyFont="1" applyFill="1" applyAlignment="1">
      <alignment horizontal="left" vertical="center" wrapText="1"/>
    </xf>
    <xf numFmtId="0" fontId="9" fillId="13" borderId="2" xfId="22" applyFont="1" applyFill="1" applyBorder="1" applyAlignment="1">
      <alignment horizontal="left" vertical="center" wrapText="1"/>
    </xf>
    <xf numFmtId="0" fontId="9" fillId="13" borderId="47" xfId="22" applyFont="1" applyFill="1" applyBorder="1" applyAlignment="1">
      <alignment horizontal="left" vertical="center" wrapText="1"/>
    </xf>
    <xf numFmtId="0" fontId="9" fillId="13" borderId="45" xfId="22" applyFont="1" applyFill="1" applyBorder="1" applyAlignment="1">
      <alignment horizontal="left" vertical="center" wrapText="1"/>
    </xf>
    <xf numFmtId="0" fontId="9" fillId="13" borderId="48" xfId="22" applyFont="1" applyFill="1" applyBorder="1" applyAlignment="1">
      <alignment horizontal="left"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9" fillId="0" borderId="1" xfId="22" applyFont="1" applyBorder="1" applyAlignment="1">
      <alignment horizontal="center"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0" borderId="47" xfId="22" applyFont="1" applyBorder="1" applyAlignment="1">
      <alignment horizontal="center" vertical="center" wrapText="1"/>
    </xf>
    <xf numFmtId="0" fontId="9" fillId="0" borderId="45" xfId="22" applyFont="1" applyBorder="1" applyAlignment="1">
      <alignment horizontal="center" vertical="center" wrapText="1"/>
    </xf>
    <xf numFmtId="0" fontId="9" fillId="0" borderId="48" xfId="22" applyFont="1" applyBorder="1" applyAlignment="1">
      <alignment horizontal="center" vertical="center" wrapText="1"/>
    </xf>
    <xf numFmtId="0" fontId="29" fillId="0" borderId="49" xfId="0" applyFont="1" applyBorder="1" applyAlignment="1">
      <alignment horizontal="center" vertical="center" wrapText="1"/>
    </xf>
    <xf numFmtId="0" fontId="29" fillId="0" borderId="42" xfId="0" applyFont="1" applyBorder="1" applyAlignment="1">
      <alignment horizontal="center" vertical="center" wrapText="1"/>
    </xf>
    <xf numFmtId="0" fontId="0" fillId="0" borderId="13" xfId="0" applyBorder="1" applyAlignment="1">
      <alignment horizontal="center" vertical="center"/>
    </xf>
    <xf numFmtId="0" fontId="0" fillId="0" borderId="16" xfId="0" applyBorder="1" applyAlignment="1">
      <alignment horizontal="center" vertical="center"/>
    </xf>
    <xf numFmtId="0" fontId="29" fillId="0" borderId="53" xfId="0" applyFont="1" applyBorder="1" applyAlignment="1">
      <alignment horizontal="center" vertical="center" wrapText="1"/>
    </xf>
    <xf numFmtId="0" fontId="29" fillId="0" borderId="61" xfId="0" applyFont="1" applyBorder="1" applyAlignment="1">
      <alignment horizontal="center" vertical="center" wrapText="1"/>
    </xf>
    <xf numFmtId="0" fontId="0" fillId="0" borderId="47" xfId="0" applyBorder="1" applyAlignment="1">
      <alignment horizontal="center" vertical="center"/>
    </xf>
    <xf numFmtId="0" fontId="0" fillId="0" borderId="48" xfId="0" applyBorder="1" applyAlignment="1">
      <alignment horizontal="center" vertical="center"/>
    </xf>
    <xf numFmtId="14" fontId="35" fillId="0" borderId="35" xfId="0" applyNumberFormat="1" applyFont="1" applyBorder="1" applyAlignment="1">
      <alignment horizontal="center" vertical="center"/>
    </xf>
    <xf numFmtId="0" fontId="35" fillId="0" borderId="37" xfId="0" applyFont="1" applyBorder="1" applyAlignment="1">
      <alignment horizontal="center"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47" xfId="0" applyFont="1" applyBorder="1" applyAlignment="1">
      <alignment horizontal="center" vertical="center"/>
    </xf>
    <xf numFmtId="0" fontId="35" fillId="0" borderId="48" xfId="0" applyFont="1" applyBorder="1" applyAlignment="1">
      <alignment horizontal="center" vertical="center"/>
    </xf>
    <xf numFmtId="0" fontId="37" fillId="0" borderId="55" xfId="0" applyFont="1" applyBorder="1" applyAlignment="1">
      <alignment horizontal="center" vertical="center"/>
    </xf>
    <xf numFmtId="0" fontId="37" fillId="0" borderId="56" xfId="0" applyFont="1" applyBorder="1" applyAlignment="1">
      <alignment horizontal="center" vertical="center"/>
    </xf>
    <xf numFmtId="0" fontId="37" fillId="0" borderId="57" xfId="0" applyFont="1" applyBorder="1" applyAlignment="1">
      <alignment horizontal="center" vertical="center"/>
    </xf>
    <xf numFmtId="0" fontId="8" fillId="0" borderId="35"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47" xfId="22" applyFont="1" applyBorder="1" applyAlignment="1">
      <alignment horizontal="center" vertical="center" wrapText="1"/>
    </xf>
    <xf numFmtId="0" fontId="9" fillId="0" borderId="24" xfId="22" applyFont="1" applyBorder="1" applyAlignment="1">
      <alignment horizontal="center" vertical="center"/>
    </xf>
    <xf numFmtId="0" fontId="9" fillId="0" borderId="25" xfId="22" applyFont="1" applyBorder="1" applyAlignment="1">
      <alignment horizontal="center" vertical="center"/>
    </xf>
    <xf numFmtId="0" fontId="9" fillId="0" borderId="26" xfId="22" applyFont="1" applyBorder="1" applyAlignment="1">
      <alignment horizontal="center" vertical="center"/>
    </xf>
    <xf numFmtId="0" fontId="9" fillId="0" borderId="20" xfId="22" applyFont="1" applyBorder="1" applyAlignment="1">
      <alignment horizontal="center" vertical="center" wrapText="1"/>
    </xf>
    <xf numFmtId="0" fontId="9" fillId="0" borderId="21" xfId="22" applyFont="1" applyBorder="1" applyAlignment="1">
      <alignment horizontal="center" vertical="center" wrapText="1"/>
    </xf>
    <xf numFmtId="0" fontId="9" fillId="0" borderId="22" xfId="22" applyFont="1" applyBorder="1" applyAlignment="1">
      <alignment horizontal="center" vertical="center" wrapText="1"/>
    </xf>
    <xf numFmtId="0" fontId="9" fillId="0" borderId="23" xfId="22" applyFont="1" applyBorder="1" applyAlignment="1">
      <alignment horizontal="center" vertical="center" wrapText="1"/>
    </xf>
    <xf numFmtId="0" fontId="9" fillId="0" borderId="5" xfId="22" applyFont="1" applyBorder="1" applyAlignment="1">
      <alignment horizontal="center" vertical="center" wrapText="1"/>
    </xf>
    <xf numFmtId="0" fontId="9" fillId="0" borderId="28" xfId="22" applyFont="1" applyBorder="1" applyAlignment="1">
      <alignment horizontal="center" vertical="center" wrapText="1"/>
    </xf>
    <xf numFmtId="0" fontId="9" fillId="13" borderId="32" xfId="22" applyFont="1" applyFill="1" applyBorder="1" applyAlignment="1">
      <alignment horizontal="left" vertical="center" wrapText="1"/>
    </xf>
    <xf numFmtId="0" fontId="9" fillId="13" borderId="34" xfId="22" applyFont="1" applyFill="1" applyBorder="1" applyAlignment="1">
      <alignment horizontal="left" vertical="center" wrapText="1"/>
    </xf>
    <xf numFmtId="0" fontId="12" fillId="0" borderId="32" xfId="22" applyFont="1" applyBorder="1" applyAlignment="1">
      <alignment horizontal="center"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9" fillId="13" borderId="32" xfId="22" applyFont="1" applyFill="1" applyBorder="1" applyAlignment="1">
      <alignment horizontal="center" vertical="center" wrapText="1"/>
    </xf>
    <xf numFmtId="0" fontId="9" fillId="13" borderId="34" xfId="22" applyFont="1" applyFill="1" applyBorder="1" applyAlignment="1">
      <alignment horizontal="center" vertical="center" wrapText="1"/>
    </xf>
    <xf numFmtId="0" fontId="29" fillId="0" borderId="51" xfId="0" applyFont="1" applyBorder="1" applyAlignment="1">
      <alignment horizontal="center" vertical="center" wrapText="1"/>
    </xf>
    <xf numFmtId="0" fontId="29" fillId="0" borderId="38" xfId="0" applyFont="1" applyBorder="1" applyAlignment="1">
      <alignment horizontal="center" vertical="center" wrapText="1"/>
    </xf>
    <xf numFmtId="0" fontId="8" fillId="0" borderId="5" xfId="22" applyFont="1" applyBorder="1" applyAlignment="1">
      <alignment horizontal="left" vertical="center" wrapText="1"/>
    </xf>
    <xf numFmtId="0" fontId="8" fillId="0" borderId="28" xfId="22" applyFont="1" applyBorder="1" applyAlignment="1">
      <alignment horizontal="left" vertical="center" wrapText="1"/>
    </xf>
    <xf numFmtId="0" fontId="9" fillId="13" borderId="47" xfId="22" applyFont="1" applyFill="1" applyBorder="1" applyAlignment="1">
      <alignment horizontal="center" vertical="center" wrapText="1"/>
    </xf>
    <xf numFmtId="0" fontId="9" fillId="13" borderId="45" xfId="22" applyFont="1" applyFill="1" applyBorder="1" applyAlignment="1">
      <alignment horizontal="center" vertical="center" wrapText="1"/>
    </xf>
    <xf numFmtId="0" fontId="9" fillId="13" borderId="48" xfId="22" applyFont="1" applyFill="1" applyBorder="1" applyAlignment="1">
      <alignment horizontal="center" vertical="center" wrapText="1"/>
    </xf>
    <xf numFmtId="0" fontId="9" fillId="13" borderId="33" xfId="22" applyFont="1" applyFill="1" applyBorder="1" applyAlignment="1">
      <alignment horizontal="center" vertical="center" wrapText="1"/>
    </xf>
    <xf numFmtId="0" fontId="8" fillId="0" borderId="5" xfId="22" applyFont="1" applyBorder="1" applyAlignment="1">
      <alignment horizontal="center" vertical="center" wrapText="1"/>
    </xf>
    <xf numFmtId="3" fontId="9" fillId="0" borderId="5" xfId="22" applyNumberFormat="1" applyFont="1" applyBorder="1" applyAlignment="1">
      <alignment horizontal="center" vertical="center" wrapText="1"/>
    </xf>
    <xf numFmtId="0" fontId="9" fillId="9" borderId="45" xfId="22" applyFont="1" applyFill="1" applyBorder="1" applyAlignment="1">
      <alignment horizontal="left" vertical="center" wrapText="1"/>
    </xf>
    <xf numFmtId="0" fontId="9" fillId="9" borderId="20" xfId="22" applyFont="1" applyFill="1" applyBorder="1" applyAlignment="1">
      <alignment horizontal="center" vertical="center" wrapText="1"/>
    </xf>
    <xf numFmtId="0" fontId="9" fillId="9" borderId="21" xfId="22" applyFont="1" applyFill="1" applyBorder="1" applyAlignment="1">
      <alignment horizontal="center" vertical="center" wrapText="1"/>
    </xf>
    <xf numFmtId="0" fontId="9" fillId="9" borderId="22" xfId="22" applyFont="1" applyFill="1" applyBorder="1" applyAlignment="1">
      <alignment horizontal="center" vertical="center" wrapText="1"/>
    </xf>
    <xf numFmtId="2" fontId="34" fillId="0" borderId="13" xfId="22" applyNumberFormat="1" applyFont="1" applyBorder="1" applyAlignment="1">
      <alignment horizontal="left" vertical="center" wrapText="1"/>
    </xf>
    <xf numFmtId="9" fontId="34" fillId="0" borderId="6" xfId="28" applyFont="1" applyBorder="1" applyAlignment="1">
      <alignment horizontal="center" vertical="center" wrapText="1"/>
    </xf>
    <xf numFmtId="9" fontId="30" fillId="0" borderId="29" xfId="22" applyNumberFormat="1" applyFont="1" applyBorder="1" applyAlignment="1">
      <alignment horizontal="left" vertical="top" wrapText="1"/>
    </xf>
    <xf numFmtId="9" fontId="30" fillId="0" borderId="7" xfId="22" applyNumberFormat="1" applyFont="1" applyBorder="1" applyAlignment="1">
      <alignment horizontal="left" vertical="top" wrapText="1"/>
    </xf>
    <xf numFmtId="9" fontId="30" fillId="0" borderId="15" xfId="22" applyNumberFormat="1" applyFont="1" applyBorder="1" applyAlignment="1">
      <alignment horizontal="left" vertical="top" wrapText="1"/>
    </xf>
    <xf numFmtId="9" fontId="30" fillId="0" borderId="10" xfId="22" applyNumberFormat="1" applyFont="1" applyBorder="1" applyAlignment="1">
      <alignment horizontal="left" vertical="top" wrapText="1"/>
    </xf>
    <xf numFmtId="0" fontId="38" fillId="0" borderId="23" xfId="0" applyFont="1" applyBorder="1" applyAlignment="1">
      <alignment horizontal="left" vertical="center" wrapText="1"/>
    </xf>
    <xf numFmtId="9" fontId="34" fillId="0" borderId="5" xfId="28" applyFont="1" applyBorder="1" applyAlignment="1">
      <alignment horizontal="center" vertical="center" wrapText="1"/>
    </xf>
    <xf numFmtId="9" fontId="30" fillId="0" borderId="74" xfId="22" applyNumberFormat="1" applyFont="1" applyBorder="1" applyAlignment="1">
      <alignment horizontal="left" vertical="center" wrapText="1"/>
    </xf>
    <xf numFmtId="9" fontId="30" fillId="0" borderId="44" xfId="22" applyNumberFormat="1" applyFont="1" applyBorder="1" applyAlignment="1">
      <alignment horizontal="left" vertical="center" wrapText="1"/>
    </xf>
    <xf numFmtId="9" fontId="30" fillId="0" borderId="45" xfId="22" applyNumberFormat="1" applyFont="1" applyBorder="1" applyAlignment="1">
      <alignment horizontal="left" vertical="center" wrapText="1"/>
    </xf>
    <xf numFmtId="9" fontId="30" fillId="0" borderId="77" xfId="22" applyNumberFormat="1" applyFont="1" applyBorder="1" applyAlignment="1">
      <alignment horizontal="left" vertical="center" wrapText="1"/>
    </xf>
    <xf numFmtId="9" fontId="43" fillId="0" borderId="75" xfId="34" applyNumberFormat="1" applyFill="1" applyBorder="1" applyAlignment="1">
      <alignment horizontal="center" vertical="center" wrapText="1"/>
    </xf>
    <xf numFmtId="9" fontId="43" fillId="0" borderId="78" xfId="34" applyNumberFormat="1" applyFill="1" applyBorder="1" applyAlignment="1">
      <alignment horizontal="center" vertical="center" wrapText="1"/>
    </xf>
    <xf numFmtId="9" fontId="30" fillId="0" borderId="29" xfId="30" applyFont="1" applyFill="1" applyBorder="1" applyAlignment="1" applyProtection="1">
      <alignment horizontal="center" vertical="center" wrapText="1"/>
    </xf>
    <xf numFmtId="9" fontId="30" fillId="0" borderId="7" xfId="30" applyFont="1" applyFill="1" applyBorder="1" applyAlignment="1" applyProtection="1">
      <alignment horizontal="center" vertical="center" wrapText="1"/>
    </xf>
    <xf numFmtId="9" fontId="30" fillId="0" borderId="59" xfId="30" applyFont="1" applyFill="1" applyBorder="1" applyAlignment="1" applyProtection="1">
      <alignment horizontal="center" vertical="center" wrapText="1"/>
    </xf>
    <xf numFmtId="9" fontId="30" fillId="0" borderId="44" xfId="30" applyFont="1" applyFill="1" applyBorder="1" applyAlignment="1" applyProtection="1">
      <alignment horizontal="center" vertical="center" wrapText="1"/>
    </xf>
    <xf numFmtId="9" fontId="30" fillId="0" borderId="45" xfId="30" applyFont="1" applyFill="1" applyBorder="1" applyAlignment="1" applyProtection="1">
      <alignment horizontal="center" vertical="center" wrapText="1"/>
    </xf>
    <xf numFmtId="9" fontId="30" fillId="0" borderId="48" xfId="30" applyFont="1" applyFill="1" applyBorder="1" applyAlignment="1" applyProtection="1">
      <alignment horizontal="center" vertical="center" wrapText="1"/>
    </xf>
    <xf numFmtId="0" fontId="9" fillId="13" borderId="72" xfId="22" applyFont="1" applyFill="1" applyBorder="1" applyAlignment="1">
      <alignment horizontal="center" vertical="center" wrapText="1"/>
    </xf>
    <xf numFmtId="0" fontId="9" fillId="13" borderId="71" xfId="22" applyFont="1" applyFill="1" applyBorder="1" applyAlignment="1">
      <alignment horizontal="center" vertical="center" wrapText="1"/>
    </xf>
    <xf numFmtId="0" fontId="9" fillId="13" borderId="76" xfId="22" applyFont="1" applyFill="1" applyBorder="1" applyAlignment="1">
      <alignment horizontal="center" vertical="center" wrapText="1"/>
    </xf>
    <xf numFmtId="0" fontId="9" fillId="0" borderId="44" xfId="22" applyFont="1" applyBorder="1" applyAlignment="1">
      <alignment horizontal="center" vertical="center" wrapText="1"/>
    </xf>
    <xf numFmtId="9" fontId="30" fillId="0" borderId="29" xfId="30" applyFont="1" applyFill="1" applyBorder="1" applyAlignment="1" applyProtection="1">
      <alignment horizontal="left" vertical="top" wrapText="1"/>
    </xf>
    <xf numFmtId="9" fontId="30" fillId="0" borderId="7" xfId="30" applyFont="1" applyFill="1" applyBorder="1" applyAlignment="1" applyProtection="1">
      <alignment horizontal="left" vertical="top" wrapText="1"/>
    </xf>
    <xf numFmtId="9" fontId="30" fillId="0" borderId="8" xfId="30" applyFont="1" applyFill="1" applyBorder="1" applyAlignment="1" applyProtection="1">
      <alignment horizontal="left" vertical="top" wrapText="1"/>
    </xf>
    <xf numFmtId="9" fontId="30" fillId="0" borderId="44" xfId="30" applyFont="1" applyFill="1" applyBorder="1" applyAlignment="1" applyProtection="1">
      <alignment horizontal="left" vertical="top" wrapText="1"/>
    </xf>
    <xf numFmtId="9" fontId="30" fillId="0" borderId="45" xfId="30" applyFont="1" applyFill="1" applyBorder="1" applyAlignment="1" applyProtection="1">
      <alignment horizontal="left" vertical="top" wrapText="1"/>
    </xf>
    <xf numFmtId="9" fontId="30" fillId="0" borderId="46" xfId="30" applyFont="1" applyFill="1" applyBorder="1" applyAlignment="1" applyProtection="1">
      <alignment horizontal="left" vertical="top" wrapText="1"/>
    </xf>
    <xf numFmtId="9" fontId="30" fillId="0" borderId="8" xfId="30" applyFont="1" applyFill="1" applyBorder="1" applyAlignment="1" applyProtection="1">
      <alignment horizontal="center" vertical="center" wrapText="1"/>
    </xf>
    <xf numFmtId="9" fontId="30" fillId="0" borderId="46" xfId="30" applyFont="1" applyFill="1" applyBorder="1" applyAlignment="1" applyProtection="1">
      <alignment horizontal="center" vertical="center" wrapText="1"/>
    </xf>
    <xf numFmtId="9" fontId="43" fillId="0" borderId="0" xfId="34" applyNumberFormat="1" applyBorder="1" applyAlignment="1">
      <alignment horizontal="center" vertical="center" wrapText="1"/>
    </xf>
    <xf numFmtId="9" fontId="43" fillId="0" borderId="2" xfId="34" applyNumberFormat="1" applyBorder="1" applyAlignment="1">
      <alignment horizontal="center" vertical="center" wrapText="1"/>
    </xf>
    <xf numFmtId="0" fontId="34" fillId="0" borderId="29" xfId="0" applyFont="1" applyBorder="1" applyAlignment="1">
      <alignment wrapText="1"/>
    </xf>
    <xf numFmtId="0" fontId="34" fillId="0" borderId="7" xfId="0" applyFont="1" applyBorder="1" applyAlignment="1">
      <alignment wrapText="1"/>
    </xf>
    <xf numFmtId="0" fontId="34" fillId="0" borderId="74" xfId="0" applyFont="1" applyBorder="1" applyAlignment="1">
      <alignment wrapText="1"/>
    </xf>
    <xf numFmtId="0" fontId="34" fillId="0" borderId="15" xfId="0" applyFont="1" applyBorder="1" applyAlignment="1">
      <alignment vertical="center" wrapText="1"/>
    </xf>
    <xf numFmtId="0" fontId="34" fillId="0" borderId="10" xfId="0" applyFont="1" applyBorder="1" applyAlignment="1">
      <alignment vertical="center" wrapText="1"/>
    </xf>
    <xf numFmtId="0" fontId="34" fillId="0" borderId="87" xfId="0" applyFont="1" applyBorder="1" applyAlignment="1">
      <alignment vertical="center" wrapText="1"/>
    </xf>
    <xf numFmtId="0" fontId="34" fillId="0" borderId="29" xfId="0" applyFont="1" applyBorder="1" applyAlignment="1">
      <alignment vertical="center" wrapText="1"/>
    </xf>
    <xf numFmtId="0" fontId="34" fillId="0" borderId="7" xfId="0" applyFont="1" applyBorder="1" applyAlignment="1">
      <alignment vertical="center" wrapText="1"/>
    </xf>
    <xf numFmtId="0" fontId="34" fillId="0" borderId="74" xfId="0" applyFont="1" applyBorder="1" applyAlignment="1">
      <alignment vertical="center" wrapText="1"/>
    </xf>
    <xf numFmtId="9" fontId="8" fillId="0" borderId="6" xfId="30" applyFont="1" applyFill="1" applyBorder="1" applyAlignment="1" applyProtection="1">
      <alignment horizontal="left" vertical="center" wrapText="1"/>
    </xf>
    <xf numFmtId="9" fontId="8" fillId="0" borderId="16" xfId="30" applyFont="1" applyFill="1" applyBorder="1" applyAlignment="1" applyProtection="1">
      <alignment horizontal="left" vertical="center" wrapText="1"/>
    </xf>
    <xf numFmtId="9" fontId="8" fillId="0" borderId="5" xfId="30" applyFont="1" applyFill="1" applyBorder="1" applyAlignment="1" applyProtection="1">
      <alignment horizontal="left" vertical="center" wrapText="1"/>
    </xf>
    <xf numFmtId="9" fontId="8" fillId="0" borderId="28" xfId="30" applyFont="1" applyFill="1" applyBorder="1" applyAlignment="1" applyProtection="1">
      <alignment horizontal="left" vertical="center" wrapText="1"/>
    </xf>
    <xf numFmtId="0" fontId="34" fillId="0" borderId="29" xfId="0" applyFont="1" applyBorder="1" applyAlignment="1">
      <alignment vertical="top" wrapText="1"/>
    </xf>
    <xf numFmtId="0" fontId="34" fillId="0" borderId="7" xfId="0" applyFont="1" applyBorder="1" applyAlignment="1">
      <alignment vertical="top" wrapText="1"/>
    </xf>
    <xf numFmtId="0" fontId="34" fillId="0" borderId="74" xfId="0" applyFont="1" applyBorder="1" applyAlignment="1">
      <alignment vertical="top" wrapText="1"/>
    </xf>
    <xf numFmtId="0" fontId="34" fillId="0" borderId="83" xfId="0" applyFont="1" applyBorder="1" applyAlignment="1">
      <alignment vertical="top" wrapText="1"/>
    </xf>
    <xf numFmtId="0" fontId="34" fillId="0" borderId="84" xfId="0" applyFont="1" applyBorder="1" applyAlignment="1">
      <alignment vertical="top" wrapText="1"/>
    </xf>
    <xf numFmtId="0" fontId="34" fillId="0" borderId="85" xfId="0" applyFont="1" applyBorder="1" applyAlignment="1">
      <alignment vertical="top" wrapText="1"/>
    </xf>
    <xf numFmtId="0" fontId="34" fillId="0" borderId="8" xfId="0" applyFont="1" applyBorder="1" applyAlignment="1">
      <alignment vertical="top" wrapText="1"/>
    </xf>
    <xf numFmtId="0" fontId="34" fillId="0" borderId="86" xfId="0" applyFont="1" applyBorder="1" applyAlignment="1">
      <alignment vertical="top" wrapText="1"/>
    </xf>
    <xf numFmtId="9" fontId="8" fillId="0" borderId="6" xfId="30" applyFont="1" applyFill="1" applyBorder="1" applyAlignment="1" applyProtection="1">
      <alignment horizontal="center" vertical="center" wrapText="1"/>
    </xf>
    <xf numFmtId="9" fontId="8" fillId="0" borderId="5" xfId="30" applyFont="1" applyFill="1" applyBorder="1" applyAlignment="1" applyProtection="1">
      <alignment horizontal="center" vertical="center" wrapText="1"/>
    </xf>
    <xf numFmtId="0" fontId="39" fillId="0" borderId="58" xfId="0" applyFont="1" applyBorder="1" applyAlignment="1">
      <alignment vertical="center" wrapText="1"/>
    </xf>
    <xf numFmtId="0" fontId="39" fillId="0" borderId="69" xfId="0" applyFont="1" applyBorder="1" applyAlignment="1">
      <alignment vertical="center" wrapText="1"/>
    </xf>
    <xf numFmtId="9" fontId="34" fillId="0" borderId="3" xfId="22" applyNumberFormat="1" applyFont="1" applyBorder="1" applyAlignment="1">
      <alignment horizontal="center" vertical="center" wrapText="1"/>
    </xf>
    <xf numFmtId="9" fontId="34" fillId="0" borderId="4" xfId="22" applyNumberFormat="1" applyFont="1" applyBorder="1" applyAlignment="1">
      <alignment horizontal="center" vertical="center" wrapText="1"/>
    </xf>
    <xf numFmtId="9" fontId="30" fillId="0" borderId="29" xfId="22" applyNumberFormat="1" applyFont="1" applyBorder="1" applyAlignment="1">
      <alignment horizontal="left" vertical="center" wrapText="1"/>
    </xf>
    <xf numFmtId="9" fontId="43" fillId="0" borderId="15" xfId="34" applyNumberFormat="1" applyFill="1" applyBorder="1" applyAlignment="1">
      <alignment horizontal="center" vertical="center" wrapText="1"/>
    </xf>
    <xf numFmtId="9" fontId="43" fillId="0" borderId="10" xfId="34" applyNumberFormat="1" applyFill="1" applyBorder="1" applyAlignment="1">
      <alignment horizontal="center" vertical="center" wrapText="1"/>
    </xf>
    <xf numFmtId="9" fontId="43" fillId="0" borderId="60" xfId="34" applyNumberFormat="1" applyFill="1" applyBorder="1" applyAlignment="1">
      <alignment horizontal="center" vertical="center" wrapText="1"/>
    </xf>
    <xf numFmtId="0" fontId="39" fillId="0" borderId="17" xfId="0" applyFont="1" applyBorder="1" applyAlignment="1">
      <alignment vertical="center" wrapText="1"/>
    </xf>
    <xf numFmtId="0" fontId="39" fillId="0" borderId="70" xfId="0" applyFont="1" applyBorder="1" applyAlignment="1">
      <alignment vertical="center" wrapText="1"/>
    </xf>
    <xf numFmtId="9" fontId="34" fillId="0" borderId="6" xfId="22" applyNumberFormat="1" applyFont="1" applyBorder="1" applyAlignment="1">
      <alignment horizontal="center" vertical="center" wrapText="1"/>
    </xf>
    <xf numFmtId="9" fontId="55" fillId="0" borderId="7" xfId="22" applyNumberFormat="1" applyFont="1" applyBorder="1" applyAlignment="1">
      <alignment horizontal="left" vertical="center" wrapText="1"/>
    </xf>
    <xf numFmtId="9" fontId="55" fillId="0" borderId="8" xfId="22" applyNumberFormat="1" applyFont="1" applyBorder="1" applyAlignment="1">
      <alignment horizontal="left" vertical="center" wrapText="1"/>
    </xf>
    <xf numFmtId="9" fontId="55" fillId="0" borderId="15" xfId="22" applyNumberFormat="1" applyFont="1" applyBorder="1" applyAlignment="1">
      <alignment horizontal="left" vertical="center" wrapText="1"/>
    </xf>
    <xf numFmtId="9" fontId="55" fillId="0" borderId="10" xfId="22" applyNumberFormat="1" applyFont="1" applyBorder="1" applyAlignment="1">
      <alignment horizontal="left" vertical="center" wrapText="1"/>
    </xf>
    <xf numFmtId="9" fontId="55" fillId="0" borderId="11" xfId="22" applyNumberFormat="1" applyFont="1" applyBorder="1" applyAlignment="1">
      <alignment horizontal="left" vertical="center" wrapText="1"/>
    </xf>
    <xf numFmtId="9" fontId="55" fillId="0" borderId="29" xfId="22" applyNumberFormat="1" applyFont="1" applyBorder="1" applyAlignment="1">
      <alignment horizontal="left" vertical="center" wrapText="1"/>
    </xf>
    <xf numFmtId="9" fontId="8" fillId="0" borderId="6" xfId="30" applyFont="1" applyBorder="1" applyAlignment="1">
      <alignment horizontal="center" vertical="center" wrapText="1"/>
    </xf>
    <xf numFmtId="9" fontId="8" fillId="0" borderId="16" xfId="30" applyFont="1" applyFill="1" applyBorder="1" applyAlignment="1" applyProtection="1">
      <alignment horizontal="center" vertical="center" wrapText="1"/>
    </xf>
    <xf numFmtId="9" fontId="8" fillId="0" borderId="28" xfId="30" applyFont="1" applyFill="1" applyBorder="1" applyAlignment="1" applyProtection="1">
      <alignment horizontal="center" vertical="center" wrapText="1"/>
    </xf>
    <xf numFmtId="9" fontId="34" fillId="0" borderId="29" xfId="30" applyFont="1" applyFill="1" applyBorder="1" applyAlignment="1" applyProtection="1">
      <alignment horizontal="center" vertical="center" wrapText="1"/>
    </xf>
    <xf numFmtId="0" fontId="32" fillId="10" borderId="8" xfId="0" applyFont="1" applyFill="1" applyBorder="1" applyAlignment="1">
      <alignment horizontal="center" vertical="center"/>
    </xf>
    <xf numFmtId="0" fontId="32" fillId="10" borderId="9" xfId="0" applyFont="1" applyFill="1" applyBorder="1" applyAlignment="1">
      <alignment horizontal="center" vertical="center"/>
    </xf>
    <xf numFmtId="0" fontId="32" fillId="10" borderId="11" xfId="0" applyFont="1" applyFill="1" applyBorder="1" applyAlignment="1">
      <alignment horizontal="center" vertical="center"/>
    </xf>
    <xf numFmtId="0" fontId="32" fillId="0" borderId="6" xfId="0" applyFont="1" applyBorder="1" applyAlignment="1">
      <alignment horizontal="center" vertical="center" wrapText="1"/>
    </xf>
    <xf numFmtId="0" fontId="9" fillId="9" borderId="6" xfId="22" applyFont="1" applyFill="1" applyBorder="1" applyAlignment="1">
      <alignment horizontal="left" vertical="center" wrapText="1"/>
    </xf>
    <xf numFmtId="0" fontId="32" fillId="10" borderId="3"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0" fillId="0" borderId="12" xfId="0" applyFont="1" applyBorder="1" applyAlignment="1">
      <alignment horizontal="left" vertical="center"/>
    </xf>
    <xf numFmtId="0" fontId="30" fillId="0" borderId="38" xfId="0" applyFont="1" applyBorder="1" applyAlignment="1">
      <alignment horizontal="left" vertical="center"/>
    </xf>
    <xf numFmtId="0" fontId="30" fillId="0" borderId="10" xfId="0" applyFont="1" applyBorder="1" applyAlignment="1">
      <alignment horizontal="left" vertical="center"/>
    </xf>
    <xf numFmtId="0" fontId="30" fillId="0" borderId="39" xfId="0" applyFont="1" applyBorder="1" applyAlignment="1">
      <alignment horizontal="left" vertical="center"/>
    </xf>
    <xf numFmtId="0" fontId="32" fillId="10" borderId="12" xfId="0" applyFont="1" applyFill="1" applyBorder="1" applyAlignment="1">
      <alignment horizontal="center" vertical="center" wrapText="1"/>
    </xf>
    <xf numFmtId="0" fontId="32" fillId="10" borderId="39" xfId="0" applyFont="1" applyFill="1" applyBorder="1" applyAlignment="1">
      <alignment horizontal="center" vertical="center" wrapText="1"/>
    </xf>
    <xf numFmtId="0" fontId="32" fillId="10" borderId="17" xfId="0" applyFont="1" applyFill="1" applyBorder="1" applyAlignment="1">
      <alignment horizontal="center" vertical="center" wrapText="1"/>
    </xf>
    <xf numFmtId="0" fontId="32" fillId="10" borderId="12" xfId="0" applyFont="1" applyFill="1" applyBorder="1" applyAlignment="1">
      <alignment horizontal="center" vertical="center"/>
    </xf>
    <xf numFmtId="0" fontId="32" fillId="10" borderId="38" xfId="0" applyFont="1" applyFill="1" applyBorder="1" applyAlignment="1">
      <alignment horizontal="center" vertical="center"/>
    </xf>
    <xf numFmtId="0" fontId="32" fillId="10" borderId="39" xfId="0" applyFont="1" applyFill="1" applyBorder="1" applyAlignment="1">
      <alignment horizontal="center" vertical="center"/>
    </xf>
    <xf numFmtId="0" fontId="32" fillId="10" borderId="29" xfId="0" applyFont="1" applyFill="1" applyBorder="1" applyAlignment="1">
      <alignment horizontal="center" vertical="center"/>
    </xf>
    <xf numFmtId="0" fontId="32" fillId="10" borderId="7" xfId="0" applyFont="1" applyFill="1" applyBorder="1" applyAlignment="1">
      <alignment horizontal="center" vertical="center"/>
    </xf>
    <xf numFmtId="0" fontId="32" fillId="10" borderId="30" xfId="0" applyFont="1" applyFill="1" applyBorder="1" applyAlignment="1">
      <alignment horizontal="center" vertical="center"/>
    </xf>
    <xf numFmtId="0" fontId="32" fillId="10" borderId="0" xfId="0" applyFont="1" applyFill="1" applyAlignment="1">
      <alignment horizontal="center" vertical="center"/>
    </xf>
    <xf numFmtId="0" fontId="32" fillId="10" borderId="15" xfId="0" applyFont="1" applyFill="1" applyBorder="1" applyAlignment="1">
      <alignment horizontal="center" vertical="center"/>
    </xf>
    <xf numFmtId="0" fontId="32" fillId="10" borderId="10" xfId="0" applyFont="1" applyFill="1" applyBorder="1" applyAlignment="1">
      <alignment horizontal="center" vertical="center"/>
    </xf>
    <xf numFmtId="0" fontId="32" fillId="12" borderId="6" xfId="22" applyFont="1" applyFill="1" applyBorder="1" applyAlignment="1">
      <alignment horizontal="center" vertical="center" wrapText="1"/>
    </xf>
    <xf numFmtId="0" fontId="9" fillId="0" borderId="43" xfId="0" applyFont="1" applyBorder="1" applyAlignment="1">
      <alignment horizontal="left" vertical="center" wrapText="1"/>
    </xf>
    <xf numFmtId="0" fontId="9" fillId="0" borderId="21" xfId="0" applyFont="1" applyBorder="1" applyAlignment="1">
      <alignment horizontal="left" vertical="center" wrapText="1"/>
    </xf>
    <xf numFmtId="0" fontId="9" fillId="0" borderId="39" xfId="0" applyFont="1" applyBorder="1" applyAlignment="1">
      <alignment horizontal="left" vertical="center" wrapText="1"/>
    </xf>
    <xf numFmtId="0" fontId="9" fillId="0" borderId="6" xfId="0" applyFont="1" applyBorder="1" applyAlignment="1">
      <alignment horizontal="left" vertical="center" wrapText="1"/>
    </xf>
    <xf numFmtId="0" fontId="32" fillId="0" borderId="6" xfId="0" applyFont="1" applyBorder="1" applyAlignment="1">
      <alignment horizontal="left" vertical="center" wrapText="1"/>
    </xf>
    <xf numFmtId="0" fontId="32" fillId="0" borderId="15"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2" fillId="0" borderId="29"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9" fillId="12" borderId="6" xfId="22" applyFont="1" applyFill="1" applyBorder="1" applyAlignment="1">
      <alignment horizontal="center" vertical="center" wrapText="1"/>
    </xf>
    <xf numFmtId="0" fontId="32" fillId="10" borderId="6" xfId="0" applyFont="1" applyFill="1" applyBorder="1" applyAlignment="1">
      <alignment horizontal="center" vertical="center" wrapText="1"/>
    </xf>
    <xf numFmtId="0" fontId="32" fillId="10" borderId="38" xfId="0" applyFont="1" applyFill="1" applyBorder="1" applyAlignment="1">
      <alignment horizontal="center" vertical="center" wrapText="1"/>
    </xf>
    <xf numFmtId="0" fontId="30" fillId="0" borderId="6" xfId="0" applyFont="1" applyBorder="1" applyAlignment="1">
      <alignment horizontal="center" vertical="center"/>
    </xf>
    <xf numFmtId="172" fontId="32" fillId="0" borderId="12" xfId="10" applyNumberFormat="1" applyFont="1" applyBorder="1" applyAlignment="1">
      <alignment vertical="top"/>
    </xf>
    <xf numFmtId="172" fontId="32" fillId="0" borderId="38" xfId="10" applyNumberFormat="1" applyFont="1" applyBorder="1" applyAlignment="1">
      <alignment vertical="top"/>
    </xf>
    <xf numFmtId="172" fontId="32" fillId="0" borderId="39" xfId="10" applyNumberFormat="1" applyFont="1" applyBorder="1" applyAlignment="1">
      <alignment vertical="top"/>
    </xf>
    <xf numFmtId="0" fontId="32" fillId="0" borderId="29" xfId="0" applyFont="1" applyBorder="1" applyAlignment="1">
      <alignment vertical="center" wrapText="1"/>
    </xf>
    <xf numFmtId="0" fontId="32" fillId="0" borderId="7" xfId="0" applyFont="1" applyBorder="1" applyAlignment="1">
      <alignment vertical="center" wrapText="1"/>
    </xf>
    <xf numFmtId="0" fontId="32" fillId="0" borderId="8" xfId="0" applyFont="1" applyBorder="1" applyAlignment="1">
      <alignment vertical="center" wrapText="1"/>
    </xf>
    <xf numFmtId="0" fontId="32" fillId="0" borderId="6" xfId="0" applyFont="1" applyBorder="1" applyAlignment="1">
      <alignment horizontal="center" vertical="center"/>
    </xf>
    <xf numFmtId="0" fontId="9" fillId="0" borderId="6" xfId="0" applyFont="1" applyBorder="1" applyAlignment="1">
      <alignment vertical="center" wrapText="1"/>
    </xf>
    <xf numFmtId="0" fontId="10" fillId="9" borderId="4" xfId="0" applyFont="1" applyFill="1" applyBorder="1" applyAlignment="1">
      <alignment horizontal="center" vertical="center"/>
    </xf>
    <xf numFmtId="0" fontId="10" fillId="9" borderId="6" xfId="0" applyFont="1" applyFill="1" applyBorder="1" applyAlignment="1">
      <alignment horizontal="center" vertical="center"/>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6" xfId="0" applyFont="1" applyFill="1" applyBorder="1" applyAlignment="1">
      <alignment horizontal="center" vertical="center"/>
    </xf>
    <xf numFmtId="0" fontId="9" fillId="10" borderId="38" xfId="0" applyFont="1" applyFill="1" applyBorder="1" applyAlignment="1">
      <alignment horizontal="center" vertical="center" wrapText="1"/>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9" fillId="13" borderId="49" xfId="22" applyFont="1" applyFill="1" applyBorder="1" applyAlignment="1">
      <alignment horizontal="center" vertical="center" wrapText="1"/>
    </xf>
    <xf numFmtId="0" fontId="9" fillId="13" borderId="50"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left" vertical="center" wrapText="1"/>
    </xf>
    <xf numFmtId="0" fontId="0" fillId="0" borderId="10" xfId="0" applyBorder="1" applyAlignment="1">
      <alignment horizontal="left" vertical="center" wrapText="1"/>
    </xf>
    <xf numFmtId="0" fontId="0" fillId="0" borderId="60" xfId="0" applyBorder="1" applyAlignment="1">
      <alignment horizontal="left" vertical="center" wrapText="1"/>
    </xf>
    <xf numFmtId="0" fontId="0" fillId="0" borderId="12" xfId="0" applyBorder="1" applyAlignment="1">
      <alignment horizontal="center" wrapText="1"/>
    </xf>
    <xf numFmtId="0" fontId="0" fillId="0" borderId="38" xfId="0" applyBorder="1" applyAlignment="1">
      <alignment horizontal="center" wrapText="1"/>
    </xf>
    <xf numFmtId="0" fontId="0" fillId="0" borderId="52" xfId="0" applyBorder="1" applyAlignment="1">
      <alignment horizontal="center" wrapText="1"/>
    </xf>
    <xf numFmtId="0" fontId="8" fillId="0" borderId="20"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23" xfId="22" applyFont="1" applyBorder="1" applyAlignment="1">
      <alignment horizontal="center" vertical="center" wrapText="1"/>
    </xf>
    <xf numFmtId="0" fontId="9" fillId="0" borderId="21" xfId="22" applyFont="1" applyBorder="1" applyAlignment="1">
      <alignment horizontal="center" vertical="center"/>
    </xf>
    <xf numFmtId="0" fontId="9" fillId="0" borderId="6" xfId="22" applyFont="1" applyBorder="1" applyAlignment="1">
      <alignment horizontal="center" vertical="center"/>
    </xf>
    <xf numFmtId="0" fontId="9" fillId="0" borderId="6" xfId="22" applyFont="1" applyBorder="1" applyAlignment="1">
      <alignment horizontal="center" vertical="center" wrapText="1"/>
    </xf>
    <xf numFmtId="0" fontId="9" fillId="13" borderId="5" xfId="22" applyFont="1" applyFill="1" applyBorder="1" applyAlignment="1">
      <alignment horizontal="center" vertical="center" wrapText="1"/>
    </xf>
    <xf numFmtId="0" fontId="9" fillId="13" borderId="28" xfId="22" applyFont="1" applyFill="1" applyBorder="1" applyAlignment="1">
      <alignment horizontal="center" vertical="center" wrapText="1"/>
    </xf>
    <xf numFmtId="41" fontId="30" fillId="0" borderId="29" xfId="12" applyFont="1" applyFill="1" applyBorder="1" applyAlignment="1">
      <alignment horizontal="left" vertical="center"/>
    </xf>
    <xf numFmtId="41" fontId="30" fillId="0" borderId="30" xfId="12" applyFont="1" applyFill="1" applyBorder="1" applyAlignment="1">
      <alignment horizontal="left" vertical="center"/>
    </xf>
    <xf numFmtId="41" fontId="30" fillId="0" borderId="15" xfId="12" applyFont="1" applyFill="1" applyBorder="1" applyAlignment="1">
      <alignment horizontal="left" vertical="center"/>
    </xf>
    <xf numFmtId="9" fontId="43" fillId="0" borderId="0" xfId="34" applyNumberFormat="1" applyAlignment="1">
      <alignment horizontal="center" vertical="center" wrapText="1"/>
    </xf>
    <xf numFmtId="9" fontId="43" fillId="0" borderId="88" xfId="34" applyNumberFormat="1" applyBorder="1" applyAlignment="1">
      <alignment horizontal="center" vertical="center" wrapText="1"/>
    </xf>
    <xf numFmtId="9" fontId="43" fillId="0" borderId="89" xfId="34" applyNumberFormat="1" applyBorder="1" applyAlignment="1">
      <alignment horizontal="center" vertical="center" wrapText="1"/>
    </xf>
    <xf numFmtId="9" fontId="43" fillId="0" borderId="91" xfId="34" applyNumberFormat="1" applyBorder="1" applyAlignment="1">
      <alignment horizontal="center" vertical="center" wrapText="1"/>
    </xf>
    <xf numFmtId="0" fontId="37" fillId="0" borderId="55" xfId="0" applyFont="1" applyFill="1" applyBorder="1" applyAlignment="1">
      <alignment horizontal="center" vertical="center"/>
    </xf>
    <xf numFmtId="0" fontId="9" fillId="0" borderId="0" xfId="22" applyFont="1" applyFill="1" applyAlignment="1">
      <alignment vertical="center" wrapText="1"/>
    </xf>
    <xf numFmtId="0" fontId="37" fillId="0" borderId="56" xfId="0" applyFont="1" applyFill="1" applyBorder="1" applyAlignment="1">
      <alignment horizontal="center" vertical="center"/>
    </xf>
    <xf numFmtId="0" fontId="37" fillId="0" borderId="57" xfId="0" applyFont="1" applyFill="1" applyBorder="1" applyAlignment="1">
      <alignment horizontal="center" vertical="center"/>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C000000}"/>
    <cellStyle name="Millares 2" xfId="13" xr:uid="{00000000-0005-0000-0000-00000D000000}"/>
    <cellStyle name="Moneda" xfId="14" builtinId="4"/>
    <cellStyle name="Moneda [0]" xfId="15" builtinId="7"/>
    <cellStyle name="Moneda 130" xfId="16" xr:uid="{00000000-0005-0000-0000-000010000000}"/>
    <cellStyle name="Moneda 2" xfId="17" xr:uid="{00000000-0005-0000-0000-000011000000}"/>
    <cellStyle name="Moneda 2 2" xfId="18" xr:uid="{00000000-0005-0000-0000-000012000000}"/>
    <cellStyle name="Moneda 23" xfId="19" xr:uid="{00000000-0005-0000-0000-000013000000}"/>
    <cellStyle name="Moneda 3" xfId="20" xr:uid="{00000000-0005-0000-0000-000014000000}"/>
    <cellStyle name="Neutral 2" xfId="21" xr:uid="{00000000-0005-0000-0000-000015000000}"/>
    <cellStyle name="Normal" xfId="0" builtinId="0"/>
    <cellStyle name="Normal 2" xfId="22" xr:uid="{00000000-0005-0000-0000-000017000000}"/>
    <cellStyle name="Normal 2 2" xfId="23" xr:uid="{00000000-0005-0000-0000-000018000000}"/>
    <cellStyle name="Normal 2 3" xfId="24" xr:uid="{00000000-0005-0000-0000-000019000000}"/>
    <cellStyle name="Normal 3" xfId="25" xr:uid="{00000000-0005-0000-0000-00001A000000}"/>
    <cellStyle name="Normal 3 2" xfId="26" xr:uid="{00000000-0005-0000-0000-00001B000000}"/>
    <cellStyle name="Normal 6 2" xfId="27" xr:uid="{00000000-0005-0000-0000-00001C000000}"/>
    <cellStyle name="Porcentaje" xfId="28" builtinId="5"/>
    <cellStyle name="Porcentaje 2" xfId="29" xr:uid="{00000000-0005-0000-0000-00001E000000}"/>
    <cellStyle name="Porcentual 2" xfId="30" xr:uid="{00000000-0005-0000-0000-00001F000000}"/>
    <cellStyle name="Texto de inicio" xfId="31" xr:uid="{00000000-0005-0000-0000-000020000000}"/>
    <cellStyle name="Texto de la columna A" xfId="32" xr:uid="{00000000-0005-0000-0000-000021000000}"/>
    <cellStyle name="Título 4" xfId="33" xr:uid="{00000000-0005-0000-0000-00002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51E606D-B61D-4552-82C4-CDB1E9B507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7219F64-3A8A-4C0F-BDA1-F9B9F56333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5D74723-AF49-4841-B104-38A6E06C6D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secretariadistritald.sharepoint.com/:f:/s/PLANDEACCIN-POADDDP2023/Egbht-3JUbFNmbNTK-eD46YB8Muy5Nts8m0d1aOPKRpqXA?e=TCmstq" TargetMode="External"/><Relationship Id="rId7" Type="http://schemas.openxmlformats.org/officeDocument/2006/relationships/printerSettings" Target="../printerSettings/printerSettings1.bin"/><Relationship Id="rId2" Type="http://schemas.openxmlformats.org/officeDocument/2006/relationships/hyperlink" Target="https://secretariadistritald.sharepoint.com/:f:/s/PLANDEACCIN-POADDDP2023/Enc4UIAZPptOseH6BrKuUb0BxG2lJ_RjU-n3LOEDngm4tw?e=tzXxL6" TargetMode="External"/><Relationship Id="rId1" Type="http://schemas.openxmlformats.org/officeDocument/2006/relationships/hyperlink" Target="https://secretariadistritald.sharepoint.com/:f:/s/PLANDEACCIN-POADDDP2023/ErYpjkQ8sBVElEJpuV6gUZwB-9039RajBXv-YMRmHAxjvg?e=bVLQJk" TargetMode="External"/><Relationship Id="rId6" Type="http://schemas.openxmlformats.org/officeDocument/2006/relationships/hyperlink" Target="https://secretariadistritald.sharepoint.com/:f:/s/PLANDEACCIN-POADDDP2023/Ev4Rqz3uK5hCvKrUC7eLkZ0BXHlu8k2yWfel0VL6KbSTog?e=bVJOzh" TargetMode="External"/><Relationship Id="rId5" Type="http://schemas.openxmlformats.org/officeDocument/2006/relationships/hyperlink" Target="https://secretariadistritald.sharepoint.com/:f:/s/PLANDEACCIN-POADDDP2023/Ev4Rqz3uK5hCvKrUC7eLkZ0BXHlu8k2yWfel0VL6KbSTog?e=bVJOzh" TargetMode="External"/><Relationship Id="rId10" Type="http://schemas.openxmlformats.org/officeDocument/2006/relationships/comments" Target="../comments1.xml"/><Relationship Id="rId4" Type="http://schemas.openxmlformats.org/officeDocument/2006/relationships/hyperlink" Target="https://secretariadistritald.sharepoint.com/:f:/s/PLANDEACCIN-POADDDP2023/EguQn-f5g-NBqG_Jr4WubJEBxYBGG4Aw-vLdE4_4AOU-xA?e=uWAM8E"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ecretariadistritald.sharepoint.com/:f:/s/PLANDEACCIN-POADDDP2023/EgvuiE6p6_lIureYqQk4FTcBeOyXIzMY9dvC5O0TczBMzg?e=cqoEVt" TargetMode="External"/><Relationship Id="rId1" Type="http://schemas.openxmlformats.org/officeDocument/2006/relationships/hyperlink" Target="https://secretariadistritald.sharepoint.com/:f:/s/PLANDEACCIN-POADDDP2023/EtnYmYLQ39tDt6WIMtsF8vUBNWGhy-Ix-Z7G-c-e8y4fCQ?e=JkTNg4"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ecretariadistritald.sharepoint.com/:f:/s/PLANDEACCIN-POADDDP2023/EnElIt4I2TRJghTtQRHT238BUag2heKSNMNIUXD4UYhvfQ?e=3SI5x0" TargetMode="External"/><Relationship Id="rId1" Type="http://schemas.openxmlformats.org/officeDocument/2006/relationships/hyperlink" Target="https://secretariadistritald.sharepoint.com/:f:/s/PLANDEACCIN-POADDDP2023/Es1TGPtAa2hGv2ArgMJBXoIBDow4TvP4AjJnrsOfwWWBzA?e=70fAxc"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https://secretariadistritald.sharepoint.com/:f:/s/PLANDEACCIN-POADDDP2023/EsBN9AHkH2VFvd0oMhCyz98BkZqNemS1vJTnYcwy7_nhcA?e=uUCnDk" TargetMode="External"/><Relationship Id="rId7" Type="http://schemas.openxmlformats.org/officeDocument/2006/relationships/comments" Target="../comments4.xml"/><Relationship Id="rId2" Type="http://schemas.openxmlformats.org/officeDocument/2006/relationships/hyperlink" Target="https://secretariadistritald.sharepoint.com/:f:/s/PLANDEACCIN-POADDDP2023/Eke2bbDPEAVKspZ9wepx_5MB57dPC_7PMeWq_fy5IoaoWQ?e=5y67UF" TargetMode="External"/><Relationship Id="rId1" Type="http://schemas.openxmlformats.org/officeDocument/2006/relationships/hyperlink" Target="https://secretariadistritald.sharepoint.com/:f:/s/PLANDEACCIN-POADDDP2023/EuH28M5Nn0BIuzTC06tQRfABCyZQINEa1dGmZHIIDMxzYw?e=KtkOM4"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hyperlink" Target="https://secretariadistritald.sharepoint.com/:f:/s/PLANDEACCIN-POADDDP2023/EiabXil9pM5GsoQ_-7EBjE0BvmG_wZ59ruHgjAUtxSPrpw?e=j7bzw8" TargetMode="External"/><Relationship Id="rId7" Type="http://schemas.openxmlformats.org/officeDocument/2006/relationships/vmlDrawing" Target="../drawings/vmlDrawing5.vml"/><Relationship Id="rId2" Type="http://schemas.openxmlformats.org/officeDocument/2006/relationships/hyperlink" Target="https://secretariadistritald.sharepoint.com/:f:/s/PLANDEACCIN-POADDDP2023/EsGyRpIikSxHlRZzLxCw2eIBUhGA_-laterUqezS7I5mVw?e=XskWpQ" TargetMode="External"/><Relationship Id="rId1" Type="http://schemas.openxmlformats.org/officeDocument/2006/relationships/hyperlink" Target="https://secretariadistritald.sharepoint.com/:f:/s/PLANDEACCIN-POADDDP2023/EgUz5K9muw1LiWd98W2vGocBJFkrlahfqNI3sc4SGrIlsw?e=ElJIre" TargetMode="External"/><Relationship Id="rId6" Type="http://schemas.openxmlformats.org/officeDocument/2006/relationships/printerSettings" Target="../printerSettings/printerSettings5.bin"/><Relationship Id="rId5" Type="http://schemas.openxmlformats.org/officeDocument/2006/relationships/hyperlink" Target="https://secretariadistritald.sharepoint.com/:f:/s/PLANDEACCIN-POADDDP2023/EkOf589DWtBGmrd6VzSXofEBFh05WWDycDmDwmkBPSWNAQ?e=aGZoXk" TargetMode="External"/><Relationship Id="rId4" Type="http://schemas.openxmlformats.org/officeDocument/2006/relationships/hyperlink" Target="https://secretariadistritald.sharepoint.com/:f:/s/PLANDEACCIN-POADDDP2023/EntjJf52siRAndDJCDT-dzgBMFiA-X1NNgz8NWwaXV-T5w?e=WhUhoa"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1"/>
  <sheetViews>
    <sheetView showGridLines="0" tabSelected="1" topLeftCell="G4" zoomScale="80" zoomScaleNormal="80" workbookViewId="0">
      <selection activeCell="I7" sqref="I7:J9"/>
    </sheetView>
  </sheetViews>
  <sheetFormatPr baseColWidth="10" defaultColWidth="10.85546875" defaultRowHeight="15"/>
  <cols>
    <col min="1" max="1" width="38.42578125" style="2" customWidth="1"/>
    <col min="2" max="2" width="20.42578125" style="2" customWidth="1"/>
    <col min="3" max="7" width="20.7109375" style="2" customWidth="1"/>
    <col min="8" max="8" width="29.140625" style="2" customWidth="1"/>
    <col min="9"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c r="A1" s="397"/>
      <c r="B1" s="400" t="s">
        <v>0</v>
      </c>
      <c r="C1" s="401"/>
      <c r="D1" s="401"/>
      <c r="E1" s="401"/>
      <c r="F1" s="401"/>
      <c r="G1" s="401"/>
      <c r="H1" s="401"/>
      <c r="I1" s="401"/>
      <c r="J1" s="401"/>
      <c r="K1" s="401"/>
      <c r="L1" s="401"/>
      <c r="M1" s="401"/>
      <c r="N1" s="401"/>
      <c r="O1" s="401"/>
      <c r="P1" s="401"/>
      <c r="Q1" s="401"/>
      <c r="R1" s="401"/>
      <c r="S1" s="401"/>
      <c r="T1" s="401"/>
      <c r="U1" s="401"/>
      <c r="V1" s="401"/>
      <c r="W1" s="401"/>
      <c r="X1" s="401"/>
      <c r="Y1" s="401"/>
      <c r="Z1" s="401"/>
      <c r="AA1" s="402"/>
      <c r="AB1" s="357" t="s">
        <v>1</v>
      </c>
      <c r="AC1" s="358"/>
      <c r="AD1" s="358"/>
      <c r="AE1" s="359"/>
    </row>
    <row r="2" spans="1:31" ht="30.75" customHeight="1" thickBot="1">
      <c r="A2" s="398"/>
      <c r="B2" s="400" t="s">
        <v>2</v>
      </c>
      <c r="C2" s="401"/>
      <c r="D2" s="401"/>
      <c r="E2" s="401"/>
      <c r="F2" s="401"/>
      <c r="G2" s="401"/>
      <c r="H2" s="401"/>
      <c r="I2" s="401"/>
      <c r="J2" s="401"/>
      <c r="K2" s="401"/>
      <c r="L2" s="401"/>
      <c r="M2" s="401"/>
      <c r="N2" s="401"/>
      <c r="O2" s="401"/>
      <c r="P2" s="401"/>
      <c r="Q2" s="401"/>
      <c r="R2" s="401"/>
      <c r="S2" s="401"/>
      <c r="T2" s="401"/>
      <c r="U2" s="401"/>
      <c r="V2" s="401"/>
      <c r="W2" s="401"/>
      <c r="X2" s="401"/>
      <c r="Y2" s="401"/>
      <c r="Z2" s="401"/>
      <c r="AA2" s="402"/>
      <c r="AB2" s="357" t="s">
        <v>3</v>
      </c>
      <c r="AC2" s="358"/>
      <c r="AD2" s="358"/>
      <c r="AE2" s="359"/>
    </row>
    <row r="3" spans="1:31" ht="24" customHeight="1" thickBot="1">
      <c r="A3" s="398"/>
      <c r="B3" s="403" t="s">
        <v>4</v>
      </c>
      <c r="C3" s="404"/>
      <c r="D3" s="404"/>
      <c r="E3" s="404"/>
      <c r="F3" s="404"/>
      <c r="G3" s="404"/>
      <c r="H3" s="404"/>
      <c r="I3" s="404"/>
      <c r="J3" s="404"/>
      <c r="K3" s="404"/>
      <c r="L3" s="404"/>
      <c r="M3" s="404"/>
      <c r="N3" s="404"/>
      <c r="O3" s="404"/>
      <c r="P3" s="404"/>
      <c r="Q3" s="404"/>
      <c r="R3" s="404"/>
      <c r="S3" s="404"/>
      <c r="T3" s="404"/>
      <c r="U3" s="404"/>
      <c r="V3" s="404"/>
      <c r="W3" s="404"/>
      <c r="X3" s="404"/>
      <c r="Y3" s="404"/>
      <c r="Z3" s="404"/>
      <c r="AA3" s="405"/>
      <c r="AB3" s="357" t="s">
        <v>5</v>
      </c>
      <c r="AC3" s="358"/>
      <c r="AD3" s="358"/>
      <c r="AE3" s="359"/>
    </row>
    <row r="4" spans="1:31" ht="21.75" customHeight="1" thickBot="1">
      <c r="A4" s="399"/>
      <c r="B4" s="406"/>
      <c r="C4" s="407"/>
      <c r="D4" s="407"/>
      <c r="E4" s="407"/>
      <c r="F4" s="407"/>
      <c r="G4" s="407"/>
      <c r="H4" s="407"/>
      <c r="I4" s="407"/>
      <c r="J4" s="407"/>
      <c r="K4" s="407"/>
      <c r="L4" s="407"/>
      <c r="M4" s="407"/>
      <c r="N4" s="407"/>
      <c r="O4" s="407"/>
      <c r="P4" s="407"/>
      <c r="Q4" s="407"/>
      <c r="R4" s="407"/>
      <c r="S4" s="407"/>
      <c r="T4" s="407"/>
      <c r="U4" s="407"/>
      <c r="V4" s="407"/>
      <c r="W4" s="407"/>
      <c r="X4" s="407"/>
      <c r="Y4" s="407"/>
      <c r="Z4" s="407"/>
      <c r="AA4" s="408"/>
      <c r="AB4" s="360" t="s">
        <v>6</v>
      </c>
      <c r="AC4" s="361"/>
      <c r="AD4" s="361"/>
      <c r="AE4" s="362"/>
    </row>
    <row r="5" spans="1:31" ht="9" customHeight="1" thickBot="1">
      <c r="A5" s="3"/>
      <c r="B5" s="101"/>
      <c r="C5" s="102"/>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c r="A7" s="363" t="s">
        <v>7</v>
      </c>
      <c r="B7" s="365"/>
      <c r="C7" s="394" t="s">
        <v>8</v>
      </c>
      <c r="D7" s="363" t="s">
        <v>9</v>
      </c>
      <c r="E7" s="364"/>
      <c r="F7" s="364"/>
      <c r="G7" s="364"/>
      <c r="H7" s="365"/>
      <c r="I7" s="388">
        <v>45386</v>
      </c>
      <c r="J7" s="389"/>
      <c r="K7" s="363" t="s">
        <v>10</v>
      </c>
      <c r="L7" s="365"/>
      <c r="M7" s="380" t="s">
        <v>11</v>
      </c>
      <c r="N7" s="381"/>
      <c r="O7" s="372"/>
      <c r="P7" s="373"/>
      <c r="Q7" s="4"/>
      <c r="R7" s="4"/>
      <c r="S7" s="4"/>
      <c r="T7" s="4"/>
      <c r="U7" s="4"/>
      <c r="V7" s="4"/>
      <c r="W7" s="4"/>
      <c r="X7" s="4"/>
      <c r="Y7" s="4"/>
      <c r="Z7" s="5"/>
      <c r="AA7" s="4"/>
      <c r="AB7" s="4"/>
      <c r="AD7" s="7"/>
      <c r="AE7" s="8"/>
    </row>
    <row r="8" spans="1:31" ht="15" customHeight="1">
      <c r="A8" s="366"/>
      <c r="B8" s="368"/>
      <c r="C8" s="395"/>
      <c r="D8" s="366"/>
      <c r="E8" s="367"/>
      <c r="F8" s="367"/>
      <c r="G8" s="367"/>
      <c r="H8" s="368"/>
      <c r="I8" s="390"/>
      <c r="J8" s="391"/>
      <c r="K8" s="366"/>
      <c r="L8" s="368"/>
      <c r="M8" s="416" t="s">
        <v>12</v>
      </c>
      <c r="N8" s="417"/>
      <c r="O8" s="382"/>
      <c r="P8" s="383"/>
      <c r="Q8" s="4"/>
      <c r="R8" s="4"/>
      <c r="S8" s="4"/>
      <c r="T8" s="4"/>
      <c r="U8" s="4"/>
      <c r="V8" s="4"/>
      <c r="W8" s="4"/>
      <c r="X8" s="4"/>
      <c r="Y8" s="4"/>
      <c r="Z8" s="5"/>
      <c r="AA8" s="4"/>
      <c r="AB8" s="4"/>
      <c r="AD8" s="7"/>
      <c r="AE8" s="8"/>
    </row>
    <row r="9" spans="1:31" ht="15.75" customHeight="1" thickBot="1">
      <c r="A9" s="369"/>
      <c r="B9" s="371"/>
      <c r="C9" s="396"/>
      <c r="D9" s="369"/>
      <c r="E9" s="370"/>
      <c r="F9" s="370"/>
      <c r="G9" s="370"/>
      <c r="H9" s="371"/>
      <c r="I9" s="392"/>
      <c r="J9" s="393"/>
      <c r="K9" s="369"/>
      <c r="L9" s="371"/>
      <c r="M9" s="384" t="s">
        <v>13</v>
      </c>
      <c r="N9" s="385"/>
      <c r="O9" s="386" t="s">
        <v>14</v>
      </c>
      <c r="P9" s="387"/>
      <c r="Q9" s="4"/>
      <c r="R9" s="4"/>
      <c r="S9" s="4"/>
      <c r="T9" s="4"/>
      <c r="U9" s="4"/>
      <c r="V9" s="4"/>
      <c r="W9" s="4"/>
      <c r="X9" s="4"/>
      <c r="Y9" s="4"/>
      <c r="Z9" s="5"/>
      <c r="AA9" s="4"/>
      <c r="AB9" s="4"/>
      <c r="AD9" s="7"/>
      <c r="AE9" s="8"/>
    </row>
    <row r="10" spans="1:31" ht="15" customHeight="1" thickBot="1">
      <c r="A10" s="76"/>
      <c r="B10" s="77"/>
      <c r="C10" s="77"/>
      <c r="D10" s="9"/>
      <c r="E10" s="9"/>
      <c r="F10" s="9"/>
      <c r="G10" s="9"/>
      <c r="H10" s="9"/>
      <c r="I10" s="73"/>
      <c r="J10" s="73"/>
      <c r="K10" s="9"/>
      <c r="L10" s="9"/>
      <c r="M10" s="74"/>
      <c r="N10" s="74"/>
      <c r="O10" s="75"/>
      <c r="P10" s="75"/>
      <c r="Q10" s="77"/>
      <c r="R10" s="77"/>
      <c r="S10" s="77"/>
      <c r="T10" s="77"/>
      <c r="U10" s="77"/>
      <c r="V10" s="77"/>
      <c r="W10" s="77"/>
      <c r="X10" s="77"/>
      <c r="Y10" s="77"/>
      <c r="Z10" s="78"/>
      <c r="AA10" s="77"/>
      <c r="AB10" s="77"/>
      <c r="AD10" s="79"/>
      <c r="AE10" s="80"/>
    </row>
    <row r="11" spans="1:31" ht="15" customHeight="1">
      <c r="A11" s="363" t="s">
        <v>15</v>
      </c>
      <c r="B11" s="365"/>
      <c r="C11" s="331" t="s">
        <v>16</v>
      </c>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3"/>
    </row>
    <row r="12" spans="1:31" ht="15" customHeight="1">
      <c r="A12" s="366"/>
      <c r="B12" s="368"/>
      <c r="C12" s="374"/>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6"/>
    </row>
    <row r="13" spans="1:31" ht="15" customHeight="1" thickBot="1">
      <c r="A13" s="369"/>
      <c r="B13" s="371"/>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8"/>
      <c r="AE13" s="379"/>
    </row>
    <row r="14" spans="1:31" ht="9" customHeight="1" thickBot="1">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48.75" customHeight="1" thickBot="1">
      <c r="A15" s="409" t="s">
        <v>17</v>
      </c>
      <c r="B15" s="410"/>
      <c r="C15" s="411" t="s">
        <v>18</v>
      </c>
      <c r="D15" s="412"/>
      <c r="E15" s="412"/>
      <c r="F15" s="412"/>
      <c r="G15" s="412"/>
      <c r="H15" s="412"/>
      <c r="I15" s="412"/>
      <c r="J15" s="412"/>
      <c r="K15" s="413"/>
      <c r="L15" s="414" t="s">
        <v>19</v>
      </c>
      <c r="M15" s="423"/>
      <c r="N15" s="423"/>
      <c r="O15" s="423"/>
      <c r="P15" s="423"/>
      <c r="Q15" s="415"/>
      <c r="R15" s="354" t="s">
        <v>20</v>
      </c>
      <c r="S15" s="355"/>
      <c r="T15" s="355"/>
      <c r="U15" s="355"/>
      <c r="V15" s="355"/>
      <c r="W15" s="355"/>
      <c r="X15" s="356"/>
      <c r="Y15" s="414" t="s">
        <v>21</v>
      </c>
      <c r="Z15" s="415"/>
      <c r="AA15" s="354" t="s">
        <v>22</v>
      </c>
      <c r="AB15" s="355"/>
      <c r="AC15" s="355"/>
      <c r="AD15" s="355"/>
      <c r="AE15" s="356"/>
    </row>
    <row r="16" spans="1:31" ht="9" customHeight="1" thickBot="1">
      <c r="A16" s="6"/>
      <c r="B16" s="4"/>
      <c r="C16" s="426"/>
      <c r="D16" s="426"/>
      <c r="E16" s="426"/>
      <c r="F16" s="426"/>
      <c r="G16" s="426"/>
      <c r="H16" s="426"/>
      <c r="I16" s="426"/>
      <c r="J16" s="426"/>
      <c r="K16" s="426"/>
      <c r="L16" s="426"/>
      <c r="M16" s="426"/>
      <c r="N16" s="426"/>
      <c r="O16" s="426"/>
      <c r="P16" s="426"/>
      <c r="Q16" s="426"/>
      <c r="R16" s="426"/>
      <c r="S16" s="426"/>
      <c r="T16" s="426"/>
      <c r="U16" s="426"/>
      <c r="V16" s="426"/>
      <c r="W16" s="426"/>
      <c r="X16" s="426"/>
      <c r="Y16" s="426"/>
      <c r="Z16" s="426"/>
      <c r="AA16" s="426"/>
      <c r="AB16" s="426"/>
      <c r="AD16" s="7"/>
      <c r="AE16" s="8"/>
    </row>
    <row r="17" spans="1:33" s="16" customFormat="1" ht="37.5" customHeight="1" thickBot="1">
      <c r="A17" s="409" t="s">
        <v>23</v>
      </c>
      <c r="B17" s="410"/>
      <c r="C17" s="354" t="s">
        <v>24</v>
      </c>
      <c r="D17" s="355"/>
      <c r="E17" s="355"/>
      <c r="F17" s="355"/>
      <c r="G17" s="355"/>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6"/>
    </row>
    <row r="18" spans="1:33" ht="16.5" customHeight="1" thickBot="1">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3" ht="32.25" customHeight="1" thickBot="1">
      <c r="A19" s="414" t="s">
        <v>25</v>
      </c>
      <c r="B19" s="423"/>
      <c r="C19" s="423"/>
      <c r="D19" s="423"/>
      <c r="E19" s="423"/>
      <c r="F19" s="423"/>
      <c r="G19" s="423"/>
      <c r="H19" s="423"/>
      <c r="I19" s="423"/>
      <c r="J19" s="423"/>
      <c r="K19" s="423"/>
      <c r="L19" s="423"/>
      <c r="M19" s="423"/>
      <c r="N19" s="423"/>
      <c r="O19" s="423"/>
      <c r="P19" s="423"/>
      <c r="Q19" s="423"/>
      <c r="R19" s="423"/>
      <c r="S19" s="423"/>
      <c r="T19" s="423"/>
      <c r="U19" s="423"/>
      <c r="V19" s="423"/>
      <c r="W19" s="423"/>
      <c r="X19" s="423"/>
      <c r="Y19" s="423"/>
      <c r="Z19" s="423"/>
      <c r="AA19" s="423"/>
      <c r="AB19" s="423"/>
      <c r="AC19" s="423"/>
      <c r="AD19" s="423"/>
      <c r="AE19" s="415"/>
      <c r="AF19" s="20"/>
    </row>
    <row r="20" spans="1:33" ht="32.25" customHeight="1" thickBot="1">
      <c r="A20" s="104" t="s">
        <v>26</v>
      </c>
      <c r="B20" s="420" t="s">
        <v>27</v>
      </c>
      <c r="C20" s="421"/>
      <c r="D20" s="421"/>
      <c r="E20" s="421"/>
      <c r="F20" s="421"/>
      <c r="G20" s="421"/>
      <c r="H20" s="421"/>
      <c r="I20" s="421"/>
      <c r="J20" s="421"/>
      <c r="K20" s="421"/>
      <c r="L20" s="421"/>
      <c r="M20" s="421"/>
      <c r="N20" s="421"/>
      <c r="O20" s="422"/>
      <c r="P20" s="414" t="s">
        <v>28</v>
      </c>
      <c r="Q20" s="423"/>
      <c r="R20" s="423"/>
      <c r="S20" s="423"/>
      <c r="T20" s="423"/>
      <c r="U20" s="423"/>
      <c r="V20" s="423"/>
      <c r="W20" s="423"/>
      <c r="X20" s="423"/>
      <c r="Y20" s="423"/>
      <c r="Z20" s="423"/>
      <c r="AA20" s="423"/>
      <c r="AB20" s="423"/>
      <c r="AC20" s="423"/>
      <c r="AD20" s="423"/>
      <c r="AE20" s="415"/>
      <c r="AF20" s="20"/>
    </row>
    <row r="21" spans="1:33" ht="32.25" customHeight="1" thickBot="1">
      <c r="A21" s="142">
        <v>48622667</v>
      </c>
      <c r="B21" s="113" t="s">
        <v>29</v>
      </c>
      <c r="C21" s="114" t="s">
        <v>30</v>
      </c>
      <c r="D21" s="114" t="s">
        <v>8</v>
      </c>
      <c r="E21" s="114" t="s">
        <v>31</v>
      </c>
      <c r="F21" s="114" t="s">
        <v>32</v>
      </c>
      <c r="G21" s="114" t="s">
        <v>33</v>
      </c>
      <c r="H21" s="114" t="s">
        <v>34</v>
      </c>
      <c r="I21" s="114" t="s">
        <v>35</v>
      </c>
      <c r="J21" s="114" t="s">
        <v>36</v>
      </c>
      <c r="K21" s="114" t="s">
        <v>37</v>
      </c>
      <c r="L21" s="114" t="s">
        <v>38</v>
      </c>
      <c r="M21" s="114" t="s">
        <v>39</v>
      </c>
      <c r="N21" s="114" t="s">
        <v>40</v>
      </c>
      <c r="O21" s="115" t="s">
        <v>41</v>
      </c>
      <c r="P21" s="140"/>
      <c r="Q21" s="104" t="s">
        <v>29</v>
      </c>
      <c r="R21" s="105" t="s">
        <v>30</v>
      </c>
      <c r="S21" s="105" t="s">
        <v>8</v>
      </c>
      <c r="T21" s="105" t="s">
        <v>31</v>
      </c>
      <c r="U21" s="105" t="s">
        <v>32</v>
      </c>
      <c r="V21" s="105" t="s">
        <v>33</v>
      </c>
      <c r="W21" s="105" t="s">
        <v>34</v>
      </c>
      <c r="X21" s="105" t="s">
        <v>35</v>
      </c>
      <c r="Y21" s="105" t="s">
        <v>36</v>
      </c>
      <c r="Z21" s="105" t="s">
        <v>37</v>
      </c>
      <c r="AA21" s="105" t="s">
        <v>38</v>
      </c>
      <c r="AB21" s="105" t="s">
        <v>39</v>
      </c>
      <c r="AC21" s="105" t="s">
        <v>40</v>
      </c>
      <c r="AD21" s="139" t="s">
        <v>42</v>
      </c>
      <c r="AE21" s="139" t="s">
        <v>43</v>
      </c>
      <c r="AF21" s="1"/>
    </row>
    <row r="22" spans="1:33" ht="32.25" customHeight="1">
      <c r="A22" s="136" t="s">
        <v>44</v>
      </c>
      <c r="B22" s="175">
        <v>23661323</v>
      </c>
      <c r="C22" s="83">
        <v>3645000</v>
      </c>
      <c r="D22" s="83"/>
      <c r="E22" s="83">
        <v>338677</v>
      </c>
      <c r="F22" s="83">
        <v>20977667</v>
      </c>
      <c r="G22" s="83"/>
      <c r="H22" s="83"/>
      <c r="I22" s="83"/>
      <c r="J22" s="83"/>
      <c r="K22" s="83"/>
      <c r="L22" s="83"/>
      <c r="M22" s="83"/>
      <c r="N22" s="83">
        <f>SUM(B22:M22)</f>
        <v>48622667</v>
      </c>
      <c r="O22" s="85"/>
      <c r="P22" s="136" t="s">
        <v>45</v>
      </c>
      <c r="Q22" s="148">
        <v>221349600</v>
      </c>
      <c r="R22" s="149">
        <v>501282000</v>
      </c>
      <c r="S22" s="149"/>
      <c r="T22" s="149">
        <v>15356000</v>
      </c>
      <c r="U22" s="149"/>
      <c r="V22" s="149"/>
      <c r="W22" s="149"/>
      <c r="X22" s="149">
        <v>483440900</v>
      </c>
      <c r="Y22" s="159"/>
      <c r="Z22" s="159"/>
      <c r="AA22" s="159"/>
      <c r="AB22" s="159"/>
      <c r="AC22" s="106">
        <f>SUM(Q22:AB22)</f>
        <v>1221428500</v>
      </c>
      <c r="AE22" s="107"/>
      <c r="AF22" s="1"/>
      <c r="AG22" s="168"/>
    </row>
    <row r="23" spans="1:33" ht="32.25" customHeight="1">
      <c r="A23" s="137" t="s">
        <v>46</v>
      </c>
      <c r="B23" s="82">
        <v>0</v>
      </c>
      <c r="C23" s="81">
        <v>0</v>
      </c>
      <c r="D23" s="261">
        <v>0</v>
      </c>
      <c r="E23" s="81"/>
      <c r="F23" s="81"/>
      <c r="G23" s="81"/>
      <c r="H23" s="81"/>
      <c r="I23" s="81"/>
      <c r="J23" s="81"/>
      <c r="K23" s="81"/>
      <c r="L23" s="81"/>
      <c r="M23" s="81"/>
      <c r="N23" s="81">
        <f>SUM(B23:M23)</f>
        <v>0</v>
      </c>
      <c r="O23" s="94" t="str">
        <f>IFERROR(N23/(SUMIF(B23:M23,"&gt;0",B22:M22))," ")</f>
        <v xml:space="preserve"> </v>
      </c>
      <c r="P23" s="137" t="s">
        <v>47</v>
      </c>
      <c r="Q23" s="148">
        <v>221349600</v>
      </c>
      <c r="R23" s="149">
        <v>447210000</v>
      </c>
      <c r="S23" s="149">
        <v>54072000</v>
      </c>
      <c r="T23" s="149"/>
      <c r="U23" s="149"/>
      <c r="V23" s="149"/>
      <c r="W23" s="149"/>
      <c r="X23" s="149">
        <v>0</v>
      </c>
      <c r="Y23" s="149"/>
      <c r="Z23" s="149"/>
      <c r="AA23" s="149"/>
      <c r="AB23" s="149"/>
      <c r="AC23" s="81">
        <f>SUM(Q23:AB23)</f>
        <v>722631600</v>
      </c>
      <c r="AD23" s="265">
        <f>AC23/SUM(Q22:S22)</f>
        <v>1</v>
      </c>
      <c r="AE23" s="86">
        <f>AC23/AC22</f>
        <v>0.59162824512445877</v>
      </c>
      <c r="AF23" s="1"/>
      <c r="AG23" s="168"/>
    </row>
    <row r="24" spans="1:33" ht="32.25" customHeight="1">
      <c r="A24" s="137" t="s">
        <v>48</v>
      </c>
      <c r="B24" s="82">
        <f>+A21-B23</f>
        <v>48622667</v>
      </c>
      <c r="C24" s="81">
        <f>+B24-C23</f>
        <v>48622667</v>
      </c>
      <c r="D24" s="261">
        <f>+C24-D23</f>
        <v>48622667</v>
      </c>
      <c r="E24" s="81"/>
      <c r="F24" s="81"/>
      <c r="G24" s="81"/>
      <c r="H24" s="81"/>
      <c r="I24" s="81"/>
      <c r="J24" s="81"/>
      <c r="K24" s="81"/>
      <c r="L24" s="81"/>
      <c r="M24" s="81"/>
      <c r="N24" s="81">
        <f>MIN(B24:M24)</f>
        <v>48622667</v>
      </c>
      <c r="O24" s="84"/>
      <c r="P24" s="137" t="s">
        <v>44</v>
      </c>
      <c r="Q24" s="82"/>
      <c r="R24" s="149">
        <v>4618640</v>
      </c>
      <c r="S24" s="149">
        <v>72821500</v>
      </c>
      <c r="T24" s="149">
        <v>120439000</v>
      </c>
      <c r="U24" s="149">
        <v>120439000</v>
      </c>
      <c r="V24" s="149">
        <v>120439000</v>
      </c>
      <c r="W24" s="149">
        <v>131175960</v>
      </c>
      <c r="X24" s="149">
        <v>120439000</v>
      </c>
      <c r="Y24" s="149">
        <v>120439000</v>
      </c>
      <c r="Z24" s="149">
        <v>120439000</v>
      </c>
      <c r="AA24" s="149">
        <v>120439000</v>
      </c>
      <c r="AB24" s="149">
        <v>169739400</v>
      </c>
      <c r="AC24" s="149">
        <v>1221428500</v>
      </c>
      <c r="AD24" s="229"/>
      <c r="AE24" s="108"/>
      <c r="AF24" s="1"/>
      <c r="AG24" s="168"/>
    </row>
    <row r="25" spans="1:33" ht="32.25" customHeight="1" thickBot="1">
      <c r="A25" s="138" t="s">
        <v>49</v>
      </c>
      <c r="B25" s="117">
        <v>23661323</v>
      </c>
      <c r="C25" s="117">
        <v>3645000</v>
      </c>
      <c r="D25" s="262">
        <v>0</v>
      </c>
      <c r="E25" s="117"/>
      <c r="F25" s="117"/>
      <c r="G25" s="117"/>
      <c r="H25" s="117"/>
      <c r="I25" s="117"/>
      <c r="J25" s="117"/>
      <c r="K25" s="117"/>
      <c r="L25" s="117"/>
      <c r="M25" s="117"/>
      <c r="N25" s="117">
        <f>SUM(B25:M25)</f>
        <v>27306323</v>
      </c>
      <c r="O25" s="174">
        <f>+N25/N22</f>
        <v>0.56159656976446803</v>
      </c>
      <c r="P25" s="138" t="s">
        <v>49</v>
      </c>
      <c r="Q25" s="116"/>
      <c r="R25" s="117">
        <v>4618640</v>
      </c>
      <c r="S25" s="117">
        <v>87041500</v>
      </c>
      <c r="T25" s="117"/>
      <c r="U25" s="117"/>
      <c r="V25" s="117"/>
      <c r="W25" s="117"/>
      <c r="X25" s="117"/>
      <c r="Y25" s="117"/>
      <c r="Z25" s="117"/>
      <c r="AA25" s="117"/>
      <c r="AB25" s="117"/>
      <c r="AC25" s="117">
        <f>SUM(Q25:AB25)</f>
        <v>91660140</v>
      </c>
      <c r="AD25" s="230">
        <f>AC25/SUM(Q24:S24)</f>
        <v>1.1836257010898998</v>
      </c>
      <c r="AE25" s="118">
        <f>AC25/AC24</f>
        <v>7.504339386218678E-2</v>
      </c>
      <c r="AF25" s="1"/>
      <c r="AG25" s="168"/>
    </row>
    <row r="26" spans="1:33" customFormat="1" ht="16.5" customHeight="1" thickBot="1"/>
    <row r="27" spans="1:33" ht="33.950000000000003" customHeight="1">
      <c r="A27" s="427" t="s">
        <v>50</v>
      </c>
      <c r="B27" s="428"/>
      <c r="C27" s="428"/>
      <c r="D27" s="428"/>
      <c r="E27" s="428"/>
      <c r="F27" s="428"/>
      <c r="G27" s="428"/>
      <c r="H27" s="428"/>
      <c r="I27" s="428"/>
      <c r="J27" s="428"/>
      <c r="K27" s="428"/>
      <c r="L27" s="428"/>
      <c r="M27" s="428"/>
      <c r="N27" s="428"/>
      <c r="O27" s="428"/>
      <c r="P27" s="428"/>
      <c r="Q27" s="428"/>
      <c r="R27" s="428"/>
      <c r="S27" s="428"/>
      <c r="T27" s="428"/>
      <c r="U27" s="428"/>
      <c r="V27" s="428"/>
      <c r="W27" s="428"/>
      <c r="X27" s="428"/>
      <c r="Y27" s="428"/>
      <c r="Z27" s="428"/>
      <c r="AA27" s="428"/>
      <c r="AB27" s="428"/>
      <c r="AC27" s="428"/>
      <c r="AD27" s="428"/>
      <c r="AE27" s="429"/>
    </row>
    <row r="28" spans="1:33" ht="15" customHeight="1">
      <c r="A28" s="328" t="s">
        <v>51</v>
      </c>
      <c r="B28" s="330" t="s">
        <v>52</v>
      </c>
      <c r="C28" s="330"/>
      <c r="D28" s="330" t="s">
        <v>53</v>
      </c>
      <c r="E28" s="330"/>
      <c r="F28" s="330"/>
      <c r="G28" s="330"/>
      <c r="H28" s="330"/>
      <c r="I28" s="330"/>
      <c r="J28" s="330"/>
      <c r="K28" s="330"/>
      <c r="L28" s="330"/>
      <c r="M28" s="330"/>
      <c r="N28" s="330"/>
      <c r="O28" s="330"/>
      <c r="P28" s="330" t="s">
        <v>40</v>
      </c>
      <c r="Q28" s="330" t="s">
        <v>54</v>
      </c>
      <c r="R28" s="330"/>
      <c r="S28" s="330"/>
      <c r="T28" s="330"/>
      <c r="U28" s="330"/>
      <c r="V28" s="330"/>
      <c r="W28" s="330"/>
      <c r="X28" s="330"/>
      <c r="Y28" s="330" t="s">
        <v>55</v>
      </c>
      <c r="Z28" s="330"/>
      <c r="AA28" s="330"/>
      <c r="AB28" s="330"/>
      <c r="AC28" s="330"/>
      <c r="AD28" s="330"/>
      <c r="AE28" s="352"/>
    </row>
    <row r="29" spans="1:33" ht="27" customHeight="1">
      <c r="A29" s="328"/>
      <c r="B29" s="330"/>
      <c r="C29" s="330"/>
      <c r="D29" s="100" t="s">
        <v>29</v>
      </c>
      <c r="E29" s="100" t="s">
        <v>30</v>
      </c>
      <c r="F29" s="100" t="s">
        <v>8</v>
      </c>
      <c r="G29" s="100" t="s">
        <v>31</v>
      </c>
      <c r="H29" s="100" t="s">
        <v>32</v>
      </c>
      <c r="I29" s="100" t="s">
        <v>33</v>
      </c>
      <c r="J29" s="100" t="s">
        <v>34</v>
      </c>
      <c r="K29" s="100" t="s">
        <v>35</v>
      </c>
      <c r="L29" s="100" t="s">
        <v>36</v>
      </c>
      <c r="M29" s="100" t="s">
        <v>37</v>
      </c>
      <c r="N29" s="100" t="s">
        <v>38</v>
      </c>
      <c r="O29" s="100" t="s">
        <v>39</v>
      </c>
      <c r="P29" s="330"/>
      <c r="Q29" s="330"/>
      <c r="R29" s="330"/>
      <c r="S29" s="330"/>
      <c r="T29" s="330"/>
      <c r="U29" s="330"/>
      <c r="V29" s="330"/>
      <c r="W29" s="330"/>
      <c r="X29" s="330"/>
      <c r="Y29" s="330"/>
      <c r="Z29" s="330"/>
      <c r="AA29" s="330"/>
      <c r="AB29" s="330"/>
      <c r="AC29" s="330"/>
      <c r="AD29" s="330"/>
      <c r="AE29" s="352"/>
    </row>
    <row r="30" spans="1:33" ht="110.25" customHeight="1" thickBot="1">
      <c r="A30" s="109" t="str">
        <f>C17</f>
        <v>1 - Acompañar técnicamente a 15 sectores de la Administración Distrital en la inclusión del enfoque de género en las políticas, planes,  programas y proyectos así como en su cultura organizacional e institucional</v>
      </c>
      <c r="B30" s="425" t="s">
        <v>56</v>
      </c>
      <c r="C30" s="425"/>
      <c r="D30" s="103"/>
      <c r="E30" s="103"/>
      <c r="F30" s="103"/>
      <c r="G30" s="103"/>
      <c r="H30" s="103"/>
      <c r="I30" s="103"/>
      <c r="J30" s="103"/>
      <c r="K30" s="103"/>
      <c r="L30" s="103"/>
      <c r="M30" s="103"/>
      <c r="N30" s="103"/>
      <c r="O30" s="103"/>
      <c r="P30" s="110">
        <f>SUM(D30:O30)</f>
        <v>0</v>
      </c>
      <c r="Q30" s="424" t="s">
        <v>57</v>
      </c>
      <c r="R30" s="424"/>
      <c r="S30" s="424"/>
      <c r="T30" s="424"/>
      <c r="U30" s="424"/>
      <c r="V30" s="424"/>
      <c r="W30" s="424"/>
      <c r="X30" s="424"/>
      <c r="Y30" s="418" t="s">
        <v>58</v>
      </c>
      <c r="Z30" s="418"/>
      <c r="AA30" s="418"/>
      <c r="AB30" s="418"/>
      <c r="AC30" s="418"/>
      <c r="AD30" s="418"/>
      <c r="AE30" s="419"/>
    </row>
    <row r="31" spans="1:33" ht="12" customHeight="1" thickBot="1">
      <c r="A31" s="119"/>
      <c r="B31" s="120"/>
      <c r="C31" s="120"/>
      <c r="D31" s="9"/>
      <c r="E31" s="9"/>
      <c r="F31" s="9"/>
      <c r="G31" s="9"/>
      <c r="H31" s="9"/>
      <c r="I31" s="9"/>
      <c r="J31" s="9"/>
      <c r="K31" s="9"/>
      <c r="L31" s="9"/>
      <c r="M31" s="9"/>
      <c r="N31" s="9"/>
      <c r="O31" s="9"/>
      <c r="P31" s="121"/>
      <c r="Q31" s="122"/>
      <c r="R31" s="122"/>
      <c r="S31" s="122"/>
      <c r="T31" s="122"/>
      <c r="U31" s="122"/>
      <c r="V31" s="122"/>
      <c r="W31" s="122"/>
      <c r="X31" s="122"/>
      <c r="Y31" s="122"/>
      <c r="Z31" s="122"/>
      <c r="AA31" s="122"/>
      <c r="AB31" s="122"/>
      <c r="AC31" s="122"/>
      <c r="AD31" s="122"/>
      <c r="AE31" s="123"/>
    </row>
    <row r="32" spans="1:33" ht="45" customHeight="1">
      <c r="A32" s="331" t="s">
        <v>59</v>
      </c>
      <c r="B32" s="332"/>
      <c r="C32" s="332"/>
      <c r="D32" s="332"/>
      <c r="E32" s="332"/>
      <c r="F32" s="332"/>
      <c r="G32" s="332"/>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3"/>
    </row>
    <row r="33" spans="1:41" ht="23.25" customHeight="1">
      <c r="A33" s="328">
        <v>0</v>
      </c>
      <c r="B33" s="330" t="s">
        <v>60</v>
      </c>
      <c r="C33" s="330" t="s">
        <v>52</v>
      </c>
      <c r="D33" s="330" t="s">
        <v>61</v>
      </c>
      <c r="E33" s="330"/>
      <c r="F33" s="330"/>
      <c r="G33" s="330"/>
      <c r="H33" s="330"/>
      <c r="I33" s="330"/>
      <c r="J33" s="330"/>
      <c r="K33" s="330"/>
      <c r="L33" s="330"/>
      <c r="M33" s="330"/>
      <c r="N33" s="330"/>
      <c r="O33" s="330"/>
      <c r="P33" s="330"/>
      <c r="Q33" s="330" t="s">
        <v>62</v>
      </c>
      <c r="R33" s="330"/>
      <c r="S33" s="330"/>
      <c r="T33" s="330"/>
      <c r="U33" s="330"/>
      <c r="V33" s="330"/>
      <c r="W33" s="330"/>
      <c r="X33" s="330"/>
      <c r="Y33" s="330"/>
      <c r="Z33" s="330"/>
      <c r="AA33" s="330"/>
      <c r="AB33" s="330"/>
      <c r="AC33" s="330"/>
      <c r="AD33" s="330"/>
      <c r="AE33" s="352"/>
      <c r="AG33" s="21"/>
      <c r="AH33" s="21"/>
      <c r="AI33" s="21"/>
      <c r="AJ33" s="21"/>
      <c r="AK33" s="21"/>
      <c r="AL33" s="21"/>
      <c r="AM33" s="21"/>
      <c r="AN33" s="21"/>
      <c r="AO33" s="21"/>
    </row>
    <row r="34" spans="1:41" ht="27" customHeight="1">
      <c r="A34" s="328"/>
      <c r="B34" s="330"/>
      <c r="C34" s="353"/>
      <c r="D34" s="100" t="s">
        <v>29</v>
      </c>
      <c r="E34" s="100" t="s">
        <v>30</v>
      </c>
      <c r="F34" s="100" t="s">
        <v>8</v>
      </c>
      <c r="G34" s="100" t="s">
        <v>31</v>
      </c>
      <c r="H34" s="100" t="s">
        <v>32</v>
      </c>
      <c r="I34" s="100" t="s">
        <v>33</v>
      </c>
      <c r="J34" s="100" t="s">
        <v>34</v>
      </c>
      <c r="K34" s="100" t="s">
        <v>35</v>
      </c>
      <c r="L34" s="100" t="s">
        <v>36</v>
      </c>
      <c r="M34" s="100" t="s">
        <v>37</v>
      </c>
      <c r="N34" s="100" t="s">
        <v>38</v>
      </c>
      <c r="O34" s="100" t="s">
        <v>39</v>
      </c>
      <c r="P34" s="100" t="s">
        <v>40</v>
      </c>
      <c r="Q34" s="272" t="s">
        <v>63</v>
      </c>
      <c r="R34" s="273"/>
      <c r="S34" s="273"/>
      <c r="T34" s="334"/>
      <c r="U34" s="330" t="s">
        <v>64</v>
      </c>
      <c r="V34" s="330"/>
      <c r="W34" s="330"/>
      <c r="X34" s="330"/>
      <c r="Y34" s="330" t="s">
        <v>65</v>
      </c>
      <c r="Z34" s="330"/>
      <c r="AA34" s="330"/>
      <c r="AB34" s="330"/>
      <c r="AC34" s="330" t="s">
        <v>66</v>
      </c>
      <c r="AD34" s="330"/>
      <c r="AE34" s="352"/>
      <c r="AG34" s="21"/>
      <c r="AH34" s="21"/>
      <c r="AI34" s="21"/>
      <c r="AJ34" s="21"/>
      <c r="AK34" s="21"/>
      <c r="AL34" s="21"/>
      <c r="AM34" s="21"/>
      <c r="AN34" s="21"/>
      <c r="AO34" s="21"/>
    </row>
    <row r="35" spans="1:41" ht="120" customHeight="1">
      <c r="A35" s="323" t="str">
        <f>C17</f>
        <v>1 - Acompañar técnicamente a 15 sectores de la Administración Distrital en la inclusión del enfoque de género en las políticas, planes,  programas y proyectos así como en su cultura organizacional e institucional</v>
      </c>
      <c r="B35" s="325">
        <v>0.45</v>
      </c>
      <c r="C35" s="23" t="s">
        <v>67</v>
      </c>
      <c r="D35" s="22">
        <v>15</v>
      </c>
      <c r="E35" s="22">
        <v>15</v>
      </c>
      <c r="F35" s="22">
        <v>15</v>
      </c>
      <c r="G35" s="22">
        <v>15</v>
      </c>
      <c r="H35" s="22">
        <v>15</v>
      </c>
      <c r="I35" s="22"/>
      <c r="J35" s="22"/>
      <c r="K35" s="22"/>
      <c r="L35" s="22"/>
      <c r="M35" s="22"/>
      <c r="N35" s="22"/>
      <c r="O35" s="22"/>
      <c r="P35" s="170">
        <f>MAX(D35:O35)</f>
        <v>15</v>
      </c>
      <c r="Q35" s="340" t="s">
        <v>68</v>
      </c>
      <c r="R35" s="341"/>
      <c r="S35" s="341"/>
      <c r="T35" s="342"/>
      <c r="U35" s="346" t="s">
        <v>69</v>
      </c>
      <c r="V35" s="347"/>
      <c r="W35" s="347"/>
      <c r="X35" s="347"/>
      <c r="Y35" s="347" t="s">
        <v>70</v>
      </c>
      <c r="Z35" s="347"/>
      <c r="AA35" s="347"/>
      <c r="AB35" s="347"/>
      <c r="AC35" s="347" t="s">
        <v>71</v>
      </c>
      <c r="AD35" s="347"/>
      <c r="AE35" s="349"/>
      <c r="AG35" s="21"/>
      <c r="AH35" s="21"/>
      <c r="AI35" s="21"/>
      <c r="AJ35" s="21"/>
      <c r="AK35" s="21"/>
      <c r="AL35" s="21"/>
      <c r="AM35" s="21"/>
      <c r="AN35" s="21"/>
      <c r="AO35" s="21"/>
    </row>
    <row r="36" spans="1:41" ht="120" customHeight="1" thickBot="1">
      <c r="A36" s="324"/>
      <c r="B36" s="326"/>
      <c r="C36" s="24" t="s">
        <v>72</v>
      </c>
      <c r="D36" s="169">
        <v>15</v>
      </c>
      <c r="E36" s="190">
        <v>15</v>
      </c>
      <c r="F36" s="190">
        <v>15</v>
      </c>
      <c r="G36" s="25"/>
      <c r="H36" s="25"/>
      <c r="I36" s="25"/>
      <c r="J36" s="25"/>
      <c r="K36" s="25"/>
      <c r="L36" s="25"/>
      <c r="M36" s="25"/>
      <c r="N36" s="25"/>
      <c r="O36" s="25"/>
      <c r="P36" s="171">
        <f>MAX(D36:O36)</f>
        <v>15</v>
      </c>
      <c r="Q36" s="343"/>
      <c r="R36" s="344"/>
      <c r="S36" s="344"/>
      <c r="T36" s="345"/>
      <c r="U36" s="348"/>
      <c r="V36" s="348"/>
      <c r="W36" s="348"/>
      <c r="X36" s="348"/>
      <c r="Y36" s="348"/>
      <c r="Z36" s="348"/>
      <c r="AA36" s="348"/>
      <c r="AB36" s="348"/>
      <c r="AC36" s="348"/>
      <c r="AD36" s="348"/>
      <c r="AE36" s="350"/>
      <c r="AG36" s="21"/>
      <c r="AH36" s="21"/>
      <c r="AI36" s="21"/>
      <c r="AJ36" s="21"/>
      <c r="AK36" s="21"/>
      <c r="AL36" s="21"/>
      <c r="AM36" s="21"/>
      <c r="AN36" s="21"/>
      <c r="AO36" s="21"/>
    </row>
    <row r="37" spans="1:41" customFormat="1" ht="17.25" customHeight="1" thickBot="1"/>
    <row r="38" spans="1:41" ht="45" customHeight="1" thickBot="1">
      <c r="A38" s="331" t="s">
        <v>73</v>
      </c>
      <c r="B38" s="332"/>
      <c r="C38" s="332"/>
      <c r="D38" s="332"/>
      <c r="E38" s="332"/>
      <c r="F38" s="332"/>
      <c r="G38" s="332"/>
      <c r="H38" s="332"/>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3"/>
      <c r="AG38" s="21"/>
      <c r="AH38" s="21"/>
      <c r="AI38" s="21"/>
      <c r="AJ38" s="21"/>
      <c r="AK38" s="21"/>
      <c r="AL38" s="21"/>
      <c r="AM38" s="21"/>
      <c r="AN38" s="21"/>
      <c r="AO38" s="21"/>
    </row>
    <row r="39" spans="1:41" ht="26.25" customHeight="1">
      <c r="A39" s="327" t="s">
        <v>74</v>
      </c>
      <c r="B39" s="329" t="s">
        <v>75</v>
      </c>
      <c r="C39" s="335" t="s">
        <v>76</v>
      </c>
      <c r="D39" s="337" t="s">
        <v>77</v>
      </c>
      <c r="E39" s="338"/>
      <c r="F39" s="338"/>
      <c r="G39" s="338"/>
      <c r="H39" s="338"/>
      <c r="I39" s="338"/>
      <c r="J39" s="338"/>
      <c r="K39" s="338"/>
      <c r="L39" s="338"/>
      <c r="M39" s="338"/>
      <c r="N39" s="338"/>
      <c r="O39" s="338"/>
      <c r="P39" s="339"/>
      <c r="Q39" s="329" t="s">
        <v>78</v>
      </c>
      <c r="R39" s="329"/>
      <c r="S39" s="329"/>
      <c r="T39" s="329"/>
      <c r="U39" s="329"/>
      <c r="V39" s="329"/>
      <c r="W39" s="329"/>
      <c r="X39" s="329"/>
      <c r="Y39" s="329"/>
      <c r="Z39" s="329"/>
      <c r="AA39" s="329"/>
      <c r="AB39" s="329"/>
      <c r="AC39" s="329"/>
      <c r="AD39" s="329"/>
      <c r="AE39" s="351"/>
      <c r="AG39" s="21"/>
      <c r="AH39" s="21"/>
      <c r="AI39" s="21"/>
      <c r="AJ39" s="21"/>
      <c r="AK39" s="21"/>
      <c r="AL39" s="21"/>
      <c r="AM39" s="21"/>
      <c r="AN39" s="21"/>
      <c r="AO39" s="21"/>
    </row>
    <row r="40" spans="1:41" ht="26.25" customHeight="1">
      <c r="A40" s="328"/>
      <c r="B40" s="330"/>
      <c r="C40" s="336"/>
      <c r="D40" s="100" t="s">
        <v>79</v>
      </c>
      <c r="E40" s="100" t="s">
        <v>80</v>
      </c>
      <c r="F40" s="100" t="s">
        <v>81</v>
      </c>
      <c r="G40" s="100" t="s">
        <v>82</v>
      </c>
      <c r="H40" s="100" t="s">
        <v>83</v>
      </c>
      <c r="I40" s="100" t="s">
        <v>84</v>
      </c>
      <c r="J40" s="100" t="s">
        <v>85</v>
      </c>
      <c r="K40" s="100" t="s">
        <v>86</v>
      </c>
      <c r="L40" s="100" t="s">
        <v>87</v>
      </c>
      <c r="M40" s="100" t="s">
        <v>88</v>
      </c>
      <c r="N40" s="100" t="s">
        <v>89</v>
      </c>
      <c r="O40" s="100" t="s">
        <v>90</v>
      </c>
      <c r="P40" s="100" t="s">
        <v>91</v>
      </c>
      <c r="Q40" s="272" t="s">
        <v>92</v>
      </c>
      <c r="R40" s="273"/>
      <c r="S40" s="273"/>
      <c r="T40" s="273"/>
      <c r="U40" s="273"/>
      <c r="V40" s="273"/>
      <c r="W40" s="273"/>
      <c r="X40" s="334"/>
      <c r="Y40" s="272" t="s">
        <v>93</v>
      </c>
      <c r="Z40" s="273"/>
      <c r="AA40" s="273"/>
      <c r="AB40" s="273"/>
      <c r="AC40" s="273"/>
      <c r="AD40" s="273"/>
      <c r="AE40" s="274"/>
      <c r="AG40" s="26"/>
      <c r="AH40" s="26"/>
      <c r="AI40" s="26"/>
      <c r="AJ40" s="26"/>
      <c r="AK40" s="26"/>
      <c r="AL40" s="26"/>
      <c r="AM40" s="26"/>
      <c r="AN40" s="26"/>
      <c r="AO40" s="26"/>
    </row>
    <row r="41" spans="1:41" ht="81.75" customHeight="1">
      <c r="A41" s="317" t="s">
        <v>94</v>
      </c>
      <c r="B41" s="322">
        <v>0.11</v>
      </c>
      <c r="C41" s="30" t="s">
        <v>67</v>
      </c>
      <c r="D41" s="145">
        <v>0</v>
      </c>
      <c r="E41" s="146">
        <v>0.1</v>
      </c>
      <c r="F41" s="145">
        <v>0.3</v>
      </c>
      <c r="G41" s="145">
        <v>0.3</v>
      </c>
      <c r="H41" s="145">
        <v>0.3</v>
      </c>
      <c r="I41" s="31"/>
      <c r="J41" s="31"/>
      <c r="K41" s="31"/>
      <c r="L41" s="31"/>
      <c r="M41" s="31"/>
      <c r="N41" s="31"/>
      <c r="O41" s="31"/>
      <c r="P41" s="111">
        <f t="shared" ref="P41:P50" si="0">SUM(D41:O41)</f>
        <v>1</v>
      </c>
      <c r="Q41" s="289" t="s">
        <v>95</v>
      </c>
      <c r="R41" s="290"/>
      <c r="S41" s="290"/>
      <c r="T41" s="290"/>
      <c r="U41" s="290"/>
      <c r="V41" s="290"/>
      <c r="W41" s="290"/>
      <c r="X41" s="291"/>
      <c r="Y41" s="275" t="s">
        <v>96</v>
      </c>
      <c r="Z41" s="276"/>
      <c r="AA41" s="276"/>
      <c r="AB41" s="276"/>
      <c r="AC41" s="276"/>
      <c r="AD41" s="276"/>
      <c r="AE41" s="277"/>
      <c r="AG41" s="27"/>
      <c r="AH41" s="27"/>
      <c r="AI41" s="27"/>
      <c r="AJ41" s="27"/>
      <c r="AK41" s="27"/>
      <c r="AL41" s="27"/>
      <c r="AM41" s="27"/>
      <c r="AN41" s="27"/>
      <c r="AO41" s="27"/>
    </row>
    <row r="42" spans="1:41" ht="81.75" customHeight="1">
      <c r="A42" s="321"/>
      <c r="B42" s="322"/>
      <c r="C42" s="28" t="s">
        <v>72</v>
      </c>
      <c r="D42" s="29">
        <v>0</v>
      </c>
      <c r="E42" s="29">
        <v>0.1</v>
      </c>
      <c r="F42" s="29">
        <v>0.3</v>
      </c>
      <c r="G42" s="29"/>
      <c r="H42" s="29"/>
      <c r="I42" s="29"/>
      <c r="J42" s="29"/>
      <c r="K42" s="29"/>
      <c r="L42" s="29"/>
      <c r="M42" s="29"/>
      <c r="N42" s="29"/>
      <c r="O42" s="29"/>
      <c r="P42" s="111">
        <f t="shared" si="0"/>
        <v>0.4</v>
      </c>
      <c r="Q42" s="292"/>
      <c r="R42" s="293"/>
      <c r="S42" s="293"/>
      <c r="T42" s="293"/>
      <c r="U42" s="293"/>
      <c r="V42" s="293"/>
      <c r="W42" s="293"/>
      <c r="X42" s="294"/>
      <c r="Y42" s="278"/>
      <c r="Z42" s="279"/>
      <c r="AA42" s="279"/>
      <c r="AB42" s="279"/>
      <c r="AC42" s="279"/>
      <c r="AD42" s="279"/>
      <c r="AE42" s="280"/>
    </row>
    <row r="43" spans="1:41" ht="85.5" customHeight="1">
      <c r="A43" s="317" t="s">
        <v>97</v>
      </c>
      <c r="B43" s="322">
        <v>0.02</v>
      </c>
      <c r="C43" s="30" t="s">
        <v>67</v>
      </c>
      <c r="D43" s="145">
        <v>0</v>
      </c>
      <c r="E43" s="146">
        <v>0.1</v>
      </c>
      <c r="F43" s="145">
        <v>0.3</v>
      </c>
      <c r="G43" s="145">
        <v>0.3</v>
      </c>
      <c r="H43" s="145">
        <v>0.3</v>
      </c>
      <c r="I43" s="31"/>
      <c r="J43" s="31"/>
      <c r="K43" s="31"/>
      <c r="L43" s="31"/>
      <c r="M43" s="31"/>
      <c r="N43" s="31"/>
      <c r="O43" s="31"/>
      <c r="P43" s="111">
        <f t="shared" si="0"/>
        <v>1</v>
      </c>
      <c r="Q43" s="281" t="s">
        <v>646</v>
      </c>
      <c r="R43" s="267"/>
      <c r="S43" s="267"/>
      <c r="T43" s="267"/>
      <c r="U43" s="267"/>
      <c r="V43" s="267"/>
      <c r="W43" s="267"/>
      <c r="X43" s="268"/>
      <c r="Y43" s="285" t="s">
        <v>98</v>
      </c>
      <c r="Z43" s="591"/>
      <c r="AA43" s="591"/>
      <c r="AB43" s="591"/>
      <c r="AC43" s="591"/>
      <c r="AD43" s="591"/>
      <c r="AE43" s="463"/>
      <c r="AF43"/>
    </row>
    <row r="44" spans="1:41" ht="85.5" customHeight="1">
      <c r="A44" s="321"/>
      <c r="B44" s="322"/>
      <c r="C44" s="28" t="s">
        <v>72</v>
      </c>
      <c r="D44" s="29">
        <v>0.02</v>
      </c>
      <c r="E44" s="29">
        <v>0.1</v>
      </c>
      <c r="F44" s="29">
        <v>0.3</v>
      </c>
      <c r="G44" s="29"/>
      <c r="H44" s="29"/>
      <c r="I44" s="29"/>
      <c r="J44" s="29"/>
      <c r="K44" s="29"/>
      <c r="L44" s="29"/>
      <c r="M44" s="29"/>
      <c r="N44" s="29"/>
      <c r="O44" s="29"/>
      <c r="P44" s="111">
        <f t="shared" si="0"/>
        <v>0.42</v>
      </c>
      <c r="Q44" s="282"/>
      <c r="R44" s="283"/>
      <c r="S44" s="283"/>
      <c r="T44" s="283"/>
      <c r="U44" s="283"/>
      <c r="V44" s="283"/>
      <c r="W44" s="283"/>
      <c r="X44" s="284"/>
      <c r="Y44" s="592"/>
      <c r="Z44" s="593"/>
      <c r="AA44" s="593"/>
      <c r="AB44" s="593"/>
      <c r="AC44" s="593"/>
      <c r="AD44" s="593"/>
      <c r="AE44" s="594"/>
      <c r="AF44"/>
    </row>
    <row r="45" spans="1:41" ht="101.25" customHeight="1">
      <c r="A45" s="317" t="s">
        <v>99</v>
      </c>
      <c r="B45" s="322">
        <v>0.1</v>
      </c>
      <c r="C45" s="30" t="s">
        <v>67</v>
      </c>
      <c r="D45" s="144">
        <v>0</v>
      </c>
      <c r="E45" s="146">
        <v>0.1</v>
      </c>
      <c r="F45" s="145">
        <v>0.3</v>
      </c>
      <c r="G45" s="145">
        <v>0.3</v>
      </c>
      <c r="H45" s="145">
        <v>0.3</v>
      </c>
      <c r="I45" s="31"/>
      <c r="J45" s="31"/>
      <c r="K45" s="31"/>
      <c r="L45" s="31"/>
      <c r="M45" s="31"/>
      <c r="N45" s="31"/>
      <c r="O45" s="31"/>
      <c r="P45" s="111">
        <f t="shared" si="0"/>
        <v>1</v>
      </c>
      <c r="Q45" s="266" t="s">
        <v>645</v>
      </c>
      <c r="R45" s="286"/>
      <c r="S45" s="286"/>
      <c r="T45" s="286"/>
      <c r="U45" s="286"/>
      <c r="V45" s="286"/>
      <c r="W45" s="286"/>
      <c r="X45" s="286"/>
      <c r="Y45" s="301" t="s">
        <v>201</v>
      </c>
      <c r="Z45" s="301"/>
      <c r="AA45" s="301"/>
      <c r="AB45" s="301"/>
      <c r="AC45" s="301"/>
      <c r="AD45" s="301"/>
      <c r="AE45" s="302"/>
      <c r="AF45"/>
    </row>
    <row r="46" spans="1:41" ht="123" customHeight="1">
      <c r="A46" s="321"/>
      <c r="B46" s="322"/>
      <c r="C46" s="206" t="s">
        <v>72</v>
      </c>
      <c r="D46" s="207">
        <v>0</v>
      </c>
      <c r="E46" s="207">
        <v>0.1</v>
      </c>
      <c r="F46" s="207">
        <v>0.3</v>
      </c>
      <c r="G46" s="207"/>
      <c r="H46" s="207"/>
      <c r="I46" s="29"/>
      <c r="J46" s="29"/>
      <c r="K46" s="29"/>
      <c r="L46" s="29"/>
      <c r="M46" s="29"/>
      <c r="N46" s="29"/>
      <c r="O46" s="29"/>
      <c r="P46" s="111">
        <f t="shared" si="0"/>
        <v>0.4</v>
      </c>
      <c r="Q46" s="287"/>
      <c r="R46" s="288"/>
      <c r="S46" s="288"/>
      <c r="T46" s="288"/>
      <c r="U46" s="288"/>
      <c r="V46" s="288"/>
      <c r="W46" s="288"/>
      <c r="X46" s="288"/>
      <c r="Y46" s="303"/>
      <c r="Z46" s="303"/>
      <c r="AA46" s="303"/>
      <c r="AB46" s="303"/>
      <c r="AC46" s="303"/>
      <c r="AD46" s="303"/>
      <c r="AE46" s="304"/>
      <c r="AF46"/>
    </row>
    <row r="47" spans="1:41" ht="72.75" customHeight="1">
      <c r="A47" s="317" t="s">
        <v>100</v>
      </c>
      <c r="B47" s="319">
        <v>0.11</v>
      </c>
      <c r="C47" s="199" t="s">
        <v>67</v>
      </c>
      <c r="D47" s="200">
        <v>0</v>
      </c>
      <c r="E47" s="200">
        <v>0</v>
      </c>
      <c r="F47" s="200">
        <v>0.7</v>
      </c>
      <c r="G47" s="200">
        <v>0.15</v>
      </c>
      <c r="H47" s="200">
        <v>0.15</v>
      </c>
      <c r="I47" s="204"/>
      <c r="J47" s="31"/>
      <c r="K47" s="31"/>
      <c r="L47" s="31"/>
      <c r="M47" s="31"/>
      <c r="N47" s="31"/>
      <c r="O47" s="31"/>
      <c r="P47" s="111">
        <f t="shared" ref="P47:P48" si="1">SUM(D47:O47)</f>
        <v>1</v>
      </c>
      <c r="Q47" s="295" t="s">
        <v>101</v>
      </c>
      <c r="R47" s="296"/>
      <c r="S47" s="296"/>
      <c r="T47" s="296"/>
      <c r="U47" s="296"/>
      <c r="V47" s="296"/>
      <c r="W47" s="296"/>
      <c r="X47" s="297"/>
      <c r="Y47" s="305" t="s">
        <v>102</v>
      </c>
      <c r="Z47" s="306"/>
      <c r="AA47" s="306"/>
      <c r="AB47" s="306"/>
      <c r="AC47" s="306"/>
      <c r="AD47" s="306"/>
      <c r="AE47" s="307"/>
      <c r="AF47"/>
    </row>
    <row r="48" spans="1:41" ht="72.75" customHeight="1">
      <c r="A48" s="321"/>
      <c r="B48" s="319"/>
      <c r="C48" s="163" t="s">
        <v>72</v>
      </c>
      <c r="D48" s="201">
        <v>0</v>
      </c>
      <c r="E48" s="201">
        <v>0</v>
      </c>
      <c r="F48" s="201">
        <v>0.7</v>
      </c>
      <c r="G48" s="201"/>
      <c r="H48" s="201"/>
      <c r="I48" s="205"/>
      <c r="J48" s="29"/>
      <c r="K48" s="29"/>
      <c r="L48" s="29"/>
      <c r="M48" s="29"/>
      <c r="N48" s="29"/>
      <c r="O48" s="29"/>
      <c r="P48" s="111">
        <f t="shared" si="1"/>
        <v>0.7</v>
      </c>
      <c r="Q48" s="298"/>
      <c r="R48" s="299"/>
      <c r="S48" s="299"/>
      <c r="T48" s="299"/>
      <c r="U48" s="299"/>
      <c r="V48" s="299"/>
      <c r="W48" s="299"/>
      <c r="X48" s="300"/>
      <c r="Y48" s="308"/>
      <c r="Z48" s="309"/>
      <c r="AA48" s="309"/>
      <c r="AB48" s="309"/>
      <c r="AC48" s="309"/>
      <c r="AD48" s="309"/>
      <c r="AE48" s="310"/>
      <c r="AF48"/>
    </row>
    <row r="49" spans="1:32" ht="89.25" customHeight="1">
      <c r="A49" s="317" t="s">
        <v>103</v>
      </c>
      <c r="B49" s="319">
        <v>0.11</v>
      </c>
      <c r="C49" s="199" t="s">
        <v>67</v>
      </c>
      <c r="D49" s="210">
        <v>0</v>
      </c>
      <c r="E49" s="203">
        <v>0.1</v>
      </c>
      <c r="F49" s="202">
        <v>0.3</v>
      </c>
      <c r="G49" s="202">
        <v>0.3</v>
      </c>
      <c r="H49" s="202">
        <v>0.3</v>
      </c>
      <c r="I49" s="204"/>
      <c r="J49" s="31"/>
      <c r="K49" s="31"/>
      <c r="L49" s="31"/>
      <c r="M49" s="31"/>
      <c r="N49" s="31"/>
      <c r="O49" s="31"/>
      <c r="P49" s="111">
        <f t="shared" si="0"/>
        <v>1</v>
      </c>
      <c r="Q49" s="266" t="s">
        <v>635</v>
      </c>
      <c r="R49" s="267"/>
      <c r="S49" s="267"/>
      <c r="T49" s="267"/>
      <c r="U49" s="267"/>
      <c r="V49" s="267"/>
      <c r="W49" s="267"/>
      <c r="X49" s="268"/>
      <c r="Y49" s="311" t="s">
        <v>104</v>
      </c>
      <c r="Z49" s="312"/>
      <c r="AA49" s="312"/>
      <c r="AB49" s="312"/>
      <c r="AC49" s="312"/>
      <c r="AD49" s="312"/>
      <c r="AE49" s="313"/>
      <c r="AF49"/>
    </row>
    <row r="50" spans="1:32" ht="89.25" customHeight="1" thickBot="1">
      <c r="A50" s="318"/>
      <c r="B50" s="320"/>
      <c r="C50" s="208" t="s">
        <v>72</v>
      </c>
      <c r="D50" s="227">
        <v>0</v>
      </c>
      <c r="E50" s="209">
        <v>0.1</v>
      </c>
      <c r="F50" s="209">
        <v>0.3</v>
      </c>
      <c r="G50" s="209"/>
      <c r="H50" s="209"/>
      <c r="I50" s="32"/>
      <c r="J50" s="32"/>
      <c r="K50" s="32"/>
      <c r="L50" s="32"/>
      <c r="M50" s="32"/>
      <c r="N50" s="32"/>
      <c r="O50" s="32"/>
      <c r="P50" s="112">
        <f t="shared" si="0"/>
        <v>0.4</v>
      </c>
      <c r="Q50" s="269"/>
      <c r="R50" s="270"/>
      <c r="S50" s="270"/>
      <c r="T50" s="270"/>
      <c r="U50" s="270"/>
      <c r="V50" s="270"/>
      <c r="W50" s="270"/>
      <c r="X50" s="271"/>
      <c r="Y50" s="314"/>
      <c r="Z50" s="315"/>
      <c r="AA50" s="315"/>
      <c r="AB50" s="315"/>
      <c r="AC50" s="315"/>
      <c r="AD50" s="315"/>
      <c r="AE50" s="316"/>
      <c r="AF50"/>
    </row>
    <row r="51" spans="1:32" ht="15" customHeight="1">
      <c r="A51" s="2" t="s">
        <v>105</v>
      </c>
    </row>
  </sheetData>
  <mergeCells count="87">
    <mergeCell ref="Y30:AE30"/>
    <mergeCell ref="B20:O20"/>
    <mergeCell ref="L15:Q15"/>
    <mergeCell ref="AA15:AE15"/>
    <mergeCell ref="Q28:X29"/>
    <mergeCell ref="Q30:X30"/>
    <mergeCell ref="B30:C30"/>
    <mergeCell ref="A19:AE19"/>
    <mergeCell ref="P20:AE20"/>
    <mergeCell ref="C16:AB16"/>
    <mergeCell ref="B28:C29"/>
    <mergeCell ref="A28:A29"/>
    <mergeCell ref="A17:B17"/>
    <mergeCell ref="D28:O28"/>
    <mergeCell ref="P28:P29"/>
    <mergeCell ref="A27:AE27"/>
    <mergeCell ref="A1:A4"/>
    <mergeCell ref="B1:AA1"/>
    <mergeCell ref="B2:AA2"/>
    <mergeCell ref="B3:AA4"/>
    <mergeCell ref="A15:B15"/>
    <mergeCell ref="C15:K15"/>
    <mergeCell ref="Y15:Z15"/>
    <mergeCell ref="M8:N8"/>
    <mergeCell ref="R15:X15"/>
    <mergeCell ref="A11:B13"/>
    <mergeCell ref="A7:B9"/>
    <mergeCell ref="C17:AE17"/>
    <mergeCell ref="Y28:AE29"/>
    <mergeCell ref="AB1:AE1"/>
    <mergeCell ref="AB2:AE2"/>
    <mergeCell ref="AB3:AE3"/>
    <mergeCell ref="AB4:AE4"/>
    <mergeCell ref="D7:H9"/>
    <mergeCell ref="O7:P7"/>
    <mergeCell ref="C11:AE13"/>
    <mergeCell ref="M7:N7"/>
    <mergeCell ref="O8:P8"/>
    <mergeCell ref="M9:N9"/>
    <mergeCell ref="O9:P9"/>
    <mergeCell ref="I7:J9"/>
    <mergeCell ref="K7:L9"/>
    <mergeCell ref="C7:C9"/>
    <mergeCell ref="U34:X34"/>
    <mergeCell ref="Y34:AB34"/>
    <mergeCell ref="A32:AE32"/>
    <mergeCell ref="Q33:AE33"/>
    <mergeCell ref="Q34:T34"/>
    <mergeCell ref="A33:A34"/>
    <mergeCell ref="B33:B34"/>
    <mergeCell ref="C33:C34"/>
    <mergeCell ref="D33:P33"/>
    <mergeCell ref="AC34:AE34"/>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A49:A50"/>
    <mergeCell ref="B49:B50"/>
    <mergeCell ref="A43:A44"/>
    <mergeCell ref="B43:B44"/>
    <mergeCell ref="A45:A46"/>
    <mergeCell ref="B45:B46"/>
    <mergeCell ref="A47:A48"/>
    <mergeCell ref="B47:B48"/>
    <mergeCell ref="Q49:X50"/>
    <mergeCell ref="Y40:AE40"/>
    <mergeCell ref="Y41:AE42"/>
    <mergeCell ref="Q43:X44"/>
    <mergeCell ref="Y43:AE44"/>
    <mergeCell ref="Q45:X46"/>
    <mergeCell ref="Q41:X42"/>
    <mergeCell ref="Q47:X48"/>
    <mergeCell ref="Y45:AE46"/>
    <mergeCell ref="Y47:AE48"/>
    <mergeCell ref="Y49:AE50"/>
  </mergeCells>
  <dataValidations count="3">
    <dataValidation type="textLength" operator="lessThanOrEqual" allowBlank="1" showInputMessage="1" showErrorMessage="1" errorTitle="Máximo 2.000 caracteres" error="Máximo 2.000 caracteres" sqref="AC35 Q35 Y35 Q43 Q41 Q45 Q49"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9" r:id="rId1" xr:uid="{00000000-0004-0000-0000-000000000000}"/>
    <hyperlink ref="Y41" r:id="rId2" xr:uid="{00000000-0004-0000-0000-000001000000}"/>
    <hyperlink ref="Y47" r:id="rId3" xr:uid="{00000000-0004-0000-0000-000002000000}"/>
    <hyperlink ref="Y45:AE46" r:id="rId4" display="Actividad 3" xr:uid="{00000000-0004-0000-0000-000003000000}"/>
    <hyperlink ref="Y43" r:id="rId5" display="https://secretariadistritald.sharepoint.com/:f:/s/PLANDEACCIN-POADDDP2023/Ev4Rqz3uK5hCvKrUC7eLkZ0BXHlu8k2yWfel0VL6KbSTog?e=bVJOzh" xr:uid="{00000000-0004-0000-0000-000004000000}"/>
    <hyperlink ref="Y43:AE44" r:id="rId6" display="Actividad 2" xr:uid="{73B977DA-3658-4E5A-A166-6EADB4BC53C4}"/>
  </hyperlinks>
  <pageMargins left="0.25" right="0.25" top="0.75" bottom="0.75" header="0.3" footer="0.3"/>
  <pageSetup scale="20" orientation="landscape" r:id="rId7"/>
  <headerFooter>
    <oddFooter>&amp;C_x000D_&amp;1#&amp;"Calibri"&amp;10&amp;K000000 Información Pública</oddFooter>
  </headerFooter>
  <drawing r:id="rId8"/>
  <legacy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79"/>
  <sheetViews>
    <sheetView topLeftCell="A48" workbookViewId="0">
      <selection activeCell="D60" sqref="D60"/>
    </sheetView>
  </sheetViews>
  <sheetFormatPr baseColWidth="10" defaultColWidth="9.140625" defaultRowHeight="15"/>
  <cols>
    <col min="2" max="2" width="73.42578125" customWidth="1"/>
  </cols>
  <sheetData>
    <row r="1" spans="1:2">
      <c r="A1" s="179" t="s">
        <v>249</v>
      </c>
      <c r="B1" s="179" t="s">
        <v>250</v>
      </c>
    </row>
    <row r="2" spans="1:2">
      <c r="A2" s="180" t="s">
        <v>251</v>
      </c>
      <c r="B2" s="180" t="s">
        <v>252</v>
      </c>
    </row>
    <row r="3" spans="1:2">
      <c r="A3" s="181" t="s">
        <v>253</v>
      </c>
      <c r="B3" s="182" t="s">
        <v>254</v>
      </c>
    </row>
    <row r="4" spans="1:2">
      <c r="A4" s="181" t="s">
        <v>255</v>
      </c>
      <c r="B4" s="182" t="s">
        <v>256</v>
      </c>
    </row>
    <row r="5" spans="1:2">
      <c r="A5" s="183" t="s">
        <v>257</v>
      </c>
      <c r="B5" s="183" t="s">
        <v>258</v>
      </c>
    </row>
    <row r="6" spans="1:2">
      <c r="A6" s="183" t="s">
        <v>259</v>
      </c>
      <c r="B6" s="183" t="s">
        <v>260</v>
      </c>
    </row>
    <row r="7" spans="1:2">
      <c r="A7" s="183" t="s">
        <v>261</v>
      </c>
      <c r="B7" s="183" t="s">
        <v>262</v>
      </c>
    </row>
    <row r="8" spans="1:2">
      <c r="A8" s="183" t="s">
        <v>263</v>
      </c>
      <c r="B8" s="183" t="s">
        <v>264</v>
      </c>
    </row>
    <row r="9" spans="1:2">
      <c r="A9" s="183" t="s">
        <v>265</v>
      </c>
      <c r="B9" s="183" t="s">
        <v>266</v>
      </c>
    </row>
    <row r="10" spans="1:2">
      <c r="A10" s="183" t="s">
        <v>267</v>
      </c>
      <c r="B10" s="183" t="s">
        <v>268</v>
      </c>
    </row>
    <row r="11" spans="1:2">
      <c r="A11" s="183" t="s">
        <v>269</v>
      </c>
      <c r="B11" s="183" t="s">
        <v>270</v>
      </c>
    </row>
    <row r="12" spans="1:2">
      <c r="A12" s="183" t="s">
        <v>271</v>
      </c>
      <c r="B12" s="183" t="s">
        <v>272</v>
      </c>
    </row>
    <row r="13" spans="1:2">
      <c r="A13" s="183" t="s">
        <v>273</v>
      </c>
      <c r="B13" s="183" t="s">
        <v>274</v>
      </c>
    </row>
    <row r="14" spans="1:2">
      <c r="A14" s="183" t="s">
        <v>275</v>
      </c>
      <c r="B14" s="183" t="s">
        <v>276</v>
      </c>
    </row>
    <row r="15" spans="1:2">
      <c r="A15" s="183" t="s">
        <v>277</v>
      </c>
      <c r="B15" s="184" t="s">
        <v>278</v>
      </c>
    </row>
    <row r="16" spans="1:2">
      <c r="A16" s="183" t="s">
        <v>279</v>
      </c>
      <c r="B16" s="184" t="s">
        <v>280</v>
      </c>
    </row>
    <row r="17" spans="1:2">
      <c r="A17" s="183" t="s">
        <v>281</v>
      </c>
      <c r="B17" s="183" t="s">
        <v>282</v>
      </c>
    </row>
    <row r="18" spans="1:2">
      <c r="A18" s="183" t="s">
        <v>283</v>
      </c>
      <c r="B18" s="183" t="s">
        <v>284</v>
      </c>
    </row>
    <row r="19" spans="1:2">
      <c r="A19" s="183" t="s">
        <v>285</v>
      </c>
      <c r="B19" s="183" t="s">
        <v>286</v>
      </c>
    </row>
    <row r="20" spans="1:2">
      <c r="A20" s="183" t="s">
        <v>287</v>
      </c>
      <c r="B20" s="184" t="s">
        <v>288</v>
      </c>
    </row>
    <row r="21" spans="1:2">
      <c r="A21" s="183" t="s">
        <v>289</v>
      </c>
      <c r="B21" s="184" t="s">
        <v>290</v>
      </c>
    </row>
    <row r="22" spans="1:2">
      <c r="A22" s="188" t="s">
        <v>291</v>
      </c>
      <c r="B22" s="189" t="s">
        <v>292</v>
      </c>
    </row>
    <row r="23" spans="1:2">
      <c r="A23" s="183" t="s">
        <v>293</v>
      </c>
      <c r="B23" s="183" t="s">
        <v>294</v>
      </c>
    </row>
    <row r="24" spans="1:2">
      <c r="A24" s="183" t="s">
        <v>295</v>
      </c>
      <c r="B24" s="183" t="s">
        <v>296</v>
      </c>
    </row>
    <row r="25" spans="1:2">
      <c r="A25" s="183" t="s">
        <v>297</v>
      </c>
      <c r="B25" s="183" t="s">
        <v>298</v>
      </c>
    </row>
    <row r="26" spans="1:2">
      <c r="A26" s="183" t="s">
        <v>299</v>
      </c>
      <c r="B26" s="184" t="s">
        <v>300</v>
      </c>
    </row>
    <row r="27" spans="1:2">
      <c r="A27" s="181" t="s">
        <v>301</v>
      </c>
      <c r="B27" s="181" t="s">
        <v>302</v>
      </c>
    </row>
    <row r="28" spans="1:2">
      <c r="A28" s="181" t="s">
        <v>303</v>
      </c>
      <c r="B28" s="181" t="s">
        <v>304</v>
      </c>
    </row>
    <row r="29" spans="1:2">
      <c r="A29" s="183" t="s">
        <v>305</v>
      </c>
      <c r="B29" s="184" t="s">
        <v>306</v>
      </c>
    </row>
    <row r="30" spans="1:2">
      <c r="A30" s="183" t="s">
        <v>307</v>
      </c>
      <c r="B30" s="183" t="s">
        <v>308</v>
      </c>
    </row>
    <row r="31" spans="1:2">
      <c r="A31" s="183" t="s">
        <v>309</v>
      </c>
      <c r="B31" s="184" t="s">
        <v>310</v>
      </c>
    </row>
    <row r="32" spans="1:2">
      <c r="A32" s="183" t="s">
        <v>311</v>
      </c>
      <c r="B32" s="183" t="s">
        <v>312</v>
      </c>
    </row>
    <row r="33" spans="1:2">
      <c r="A33" s="183" t="s">
        <v>313</v>
      </c>
      <c r="B33" s="184" t="s">
        <v>314</v>
      </c>
    </row>
    <row r="34" spans="1:2">
      <c r="A34" s="183" t="s">
        <v>315</v>
      </c>
      <c r="B34" s="184" t="s">
        <v>316</v>
      </c>
    </row>
    <row r="35" spans="1:2">
      <c r="A35" s="183" t="s">
        <v>317</v>
      </c>
      <c r="B35" s="183" t="s">
        <v>318</v>
      </c>
    </row>
    <row r="36" spans="1:2">
      <c r="A36" s="183" t="s">
        <v>319</v>
      </c>
      <c r="B36" s="183" t="s">
        <v>320</v>
      </c>
    </row>
    <row r="37" spans="1:2">
      <c r="A37" s="183" t="s">
        <v>321</v>
      </c>
      <c r="B37" s="183" t="s">
        <v>322</v>
      </c>
    </row>
    <row r="38" spans="1:2">
      <c r="A38" s="183" t="s">
        <v>323</v>
      </c>
      <c r="B38" s="183" t="s">
        <v>324</v>
      </c>
    </row>
    <row r="39" spans="1:2">
      <c r="A39" s="183" t="s">
        <v>325</v>
      </c>
      <c r="B39" s="183" t="s">
        <v>326</v>
      </c>
    </row>
    <row r="40" spans="1:2">
      <c r="A40" s="183" t="s">
        <v>327</v>
      </c>
      <c r="B40" s="183" t="s">
        <v>328</v>
      </c>
    </row>
    <row r="41" spans="1:2">
      <c r="A41" s="183" t="s">
        <v>329</v>
      </c>
      <c r="B41" s="183" t="s">
        <v>330</v>
      </c>
    </row>
    <row r="42" spans="1:2">
      <c r="A42" s="183" t="s">
        <v>331</v>
      </c>
      <c r="B42" s="183" t="s">
        <v>332</v>
      </c>
    </row>
    <row r="43" spans="1:2">
      <c r="A43" s="183" t="s">
        <v>333</v>
      </c>
      <c r="B43" s="184" t="s">
        <v>334</v>
      </c>
    </row>
    <row r="44" spans="1:2">
      <c r="A44" s="183" t="s">
        <v>335</v>
      </c>
      <c r="B44" s="183" t="s">
        <v>336</v>
      </c>
    </row>
    <row r="45" spans="1:2">
      <c r="A45" s="185" t="s">
        <v>337</v>
      </c>
      <c r="B45" s="185" t="s">
        <v>338</v>
      </c>
    </row>
    <row r="46" spans="1:2">
      <c r="A46" s="183" t="s">
        <v>339</v>
      </c>
      <c r="B46" s="183" t="s">
        <v>340</v>
      </c>
    </row>
    <row r="47" spans="1:2">
      <c r="A47" s="183" t="s">
        <v>341</v>
      </c>
      <c r="B47" s="184" t="s">
        <v>342</v>
      </c>
    </row>
    <row r="48" spans="1:2">
      <c r="A48" s="183" t="s">
        <v>343</v>
      </c>
      <c r="B48" s="183" t="s">
        <v>344</v>
      </c>
    </row>
    <row r="49" spans="1:2">
      <c r="A49" s="183" t="s">
        <v>345</v>
      </c>
      <c r="B49" s="184" t="s">
        <v>346</v>
      </c>
    </row>
    <row r="50" spans="1:2">
      <c r="A50" s="183" t="s">
        <v>347</v>
      </c>
      <c r="B50" s="184" t="s">
        <v>348</v>
      </c>
    </row>
    <row r="51" spans="1:2">
      <c r="A51" s="183" t="s">
        <v>349</v>
      </c>
      <c r="B51" s="184" t="s">
        <v>350</v>
      </c>
    </row>
    <row r="52" spans="1:2">
      <c r="A52" s="183" t="s">
        <v>464</v>
      </c>
      <c r="B52" s="183" t="s">
        <v>465</v>
      </c>
    </row>
    <row r="53" spans="1:2">
      <c r="A53" s="180" t="s">
        <v>351</v>
      </c>
      <c r="B53" s="180" t="s">
        <v>352</v>
      </c>
    </row>
    <row r="54" spans="1:2">
      <c r="A54" s="183" t="s">
        <v>353</v>
      </c>
      <c r="B54" s="183" t="s">
        <v>354</v>
      </c>
    </row>
    <row r="55" spans="1:2">
      <c r="A55" s="183" t="s">
        <v>355</v>
      </c>
      <c r="B55" s="183" t="s">
        <v>356</v>
      </c>
    </row>
    <row r="56" spans="1:2">
      <c r="A56" s="183" t="s">
        <v>357</v>
      </c>
      <c r="B56" s="183" t="s">
        <v>358</v>
      </c>
    </row>
    <row r="57" spans="1:2">
      <c r="A57" t="s">
        <v>466</v>
      </c>
      <c r="B57" t="s">
        <v>467</v>
      </c>
    </row>
    <row r="58" spans="1:2">
      <c r="A58" s="183" t="s">
        <v>359</v>
      </c>
      <c r="B58" s="183" t="s">
        <v>360</v>
      </c>
    </row>
    <row r="59" spans="1:2">
      <c r="A59" s="183" t="s">
        <v>361</v>
      </c>
      <c r="B59" s="183" t="s">
        <v>362</v>
      </c>
    </row>
    <row r="60" spans="1:2">
      <c r="A60" s="183" t="s">
        <v>363</v>
      </c>
      <c r="B60" s="183" t="s">
        <v>364</v>
      </c>
    </row>
    <row r="61" spans="1:2">
      <c r="A61" s="183" t="s">
        <v>468</v>
      </c>
      <c r="B61" s="183" t="s">
        <v>469</v>
      </c>
    </row>
    <row r="62" spans="1:2">
      <c r="A62" s="183" t="s">
        <v>365</v>
      </c>
      <c r="B62" s="183" t="s">
        <v>366</v>
      </c>
    </row>
    <row r="63" spans="1:2">
      <c r="A63" s="183" t="s">
        <v>367</v>
      </c>
      <c r="B63" s="183" t="s">
        <v>368</v>
      </c>
    </row>
    <row r="64" spans="1:2">
      <c r="A64" s="183" t="s">
        <v>369</v>
      </c>
      <c r="B64" s="183" t="s">
        <v>370</v>
      </c>
    </row>
    <row r="65" spans="1:2">
      <c r="A65" s="183" t="s">
        <v>371</v>
      </c>
      <c r="B65" s="184" t="s">
        <v>372</v>
      </c>
    </row>
    <row r="66" spans="1:2">
      <c r="A66" s="183" t="s">
        <v>373</v>
      </c>
      <c r="B66" s="184" t="s">
        <v>374</v>
      </c>
    </row>
    <row r="67" spans="1:2">
      <c r="A67" s="183" t="s">
        <v>375</v>
      </c>
      <c r="B67" s="183" t="s">
        <v>376</v>
      </c>
    </row>
    <row r="68" spans="1:2">
      <c r="A68" s="183" t="s">
        <v>377</v>
      </c>
      <c r="B68" s="183" t="s">
        <v>378</v>
      </c>
    </row>
    <row r="69" spans="1:2">
      <c r="A69" s="183" t="s">
        <v>379</v>
      </c>
      <c r="B69" s="184" t="s">
        <v>380</v>
      </c>
    </row>
    <row r="70" spans="1:2">
      <c r="A70" s="183" t="s">
        <v>381</v>
      </c>
      <c r="B70" s="184" t="s">
        <v>382</v>
      </c>
    </row>
    <row r="71" spans="1:2">
      <c r="A71" s="180" t="s">
        <v>383</v>
      </c>
      <c r="B71" s="180" t="s">
        <v>384</v>
      </c>
    </row>
    <row r="72" spans="1:2">
      <c r="A72" s="183" t="s">
        <v>385</v>
      </c>
      <c r="B72" s="183" t="s">
        <v>386</v>
      </c>
    </row>
    <row r="73" spans="1:2">
      <c r="A73" s="183" t="s">
        <v>387</v>
      </c>
      <c r="B73" s="183" t="s">
        <v>388</v>
      </c>
    </row>
    <row r="74" spans="1:2">
      <c r="A74" s="183" t="s">
        <v>389</v>
      </c>
      <c r="B74" s="183" t="s">
        <v>390</v>
      </c>
    </row>
    <row r="75" spans="1:2">
      <c r="A75" s="181" t="s">
        <v>391</v>
      </c>
      <c r="B75" s="181" t="s">
        <v>392</v>
      </c>
    </row>
    <row r="76" spans="1:2">
      <c r="A76" s="181" t="s">
        <v>393</v>
      </c>
      <c r="B76" s="181" t="s">
        <v>394</v>
      </c>
    </row>
    <row r="77" spans="1:2">
      <c r="A77" s="183" t="s">
        <v>395</v>
      </c>
      <c r="B77" s="183" t="s">
        <v>396</v>
      </c>
    </row>
    <row r="78" spans="1:2">
      <c r="A78" s="181" t="s">
        <v>397</v>
      </c>
      <c r="B78" s="181" t="s">
        <v>398</v>
      </c>
    </row>
    <row r="79" spans="1:2">
      <c r="A79" s="183" t="s">
        <v>399</v>
      </c>
      <c r="B79" s="183" t="s">
        <v>400</v>
      </c>
    </row>
  </sheetData>
  <pageMargins left="0.7" right="0.7" top="0.75" bottom="0.75" header="0.3" footer="0.3"/>
  <headerFooter>
    <oddFooter>&amp;C_x000D_&amp;1#&amp;"Calibri"&amp;10&amp;K000000 Información Pública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56"/>
  <sheetViews>
    <sheetView zoomScale="91" workbookViewId="0">
      <selection activeCell="C28" sqref="C28"/>
    </sheetView>
  </sheetViews>
  <sheetFormatPr baseColWidth="10" defaultColWidth="11.42578125" defaultRowHeight="15"/>
  <cols>
    <col min="1" max="1" width="44.140625" style="33" customWidth="1"/>
    <col min="2" max="2" width="61.85546875" style="33" customWidth="1"/>
    <col min="3" max="3" width="61.140625" style="33" customWidth="1"/>
    <col min="4" max="4" width="81" style="33" customWidth="1"/>
    <col min="5" max="5" width="32.85546875" style="59" customWidth="1"/>
    <col min="6" max="6" width="19" style="33" customWidth="1"/>
    <col min="7" max="7" width="29.42578125" style="33" customWidth="1"/>
    <col min="8" max="8" width="36.28515625" style="33" customWidth="1"/>
    <col min="9" max="9" width="40" style="33" customWidth="1"/>
    <col min="10" max="16384" width="11.42578125" style="33"/>
  </cols>
  <sheetData>
    <row r="1" spans="1:9" s="47" customFormat="1">
      <c r="A1" s="46" t="s">
        <v>477</v>
      </c>
      <c r="B1" s="46" t="s">
        <v>478</v>
      </c>
      <c r="C1" s="46" t="s">
        <v>479</v>
      </c>
      <c r="D1" s="46" t="s">
        <v>480</v>
      </c>
      <c r="E1" s="46" t="s">
        <v>155</v>
      </c>
      <c r="F1" s="46" t="s">
        <v>481</v>
      </c>
      <c r="G1" s="46" t="s">
        <v>482</v>
      </c>
      <c r="H1" s="46" t="s">
        <v>426</v>
      </c>
      <c r="I1" s="46" t="s">
        <v>483</v>
      </c>
    </row>
    <row r="2" spans="1:9" s="47" customFormat="1">
      <c r="A2" s="48" t="s">
        <v>484</v>
      </c>
      <c r="B2" s="42" t="s">
        <v>485</v>
      </c>
      <c r="C2" s="48" t="s">
        <v>486</v>
      </c>
      <c r="D2" s="49" t="s">
        <v>487</v>
      </c>
      <c r="E2" s="43" t="s">
        <v>488</v>
      </c>
      <c r="F2" s="50" t="s">
        <v>489</v>
      </c>
      <c r="G2" s="51" t="s">
        <v>490</v>
      </c>
      <c r="H2" s="51" t="s">
        <v>491</v>
      </c>
      <c r="I2" s="50" t="s">
        <v>492</v>
      </c>
    </row>
    <row r="3" spans="1:9">
      <c r="A3" s="48" t="s">
        <v>493</v>
      </c>
      <c r="B3" s="42" t="s">
        <v>494</v>
      </c>
      <c r="C3" s="48" t="s">
        <v>495</v>
      </c>
      <c r="D3" s="52" t="s">
        <v>496</v>
      </c>
      <c r="E3" s="43" t="s">
        <v>497</v>
      </c>
      <c r="F3" s="50" t="s">
        <v>498</v>
      </c>
      <c r="G3" s="51" t="s">
        <v>499</v>
      </c>
      <c r="H3" s="51" t="s">
        <v>435</v>
      </c>
      <c r="I3" s="50" t="s">
        <v>500</v>
      </c>
    </row>
    <row r="4" spans="1:9">
      <c r="A4" s="48" t="s">
        <v>501</v>
      </c>
      <c r="B4" s="42" t="s">
        <v>502</v>
      </c>
      <c r="C4" s="48" t="s">
        <v>503</v>
      </c>
      <c r="D4" s="52" t="s">
        <v>504</v>
      </c>
      <c r="E4" s="43" t="s">
        <v>505</v>
      </c>
      <c r="F4" s="50" t="s">
        <v>506</v>
      </c>
      <c r="G4" s="51" t="s">
        <v>507</v>
      </c>
      <c r="H4" s="51" t="s">
        <v>430</v>
      </c>
      <c r="I4" s="50" t="s">
        <v>508</v>
      </c>
    </row>
    <row r="5" spans="1:9">
      <c r="A5" s="48" t="s">
        <v>509</v>
      </c>
      <c r="B5" s="42" t="s">
        <v>510</v>
      </c>
      <c r="C5" s="48" t="s">
        <v>511</v>
      </c>
      <c r="D5" s="52" t="s">
        <v>512</v>
      </c>
      <c r="E5" s="43" t="s">
        <v>513</v>
      </c>
      <c r="F5" s="50" t="s">
        <v>514</v>
      </c>
      <c r="G5" s="51" t="s">
        <v>515</v>
      </c>
      <c r="H5" s="51" t="s">
        <v>431</v>
      </c>
      <c r="I5" s="50" t="s">
        <v>516</v>
      </c>
    </row>
    <row r="6" spans="1:9" ht="30">
      <c r="A6" s="48" t="s">
        <v>517</v>
      </c>
      <c r="B6" s="42" t="s">
        <v>518</v>
      </c>
      <c r="C6" s="48" t="s">
        <v>519</v>
      </c>
      <c r="D6" s="52" t="s">
        <v>520</v>
      </c>
      <c r="E6" s="43" t="s">
        <v>521</v>
      </c>
      <c r="G6" s="51" t="s">
        <v>522</v>
      </c>
      <c r="H6" s="51" t="s">
        <v>432</v>
      </c>
      <c r="I6" s="50" t="s">
        <v>523</v>
      </c>
    </row>
    <row r="7" spans="1:9" ht="30">
      <c r="B7" s="42" t="s">
        <v>524</v>
      </c>
      <c r="C7" s="48" t="s">
        <v>525</v>
      </c>
      <c r="D7" s="52" t="s">
        <v>526</v>
      </c>
      <c r="E7" s="50" t="s">
        <v>527</v>
      </c>
      <c r="G7" s="43" t="s">
        <v>441</v>
      </c>
      <c r="H7" s="51" t="s">
        <v>433</v>
      </c>
      <c r="I7" s="50" t="s">
        <v>528</v>
      </c>
    </row>
    <row r="8" spans="1:9" ht="30">
      <c r="A8" s="53"/>
      <c r="B8" s="42" t="s">
        <v>529</v>
      </c>
      <c r="C8" s="48" t="s">
        <v>530</v>
      </c>
      <c r="D8" s="52" t="s">
        <v>531</v>
      </c>
      <c r="E8" s="50" t="s">
        <v>532</v>
      </c>
      <c r="I8" s="50" t="s">
        <v>533</v>
      </c>
    </row>
    <row r="9" spans="1:9" ht="32.25" customHeight="1">
      <c r="A9" s="53"/>
      <c r="B9" s="42" t="s">
        <v>534</v>
      </c>
      <c r="C9" s="48" t="s">
        <v>535</v>
      </c>
      <c r="D9" s="52" t="s">
        <v>536</v>
      </c>
      <c r="E9" s="50" t="s">
        <v>537</v>
      </c>
      <c r="I9" s="50" t="s">
        <v>538</v>
      </c>
    </row>
    <row r="10" spans="1:9">
      <c r="A10" s="53"/>
      <c r="B10" s="42" t="s">
        <v>539</v>
      </c>
      <c r="C10" s="48" t="s">
        <v>540</v>
      </c>
      <c r="D10" s="52" t="s">
        <v>541</v>
      </c>
      <c r="E10" s="50" t="s">
        <v>542</v>
      </c>
      <c r="I10" s="50" t="s">
        <v>543</v>
      </c>
    </row>
    <row r="11" spans="1:9">
      <c r="A11" s="53"/>
      <c r="B11" s="42" t="s">
        <v>544</v>
      </c>
      <c r="C11" s="48" t="s">
        <v>545</v>
      </c>
      <c r="D11" s="52" t="s">
        <v>546</v>
      </c>
      <c r="E11" s="50" t="s">
        <v>547</v>
      </c>
      <c r="I11" s="50" t="s">
        <v>548</v>
      </c>
    </row>
    <row r="12" spans="1:9" ht="30">
      <c r="A12" s="53"/>
      <c r="B12" s="42" t="s">
        <v>549</v>
      </c>
      <c r="C12" s="48" t="s">
        <v>550</v>
      </c>
      <c r="D12" s="52" t="s">
        <v>551</v>
      </c>
      <c r="E12" s="50" t="s">
        <v>552</v>
      </c>
      <c r="I12" s="50" t="s">
        <v>553</v>
      </c>
    </row>
    <row r="13" spans="1:9">
      <c r="A13" s="53"/>
      <c r="B13" s="141" t="s">
        <v>554</v>
      </c>
      <c r="D13" s="52" t="s">
        <v>555</v>
      </c>
      <c r="E13" s="50" t="s">
        <v>556</v>
      </c>
      <c r="I13" s="50" t="s">
        <v>557</v>
      </c>
    </row>
    <row r="14" spans="1:9">
      <c r="A14" s="53"/>
      <c r="B14" s="42" t="s">
        <v>558</v>
      </c>
      <c r="C14" s="53"/>
      <c r="D14" s="52" t="s">
        <v>559</v>
      </c>
      <c r="E14" s="50" t="s">
        <v>560</v>
      </c>
    </row>
    <row r="15" spans="1:9">
      <c r="A15" s="53"/>
      <c r="B15" s="42" t="s">
        <v>561</v>
      </c>
      <c r="C15" s="53"/>
      <c r="D15" s="52" t="s">
        <v>562</v>
      </c>
      <c r="E15" s="50" t="s">
        <v>563</v>
      </c>
    </row>
    <row r="16" spans="1:9">
      <c r="A16" s="53"/>
      <c r="B16" s="42" t="s">
        <v>564</v>
      </c>
      <c r="C16" s="53"/>
      <c r="D16" s="52" t="s">
        <v>565</v>
      </c>
      <c r="E16" s="54"/>
    </row>
    <row r="17" spans="1:5">
      <c r="A17" s="53"/>
      <c r="B17" s="42" t="s">
        <v>566</v>
      </c>
      <c r="C17" s="53"/>
      <c r="D17" s="52" t="s">
        <v>567</v>
      </c>
      <c r="E17" s="54"/>
    </row>
    <row r="18" spans="1:5">
      <c r="A18" s="53"/>
      <c r="B18" s="42" t="s">
        <v>568</v>
      </c>
      <c r="C18" s="53"/>
      <c r="D18" s="52" t="s">
        <v>569</v>
      </c>
      <c r="E18" s="54"/>
    </row>
    <row r="19" spans="1:5">
      <c r="A19" s="53"/>
      <c r="B19" s="42" t="s">
        <v>570</v>
      </c>
      <c r="C19" s="53"/>
      <c r="D19" s="52" t="s">
        <v>571</v>
      </c>
      <c r="E19" s="54"/>
    </row>
    <row r="20" spans="1:5">
      <c r="A20" s="53"/>
      <c r="B20" s="42" t="s">
        <v>572</v>
      </c>
      <c r="C20" s="53"/>
      <c r="D20" s="52" t="s">
        <v>573</v>
      </c>
      <c r="E20" s="54"/>
    </row>
    <row r="21" spans="1:5">
      <c r="B21" s="42" t="s">
        <v>574</v>
      </c>
      <c r="D21" s="52" t="s">
        <v>575</v>
      </c>
      <c r="E21" s="54"/>
    </row>
    <row r="22" spans="1:5">
      <c r="B22" s="42" t="s">
        <v>576</v>
      </c>
      <c r="D22" s="52" t="s">
        <v>577</v>
      </c>
      <c r="E22" s="54"/>
    </row>
    <row r="23" spans="1:5">
      <c r="B23" s="42" t="s">
        <v>578</v>
      </c>
      <c r="D23" s="52" t="s">
        <v>579</v>
      </c>
      <c r="E23" s="54"/>
    </row>
    <row r="24" spans="1:5">
      <c r="D24" s="55" t="s">
        <v>580</v>
      </c>
      <c r="E24" s="55" t="s">
        <v>581</v>
      </c>
    </row>
    <row r="25" spans="1:5">
      <c r="D25" s="56" t="s">
        <v>582</v>
      </c>
      <c r="E25" s="50" t="s">
        <v>583</v>
      </c>
    </row>
    <row r="26" spans="1:5">
      <c r="D26" s="56" t="s">
        <v>584</v>
      </c>
      <c r="E26" s="50" t="s">
        <v>585</v>
      </c>
    </row>
    <row r="27" spans="1:5">
      <c r="D27" s="588" t="s">
        <v>586</v>
      </c>
      <c r="E27" s="50" t="s">
        <v>587</v>
      </c>
    </row>
    <row r="28" spans="1:5">
      <c r="D28" s="589"/>
      <c r="E28" s="50" t="s">
        <v>588</v>
      </c>
    </row>
    <row r="29" spans="1:5">
      <c r="D29" s="589"/>
      <c r="E29" s="50" t="s">
        <v>589</v>
      </c>
    </row>
    <row r="30" spans="1:5">
      <c r="D30" s="590"/>
      <c r="E30" s="50" t="s">
        <v>590</v>
      </c>
    </row>
    <row r="31" spans="1:5">
      <c r="D31" s="56" t="s">
        <v>591</v>
      </c>
      <c r="E31" s="50" t="s">
        <v>592</v>
      </c>
    </row>
    <row r="32" spans="1:5">
      <c r="D32" s="56" t="s">
        <v>593</v>
      </c>
      <c r="E32" s="50" t="s">
        <v>594</v>
      </c>
    </row>
    <row r="33" spans="4:5">
      <c r="D33" s="56" t="s">
        <v>595</v>
      </c>
      <c r="E33" s="50" t="s">
        <v>596</v>
      </c>
    </row>
    <row r="34" spans="4:5">
      <c r="D34" s="56" t="s">
        <v>597</v>
      </c>
      <c r="E34" s="50" t="s">
        <v>598</v>
      </c>
    </row>
    <row r="35" spans="4:5">
      <c r="D35" s="56" t="s">
        <v>599</v>
      </c>
      <c r="E35" s="50" t="s">
        <v>600</v>
      </c>
    </row>
    <row r="36" spans="4:5">
      <c r="D36" s="56" t="s">
        <v>601</v>
      </c>
      <c r="E36" s="50" t="s">
        <v>602</v>
      </c>
    </row>
    <row r="37" spans="4:5">
      <c r="D37" s="56" t="s">
        <v>603</v>
      </c>
      <c r="E37" s="50" t="s">
        <v>604</v>
      </c>
    </row>
    <row r="38" spans="4:5">
      <c r="D38" s="56" t="s">
        <v>605</v>
      </c>
      <c r="E38" s="50" t="s">
        <v>606</v>
      </c>
    </row>
    <row r="39" spans="4:5">
      <c r="D39" s="57" t="s">
        <v>607</v>
      </c>
      <c r="E39" s="50" t="s">
        <v>608</v>
      </c>
    </row>
    <row r="40" spans="4:5">
      <c r="D40" s="57" t="s">
        <v>609</v>
      </c>
      <c r="E40" s="50" t="s">
        <v>610</v>
      </c>
    </row>
    <row r="41" spans="4:5">
      <c r="D41" s="56" t="s">
        <v>611</v>
      </c>
      <c r="E41" s="50" t="s">
        <v>612</v>
      </c>
    </row>
    <row r="42" spans="4:5">
      <c r="D42" s="56" t="s">
        <v>613</v>
      </c>
      <c r="E42" s="50" t="s">
        <v>614</v>
      </c>
    </row>
    <row r="43" spans="4:5">
      <c r="D43" s="57" t="s">
        <v>615</v>
      </c>
      <c r="E43" s="50" t="s">
        <v>616</v>
      </c>
    </row>
    <row r="44" spans="4:5">
      <c r="D44" s="58" t="s">
        <v>617</v>
      </c>
      <c r="E44" s="50" t="s">
        <v>618</v>
      </c>
    </row>
    <row r="45" spans="4:5">
      <c r="D45" s="52" t="s">
        <v>619</v>
      </c>
      <c r="E45" s="50" t="s">
        <v>620</v>
      </c>
    </row>
    <row r="46" spans="4:5">
      <c r="D46" s="52" t="s">
        <v>621</v>
      </c>
      <c r="E46" s="50" t="s">
        <v>622</v>
      </c>
    </row>
    <row r="47" spans="4:5">
      <c r="D47" s="52" t="s">
        <v>623</v>
      </c>
      <c r="E47" s="50" t="s">
        <v>624</v>
      </c>
    </row>
    <row r="48" spans="4:5">
      <c r="D48" s="52" t="s">
        <v>625</v>
      </c>
      <c r="E48" s="50" t="s">
        <v>626</v>
      </c>
    </row>
    <row r="49" spans="4:4">
      <c r="D49" s="55" t="s">
        <v>627</v>
      </c>
    </row>
    <row r="50" spans="4:4">
      <c r="D50" s="52" t="s">
        <v>628</v>
      </c>
    </row>
    <row r="51" spans="4:4">
      <c r="D51" s="52" t="s">
        <v>629</v>
      </c>
    </row>
    <row r="52" spans="4:4">
      <c r="D52" s="55" t="s">
        <v>630</v>
      </c>
    </row>
    <row r="53" spans="4:4">
      <c r="D53" s="58" t="s">
        <v>631</v>
      </c>
    </row>
    <row r="54" spans="4:4">
      <c r="D54" s="58" t="s">
        <v>632</v>
      </c>
    </row>
    <row r="55" spans="4:4">
      <c r="D55" s="58" t="s">
        <v>633</v>
      </c>
    </row>
    <row r="56" spans="4:4">
      <c r="D56" s="58" t="s">
        <v>634</v>
      </c>
    </row>
  </sheetData>
  <mergeCells count="1">
    <mergeCell ref="D27:D30"/>
  </mergeCells>
  <pageMargins left="0.7" right="0.7" top="0.75" bottom="0.75" header="0.3" footer="0.3"/>
  <pageSetup scale="27" orientation="landscape" r:id="rId1"/>
  <headerFooter>
    <oddFooter>&amp;C_x000D_&amp;1#&amp;"Calibri"&amp;10&amp;K000000 Información Pública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5"/>
  <sheetViews>
    <sheetView showGridLines="0" topLeftCell="I7" zoomScale="80" zoomScaleNormal="80" workbookViewId="0">
      <selection activeCell="I7" sqref="I7:J9"/>
    </sheetView>
  </sheetViews>
  <sheetFormatPr baseColWidth="10" defaultColWidth="10.85546875" defaultRowHeight="15"/>
  <cols>
    <col min="1" max="1" width="38.42578125" style="2" customWidth="1"/>
    <col min="2" max="2" width="20.42578125" style="2" customWidth="1"/>
    <col min="3" max="7" width="20.7109375" style="2" customWidth="1"/>
    <col min="8" max="8" width="29.140625" style="2" customWidth="1"/>
    <col min="9" max="14" width="20.7109375" style="2" customWidth="1"/>
    <col min="15" max="15" width="20.42578125" style="2" customWidth="1"/>
    <col min="16" max="16" width="32.42578125" style="2" customWidth="1"/>
    <col min="17" max="19" width="18.140625" style="2" customWidth="1"/>
    <col min="20" max="20" width="23.140625" style="2" customWidth="1"/>
    <col min="21" max="27" width="18.140625" style="2" customWidth="1"/>
    <col min="28" max="28" width="22.7109375" style="2" customWidth="1"/>
    <col min="29" max="29" width="19" style="2" customWidth="1"/>
    <col min="30" max="30" width="19.42578125" style="2" customWidth="1"/>
    <col min="31" max="31" width="28.285156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c r="A1" s="397"/>
      <c r="B1" s="400" t="s">
        <v>0</v>
      </c>
      <c r="C1" s="401"/>
      <c r="D1" s="401"/>
      <c r="E1" s="401"/>
      <c r="F1" s="401"/>
      <c r="G1" s="401"/>
      <c r="H1" s="401"/>
      <c r="I1" s="401"/>
      <c r="J1" s="401"/>
      <c r="K1" s="401"/>
      <c r="L1" s="401"/>
      <c r="M1" s="401"/>
      <c r="N1" s="401"/>
      <c r="O1" s="401"/>
      <c r="P1" s="401"/>
      <c r="Q1" s="401"/>
      <c r="R1" s="401"/>
      <c r="S1" s="401"/>
      <c r="T1" s="401"/>
      <c r="U1" s="401"/>
      <c r="V1" s="401"/>
      <c r="W1" s="401"/>
      <c r="X1" s="401"/>
      <c r="Y1" s="401"/>
      <c r="Z1" s="401"/>
      <c r="AA1" s="402"/>
      <c r="AB1" s="357" t="s">
        <v>1</v>
      </c>
      <c r="AC1" s="358"/>
      <c r="AD1" s="358"/>
      <c r="AE1" s="359"/>
    </row>
    <row r="2" spans="1:31" ht="30.75" customHeight="1" thickBot="1">
      <c r="A2" s="398"/>
      <c r="B2" s="400" t="s">
        <v>2</v>
      </c>
      <c r="C2" s="401"/>
      <c r="D2" s="401"/>
      <c r="E2" s="401"/>
      <c r="F2" s="401"/>
      <c r="G2" s="401"/>
      <c r="H2" s="401"/>
      <c r="I2" s="401"/>
      <c r="J2" s="401"/>
      <c r="K2" s="401"/>
      <c r="L2" s="401"/>
      <c r="M2" s="401"/>
      <c r="N2" s="401"/>
      <c r="O2" s="401"/>
      <c r="P2" s="401"/>
      <c r="Q2" s="401"/>
      <c r="R2" s="401"/>
      <c r="S2" s="401"/>
      <c r="T2" s="401"/>
      <c r="U2" s="401"/>
      <c r="V2" s="401"/>
      <c r="W2" s="401"/>
      <c r="X2" s="401"/>
      <c r="Y2" s="401"/>
      <c r="Z2" s="401"/>
      <c r="AA2" s="402"/>
      <c r="AB2" s="357" t="s">
        <v>3</v>
      </c>
      <c r="AC2" s="358"/>
      <c r="AD2" s="358"/>
      <c r="AE2" s="359"/>
    </row>
    <row r="3" spans="1:31" ht="24" customHeight="1" thickBot="1">
      <c r="A3" s="398"/>
      <c r="B3" s="403" t="s">
        <v>4</v>
      </c>
      <c r="C3" s="404"/>
      <c r="D3" s="404"/>
      <c r="E3" s="404"/>
      <c r="F3" s="404"/>
      <c r="G3" s="404"/>
      <c r="H3" s="404"/>
      <c r="I3" s="404"/>
      <c r="J3" s="404"/>
      <c r="K3" s="404"/>
      <c r="L3" s="404"/>
      <c r="M3" s="404"/>
      <c r="N3" s="404"/>
      <c r="O3" s="404"/>
      <c r="P3" s="404"/>
      <c r="Q3" s="404"/>
      <c r="R3" s="404"/>
      <c r="S3" s="404"/>
      <c r="T3" s="404"/>
      <c r="U3" s="404"/>
      <c r="V3" s="404"/>
      <c r="W3" s="404"/>
      <c r="X3" s="404"/>
      <c r="Y3" s="404"/>
      <c r="Z3" s="404"/>
      <c r="AA3" s="405"/>
      <c r="AB3" s="357" t="s">
        <v>5</v>
      </c>
      <c r="AC3" s="358"/>
      <c r="AD3" s="358"/>
      <c r="AE3" s="359"/>
    </row>
    <row r="4" spans="1:31" ht="21.75" customHeight="1" thickBot="1">
      <c r="A4" s="399"/>
      <c r="B4" s="406"/>
      <c r="C4" s="407"/>
      <c r="D4" s="407"/>
      <c r="E4" s="407"/>
      <c r="F4" s="407"/>
      <c r="G4" s="407"/>
      <c r="H4" s="407"/>
      <c r="I4" s="407"/>
      <c r="J4" s="407"/>
      <c r="K4" s="407"/>
      <c r="L4" s="407"/>
      <c r="M4" s="407"/>
      <c r="N4" s="407"/>
      <c r="O4" s="407"/>
      <c r="P4" s="407"/>
      <c r="Q4" s="407"/>
      <c r="R4" s="407"/>
      <c r="S4" s="407"/>
      <c r="T4" s="407"/>
      <c r="U4" s="407"/>
      <c r="V4" s="407"/>
      <c r="W4" s="407"/>
      <c r="X4" s="407"/>
      <c r="Y4" s="407"/>
      <c r="Z4" s="407"/>
      <c r="AA4" s="408"/>
      <c r="AB4" s="360" t="s">
        <v>6</v>
      </c>
      <c r="AC4" s="361"/>
      <c r="AD4" s="361"/>
      <c r="AE4" s="362"/>
    </row>
    <row r="5" spans="1:31" ht="9" customHeight="1" thickBot="1">
      <c r="A5" s="3"/>
      <c r="B5" s="101"/>
      <c r="C5" s="102"/>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c r="A7" s="363" t="s">
        <v>7</v>
      </c>
      <c r="B7" s="365"/>
      <c r="C7" s="394" t="s">
        <v>8</v>
      </c>
      <c r="D7" s="363" t="s">
        <v>9</v>
      </c>
      <c r="E7" s="364"/>
      <c r="F7" s="364"/>
      <c r="G7" s="364"/>
      <c r="H7" s="365"/>
      <c r="I7" s="388">
        <v>45386</v>
      </c>
      <c r="J7" s="389"/>
      <c r="K7" s="363" t="s">
        <v>10</v>
      </c>
      <c r="L7" s="365"/>
      <c r="M7" s="380" t="s">
        <v>11</v>
      </c>
      <c r="N7" s="381"/>
      <c r="O7" s="372"/>
      <c r="P7" s="373"/>
      <c r="Q7" s="4"/>
      <c r="R7" s="4"/>
      <c r="S7" s="4"/>
      <c r="T7" s="4"/>
      <c r="U7" s="4"/>
      <c r="V7" s="4"/>
      <c r="W7" s="4"/>
      <c r="X7" s="4"/>
      <c r="Y7" s="4"/>
      <c r="Z7" s="5"/>
      <c r="AA7" s="4"/>
      <c r="AB7" s="4"/>
      <c r="AD7" s="7"/>
      <c r="AE7" s="8"/>
    </row>
    <row r="8" spans="1:31" ht="15" customHeight="1">
      <c r="A8" s="366"/>
      <c r="B8" s="368"/>
      <c r="C8" s="395"/>
      <c r="D8" s="366"/>
      <c r="E8" s="367"/>
      <c r="F8" s="367"/>
      <c r="G8" s="367"/>
      <c r="H8" s="368"/>
      <c r="I8" s="390"/>
      <c r="J8" s="391"/>
      <c r="K8" s="366"/>
      <c r="L8" s="368"/>
      <c r="M8" s="416" t="s">
        <v>12</v>
      </c>
      <c r="N8" s="417"/>
      <c r="O8" s="382"/>
      <c r="P8" s="383"/>
      <c r="Q8" s="4"/>
      <c r="R8" s="4"/>
      <c r="S8" s="4"/>
      <c r="T8" s="4"/>
      <c r="U8" s="4"/>
      <c r="V8" s="4"/>
      <c r="W8" s="4"/>
      <c r="X8" s="4"/>
      <c r="Y8" s="4"/>
      <c r="Z8" s="5"/>
      <c r="AA8" s="4"/>
      <c r="AB8" s="4"/>
      <c r="AD8" s="7"/>
      <c r="AE8" s="8"/>
    </row>
    <row r="9" spans="1:31" ht="15.75" customHeight="1" thickBot="1">
      <c r="A9" s="369"/>
      <c r="B9" s="371"/>
      <c r="C9" s="396"/>
      <c r="D9" s="369"/>
      <c r="E9" s="370"/>
      <c r="F9" s="370"/>
      <c r="G9" s="370"/>
      <c r="H9" s="371"/>
      <c r="I9" s="392"/>
      <c r="J9" s="393"/>
      <c r="K9" s="369"/>
      <c r="L9" s="371"/>
      <c r="M9" s="384" t="s">
        <v>13</v>
      </c>
      <c r="N9" s="385"/>
      <c r="O9" s="386" t="s">
        <v>14</v>
      </c>
      <c r="P9" s="387"/>
      <c r="Q9" s="4"/>
      <c r="R9" s="4"/>
      <c r="S9" s="4"/>
      <c r="T9" s="4"/>
      <c r="U9" s="4"/>
      <c r="V9" s="4"/>
      <c r="W9" s="4"/>
      <c r="X9" s="4"/>
      <c r="Y9" s="4"/>
      <c r="Z9" s="5"/>
      <c r="AA9" s="4"/>
      <c r="AB9" s="4"/>
      <c r="AD9" s="7"/>
      <c r="AE9" s="8"/>
    </row>
    <row r="10" spans="1:31" ht="15" customHeight="1" thickBot="1">
      <c r="A10" s="76"/>
      <c r="B10" s="77"/>
      <c r="C10" s="77"/>
      <c r="D10" s="9"/>
      <c r="E10" s="9"/>
      <c r="F10" s="9"/>
      <c r="G10" s="9"/>
      <c r="H10" s="9"/>
      <c r="I10" s="73"/>
      <c r="J10" s="73"/>
      <c r="K10" s="9"/>
      <c r="L10" s="9"/>
      <c r="M10" s="74"/>
      <c r="N10" s="74"/>
      <c r="O10" s="75"/>
      <c r="P10" s="75"/>
      <c r="Q10" s="77"/>
      <c r="R10" s="77"/>
      <c r="S10" s="77"/>
      <c r="T10" s="77"/>
      <c r="U10" s="77"/>
      <c r="V10" s="77"/>
      <c r="W10" s="77"/>
      <c r="X10" s="77"/>
      <c r="Y10" s="77"/>
      <c r="Z10" s="78"/>
      <c r="AA10" s="77"/>
      <c r="AB10" s="77"/>
      <c r="AD10" s="79"/>
      <c r="AE10" s="80"/>
    </row>
    <row r="11" spans="1:31" ht="15" customHeight="1">
      <c r="A11" s="363" t="s">
        <v>15</v>
      </c>
      <c r="B11" s="365"/>
      <c r="C11" s="331" t="s">
        <v>16</v>
      </c>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3"/>
    </row>
    <row r="12" spans="1:31" ht="15" customHeight="1">
      <c r="A12" s="366"/>
      <c r="B12" s="368"/>
      <c r="C12" s="374"/>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6"/>
    </row>
    <row r="13" spans="1:31" ht="15" customHeight="1" thickBot="1">
      <c r="A13" s="369"/>
      <c r="B13" s="371"/>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8"/>
      <c r="AE13" s="379"/>
    </row>
    <row r="14" spans="1:31" ht="9" customHeight="1" thickBot="1">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52.5" customHeight="1" thickBot="1">
      <c r="A15" s="409" t="s">
        <v>17</v>
      </c>
      <c r="B15" s="410"/>
      <c r="C15" s="411" t="s">
        <v>18</v>
      </c>
      <c r="D15" s="412"/>
      <c r="E15" s="412"/>
      <c r="F15" s="412"/>
      <c r="G15" s="412"/>
      <c r="H15" s="412"/>
      <c r="I15" s="412"/>
      <c r="J15" s="412"/>
      <c r="K15" s="413"/>
      <c r="L15" s="414" t="s">
        <v>19</v>
      </c>
      <c r="M15" s="423"/>
      <c r="N15" s="423"/>
      <c r="O15" s="423"/>
      <c r="P15" s="423"/>
      <c r="Q15" s="415"/>
      <c r="R15" s="354" t="s">
        <v>20</v>
      </c>
      <c r="S15" s="355"/>
      <c r="T15" s="355"/>
      <c r="U15" s="355"/>
      <c r="V15" s="355"/>
      <c r="W15" s="355"/>
      <c r="X15" s="356"/>
      <c r="Y15" s="414" t="s">
        <v>21</v>
      </c>
      <c r="Z15" s="415"/>
      <c r="AA15" s="354" t="s">
        <v>22</v>
      </c>
      <c r="AB15" s="355"/>
      <c r="AC15" s="355"/>
      <c r="AD15" s="355"/>
      <c r="AE15" s="356"/>
    </row>
    <row r="16" spans="1:31" ht="9" customHeight="1" thickBot="1">
      <c r="A16" s="6"/>
      <c r="B16" s="4"/>
      <c r="C16" s="426"/>
      <c r="D16" s="426"/>
      <c r="E16" s="426"/>
      <c r="F16" s="426"/>
      <c r="G16" s="426"/>
      <c r="H16" s="426"/>
      <c r="I16" s="426"/>
      <c r="J16" s="426"/>
      <c r="K16" s="426"/>
      <c r="L16" s="426"/>
      <c r="M16" s="426"/>
      <c r="N16" s="426"/>
      <c r="O16" s="426"/>
      <c r="P16" s="426"/>
      <c r="Q16" s="426"/>
      <c r="R16" s="426"/>
      <c r="S16" s="426"/>
      <c r="T16" s="426"/>
      <c r="U16" s="426"/>
      <c r="V16" s="426"/>
      <c r="W16" s="426"/>
      <c r="X16" s="426"/>
      <c r="Y16" s="426"/>
      <c r="Z16" s="426"/>
      <c r="AA16" s="426"/>
      <c r="AB16" s="426"/>
      <c r="AD16" s="7"/>
      <c r="AE16" s="8"/>
    </row>
    <row r="17" spans="1:32" s="16" customFormat="1" ht="37.5" customHeight="1" thickBot="1">
      <c r="A17" s="409" t="s">
        <v>23</v>
      </c>
      <c r="B17" s="410"/>
      <c r="C17" s="354" t="s">
        <v>106</v>
      </c>
      <c r="D17" s="355"/>
      <c r="E17" s="355"/>
      <c r="F17" s="355"/>
      <c r="G17" s="355"/>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6"/>
    </row>
    <row r="18" spans="1:32" ht="16.5" customHeight="1" thickBot="1">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25" customHeight="1" thickBot="1">
      <c r="A19" s="414" t="s">
        <v>25</v>
      </c>
      <c r="B19" s="423"/>
      <c r="C19" s="423"/>
      <c r="D19" s="423"/>
      <c r="E19" s="423"/>
      <c r="F19" s="423"/>
      <c r="G19" s="423"/>
      <c r="H19" s="423"/>
      <c r="I19" s="423"/>
      <c r="J19" s="423"/>
      <c r="K19" s="423"/>
      <c r="L19" s="423"/>
      <c r="M19" s="423"/>
      <c r="N19" s="423"/>
      <c r="O19" s="423"/>
      <c r="P19" s="423"/>
      <c r="Q19" s="423"/>
      <c r="R19" s="423"/>
      <c r="S19" s="423"/>
      <c r="T19" s="423"/>
      <c r="U19" s="423"/>
      <c r="V19" s="423"/>
      <c r="W19" s="423"/>
      <c r="X19" s="423"/>
      <c r="Y19" s="423"/>
      <c r="Z19" s="423"/>
      <c r="AA19" s="423"/>
      <c r="AB19" s="423"/>
      <c r="AC19" s="423"/>
      <c r="AD19" s="423"/>
      <c r="AE19" s="415"/>
      <c r="AF19" s="20"/>
    </row>
    <row r="20" spans="1:32" ht="32.25" customHeight="1" thickBot="1">
      <c r="A20" s="104" t="s">
        <v>26</v>
      </c>
      <c r="B20" s="420" t="s">
        <v>27</v>
      </c>
      <c r="C20" s="421"/>
      <c r="D20" s="421"/>
      <c r="E20" s="421"/>
      <c r="F20" s="421"/>
      <c r="G20" s="421"/>
      <c r="H20" s="421"/>
      <c r="I20" s="421"/>
      <c r="J20" s="421"/>
      <c r="K20" s="421"/>
      <c r="L20" s="421"/>
      <c r="M20" s="421"/>
      <c r="N20" s="421"/>
      <c r="O20" s="422"/>
      <c r="P20" s="414" t="s">
        <v>28</v>
      </c>
      <c r="Q20" s="423"/>
      <c r="R20" s="423"/>
      <c r="S20" s="423"/>
      <c r="T20" s="423"/>
      <c r="U20" s="423"/>
      <c r="V20" s="423"/>
      <c r="W20" s="423"/>
      <c r="X20" s="423"/>
      <c r="Y20" s="423"/>
      <c r="Z20" s="423"/>
      <c r="AA20" s="423"/>
      <c r="AB20" s="423"/>
      <c r="AC20" s="423"/>
      <c r="AD20" s="423"/>
      <c r="AE20" s="415"/>
      <c r="AF20" s="20"/>
    </row>
    <row r="21" spans="1:32" ht="32.25" customHeight="1" thickBot="1">
      <c r="A21" s="142">
        <v>7312420</v>
      </c>
      <c r="B21" s="113" t="s">
        <v>29</v>
      </c>
      <c r="C21" s="114" t="s">
        <v>30</v>
      </c>
      <c r="D21" s="114" t="s">
        <v>8</v>
      </c>
      <c r="E21" s="114" t="s">
        <v>31</v>
      </c>
      <c r="F21" s="114" t="s">
        <v>32</v>
      </c>
      <c r="G21" s="114" t="s">
        <v>33</v>
      </c>
      <c r="H21" s="114" t="s">
        <v>34</v>
      </c>
      <c r="I21" s="114" t="s">
        <v>35</v>
      </c>
      <c r="J21" s="114" t="s">
        <v>36</v>
      </c>
      <c r="K21" s="114" t="s">
        <v>37</v>
      </c>
      <c r="L21" s="114" t="s">
        <v>38</v>
      </c>
      <c r="M21" s="114" t="s">
        <v>39</v>
      </c>
      <c r="N21" s="114" t="s">
        <v>40</v>
      </c>
      <c r="O21" s="115" t="s">
        <v>41</v>
      </c>
      <c r="P21" s="140"/>
      <c r="Q21" s="104" t="s">
        <v>29</v>
      </c>
      <c r="R21" s="105" t="s">
        <v>30</v>
      </c>
      <c r="S21" s="105" t="s">
        <v>8</v>
      </c>
      <c r="T21" s="105" t="s">
        <v>31</v>
      </c>
      <c r="U21" s="105" t="s">
        <v>32</v>
      </c>
      <c r="V21" s="105" t="s">
        <v>33</v>
      </c>
      <c r="W21" s="105" t="s">
        <v>34</v>
      </c>
      <c r="X21" s="105" t="s">
        <v>35</v>
      </c>
      <c r="Y21" s="105" t="s">
        <v>36</v>
      </c>
      <c r="Z21" s="105" t="s">
        <v>37</v>
      </c>
      <c r="AA21" s="105" t="s">
        <v>38</v>
      </c>
      <c r="AB21" s="105" t="s">
        <v>39</v>
      </c>
      <c r="AC21" s="105" t="s">
        <v>40</v>
      </c>
      <c r="AD21" s="139" t="s">
        <v>42</v>
      </c>
      <c r="AE21" s="139" t="s">
        <v>43</v>
      </c>
      <c r="AF21" s="1"/>
    </row>
    <row r="22" spans="1:32" ht="32.25" customHeight="1">
      <c r="A22" s="136" t="s">
        <v>44</v>
      </c>
      <c r="B22" s="158">
        <v>3667420</v>
      </c>
      <c r="C22" s="147">
        <v>3645000</v>
      </c>
      <c r="D22" s="147"/>
      <c r="E22" s="147"/>
      <c r="F22" s="83"/>
      <c r="G22" s="83"/>
      <c r="H22" s="83"/>
      <c r="I22" s="83"/>
      <c r="J22" s="83"/>
      <c r="K22" s="83"/>
      <c r="L22" s="83"/>
      <c r="M22" s="83"/>
      <c r="N22" s="83">
        <f>SUM(B22:M22)</f>
        <v>7312420</v>
      </c>
      <c r="O22" s="85"/>
      <c r="P22" s="136" t="s">
        <v>45</v>
      </c>
      <c r="Q22" s="158">
        <v>66744000</v>
      </c>
      <c r="R22" s="159">
        <v>111072000</v>
      </c>
      <c r="S22" s="106"/>
      <c r="T22" s="106">
        <v>3993000</v>
      </c>
      <c r="U22" s="106"/>
      <c r="V22" s="106"/>
      <c r="W22" s="106"/>
      <c r="X22" s="106">
        <v>133912500</v>
      </c>
      <c r="Y22" s="106"/>
      <c r="Z22" s="106"/>
      <c r="AA22" s="106"/>
      <c r="AB22" s="106"/>
      <c r="AC22" s="106">
        <f>SUM(Q22:AB22)</f>
        <v>315721500</v>
      </c>
      <c r="AE22" s="107"/>
      <c r="AF22" s="1"/>
    </row>
    <row r="23" spans="1:32" ht="32.25" customHeight="1">
      <c r="A23" s="137" t="s">
        <v>46</v>
      </c>
      <c r="B23" s="225">
        <v>0</v>
      </c>
      <c r="C23" s="149">
        <v>0</v>
      </c>
      <c r="D23" s="261"/>
      <c r="E23" s="149"/>
      <c r="F23" s="81"/>
      <c r="G23" s="81"/>
      <c r="H23" s="81"/>
      <c r="I23" s="81"/>
      <c r="J23" s="81"/>
      <c r="K23" s="81"/>
      <c r="L23" s="81"/>
      <c r="M23" s="81"/>
      <c r="N23" s="81">
        <f>SUM(B23:M23)</f>
        <v>0</v>
      </c>
      <c r="O23" s="94" t="str">
        <f>IFERROR(N23/(SUMIF(B23:M23,"&gt;0",B22:M22))," ")</f>
        <v xml:space="preserve"> </v>
      </c>
      <c r="P23" s="137" t="s">
        <v>47</v>
      </c>
      <c r="Q23" s="148">
        <v>66744000</v>
      </c>
      <c r="R23" s="149">
        <v>98400000</v>
      </c>
      <c r="S23" s="149">
        <v>12672000</v>
      </c>
      <c r="T23" s="149"/>
      <c r="U23" s="149"/>
      <c r="V23" s="149"/>
      <c r="W23" s="149"/>
      <c r="X23" s="149"/>
      <c r="Y23" s="149"/>
      <c r="Z23" s="149"/>
      <c r="AA23" s="149"/>
      <c r="AB23" s="149"/>
      <c r="AC23" s="81">
        <f t="shared" ref="AC23:AC25" si="0">SUM(Q23:AB23)</f>
        <v>177816000</v>
      </c>
      <c r="AD23" s="265">
        <f>AC23/SUM(Q22:S22)</f>
        <v>1</v>
      </c>
      <c r="AE23" s="86">
        <f>AC23/AC22</f>
        <v>0.56320522992574151</v>
      </c>
      <c r="AF23" s="1"/>
    </row>
    <row r="24" spans="1:32" ht="32.25" customHeight="1">
      <c r="A24" s="137" t="s">
        <v>48</v>
      </c>
      <c r="B24" s="82">
        <f>+A21-B23</f>
        <v>7312420</v>
      </c>
      <c r="C24" s="81">
        <f>+B24-C23</f>
        <v>7312420</v>
      </c>
      <c r="D24" s="261"/>
      <c r="E24" s="149"/>
      <c r="F24" s="81"/>
      <c r="G24" s="81"/>
      <c r="H24" s="81"/>
      <c r="I24" s="81"/>
      <c r="J24" s="81"/>
      <c r="K24" s="81"/>
      <c r="L24" s="81"/>
      <c r="M24" s="81"/>
      <c r="N24" s="81">
        <f>MIN(B24:M24)</f>
        <v>7312420</v>
      </c>
      <c r="O24" s="84"/>
      <c r="P24" s="137" t="s">
        <v>44</v>
      </c>
      <c r="Q24" s="82"/>
      <c r="R24" s="196">
        <v>600800</v>
      </c>
      <c r="S24" s="195">
        <v>21436000</v>
      </c>
      <c r="T24" s="195">
        <v>29636000</v>
      </c>
      <c r="U24" s="195">
        <v>29636000</v>
      </c>
      <c r="V24" s="195">
        <v>29636000</v>
      </c>
      <c r="W24" s="195">
        <v>33028200</v>
      </c>
      <c r="X24" s="195">
        <v>29636000</v>
      </c>
      <c r="Y24" s="195">
        <v>29636000</v>
      </c>
      <c r="Z24" s="195">
        <v>29636000</v>
      </c>
      <c r="AA24" s="195">
        <v>29636000</v>
      </c>
      <c r="AB24" s="195">
        <v>53204500</v>
      </c>
      <c r="AC24" s="81">
        <f t="shared" si="0"/>
        <v>315721500</v>
      </c>
      <c r="AD24" s="211"/>
      <c r="AE24" s="108"/>
      <c r="AF24" s="1"/>
    </row>
    <row r="25" spans="1:32" ht="32.25" customHeight="1" thickBot="1">
      <c r="A25" s="138" t="s">
        <v>49</v>
      </c>
      <c r="B25" s="231">
        <v>3667420</v>
      </c>
      <c r="C25" s="150">
        <v>3645000</v>
      </c>
      <c r="D25" s="262"/>
      <c r="E25" s="150"/>
      <c r="F25" s="117"/>
      <c r="G25" s="117"/>
      <c r="H25" s="117"/>
      <c r="I25" s="117"/>
      <c r="J25" s="117"/>
      <c r="K25" s="117"/>
      <c r="L25" s="117"/>
      <c r="M25" s="117"/>
      <c r="N25" s="117">
        <f>SUM(B25:M25)</f>
        <v>7312420</v>
      </c>
      <c r="O25" s="174">
        <f>+N25/N22</f>
        <v>1</v>
      </c>
      <c r="P25" s="138" t="s">
        <v>49</v>
      </c>
      <c r="Q25" s="116"/>
      <c r="R25" s="117">
        <v>600800</v>
      </c>
      <c r="S25" s="117">
        <v>22569667</v>
      </c>
      <c r="T25" s="117"/>
      <c r="U25" s="117"/>
      <c r="V25" s="117"/>
      <c r="W25" s="117"/>
      <c r="X25" s="117"/>
      <c r="Y25" s="117"/>
      <c r="Z25" s="117"/>
      <c r="AA25" s="117"/>
      <c r="AB25" s="117"/>
      <c r="AC25" s="117">
        <f t="shared" si="0"/>
        <v>23170467</v>
      </c>
      <c r="AD25" s="212">
        <f>AC25/SUM(Q24:S24)</f>
        <v>1.0514442659551295</v>
      </c>
      <c r="AE25" s="118">
        <f>AC25/AC24</f>
        <v>7.3388942469866644E-2</v>
      </c>
      <c r="AF25" s="1"/>
    </row>
    <row r="26" spans="1:32" customFormat="1" ht="16.5" customHeight="1" thickBot="1"/>
    <row r="27" spans="1:32" ht="33.950000000000003" customHeight="1">
      <c r="A27" s="427" t="s">
        <v>50</v>
      </c>
      <c r="B27" s="428"/>
      <c r="C27" s="428"/>
      <c r="D27" s="428"/>
      <c r="E27" s="428"/>
      <c r="F27" s="428"/>
      <c r="G27" s="428"/>
      <c r="H27" s="428"/>
      <c r="I27" s="428"/>
      <c r="J27" s="428"/>
      <c r="K27" s="428"/>
      <c r="L27" s="428"/>
      <c r="M27" s="428"/>
      <c r="N27" s="428"/>
      <c r="O27" s="428"/>
      <c r="P27" s="428"/>
      <c r="Q27" s="428"/>
      <c r="R27" s="428"/>
      <c r="S27" s="428"/>
      <c r="T27" s="428"/>
      <c r="U27" s="428"/>
      <c r="V27" s="428"/>
      <c r="W27" s="428"/>
      <c r="X27" s="428"/>
      <c r="Y27" s="428"/>
      <c r="Z27" s="428"/>
      <c r="AA27" s="428"/>
      <c r="AB27" s="428"/>
      <c r="AC27" s="428"/>
      <c r="AD27" s="428"/>
      <c r="AE27" s="429"/>
    </row>
    <row r="28" spans="1:32" ht="15" customHeight="1">
      <c r="A28" s="328" t="s">
        <v>51</v>
      </c>
      <c r="B28" s="330" t="s">
        <v>52</v>
      </c>
      <c r="C28" s="330"/>
      <c r="D28" s="330" t="s">
        <v>53</v>
      </c>
      <c r="E28" s="330"/>
      <c r="F28" s="330"/>
      <c r="G28" s="330"/>
      <c r="H28" s="330"/>
      <c r="I28" s="330"/>
      <c r="J28" s="330"/>
      <c r="K28" s="330"/>
      <c r="L28" s="330"/>
      <c r="M28" s="330"/>
      <c r="N28" s="330"/>
      <c r="O28" s="330"/>
      <c r="P28" s="330" t="s">
        <v>40</v>
      </c>
      <c r="Q28" s="330" t="s">
        <v>54</v>
      </c>
      <c r="R28" s="330"/>
      <c r="S28" s="330"/>
      <c r="T28" s="330"/>
      <c r="U28" s="330"/>
      <c r="V28" s="330"/>
      <c r="W28" s="330"/>
      <c r="X28" s="330"/>
      <c r="Y28" s="330" t="s">
        <v>55</v>
      </c>
      <c r="Z28" s="330"/>
      <c r="AA28" s="330"/>
      <c r="AB28" s="330"/>
      <c r="AC28" s="330"/>
      <c r="AD28" s="330"/>
      <c r="AE28" s="352"/>
    </row>
    <row r="29" spans="1:32" ht="27" customHeight="1">
      <c r="A29" s="328"/>
      <c r="B29" s="330"/>
      <c r="C29" s="330"/>
      <c r="D29" s="100" t="s">
        <v>29</v>
      </c>
      <c r="E29" s="100" t="s">
        <v>30</v>
      </c>
      <c r="F29" s="100" t="s">
        <v>8</v>
      </c>
      <c r="G29" s="100" t="s">
        <v>31</v>
      </c>
      <c r="H29" s="100" t="s">
        <v>32</v>
      </c>
      <c r="I29" s="100" t="s">
        <v>33</v>
      </c>
      <c r="J29" s="100" t="s">
        <v>34</v>
      </c>
      <c r="K29" s="100" t="s">
        <v>35</v>
      </c>
      <c r="L29" s="100" t="s">
        <v>36</v>
      </c>
      <c r="M29" s="100" t="s">
        <v>37</v>
      </c>
      <c r="N29" s="100" t="s">
        <v>38</v>
      </c>
      <c r="O29" s="100" t="s">
        <v>39</v>
      </c>
      <c r="P29" s="330"/>
      <c r="Q29" s="330"/>
      <c r="R29" s="330"/>
      <c r="S29" s="330"/>
      <c r="T29" s="330"/>
      <c r="U29" s="330"/>
      <c r="V29" s="330"/>
      <c r="W29" s="330"/>
      <c r="X29" s="330"/>
      <c r="Y29" s="330"/>
      <c r="Z29" s="330"/>
      <c r="AA29" s="330"/>
      <c r="AB29" s="330"/>
      <c r="AC29" s="330"/>
      <c r="AD29" s="330"/>
      <c r="AE29" s="352"/>
    </row>
    <row r="30" spans="1:32" ht="101.25" customHeight="1">
      <c r="A30" s="109" t="str">
        <f>C17</f>
        <v>4 - Realizar el seguimiento de 2 Políticas Públicas lideradas por la Secretaría Distrital de la Mujer</v>
      </c>
      <c r="B30" s="425" t="s">
        <v>56</v>
      </c>
      <c r="C30" s="425"/>
      <c r="D30" s="103"/>
      <c r="E30" s="103"/>
      <c r="F30" s="103"/>
      <c r="G30" s="103"/>
      <c r="H30" s="103"/>
      <c r="I30" s="103"/>
      <c r="J30" s="103"/>
      <c r="K30" s="103"/>
      <c r="L30" s="103"/>
      <c r="M30" s="103"/>
      <c r="N30" s="103"/>
      <c r="O30" s="103"/>
      <c r="P30" s="110">
        <f>SUM(D30:O30)</f>
        <v>0</v>
      </c>
      <c r="Q30" s="424" t="s">
        <v>57</v>
      </c>
      <c r="R30" s="424"/>
      <c r="S30" s="424"/>
      <c r="T30" s="424"/>
      <c r="U30" s="424"/>
      <c r="V30" s="424"/>
      <c r="W30" s="424"/>
      <c r="X30" s="424"/>
      <c r="Y30" s="418" t="s">
        <v>58</v>
      </c>
      <c r="Z30" s="418"/>
      <c r="AA30" s="418"/>
      <c r="AB30" s="418"/>
      <c r="AC30" s="418"/>
      <c r="AD30" s="418"/>
      <c r="AE30" s="419"/>
    </row>
    <row r="31" spans="1:32" ht="12" customHeight="1" thickBot="1">
      <c r="A31" s="119"/>
      <c r="B31" s="120"/>
      <c r="C31" s="120"/>
      <c r="D31" s="9"/>
      <c r="E31" s="9"/>
      <c r="F31" s="9"/>
      <c r="G31" s="9"/>
      <c r="H31" s="9"/>
      <c r="I31" s="9"/>
      <c r="J31" s="9"/>
      <c r="K31" s="9"/>
      <c r="L31" s="9"/>
      <c r="M31" s="9"/>
      <c r="N31" s="9"/>
      <c r="O31" s="9"/>
      <c r="P31" s="121"/>
      <c r="Q31" s="122"/>
      <c r="R31" s="122"/>
      <c r="S31" s="122"/>
      <c r="T31" s="122"/>
      <c r="U31" s="122"/>
      <c r="V31" s="122"/>
      <c r="W31" s="122"/>
      <c r="X31" s="122"/>
      <c r="Y31" s="122"/>
      <c r="Z31" s="122"/>
      <c r="AA31" s="122"/>
      <c r="AB31" s="122"/>
      <c r="AC31" s="122"/>
      <c r="AD31" s="122"/>
      <c r="AE31" s="123"/>
    </row>
    <row r="32" spans="1:32" ht="45" customHeight="1">
      <c r="A32" s="331" t="s">
        <v>59</v>
      </c>
      <c r="B32" s="332"/>
      <c r="C32" s="332"/>
      <c r="D32" s="332"/>
      <c r="E32" s="332"/>
      <c r="F32" s="332"/>
      <c r="G32" s="332"/>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3"/>
    </row>
    <row r="33" spans="1:41" ht="23.25" customHeight="1">
      <c r="A33" s="328" t="s">
        <v>107</v>
      </c>
      <c r="B33" s="330" t="s">
        <v>60</v>
      </c>
      <c r="C33" s="330" t="s">
        <v>52</v>
      </c>
      <c r="D33" s="330" t="s">
        <v>61</v>
      </c>
      <c r="E33" s="330"/>
      <c r="F33" s="330"/>
      <c r="G33" s="330"/>
      <c r="H33" s="330"/>
      <c r="I33" s="330"/>
      <c r="J33" s="330"/>
      <c r="K33" s="330"/>
      <c r="L33" s="330"/>
      <c r="M33" s="330"/>
      <c r="N33" s="330"/>
      <c r="O33" s="330"/>
      <c r="P33" s="330"/>
      <c r="Q33" s="330" t="s">
        <v>62</v>
      </c>
      <c r="R33" s="330"/>
      <c r="S33" s="330"/>
      <c r="T33" s="330"/>
      <c r="U33" s="330"/>
      <c r="V33" s="330"/>
      <c r="W33" s="330"/>
      <c r="X33" s="330"/>
      <c r="Y33" s="330"/>
      <c r="Z33" s="330"/>
      <c r="AA33" s="330"/>
      <c r="AB33" s="330"/>
      <c r="AC33" s="330"/>
      <c r="AD33" s="330"/>
      <c r="AE33" s="352"/>
      <c r="AG33" s="21"/>
      <c r="AH33" s="21"/>
      <c r="AI33" s="21"/>
      <c r="AJ33" s="21"/>
      <c r="AK33" s="21"/>
      <c r="AL33" s="21"/>
      <c r="AM33" s="21"/>
      <c r="AN33" s="21"/>
      <c r="AO33" s="21"/>
    </row>
    <row r="34" spans="1:41" ht="27" customHeight="1">
      <c r="A34" s="328"/>
      <c r="B34" s="330"/>
      <c r="C34" s="353"/>
      <c r="D34" s="162" t="s">
        <v>29</v>
      </c>
      <c r="E34" s="100" t="s">
        <v>30</v>
      </c>
      <c r="F34" s="100" t="s">
        <v>8</v>
      </c>
      <c r="G34" s="100" t="s">
        <v>31</v>
      </c>
      <c r="H34" s="100" t="s">
        <v>32</v>
      </c>
      <c r="I34" s="100" t="s">
        <v>33</v>
      </c>
      <c r="J34" s="100" t="s">
        <v>34</v>
      </c>
      <c r="K34" s="100" t="s">
        <v>35</v>
      </c>
      <c r="L34" s="100" t="s">
        <v>36</v>
      </c>
      <c r="M34" s="100" t="s">
        <v>37</v>
      </c>
      <c r="N34" s="100" t="s">
        <v>38</v>
      </c>
      <c r="O34" s="100" t="s">
        <v>39</v>
      </c>
      <c r="P34" s="100" t="s">
        <v>40</v>
      </c>
      <c r="Q34" s="272" t="s">
        <v>63</v>
      </c>
      <c r="R34" s="273"/>
      <c r="S34" s="273"/>
      <c r="T34" s="334"/>
      <c r="U34" s="330" t="s">
        <v>64</v>
      </c>
      <c r="V34" s="330"/>
      <c r="W34" s="330"/>
      <c r="X34" s="330"/>
      <c r="Y34" s="330" t="s">
        <v>65</v>
      </c>
      <c r="Z34" s="330"/>
      <c r="AA34" s="330"/>
      <c r="AB34" s="330"/>
      <c r="AC34" s="330" t="s">
        <v>66</v>
      </c>
      <c r="AD34" s="330"/>
      <c r="AE34" s="352"/>
      <c r="AG34" s="21"/>
      <c r="AH34" s="21"/>
      <c r="AI34" s="21"/>
      <c r="AJ34" s="21"/>
      <c r="AK34" s="21"/>
      <c r="AL34" s="21"/>
      <c r="AM34" s="21"/>
      <c r="AN34" s="21"/>
      <c r="AO34" s="21"/>
    </row>
    <row r="35" spans="1:41" ht="221.25" customHeight="1">
      <c r="A35" s="323" t="str">
        <f>C17</f>
        <v>4 - Realizar el seguimiento de 2 Políticas Públicas lideradas por la Secretaría Distrital de la Mujer</v>
      </c>
      <c r="B35" s="325">
        <v>0.15</v>
      </c>
      <c r="C35" s="164" t="s">
        <v>67</v>
      </c>
      <c r="D35" s="165">
        <v>2</v>
      </c>
      <c r="E35" s="161">
        <v>2</v>
      </c>
      <c r="F35" s="22">
        <v>2</v>
      </c>
      <c r="G35" s="22">
        <v>2</v>
      </c>
      <c r="H35" s="22">
        <v>2</v>
      </c>
      <c r="I35" s="22">
        <v>2</v>
      </c>
      <c r="J35" s="22">
        <v>2</v>
      </c>
      <c r="K35" s="22">
        <v>2</v>
      </c>
      <c r="L35" s="22">
        <v>2</v>
      </c>
      <c r="M35" s="22">
        <v>2</v>
      </c>
      <c r="N35" s="22">
        <v>2</v>
      </c>
      <c r="O35" s="22">
        <v>2</v>
      </c>
      <c r="P35" s="22">
        <f>MAX(D35:O35)</f>
        <v>2</v>
      </c>
      <c r="Q35" s="454" t="s">
        <v>108</v>
      </c>
      <c r="R35" s="455"/>
      <c r="S35" s="455"/>
      <c r="T35" s="456"/>
      <c r="U35" s="454" t="s">
        <v>109</v>
      </c>
      <c r="V35" s="455"/>
      <c r="W35" s="455"/>
      <c r="X35" s="456"/>
      <c r="Y35" s="444" t="s">
        <v>110</v>
      </c>
      <c r="Z35" s="445"/>
      <c r="AA35" s="445"/>
      <c r="AB35" s="460"/>
      <c r="AC35" s="444" t="s">
        <v>111</v>
      </c>
      <c r="AD35" s="445"/>
      <c r="AE35" s="446"/>
      <c r="AG35" s="21"/>
      <c r="AH35" s="21"/>
      <c r="AI35" s="21"/>
      <c r="AJ35" s="21"/>
      <c r="AK35" s="21"/>
      <c r="AL35" s="21"/>
      <c r="AM35" s="21"/>
      <c r="AN35" s="21"/>
      <c r="AO35" s="21"/>
    </row>
    <row r="36" spans="1:41" ht="221.25" customHeight="1" thickBot="1">
      <c r="A36" s="324"/>
      <c r="B36" s="453"/>
      <c r="C36" s="223" t="s">
        <v>72</v>
      </c>
      <c r="D36" s="224">
        <v>2</v>
      </c>
      <c r="E36" s="224">
        <v>2</v>
      </c>
      <c r="F36" s="246">
        <v>2</v>
      </c>
      <c r="G36" s="172"/>
      <c r="H36" s="172"/>
      <c r="I36" s="172"/>
      <c r="J36" s="172"/>
      <c r="K36" s="172"/>
      <c r="L36" s="172"/>
      <c r="M36" s="172"/>
      <c r="N36" s="172"/>
      <c r="O36" s="172"/>
      <c r="P36" s="171">
        <v>2</v>
      </c>
      <c r="Q36" s="457"/>
      <c r="R36" s="458"/>
      <c r="S36" s="458"/>
      <c r="T36" s="459"/>
      <c r="U36" s="457"/>
      <c r="V36" s="458"/>
      <c r="W36" s="458"/>
      <c r="X36" s="459"/>
      <c r="Y36" s="447"/>
      <c r="Z36" s="448"/>
      <c r="AA36" s="448"/>
      <c r="AB36" s="461"/>
      <c r="AC36" s="447"/>
      <c r="AD36" s="448"/>
      <c r="AE36" s="449"/>
      <c r="AG36" s="21"/>
      <c r="AH36" s="21"/>
      <c r="AI36" s="21"/>
      <c r="AJ36" s="21"/>
      <c r="AK36" s="21"/>
      <c r="AL36" s="21"/>
      <c r="AM36" s="21"/>
      <c r="AN36" s="21"/>
      <c r="AO36" s="21"/>
    </row>
    <row r="37" spans="1:41" customFormat="1" ht="17.25" customHeight="1" thickBot="1"/>
    <row r="38" spans="1:41" ht="45" customHeight="1" thickBot="1">
      <c r="A38" s="354" t="s">
        <v>73</v>
      </c>
      <c r="B38" s="355"/>
      <c r="C38" s="355"/>
      <c r="D38" s="355"/>
      <c r="E38" s="355"/>
      <c r="F38" s="355"/>
      <c r="G38" s="355"/>
      <c r="H38" s="355"/>
      <c r="I38" s="355"/>
      <c r="J38" s="355"/>
      <c r="K38" s="355"/>
      <c r="L38" s="355"/>
      <c r="M38" s="355"/>
      <c r="N38" s="355"/>
      <c r="O38" s="355"/>
      <c r="P38" s="355"/>
      <c r="Q38" s="355"/>
      <c r="R38" s="355"/>
      <c r="S38" s="355"/>
      <c r="T38" s="355"/>
      <c r="U38" s="355"/>
      <c r="V38" s="355"/>
      <c r="W38" s="355"/>
      <c r="X38" s="355"/>
      <c r="Y38" s="355"/>
      <c r="Z38" s="355"/>
      <c r="AA38" s="355"/>
      <c r="AB38" s="355"/>
      <c r="AC38" s="355"/>
      <c r="AD38" s="355"/>
      <c r="AE38" s="356"/>
      <c r="AG38" s="21"/>
      <c r="AH38" s="21"/>
      <c r="AI38" s="21"/>
      <c r="AJ38" s="21"/>
      <c r="AK38" s="21"/>
      <c r="AL38" s="21"/>
      <c r="AM38" s="21"/>
      <c r="AN38" s="21"/>
      <c r="AO38" s="21"/>
    </row>
    <row r="39" spans="1:41" ht="26.25" customHeight="1">
      <c r="A39" s="327" t="s">
        <v>74</v>
      </c>
      <c r="B39" s="329" t="s">
        <v>75</v>
      </c>
      <c r="C39" s="335" t="s">
        <v>76</v>
      </c>
      <c r="D39" s="337" t="s">
        <v>77</v>
      </c>
      <c r="E39" s="338"/>
      <c r="F39" s="338"/>
      <c r="G39" s="338"/>
      <c r="H39" s="338"/>
      <c r="I39" s="338"/>
      <c r="J39" s="338"/>
      <c r="K39" s="338"/>
      <c r="L39" s="338"/>
      <c r="M39" s="338"/>
      <c r="N39" s="338"/>
      <c r="O39" s="338"/>
      <c r="P39" s="339"/>
      <c r="Q39" s="329" t="s">
        <v>78</v>
      </c>
      <c r="R39" s="329"/>
      <c r="S39" s="329"/>
      <c r="T39" s="329"/>
      <c r="U39" s="329"/>
      <c r="V39" s="329"/>
      <c r="W39" s="329"/>
      <c r="X39" s="329"/>
      <c r="Y39" s="335"/>
      <c r="Z39" s="335"/>
      <c r="AA39" s="335"/>
      <c r="AB39" s="335"/>
      <c r="AC39" s="335"/>
      <c r="AD39" s="335"/>
      <c r="AE39" s="450"/>
      <c r="AG39" s="21"/>
      <c r="AH39" s="21"/>
      <c r="AI39" s="21"/>
      <c r="AJ39" s="21"/>
      <c r="AK39" s="21"/>
      <c r="AL39" s="21"/>
      <c r="AM39" s="21"/>
      <c r="AN39" s="21"/>
      <c r="AO39" s="21"/>
    </row>
    <row r="40" spans="1:41" ht="26.25" customHeight="1">
      <c r="A40" s="328"/>
      <c r="B40" s="330"/>
      <c r="C40" s="336"/>
      <c r="D40" s="100" t="s">
        <v>79</v>
      </c>
      <c r="E40" s="100" t="s">
        <v>80</v>
      </c>
      <c r="F40" s="100" t="s">
        <v>81</v>
      </c>
      <c r="G40" s="100" t="s">
        <v>82</v>
      </c>
      <c r="H40" s="100" t="s">
        <v>83</v>
      </c>
      <c r="I40" s="100" t="s">
        <v>84</v>
      </c>
      <c r="J40" s="100" t="s">
        <v>85</v>
      </c>
      <c r="K40" s="100" t="s">
        <v>86</v>
      </c>
      <c r="L40" s="100" t="s">
        <v>87</v>
      </c>
      <c r="M40" s="100" t="s">
        <v>88</v>
      </c>
      <c r="N40" s="100" t="s">
        <v>89</v>
      </c>
      <c r="O40" s="100" t="s">
        <v>90</v>
      </c>
      <c r="P40" s="100" t="s">
        <v>91</v>
      </c>
      <c r="Q40" s="272" t="s">
        <v>92</v>
      </c>
      <c r="R40" s="273"/>
      <c r="S40" s="273"/>
      <c r="T40" s="273"/>
      <c r="U40" s="273"/>
      <c r="V40" s="273"/>
      <c r="W40" s="273"/>
      <c r="X40" s="273"/>
      <c r="Y40" s="451" t="s">
        <v>93</v>
      </c>
      <c r="Z40" s="451"/>
      <c r="AA40" s="451"/>
      <c r="AB40" s="451"/>
      <c r="AC40" s="451"/>
      <c r="AD40" s="451"/>
      <c r="AE40" s="452"/>
      <c r="AG40" s="26"/>
      <c r="AH40" s="26"/>
      <c r="AI40" s="26"/>
      <c r="AJ40" s="26"/>
      <c r="AK40" s="26"/>
      <c r="AL40" s="26"/>
      <c r="AM40" s="26"/>
      <c r="AN40" s="26"/>
      <c r="AO40" s="26"/>
    </row>
    <row r="41" spans="1:41" ht="117.75" customHeight="1">
      <c r="A41" s="430" t="s">
        <v>112</v>
      </c>
      <c r="B41" s="431">
        <v>0.08</v>
      </c>
      <c r="C41" s="30" t="s">
        <v>67</v>
      </c>
      <c r="D41" s="151">
        <v>0</v>
      </c>
      <c r="E41" s="151">
        <v>0.1</v>
      </c>
      <c r="F41" s="151">
        <v>0.3</v>
      </c>
      <c r="G41" s="151">
        <v>0.3</v>
      </c>
      <c r="H41" s="151">
        <v>0.3</v>
      </c>
      <c r="I41" s="31"/>
      <c r="J41" s="31"/>
      <c r="K41" s="31"/>
      <c r="L41" s="31"/>
      <c r="M41" s="31"/>
      <c r="N41" s="31"/>
      <c r="O41" s="31"/>
      <c r="P41" s="111">
        <f t="shared" ref="P41:P44" si="1">SUM(D41:O41)</f>
        <v>1</v>
      </c>
      <c r="Q41" s="432" t="s">
        <v>636</v>
      </c>
      <c r="R41" s="433"/>
      <c r="S41" s="433"/>
      <c r="T41" s="433"/>
      <c r="U41" s="433"/>
      <c r="V41" s="433"/>
      <c r="W41" s="433"/>
      <c r="X41" s="433"/>
      <c r="Y41" s="303" t="s">
        <v>113</v>
      </c>
      <c r="Z41" s="303"/>
      <c r="AA41" s="303"/>
      <c r="AB41" s="303"/>
      <c r="AC41" s="303"/>
      <c r="AD41" s="303"/>
      <c r="AE41" s="304"/>
      <c r="AG41" s="27"/>
      <c r="AH41" s="27"/>
      <c r="AI41" s="27"/>
      <c r="AJ41" s="27"/>
      <c r="AK41" s="27"/>
      <c r="AL41" s="27"/>
      <c r="AM41" s="27"/>
      <c r="AN41" s="27"/>
      <c r="AO41" s="27"/>
    </row>
    <row r="42" spans="1:41" ht="190.5" customHeight="1">
      <c r="A42" s="430"/>
      <c r="B42" s="431"/>
      <c r="C42" s="28" t="s">
        <v>72</v>
      </c>
      <c r="D42" s="29">
        <v>0.02</v>
      </c>
      <c r="E42" s="29">
        <v>0.1</v>
      </c>
      <c r="F42" s="29">
        <v>0.3</v>
      </c>
      <c r="G42" s="29"/>
      <c r="H42" s="29"/>
      <c r="I42" s="29"/>
      <c r="J42" s="29"/>
      <c r="K42" s="29"/>
      <c r="L42" s="29"/>
      <c r="M42" s="29"/>
      <c r="N42" s="29"/>
      <c r="O42" s="29"/>
      <c r="P42" s="111">
        <f t="shared" si="1"/>
        <v>0.42</v>
      </c>
      <c r="Q42" s="434"/>
      <c r="R42" s="435"/>
      <c r="S42" s="435"/>
      <c r="T42" s="435"/>
      <c r="U42" s="435"/>
      <c r="V42" s="435"/>
      <c r="W42" s="435"/>
      <c r="X42" s="435"/>
      <c r="Y42" s="303"/>
      <c r="Z42" s="303"/>
      <c r="AA42" s="303"/>
      <c r="AB42" s="303"/>
      <c r="AC42" s="303"/>
      <c r="AD42" s="303"/>
      <c r="AE42" s="304"/>
    </row>
    <row r="43" spans="1:41" ht="96" customHeight="1">
      <c r="A43" s="430" t="s">
        <v>114</v>
      </c>
      <c r="B43" s="431">
        <v>7.0000000000000007E-2</v>
      </c>
      <c r="C43" s="30" t="s">
        <v>67</v>
      </c>
      <c r="D43" s="151">
        <v>0</v>
      </c>
      <c r="E43" s="151">
        <v>0.1</v>
      </c>
      <c r="F43" s="151">
        <v>0.3</v>
      </c>
      <c r="G43" s="151">
        <v>0.3</v>
      </c>
      <c r="H43" s="151">
        <v>0.3</v>
      </c>
      <c r="I43" s="31"/>
      <c r="J43" s="31"/>
      <c r="K43" s="31"/>
      <c r="L43" s="31"/>
      <c r="M43" s="31"/>
      <c r="N43" s="31"/>
      <c r="O43" s="31"/>
      <c r="P43" s="111">
        <f t="shared" si="1"/>
        <v>1</v>
      </c>
      <c r="Q43" s="266" t="s">
        <v>637</v>
      </c>
      <c r="R43" s="290"/>
      <c r="S43" s="290"/>
      <c r="T43" s="290"/>
      <c r="U43" s="290"/>
      <c r="V43" s="290"/>
      <c r="W43" s="290"/>
      <c r="X43" s="438"/>
      <c r="Y43" s="303" t="s">
        <v>115</v>
      </c>
      <c r="Z43" s="303"/>
      <c r="AA43" s="303"/>
      <c r="AB43" s="303"/>
      <c r="AC43" s="303"/>
      <c r="AD43" s="303"/>
      <c r="AE43" s="304"/>
    </row>
    <row r="44" spans="1:41" ht="96" customHeight="1" thickBot="1">
      <c r="A44" s="436"/>
      <c r="B44" s="437"/>
      <c r="C44" s="24" t="s">
        <v>72</v>
      </c>
      <c r="D44" s="32">
        <v>0.02</v>
      </c>
      <c r="E44" s="32">
        <v>0.1</v>
      </c>
      <c r="F44" s="32">
        <v>0.3</v>
      </c>
      <c r="G44" s="32"/>
      <c r="H44" s="32"/>
      <c r="I44" s="32"/>
      <c r="J44" s="32"/>
      <c r="K44" s="32"/>
      <c r="L44" s="32"/>
      <c r="M44" s="32"/>
      <c r="N44" s="32"/>
      <c r="O44" s="32"/>
      <c r="P44" s="112">
        <f t="shared" si="1"/>
        <v>0.42</v>
      </c>
      <c r="Q44" s="439"/>
      <c r="R44" s="440"/>
      <c r="S44" s="440"/>
      <c r="T44" s="440"/>
      <c r="U44" s="440"/>
      <c r="V44" s="440"/>
      <c r="W44" s="440"/>
      <c r="X44" s="441"/>
      <c r="Y44" s="442"/>
      <c r="Z44" s="442"/>
      <c r="AA44" s="442"/>
      <c r="AB44" s="442"/>
      <c r="AC44" s="442"/>
      <c r="AD44" s="442"/>
      <c r="AE44" s="443"/>
    </row>
    <row r="45" spans="1:41" ht="15" customHeight="1">
      <c r="A45" s="2" t="s">
        <v>105</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O7:P7"/>
    <mergeCell ref="M8:N8"/>
    <mergeCell ref="M9:N9"/>
    <mergeCell ref="O8:P8"/>
    <mergeCell ref="O9:P9"/>
    <mergeCell ref="A15:B15"/>
    <mergeCell ref="C15:K15"/>
    <mergeCell ref="L15:Q15"/>
    <mergeCell ref="Y15:Z15"/>
    <mergeCell ref="AA15:AE15"/>
    <mergeCell ref="R15:X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00000000-0002-0000-0100-000000000000}">
      <formula1>$B$21:$M$21</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 type="textLength" operator="lessThanOrEqual" allowBlank="1" showInputMessage="1" showErrorMessage="1" errorTitle="Máximo 2.000 caracteres" error="Máximo 2.000 caracteres" sqref="AC35 Q35 Y35 Q43 Q41 U35" xr:uid="{00000000-0002-0000-0100-000002000000}">
      <formula1>2000</formula1>
    </dataValidation>
  </dataValidations>
  <hyperlinks>
    <hyperlink ref="Y41" r:id="rId1" xr:uid="{00000000-0004-0000-0100-000000000000}"/>
    <hyperlink ref="Y43" r:id="rId2" xr:uid="{00000000-0004-0000-0100-000001000000}"/>
  </hyperlinks>
  <pageMargins left="0.25" right="0.25" top="0.75" bottom="0.75" header="0.3" footer="0.3"/>
  <pageSetup scale="20" orientation="landscape" r:id="rId3"/>
  <headerFooter>
    <oddFooter>&amp;C_x000D_&amp;1#&amp;"Calibri"&amp;10&amp;K000000 Información Pública</oddFooter>
  </headerFooter>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5"/>
  <sheetViews>
    <sheetView showGridLines="0" topLeftCell="E5" zoomScale="80" zoomScaleNormal="80" workbookViewId="0">
      <selection activeCell="I7" sqref="I7:J9"/>
    </sheetView>
  </sheetViews>
  <sheetFormatPr baseColWidth="10" defaultColWidth="10.85546875" defaultRowHeight="15"/>
  <cols>
    <col min="1" max="1" width="38.42578125" style="2" customWidth="1"/>
    <col min="2" max="2" width="20.42578125" style="2" customWidth="1"/>
    <col min="3" max="7" width="20.7109375" style="2" customWidth="1"/>
    <col min="8" max="8" width="29.140625" style="2" customWidth="1"/>
    <col min="9"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c r="A1" s="397"/>
      <c r="B1" s="400" t="s">
        <v>0</v>
      </c>
      <c r="C1" s="401"/>
      <c r="D1" s="401"/>
      <c r="E1" s="401"/>
      <c r="F1" s="401"/>
      <c r="G1" s="401"/>
      <c r="H1" s="401"/>
      <c r="I1" s="401"/>
      <c r="J1" s="401"/>
      <c r="K1" s="401"/>
      <c r="L1" s="401"/>
      <c r="M1" s="401"/>
      <c r="N1" s="401"/>
      <c r="O1" s="401"/>
      <c r="P1" s="401"/>
      <c r="Q1" s="401"/>
      <c r="R1" s="401"/>
      <c r="S1" s="401"/>
      <c r="T1" s="401"/>
      <c r="U1" s="401"/>
      <c r="V1" s="401"/>
      <c r="W1" s="401"/>
      <c r="X1" s="401"/>
      <c r="Y1" s="401"/>
      <c r="Z1" s="401"/>
      <c r="AA1" s="402"/>
      <c r="AB1" s="357" t="s">
        <v>1</v>
      </c>
      <c r="AC1" s="358"/>
      <c r="AD1" s="358"/>
      <c r="AE1" s="359"/>
    </row>
    <row r="2" spans="1:31" ht="30.75" customHeight="1" thickBot="1">
      <c r="A2" s="398"/>
      <c r="B2" s="400" t="s">
        <v>2</v>
      </c>
      <c r="C2" s="401"/>
      <c r="D2" s="401"/>
      <c r="E2" s="401"/>
      <c r="F2" s="401"/>
      <c r="G2" s="401"/>
      <c r="H2" s="401"/>
      <c r="I2" s="401"/>
      <c r="J2" s="401"/>
      <c r="K2" s="401"/>
      <c r="L2" s="401"/>
      <c r="M2" s="401"/>
      <c r="N2" s="401"/>
      <c r="O2" s="401"/>
      <c r="P2" s="401"/>
      <c r="Q2" s="401"/>
      <c r="R2" s="401"/>
      <c r="S2" s="401"/>
      <c r="T2" s="401"/>
      <c r="U2" s="401"/>
      <c r="V2" s="401"/>
      <c r="W2" s="401"/>
      <c r="X2" s="401"/>
      <c r="Y2" s="401"/>
      <c r="Z2" s="401"/>
      <c r="AA2" s="402"/>
      <c r="AB2" s="357" t="s">
        <v>3</v>
      </c>
      <c r="AC2" s="358"/>
      <c r="AD2" s="358"/>
      <c r="AE2" s="359"/>
    </row>
    <row r="3" spans="1:31" ht="24" customHeight="1" thickBot="1">
      <c r="A3" s="398"/>
      <c r="B3" s="403" t="s">
        <v>4</v>
      </c>
      <c r="C3" s="404"/>
      <c r="D3" s="404"/>
      <c r="E3" s="404"/>
      <c r="F3" s="404"/>
      <c r="G3" s="404"/>
      <c r="H3" s="404"/>
      <c r="I3" s="404"/>
      <c r="J3" s="404"/>
      <c r="K3" s="404"/>
      <c r="L3" s="404"/>
      <c r="M3" s="404"/>
      <c r="N3" s="404"/>
      <c r="O3" s="404"/>
      <c r="P3" s="404"/>
      <c r="Q3" s="404"/>
      <c r="R3" s="404"/>
      <c r="S3" s="404"/>
      <c r="T3" s="404"/>
      <c r="U3" s="404"/>
      <c r="V3" s="404"/>
      <c r="W3" s="404"/>
      <c r="X3" s="404"/>
      <c r="Y3" s="404"/>
      <c r="Z3" s="404"/>
      <c r="AA3" s="405"/>
      <c r="AB3" s="357" t="s">
        <v>5</v>
      </c>
      <c r="AC3" s="358"/>
      <c r="AD3" s="358"/>
      <c r="AE3" s="359"/>
    </row>
    <row r="4" spans="1:31" ht="21.75" customHeight="1" thickBot="1">
      <c r="A4" s="399"/>
      <c r="B4" s="406"/>
      <c r="C4" s="407"/>
      <c r="D4" s="407"/>
      <c r="E4" s="407"/>
      <c r="F4" s="407"/>
      <c r="G4" s="407"/>
      <c r="H4" s="407"/>
      <c r="I4" s="407"/>
      <c r="J4" s="407"/>
      <c r="K4" s="407"/>
      <c r="L4" s="407"/>
      <c r="M4" s="407"/>
      <c r="N4" s="407"/>
      <c r="O4" s="407"/>
      <c r="P4" s="407"/>
      <c r="Q4" s="407"/>
      <c r="R4" s="407"/>
      <c r="S4" s="407"/>
      <c r="T4" s="407"/>
      <c r="U4" s="407"/>
      <c r="V4" s="407"/>
      <c r="W4" s="407"/>
      <c r="X4" s="407"/>
      <c r="Y4" s="407"/>
      <c r="Z4" s="407"/>
      <c r="AA4" s="408"/>
      <c r="AB4" s="360" t="s">
        <v>6</v>
      </c>
      <c r="AC4" s="361"/>
      <c r="AD4" s="361"/>
      <c r="AE4" s="362"/>
    </row>
    <row r="5" spans="1:31" ht="9" customHeight="1" thickBot="1">
      <c r="A5" s="3"/>
      <c r="B5" s="101"/>
      <c r="C5" s="102"/>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c r="A7" s="363" t="s">
        <v>7</v>
      </c>
      <c r="B7" s="365"/>
      <c r="C7" s="595" t="s">
        <v>8</v>
      </c>
      <c r="D7" s="363" t="s">
        <v>9</v>
      </c>
      <c r="E7" s="364"/>
      <c r="F7" s="364"/>
      <c r="G7" s="364"/>
      <c r="H7" s="365"/>
      <c r="I7" s="388">
        <v>45386</v>
      </c>
      <c r="J7" s="389"/>
      <c r="K7" s="363" t="s">
        <v>10</v>
      </c>
      <c r="L7" s="365"/>
      <c r="M7" s="380" t="s">
        <v>11</v>
      </c>
      <c r="N7" s="381"/>
      <c r="O7" s="372"/>
      <c r="P7" s="373"/>
      <c r="Q7" s="4"/>
      <c r="R7" s="4"/>
      <c r="S7" s="4"/>
      <c r="T7" s="4"/>
      <c r="U7" s="4"/>
      <c r="V7" s="4"/>
      <c r="W7" s="4"/>
      <c r="X7" s="4"/>
      <c r="Y7" s="4"/>
      <c r="Z7" s="5"/>
      <c r="AA7" s="4"/>
      <c r="AB7" s="4"/>
      <c r="AD7" s="7"/>
      <c r="AE7" s="8"/>
    </row>
    <row r="8" spans="1:31" ht="15" customHeight="1">
      <c r="A8" s="366"/>
      <c r="B8" s="368"/>
      <c r="C8" s="597"/>
      <c r="D8" s="366"/>
      <c r="E8" s="367"/>
      <c r="F8" s="367"/>
      <c r="G8" s="367"/>
      <c r="H8" s="368"/>
      <c r="I8" s="390"/>
      <c r="J8" s="391"/>
      <c r="K8" s="366"/>
      <c r="L8" s="368"/>
      <c r="M8" s="416" t="s">
        <v>12</v>
      </c>
      <c r="N8" s="417"/>
      <c r="O8" s="382"/>
      <c r="P8" s="383"/>
      <c r="Q8" s="4"/>
      <c r="R8" s="4"/>
      <c r="S8" s="4"/>
      <c r="T8" s="4"/>
      <c r="U8" s="4"/>
      <c r="V8" s="4"/>
      <c r="W8" s="4"/>
      <c r="X8" s="4"/>
      <c r="Y8" s="4"/>
      <c r="Z8" s="5"/>
      <c r="AA8" s="4"/>
      <c r="AB8" s="4"/>
      <c r="AD8" s="7"/>
      <c r="AE8" s="8"/>
    </row>
    <row r="9" spans="1:31" ht="15.75" customHeight="1" thickBot="1">
      <c r="A9" s="369"/>
      <c r="B9" s="371"/>
      <c r="C9" s="598"/>
      <c r="D9" s="369"/>
      <c r="E9" s="370"/>
      <c r="F9" s="370"/>
      <c r="G9" s="370"/>
      <c r="H9" s="371"/>
      <c r="I9" s="392"/>
      <c r="J9" s="393"/>
      <c r="K9" s="369"/>
      <c r="L9" s="371"/>
      <c r="M9" s="384" t="s">
        <v>13</v>
      </c>
      <c r="N9" s="385"/>
      <c r="O9" s="386" t="s">
        <v>14</v>
      </c>
      <c r="P9" s="387"/>
      <c r="Q9" s="4"/>
      <c r="R9" s="4"/>
      <c r="S9" s="4"/>
      <c r="T9" s="4"/>
      <c r="U9" s="4"/>
      <c r="V9" s="4"/>
      <c r="W9" s="4"/>
      <c r="X9" s="4"/>
      <c r="Y9" s="4"/>
      <c r="Z9" s="5"/>
      <c r="AA9" s="4"/>
      <c r="AB9" s="4"/>
      <c r="AD9" s="7"/>
      <c r="AE9" s="8"/>
    </row>
    <row r="10" spans="1:31" ht="15" customHeight="1" thickBot="1">
      <c r="A10" s="76"/>
      <c r="B10" s="77"/>
      <c r="C10" s="77"/>
      <c r="D10" s="9"/>
      <c r="E10" s="9"/>
      <c r="F10" s="9"/>
      <c r="G10" s="9"/>
      <c r="H10" s="9"/>
      <c r="I10" s="73"/>
      <c r="J10" s="73"/>
      <c r="K10" s="9"/>
      <c r="L10" s="9"/>
      <c r="M10" s="74"/>
      <c r="N10" s="74"/>
      <c r="O10" s="75"/>
      <c r="P10" s="75"/>
      <c r="Q10" s="77"/>
      <c r="R10" s="77"/>
      <c r="S10" s="77"/>
      <c r="T10" s="77"/>
      <c r="U10" s="77"/>
      <c r="V10" s="77"/>
      <c r="W10" s="77"/>
      <c r="X10" s="77"/>
      <c r="Y10" s="77"/>
      <c r="Z10" s="78"/>
      <c r="AA10" s="77"/>
      <c r="AB10" s="77"/>
      <c r="AD10" s="79"/>
      <c r="AE10" s="80"/>
    </row>
    <row r="11" spans="1:31" ht="15" customHeight="1">
      <c r="A11" s="363" t="s">
        <v>15</v>
      </c>
      <c r="B11" s="365"/>
      <c r="C11" s="331" t="s">
        <v>16</v>
      </c>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3"/>
    </row>
    <row r="12" spans="1:31" ht="15" customHeight="1">
      <c r="A12" s="366"/>
      <c r="B12" s="368"/>
      <c r="C12" s="374"/>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6"/>
    </row>
    <row r="13" spans="1:31" ht="15" customHeight="1" thickBot="1">
      <c r="A13" s="369"/>
      <c r="B13" s="371"/>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8"/>
      <c r="AE13" s="379"/>
    </row>
    <row r="14" spans="1:31" ht="9" customHeight="1" thickBot="1">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52.5" customHeight="1" thickBot="1">
      <c r="A15" s="409" t="s">
        <v>17</v>
      </c>
      <c r="B15" s="410"/>
      <c r="C15" s="411" t="s">
        <v>18</v>
      </c>
      <c r="D15" s="412"/>
      <c r="E15" s="412"/>
      <c r="F15" s="412"/>
      <c r="G15" s="412"/>
      <c r="H15" s="412"/>
      <c r="I15" s="412"/>
      <c r="J15" s="412"/>
      <c r="K15" s="413"/>
      <c r="L15" s="414" t="s">
        <v>19</v>
      </c>
      <c r="M15" s="423"/>
      <c r="N15" s="423"/>
      <c r="O15" s="423"/>
      <c r="P15" s="423"/>
      <c r="Q15" s="415"/>
      <c r="R15" s="354" t="s">
        <v>20</v>
      </c>
      <c r="S15" s="355"/>
      <c r="T15" s="355"/>
      <c r="U15" s="355"/>
      <c r="V15" s="355"/>
      <c r="W15" s="355"/>
      <c r="X15" s="356"/>
      <c r="Y15" s="414" t="s">
        <v>21</v>
      </c>
      <c r="Z15" s="415"/>
      <c r="AA15" s="354" t="s">
        <v>22</v>
      </c>
      <c r="AB15" s="355"/>
      <c r="AC15" s="355"/>
      <c r="AD15" s="355"/>
      <c r="AE15" s="356"/>
    </row>
    <row r="16" spans="1:31" ht="9" customHeight="1" thickBot="1">
      <c r="A16" s="6"/>
      <c r="B16" s="4"/>
      <c r="C16" s="426"/>
      <c r="D16" s="426"/>
      <c r="E16" s="426"/>
      <c r="F16" s="426"/>
      <c r="G16" s="426"/>
      <c r="H16" s="426"/>
      <c r="I16" s="426"/>
      <c r="J16" s="426"/>
      <c r="K16" s="426"/>
      <c r="L16" s="426"/>
      <c r="M16" s="426"/>
      <c r="N16" s="426"/>
      <c r="O16" s="426"/>
      <c r="P16" s="426"/>
      <c r="Q16" s="426"/>
      <c r="R16" s="426"/>
      <c r="S16" s="426"/>
      <c r="T16" s="426"/>
      <c r="U16" s="426"/>
      <c r="V16" s="426"/>
      <c r="W16" s="426"/>
      <c r="X16" s="426"/>
      <c r="Y16" s="426"/>
      <c r="Z16" s="426"/>
      <c r="AA16" s="426"/>
      <c r="AB16" s="426"/>
      <c r="AD16" s="7"/>
      <c r="AE16" s="8"/>
    </row>
    <row r="17" spans="1:32" s="16" customFormat="1" ht="37.5" customHeight="1" thickBot="1">
      <c r="A17" s="409" t="s">
        <v>23</v>
      </c>
      <c r="B17" s="410"/>
      <c r="C17" s="354" t="s">
        <v>117</v>
      </c>
      <c r="D17" s="355"/>
      <c r="E17" s="355"/>
      <c r="F17" s="355"/>
      <c r="G17" s="355"/>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6"/>
    </row>
    <row r="18" spans="1:32" ht="16.5" customHeight="1" thickBot="1">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25" customHeight="1" thickBot="1">
      <c r="A19" s="414" t="s">
        <v>25</v>
      </c>
      <c r="B19" s="423"/>
      <c r="C19" s="423"/>
      <c r="D19" s="423"/>
      <c r="E19" s="423"/>
      <c r="F19" s="423"/>
      <c r="G19" s="423"/>
      <c r="H19" s="423"/>
      <c r="I19" s="423"/>
      <c r="J19" s="423"/>
      <c r="K19" s="423"/>
      <c r="L19" s="423"/>
      <c r="M19" s="423"/>
      <c r="N19" s="423"/>
      <c r="O19" s="423"/>
      <c r="P19" s="423"/>
      <c r="Q19" s="423"/>
      <c r="R19" s="423"/>
      <c r="S19" s="423"/>
      <c r="T19" s="423"/>
      <c r="U19" s="423"/>
      <c r="V19" s="423"/>
      <c r="W19" s="423"/>
      <c r="X19" s="423"/>
      <c r="Y19" s="423"/>
      <c r="Z19" s="423"/>
      <c r="AA19" s="423"/>
      <c r="AB19" s="423"/>
      <c r="AC19" s="423"/>
      <c r="AD19" s="423"/>
      <c r="AE19" s="415"/>
      <c r="AF19" s="20"/>
    </row>
    <row r="20" spans="1:32" ht="32.25" customHeight="1" thickBot="1">
      <c r="A20" s="104" t="s">
        <v>26</v>
      </c>
      <c r="B20" s="420" t="s">
        <v>27</v>
      </c>
      <c r="C20" s="421"/>
      <c r="D20" s="421"/>
      <c r="E20" s="421"/>
      <c r="F20" s="421"/>
      <c r="G20" s="421"/>
      <c r="H20" s="421"/>
      <c r="I20" s="421"/>
      <c r="J20" s="421"/>
      <c r="K20" s="421"/>
      <c r="L20" s="421"/>
      <c r="M20" s="421"/>
      <c r="N20" s="421"/>
      <c r="O20" s="422"/>
      <c r="P20" s="414" t="s">
        <v>28</v>
      </c>
      <c r="Q20" s="423"/>
      <c r="R20" s="423"/>
      <c r="S20" s="423"/>
      <c r="T20" s="423"/>
      <c r="U20" s="423"/>
      <c r="V20" s="423"/>
      <c r="W20" s="423"/>
      <c r="X20" s="423"/>
      <c r="Y20" s="423"/>
      <c r="Z20" s="423"/>
      <c r="AA20" s="423"/>
      <c r="AB20" s="423"/>
      <c r="AC20" s="423"/>
      <c r="AD20" s="423"/>
      <c r="AE20" s="415"/>
      <c r="AF20" s="20"/>
    </row>
    <row r="21" spans="1:32" ht="32.25" customHeight="1" thickBot="1">
      <c r="A21" s="142">
        <v>4867473</v>
      </c>
      <c r="B21" s="113" t="s">
        <v>29</v>
      </c>
      <c r="C21" s="114" t="s">
        <v>30</v>
      </c>
      <c r="D21" s="114" t="s">
        <v>8</v>
      </c>
      <c r="E21" s="114" t="s">
        <v>31</v>
      </c>
      <c r="F21" s="114" t="s">
        <v>32</v>
      </c>
      <c r="G21" s="114" t="s">
        <v>33</v>
      </c>
      <c r="H21" s="114" t="s">
        <v>34</v>
      </c>
      <c r="I21" s="114" t="s">
        <v>35</v>
      </c>
      <c r="J21" s="114" t="s">
        <v>36</v>
      </c>
      <c r="K21" s="114" t="s">
        <v>37</v>
      </c>
      <c r="L21" s="114" t="s">
        <v>38</v>
      </c>
      <c r="M21" s="114" t="s">
        <v>39</v>
      </c>
      <c r="N21" s="114" t="s">
        <v>40</v>
      </c>
      <c r="O21" s="115" t="s">
        <v>41</v>
      </c>
      <c r="P21" s="140"/>
      <c r="Q21" s="104" t="s">
        <v>29</v>
      </c>
      <c r="R21" s="105" t="s">
        <v>30</v>
      </c>
      <c r="S21" s="105" t="s">
        <v>8</v>
      </c>
      <c r="T21" s="105" t="s">
        <v>31</v>
      </c>
      <c r="U21" s="105" t="s">
        <v>32</v>
      </c>
      <c r="V21" s="105" t="s">
        <v>33</v>
      </c>
      <c r="W21" s="105" t="s">
        <v>34</v>
      </c>
      <c r="X21" s="105" t="s">
        <v>35</v>
      </c>
      <c r="Y21" s="105" t="s">
        <v>36</v>
      </c>
      <c r="Z21" s="105" t="s">
        <v>37</v>
      </c>
      <c r="AA21" s="105" t="s">
        <v>38</v>
      </c>
      <c r="AB21" s="105" t="s">
        <v>39</v>
      </c>
      <c r="AC21" s="105" t="s">
        <v>40</v>
      </c>
      <c r="AD21" s="139" t="s">
        <v>42</v>
      </c>
      <c r="AE21" s="139" t="s">
        <v>43</v>
      </c>
      <c r="AF21" s="1"/>
    </row>
    <row r="22" spans="1:32" ht="32.25" customHeight="1">
      <c r="A22" s="234" t="s">
        <v>44</v>
      </c>
      <c r="B22" s="237">
        <v>1222473</v>
      </c>
      <c r="C22" s="238">
        <v>3645000</v>
      </c>
      <c r="D22" s="192"/>
      <c r="E22" s="194"/>
      <c r="F22" s="193"/>
      <c r="G22" s="193"/>
      <c r="H22" s="193"/>
      <c r="I22" s="194"/>
      <c r="J22" s="193"/>
      <c r="K22" s="193"/>
      <c r="L22" s="193"/>
      <c r="M22" s="193"/>
      <c r="N22" s="106">
        <f>SUM(B22:M22)</f>
        <v>4867473</v>
      </c>
      <c r="O22" s="107"/>
      <c r="P22" s="136" t="s">
        <v>45</v>
      </c>
      <c r="Q22" s="213">
        <v>149544000</v>
      </c>
      <c r="R22" s="214">
        <v>188622000</v>
      </c>
      <c r="S22" s="219"/>
      <c r="T22" s="219">
        <v>7371000</v>
      </c>
      <c r="U22" s="219"/>
      <c r="V22" s="219"/>
      <c r="W22" s="219"/>
      <c r="X22" s="219">
        <v>223442500</v>
      </c>
      <c r="Y22" s="219"/>
      <c r="Z22" s="219"/>
      <c r="AA22" s="219"/>
      <c r="AB22" s="219"/>
      <c r="AC22" s="220">
        <f>SUM(Q22:AB22)</f>
        <v>568979500</v>
      </c>
      <c r="AE22" s="107"/>
      <c r="AF22" s="1"/>
    </row>
    <row r="23" spans="1:32" ht="32.25" customHeight="1">
      <c r="A23" s="235" t="s">
        <v>46</v>
      </c>
      <c r="B23" s="82">
        <v>0</v>
      </c>
      <c r="C23" s="81">
        <v>0</v>
      </c>
      <c r="D23" s="261"/>
      <c r="E23" s="81"/>
      <c r="F23" s="81"/>
      <c r="G23" s="81"/>
      <c r="H23" s="81"/>
      <c r="I23" s="81"/>
      <c r="J23" s="81"/>
      <c r="K23" s="81"/>
      <c r="L23" s="81"/>
      <c r="M23" s="81"/>
      <c r="N23" s="81">
        <f>SUM(B23:M23)</f>
        <v>0</v>
      </c>
      <c r="O23" s="86" t="str">
        <f>IFERROR(N23/(SUMIF(B23:M23,"&gt;0",B22:M22))," ")</f>
        <v xml:space="preserve"> </v>
      </c>
      <c r="P23" s="137" t="s">
        <v>47</v>
      </c>
      <c r="Q23" s="215">
        <v>149544000</v>
      </c>
      <c r="R23" s="216">
        <v>175950000</v>
      </c>
      <c r="S23" s="221">
        <v>12672000</v>
      </c>
      <c r="T23" s="221"/>
      <c r="U23" s="221"/>
      <c r="V23" s="221"/>
      <c r="W23" s="221"/>
      <c r="X23" s="221"/>
      <c r="Y23" s="221"/>
      <c r="Z23" s="221"/>
      <c r="AA23" s="221"/>
      <c r="AB23" s="221"/>
      <c r="AC23" s="216">
        <f>SUM(Q23:AB23)</f>
        <v>338166000</v>
      </c>
      <c r="AD23" s="211">
        <f>AC23/SUM(Q22:S22)</f>
        <v>1</v>
      </c>
      <c r="AE23" s="86">
        <f>AC23/AC22</f>
        <v>0.59433775733572125</v>
      </c>
      <c r="AF23" s="1"/>
    </row>
    <row r="24" spans="1:32" ht="32.25" customHeight="1">
      <c r="A24" s="235" t="s">
        <v>48</v>
      </c>
      <c r="B24" s="82">
        <f>+A21-B23</f>
        <v>4867473</v>
      </c>
      <c r="C24" s="81">
        <f>+B24-C23</f>
        <v>4867473</v>
      </c>
      <c r="D24" s="261"/>
      <c r="E24" s="191"/>
      <c r="F24" s="191"/>
      <c r="G24" s="191"/>
      <c r="H24" s="191"/>
      <c r="I24" s="191"/>
      <c r="J24" s="191"/>
      <c r="K24" s="191"/>
      <c r="L24" s="191"/>
      <c r="M24" s="191"/>
      <c r="N24" s="81">
        <f>MIN(B24:M24)</f>
        <v>4867473</v>
      </c>
      <c r="O24" s="108"/>
      <c r="P24" s="137" t="s">
        <v>44</v>
      </c>
      <c r="Q24" s="213"/>
      <c r="R24" s="214">
        <v>3680000</v>
      </c>
      <c r="S24" s="247">
        <v>37098500</v>
      </c>
      <c r="T24" s="247">
        <v>56361000</v>
      </c>
      <c r="U24" s="247">
        <v>56361000</v>
      </c>
      <c r="V24" s="247">
        <v>56361000</v>
      </c>
      <c r="W24" s="247">
        <v>60052000</v>
      </c>
      <c r="X24" s="247">
        <v>56361000</v>
      </c>
      <c r="Y24" s="247">
        <v>56361000</v>
      </c>
      <c r="Z24" s="247">
        <v>56361000</v>
      </c>
      <c r="AA24" s="247">
        <v>56361000</v>
      </c>
      <c r="AB24" s="247">
        <v>73622000</v>
      </c>
      <c r="AC24" s="216">
        <f>SUM(Q24:AB24)</f>
        <v>568979500</v>
      </c>
      <c r="AD24" s="211"/>
      <c r="AE24" s="108"/>
      <c r="AF24" s="1"/>
    </row>
    <row r="25" spans="1:32" ht="32.25" customHeight="1" thickBot="1">
      <c r="A25" s="236" t="s">
        <v>49</v>
      </c>
      <c r="B25" s="239">
        <v>1222473</v>
      </c>
      <c r="C25" s="240">
        <v>3645000</v>
      </c>
      <c r="D25" s="262"/>
      <c r="E25" s="117"/>
      <c r="F25" s="117"/>
      <c r="G25" s="117"/>
      <c r="H25" s="117"/>
      <c r="I25" s="117"/>
      <c r="J25" s="117"/>
      <c r="K25" s="117"/>
      <c r="L25" s="117"/>
      <c r="M25" s="117"/>
      <c r="N25" s="117">
        <f>SUM(B25:M25)</f>
        <v>4867473</v>
      </c>
      <c r="O25" s="118">
        <f>+N25/N22</f>
        <v>1</v>
      </c>
      <c r="P25" s="138" t="s">
        <v>49</v>
      </c>
      <c r="Q25" s="217"/>
      <c r="R25" s="218">
        <v>3820800</v>
      </c>
      <c r="S25" s="222">
        <v>43841500</v>
      </c>
      <c r="T25" s="222"/>
      <c r="U25" s="222"/>
      <c r="V25" s="222"/>
      <c r="W25" s="222"/>
      <c r="X25" s="222"/>
      <c r="Y25" s="222"/>
      <c r="Z25" s="222"/>
      <c r="AA25" s="222"/>
      <c r="AB25" s="222"/>
      <c r="AC25" s="222">
        <f>SUM(Q25:AB25)</f>
        <v>47662300</v>
      </c>
      <c r="AD25" s="212">
        <f>AC25/SUM(Q24:S24)</f>
        <v>1.1688095442451292</v>
      </c>
      <c r="AE25" s="118">
        <f>AC25/AC24</f>
        <v>8.3768044367152072E-2</v>
      </c>
      <c r="AF25" s="1"/>
    </row>
    <row r="26" spans="1:32" customFormat="1" ht="16.5" customHeight="1" thickBot="1"/>
    <row r="27" spans="1:32" ht="33.950000000000003" customHeight="1">
      <c r="A27" s="427" t="s">
        <v>50</v>
      </c>
      <c r="B27" s="428"/>
      <c r="C27" s="428"/>
      <c r="D27" s="428"/>
      <c r="E27" s="428"/>
      <c r="F27" s="428"/>
      <c r="G27" s="428"/>
      <c r="H27" s="428"/>
      <c r="I27" s="428"/>
      <c r="J27" s="428"/>
      <c r="K27" s="428"/>
      <c r="L27" s="428"/>
      <c r="M27" s="428"/>
      <c r="N27" s="428"/>
      <c r="O27" s="428"/>
      <c r="P27" s="428"/>
      <c r="Q27" s="428"/>
      <c r="R27" s="428"/>
      <c r="S27" s="428"/>
      <c r="T27" s="428"/>
      <c r="U27" s="428"/>
      <c r="V27" s="428"/>
      <c r="W27" s="428"/>
      <c r="X27" s="428"/>
      <c r="Y27" s="428"/>
      <c r="Z27" s="428"/>
      <c r="AA27" s="428"/>
      <c r="AB27" s="428"/>
      <c r="AC27" s="428"/>
      <c r="AD27" s="428"/>
      <c r="AE27" s="429"/>
    </row>
    <row r="28" spans="1:32" ht="15" customHeight="1">
      <c r="A28" s="328" t="s">
        <v>51</v>
      </c>
      <c r="B28" s="330" t="s">
        <v>52</v>
      </c>
      <c r="C28" s="330"/>
      <c r="D28" s="330" t="s">
        <v>53</v>
      </c>
      <c r="E28" s="330"/>
      <c r="F28" s="330"/>
      <c r="G28" s="330"/>
      <c r="H28" s="330"/>
      <c r="I28" s="330"/>
      <c r="J28" s="330"/>
      <c r="K28" s="330"/>
      <c r="L28" s="330"/>
      <c r="M28" s="330"/>
      <c r="N28" s="330"/>
      <c r="O28" s="330"/>
      <c r="P28" s="330" t="s">
        <v>40</v>
      </c>
      <c r="Q28" s="330" t="s">
        <v>54</v>
      </c>
      <c r="R28" s="330"/>
      <c r="S28" s="330"/>
      <c r="T28" s="330"/>
      <c r="U28" s="330"/>
      <c r="V28" s="330"/>
      <c r="W28" s="330"/>
      <c r="X28" s="330"/>
      <c r="Y28" s="330" t="s">
        <v>55</v>
      </c>
      <c r="Z28" s="330"/>
      <c r="AA28" s="330"/>
      <c r="AB28" s="330"/>
      <c r="AC28" s="330"/>
      <c r="AD28" s="330"/>
      <c r="AE28" s="352"/>
    </row>
    <row r="29" spans="1:32" ht="27" customHeight="1">
      <c r="A29" s="328"/>
      <c r="B29" s="330"/>
      <c r="C29" s="330"/>
      <c r="D29" s="100" t="s">
        <v>29</v>
      </c>
      <c r="E29" s="100" t="s">
        <v>30</v>
      </c>
      <c r="F29" s="100" t="s">
        <v>8</v>
      </c>
      <c r="G29" s="100" t="s">
        <v>31</v>
      </c>
      <c r="H29" s="100" t="s">
        <v>32</v>
      </c>
      <c r="I29" s="100" t="s">
        <v>33</v>
      </c>
      <c r="J29" s="100" t="s">
        <v>34</v>
      </c>
      <c r="K29" s="100" t="s">
        <v>35</v>
      </c>
      <c r="L29" s="100" t="s">
        <v>36</v>
      </c>
      <c r="M29" s="100" t="s">
        <v>37</v>
      </c>
      <c r="N29" s="100" t="s">
        <v>38</v>
      </c>
      <c r="O29" s="100" t="s">
        <v>39</v>
      </c>
      <c r="P29" s="330"/>
      <c r="Q29" s="330"/>
      <c r="R29" s="330"/>
      <c r="S29" s="330"/>
      <c r="T29" s="330"/>
      <c r="U29" s="330"/>
      <c r="V29" s="330"/>
      <c r="W29" s="330"/>
      <c r="X29" s="330"/>
      <c r="Y29" s="330"/>
      <c r="Z29" s="330"/>
      <c r="AA29" s="330"/>
      <c r="AB29" s="330"/>
      <c r="AC29" s="330"/>
      <c r="AD29" s="330"/>
      <c r="AE29" s="352"/>
    </row>
    <row r="30" spans="1:32" ht="96.75" customHeight="1">
      <c r="A30" s="109" t="str">
        <f>C17</f>
        <v xml:space="preserve">5 - Acompañar el 100%  de la incorporación del enfoque de género y  la implementación de siete derechos de la PPMyEG														</v>
      </c>
      <c r="B30" s="425" t="s">
        <v>56</v>
      </c>
      <c r="C30" s="425"/>
      <c r="D30" s="103"/>
      <c r="E30" s="103"/>
      <c r="F30" s="103"/>
      <c r="G30" s="103"/>
      <c r="H30" s="103"/>
      <c r="I30" s="103"/>
      <c r="J30" s="103"/>
      <c r="K30" s="103"/>
      <c r="L30" s="103"/>
      <c r="M30" s="103"/>
      <c r="N30" s="103"/>
      <c r="O30" s="103"/>
      <c r="P30" s="110">
        <f>SUM(D30:O30)</f>
        <v>0</v>
      </c>
      <c r="Q30" s="424" t="s">
        <v>57</v>
      </c>
      <c r="R30" s="424"/>
      <c r="S30" s="424"/>
      <c r="T30" s="424"/>
      <c r="U30" s="424"/>
      <c r="V30" s="424"/>
      <c r="W30" s="424"/>
      <c r="X30" s="424"/>
      <c r="Y30" s="418" t="s">
        <v>118</v>
      </c>
      <c r="Z30" s="418"/>
      <c r="AA30" s="418"/>
      <c r="AB30" s="418"/>
      <c r="AC30" s="418"/>
      <c r="AD30" s="418"/>
      <c r="AE30" s="419"/>
    </row>
    <row r="31" spans="1:32" ht="12" customHeight="1">
      <c r="A31" s="119"/>
      <c r="B31" s="120"/>
      <c r="C31" s="120"/>
      <c r="D31" s="9"/>
      <c r="E31" s="9"/>
      <c r="F31" s="9"/>
      <c r="G31" s="9"/>
      <c r="H31" s="9"/>
      <c r="I31" s="9"/>
      <c r="J31" s="9"/>
      <c r="K31" s="9"/>
      <c r="L31" s="9"/>
      <c r="M31" s="9"/>
      <c r="N31" s="9"/>
      <c r="O31" s="9"/>
      <c r="P31" s="121"/>
      <c r="Q31" s="122"/>
      <c r="R31" s="122"/>
      <c r="S31" s="122"/>
      <c r="T31" s="122"/>
      <c r="U31" s="122"/>
      <c r="V31" s="122"/>
      <c r="W31" s="122"/>
      <c r="X31" s="122"/>
      <c r="Y31" s="122"/>
      <c r="Z31" s="122"/>
      <c r="AA31" s="122"/>
      <c r="AB31" s="122"/>
      <c r="AC31" s="122"/>
      <c r="AD31" s="122"/>
      <c r="AE31" s="123"/>
    </row>
    <row r="32" spans="1:32" ht="45" customHeight="1">
      <c r="A32" s="331" t="s">
        <v>59</v>
      </c>
      <c r="B32" s="332"/>
      <c r="C32" s="332"/>
      <c r="D32" s="332"/>
      <c r="E32" s="332"/>
      <c r="F32" s="332"/>
      <c r="G32" s="332"/>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3"/>
    </row>
    <row r="33" spans="1:41" ht="23.25" customHeight="1">
      <c r="A33" s="328" t="s">
        <v>107</v>
      </c>
      <c r="B33" s="330" t="s">
        <v>60</v>
      </c>
      <c r="C33" s="330" t="s">
        <v>52</v>
      </c>
      <c r="D33" s="330" t="s">
        <v>61</v>
      </c>
      <c r="E33" s="330"/>
      <c r="F33" s="330"/>
      <c r="G33" s="330"/>
      <c r="H33" s="330"/>
      <c r="I33" s="330"/>
      <c r="J33" s="330"/>
      <c r="K33" s="330"/>
      <c r="L33" s="330"/>
      <c r="M33" s="330"/>
      <c r="N33" s="330"/>
      <c r="O33" s="330"/>
      <c r="P33" s="330"/>
      <c r="Q33" s="330" t="s">
        <v>62</v>
      </c>
      <c r="R33" s="330"/>
      <c r="S33" s="330"/>
      <c r="T33" s="330"/>
      <c r="U33" s="330"/>
      <c r="V33" s="330"/>
      <c r="W33" s="330"/>
      <c r="X33" s="330"/>
      <c r="Y33" s="330"/>
      <c r="Z33" s="330"/>
      <c r="AA33" s="330"/>
      <c r="AB33" s="330"/>
      <c r="AC33" s="330"/>
      <c r="AD33" s="330"/>
      <c r="AE33" s="352"/>
      <c r="AG33" s="21"/>
      <c r="AH33" s="21"/>
      <c r="AI33" s="21"/>
      <c r="AJ33" s="21"/>
      <c r="AK33" s="21"/>
      <c r="AL33" s="21"/>
      <c r="AM33" s="21"/>
      <c r="AN33" s="21"/>
      <c r="AO33" s="21"/>
    </row>
    <row r="34" spans="1:41" ht="27" customHeight="1">
      <c r="A34" s="328"/>
      <c r="B34" s="330"/>
      <c r="C34" s="353"/>
      <c r="D34" s="100" t="s">
        <v>29</v>
      </c>
      <c r="E34" s="100" t="s">
        <v>30</v>
      </c>
      <c r="F34" s="100" t="s">
        <v>8</v>
      </c>
      <c r="G34" s="100" t="s">
        <v>31</v>
      </c>
      <c r="H34" s="100" t="s">
        <v>32</v>
      </c>
      <c r="I34" s="100" t="s">
        <v>33</v>
      </c>
      <c r="J34" s="100" t="s">
        <v>34</v>
      </c>
      <c r="K34" s="100" t="s">
        <v>35</v>
      </c>
      <c r="L34" s="100" t="s">
        <v>36</v>
      </c>
      <c r="M34" s="100" t="s">
        <v>37</v>
      </c>
      <c r="N34" s="100" t="s">
        <v>38</v>
      </c>
      <c r="O34" s="100" t="s">
        <v>39</v>
      </c>
      <c r="P34" s="100" t="s">
        <v>40</v>
      </c>
      <c r="Q34" s="272" t="s">
        <v>63</v>
      </c>
      <c r="R34" s="273"/>
      <c r="S34" s="273"/>
      <c r="T34" s="334"/>
      <c r="U34" s="330" t="s">
        <v>64</v>
      </c>
      <c r="V34" s="330"/>
      <c r="W34" s="330"/>
      <c r="X34" s="330"/>
      <c r="Y34" s="330" t="s">
        <v>65</v>
      </c>
      <c r="Z34" s="330"/>
      <c r="AA34" s="330"/>
      <c r="AB34" s="330"/>
      <c r="AC34" s="330" t="s">
        <v>66</v>
      </c>
      <c r="AD34" s="330"/>
      <c r="AE34" s="352"/>
      <c r="AG34" s="21"/>
      <c r="AH34" s="21"/>
      <c r="AI34" s="21"/>
      <c r="AJ34" s="21"/>
      <c r="AK34" s="21"/>
      <c r="AL34" s="21"/>
      <c r="AM34" s="21"/>
      <c r="AN34" s="21"/>
      <c r="AO34" s="21"/>
    </row>
    <row r="35" spans="1:41" ht="116.25" customHeight="1">
      <c r="A35" s="323" t="str">
        <f>C17</f>
        <v xml:space="preserve">5 - Acompañar el 100%  de la incorporación del enfoque de género y  la implementación de siete derechos de la PPMyEG														</v>
      </c>
      <c r="B35" s="325">
        <v>0.2</v>
      </c>
      <c r="C35" s="23" t="s">
        <v>67</v>
      </c>
      <c r="D35" s="143">
        <v>0</v>
      </c>
      <c r="E35" s="143">
        <v>1</v>
      </c>
      <c r="F35" s="143">
        <v>1</v>
      </c>
      <c r="G35" s="143">
        <v>1</v>
      </c>
      <c r="H35" s="143">
        <v>1</v>
      </c>
      <c r="I35" s="22"/>
      <c r="J35" s="22"/>
      <c r="K35" s="22"/>
      <c r="L35" s="22"/>
      <c r="M35" s="22"/>
      <c r="N35" s="22"/>
      <c r="O35" s="22"/>
      <c r="P35" s="226">
        <f>MAX(D35:O35)</f>
        <v>1</v>
      </c>
      <c r="Q35" s="477" t="s">
        <v>119</v>
      </c>
      <c r="R35" s="478"/>
      <c r="S35" s="478"/>
      <c r="T35" s="479"/>
      <c r="U35" s="477" t="s">
        <v>120</v>
      </c>
      <c r="V35" s="478"/>
      <c r="W35" s="478"/>
      <c r="X35" s="483"/>
      <c r="Y35" s="485" t="s">
        <v>121</v>
      </c>
      <c r="Z35" s="485"/>
      <c r="AA35" s="485"/>
      <c r="AB35" s="485"/>
      <c r="AC35" s="473" t="s">
        <v>122</v>
      </c>
      <c r="AD35" s="473"/>
      <c r="AE35" s="474"/>
      <c r="AG35" s="21"/>
      <c r="AH35" s="21"/>
      <c r="AI35" s="21"/>
      <c r="AJ35" s="21"/>
      <c r="AK35" s="21"/>
      <c r="AL35" s="21"/>
      <c r="AM35" s="21"/>
      <c r="AN35" s="21"/>
      <c r="AO35" s="21"/>
    </row>
    <row r="36" spans="1:41" ht="116.25" customHeight="1">
      <c r="A36" s="324"/>
      <c r="B36" s="326"/>
      <c r="C36" s="24" t="s">
        <v>72</v>
      </c>
      <c r="D36" s="167">
        <v>0</v>
      </c>
      <c r="E36" s="186">
        <v>1</v>
      </c>
      <c r="F36" s="186">
        <v>1</v>
      </c>
      <c r="G36" s="25"/>
      <c r="H36" s="25"/>
      <c r="I36" s="25"/>
      <c r="J36" s="25"/>
      <c r="K36" s="25"/>
      <c r="L36" s="25"/>
      <c r="M36" s="25"/>
      <c r="N36" s="25"/>
      <c r="O36" s="25"/>
      <c r="P36" s="72">
        <f>MAX(D36:O36)</f>
        <v>1</v>
      </c>
      <c r="Q36" s="480"/>
      <c r="R36" s="481"/>
      <c r="S36" s="481"/>
      <c r="T36" s="482"/>
      <c r="U36" s="480"/>
      <c r="V36" s="481"/>
      <c r="W36" s="481"/>
      <c r="X36" s="484"/>
      <c r="Y36" s="486"/>
      <c r="Z36" s="486"/>
      <c r="AA36" s="486"/>
      <c r="AB36" s="486"/>
      <c r="AC36" s="475"/>
      <c r="AD36" s="475"/>
      <c r="AE36" s="476"/>
      <c r="AG36" s="21"/>
      <c r="AH36" s="21"/>
      <c r="AI36" s="21"/>
      <c r="AJ36" s="21"/>
      <c r="AK36" s="21"/>
      <c r="AL36" s="21"/>
      <c r="AM36" s="21"/>
      <c r="AN36" s="21"/>
      <c r="AO36" s="21"/>
    </row>
    <row r="37" spans="1:41" customFormat="1" ht="17.25" customHeight="1"/>
    <row r="38" spans="1:41" ht="45" customHeight="1">
      <c r="A38" s="331" t="s">
        <v>73</v>
      </c>
      <c r="B38" s="332"/>
      <c r="C38" s="332"/>
      <c r="D38" s="332"/>
      <c r="E38" s="332"/>
      <c r="F38" s="332"/>
      <c r="G38" s="332"/>
      <c r="H38" s="332"/>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3"/>
      <c r="AG38" s="21"/>
      <c r="AH38" s="21"/>
      <c r="AI38" s="21"/>
      <c r="AJ38" s="21"/>
      <c r="AK38" s="21"/>
      <c r="AL38" s="21"/>
      <c r="AM38" s="21"/>
      <c r="AN38" s="21"/>
      <c r="AO38" s="21"/>
    </row>
    <row r="39" spans="1:41" ht="26.25" customHeight="1">
      <c r="A39" s="327" t="s">
        <v>74</v>
      </c>
      <c r="B39" s="329" t="s">
        <v>75</v>
      </c>
      <c r="C39" s="335" t="s">
        <v>76</v>
      </c>
      <c r="D39" s="337" t="s">
        <v>77</v>
      </c>
      <c r="E39" s="338"/>
      <c r="F39" s="338"/>
      <c r="G39" s="338"/>
      <c r="H39" s="338"/>
      <c r="I39" s="338"/>
      <c r="J39" s="338"/>
      <c r="K39" s="338"/>
      <c r="L39" s="338"/>
      <c r="M39" s="338"/>
      <c r="N39" s="338"/>
      <c r="O39" s="338"/>
      <c r="P39" s="339"/>
      <c r="Q39" s="329" t="s">
        <v>78</v>
      </c>
      <c r="R39" s="329"/>
      <c r="S39" s="329"/>
      <c r="T39" s="329"/>
      <c r="U39" s="329"/>
      <c r="V39" s="329"/>
      <c r="W39" s="329"/>
      <c r="X39" s="329"/>
      <c r="Y39" s="329"/>
      <c r="Z39" s="329"/>
      <c r="AA39" s="329"/>
      <c r="AB39" s="329"/>
      <c r="AC39" s="329"/>
      <c r="AD39" s="329"/>
      <c r="AE39" s="351"/>
      <c r="AG39" s="21"/>
      <c r="AH39" s="21"/>
      <c r="AI39" s="21"/>
      <c r="AJ39" s="21"/>
      <c r="AK39" s="21"/>
      <c r="AL39" s="21"/>
      <c r="AM39" s="21"/>
      <c r="AN39" s="21"/>
      <c r="AO39" s="21"/>
    </row>
    <row r="40" spans="1:41" ht="26.25" customHeight="1">
      <c r="A40" s="328"/>
      <c r="B40" s="330"/>
      <c r="C40" s="336"/>
      <c r="D40" s="100" t="s">
        <v>79</v>
      </c>
      <c r="E40" s="100" t="s">
        <v>80</v>
      </c>
      <c r="F40" s="100" t="s">
        <v>81</v>
      </c>
      <c r="G40" s="100" t="s">
        <v>82</v>
      </c>
      <c r="H40" s="100" t="s">
        <v>83</v>
      </c>
      <c r="I40" s="100" t="s">
        <v>84</v>
      </c>
      <c r="J40" s="100" t="s">
        <v>85</v>
      </c>
      <c r="K40" s="100" t="s">
        <v>86</v>
      </c>
      <c r="L40" s="100" t="s">
        <v>87</v>
      </c>
      <c r="M40" s="100" t="s">
        <v>88</v>
      </c>
      <c r="N40" s="100" t="s">
        <v>89</v>
      </c>
      <c r="O40" s="100" t="s">
        <v>90</v>
      </c>
      <c r="P40" s="100" t="s">
        <v>91</v>
      </c>
      <c r="Q40" s="272" t="s">
        <v>92</v>
      </c>
      <c r="R40" s="273"/>
      <c r="S40" s="273"/>
      <c r="T40" s="273"/>
      <c r="U40" s="273"/>
      <c r="V40" s="273"/>
      <c r="W40" s="273"/>
      <c r="X40" s="334"/>
      <c r="Y40" s="272" t="s">
        <v>93</v>
      </c>
      <c r="Z40" s="273"/>
      <c r="AA40" s="273"/>
      <c r="AB40" s="273"/>
      <c r="AC40" s="273"/>
      <c r="AD40" s="273"/>
      <c r="AE40" s="274"/>
      <c r="AG40" s="26"/>
      <c r="AH40" s="26"/>
      <c r="AI40" s="26"/>
      <c r="AJ40" s="26"/>
      <c r="AK40" s="26"/>
      <c r="AL40" s="26"/>
      <c r="AM40" s="26"/>
      <c r="AN40" s="26"/>
      <c r="AO40" s="26"/>
    </row>
    <row r="41" spans="1:41" ht="132" customHeight="1">
      <c r="A41" s="430" t="s">
        <v>123</v>
      </c>
      <c r="B41" s="431">
        <v>0.15</v>
      </c>
      <c r="C41" s="30" t="s">
        <v>67</v>
      </c>
      <c r="D41" s="31">
        <v>0</v>
      </c>
      <c r="E41" s="31">
        <v>0.1</v>
      </c>
      <c r="F41" s="31">
        <v>0.3</v>
      </c>
      <c r="G41" s="31">
        <v>0.3</v>
      </c>
      <c r="H41" s="31">
        <v>0.3</v>
      </c>
      <c r="I41" s="31"/>
      <c r="J41" s="31"/>
      <c r="K41" s="31"/>
      <c r="L41" s="31"/>
      <c r="M41" s="31"/>
      <c r="N41" s="31"/>
      <c r="O41" s="31"/>
      <c r="P41" s="111">
        <f t="shared" ref="P41:P44" si="0">SUM(D41:O41)</f>
        <v>1</v>
      </c>
      <c r="Q41" s="464" t="s">
        <v>641</v>
      </c>
      <c r="R41" s="465"/>
      <c r="S41" s="465"/>
      <c r="T41" s="465"/>
      <c r="U41" s="465"/>
      <c r="V41" s="465"/>
      <c r="W41" s="465"/>
      <c r="X41" s="466"/>
      <c r="Y41" s="275" t="s">
        <v>124</v>
      </c>
      <c r="Z41" s="276"/>
      <c r="AA41" s="276"/>
      <c r="AB41" s="276"/>
      <c r="AC41" s="276"/>
      <c r="AD41" s="276"/>
      <c r="AE41" s="277"/>
      <c r="AG41" s="27"/>
      <c r="AH41" s="27"/>
      <c r="AI41" s="27"/>
      <c r="AJ41" s="27"/>
      <c r="AK41" s="27"/>
      <c r="AL41" s="27"/>
      <c r="AM41" s="27"/>
      <c r="AN41" s="27"/>
      <c r="AO41" s="27"/>
    </row>
    <row r="42" spans="1:41" ht="161.25" customHeight="1">
      <c r="A42" s="430"/>
      <c r="B42" s="431"/>
      <c r="C42" s="28" t="s">
        <v>72</v>
      </c>
      <c r="D42" s="29">
        <v>0</v>
      </c>
      <c r="E42" s="29">
        <v>0.1</v>
      </c>
      <c r="F42" s="29">
        <v>0.3</v>
      </c>
      <c r="G42" s="29"/>
      <c r="H42" s="29"/>
      <c r="I42" s="29"/>
      <c r="J42" s="29"/>
      <c r="K42" s="29"/>
      <c r="L42" s="29"/>
      <c r="M42" s="29"/>
      <c r="N42" s="29"/>
      <c r="O42" s="29"/>
      <c r="P42" s="111">
        <f t="shared" si="0"/>
        <v>0.4</v>
      </c>
      <c r="Q42" s="467" t="s">
        <v>640</v>
      </c>
      <c r="R42" s="468"/>
      <c r="S42" s="468"/>
      <c r="T42" s="468"/>
      <c r="U42" s="468"/>
      <c r="V42" s="468"/>
      <c r="W42" s="468"/>
      <c r="X42" s="469"/>
      <c r="Y42" s="278"/>
      <c r="Z42" s="279"/>
      <c r="AA42" s="279"/>
      <c r="AB42" s="279"/>
      <c r="AC42" s="279"/>
      <c r="AD42" s="279"/>
      <c r="AE42" s="280"/>
    </row>
    <row r="43" spans="1:41" ht="74.25" customHeight="1">
      <c r="A43" s="430" t="s">
        <v>125</v>
      </c>
      <c r="B43" s="431">
        <v>0.05</v>
      </c>
      <c r="C43" s="30" t="s">
        <v>67</v>
      </c>
      <c r="D43" s="31">
        <v>0</v>
      </c>
      <c r="E43" s="31">
        <v>0</v>
      </c>
      <c r="F43" s="31">
        <v>0.5</v>
      </c>
      <c r="G43" s="31">
        <v>0</v>
      </c>
      <c r="H43" s="31">
        <v>0.5</v>
      </c>
      <c r="I43" s="31"/>
      <c r="J43" s="31"/>
      <c r="K43" s="31"/>
      <c r="L43" s="31"/>
      <c r="M43" s="31"/>
      <c r="N43" s="31"/>
      <c r="O43" s="31"/>
      <c r="P43" s="111">
        <f t="shared" si="0"/>
        <v>1</v>
      </c>
      <c r="Q43" s="470" t="s">
        <v>638</v>
      </c>
      <c r="R43" s="471"/>
      <c r="S43" s="471"/>
      <c r="T43" s="471"/>
      <c r="U43" s="471"/>
      <c r="V43" s="471"/>
      <c r="W43" s="471"/>
      <c r="X43" s="472"/>
      <c r="Y43" s="305" t="s">
        <v>126</v>
      </c>
      <c r="Z43" s="462"/>
      <c r="AA43" s="462"/>
      <c r="AB43" s="462"/>
      <c r="AC43" s="462"/>
      <c r="AD43" s="462"/>
      <c r="AE43" s="463"/>
    </row>
    <row r="44" spans="1:41" ht="90" customHeight="1">
      <c r="A44" s="436"/>
      <c r="B44" s="437"/>
      <c r="C44" s="24" t="s">
        <v>72</v>
      </c>
      <c r="D44" s="32">
        <v>0</v>
      </c>
      <c r="E44" s="32">
        <v>0</v>
      </c>
      <c r="F44" s="32">
        <v>0.5</v>
      </c>
      <c r="G44" s="32"/>
      <c r="H44" s="32"/>
      <c r="I44" s="32"/>
      <c r="J44" s="32"/>
      <c r="K44" s="32"/>
      <c r="L44" s="32"/>
      <c r="M44" s="32"/>
      <c r="N44" s="32"/>
      <c r="O44" s="32"/>
      <c r="P44" s="112">
        <f t="shared" si="0"/>
        <v>0.5</v>
      </c>
      <c r="Q44" s="467" t="s">
        <v>639</v>
      </c>
      <c r="R44" s="468"/>
      <c r="S44" s="468"/>
      <c r="T44" s="468"/>
      <c r="U44" s="468"/>
      <c r="V44" s="468"/>
      <c r="W44" s="468"/>
      <c r="X44" s="469"/>
      <c r="Y44" s="314"/>
      <c r="Z44" s="315"/>
      <c r="AA44" s="315"/>
      <c r="AB44" s="315"/>
      <c r="AC44" s="315"/>
      <c r="AD44" s="315"/>
      <c r="AE44" s="316"/>
    </row>
    <row r="45" spans="1:41" ht="15" customHeight="1">
      <c r="A45" s="2" t="s">
        <v>105</v>
      </c>
    </row>
  </sheetData>
  <mergeCells count="77">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O7:P7"/>
    <mergeCell ref="M8:N8"/>
    <mergeCell ref="O8:P8"/>
    <mergeCell ref="M9:N9"/>
    <mergeCell ref="O9:P9"/>
    <mergeCell ref="A15:B15"/>
    <mergeCell ref="C15:K15"/>
    <mergeCell ref="L15:Q15"/>
    <mergeCell ref="Y15:Z15"/>
    <mergeCell ref="AA15:AE15"/>
    <mergeCell ref="R15:X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Y41:AE42"/>
    <mergeCell ref="A43:A44"/>
    <mergeCell ref="B43:B44"/>
    <mergeCell ref="Y43:AE44"/>
    <mergeCell ref="Q41:X41"/>
    <mergeCell ref="Q42:X42"/>
    <mergeCell ref="Q43:X43"/>
    <mergeCell ref="Q44:X44"/>
  </mergeCells>
  <dataValidations count="3">
    <dataValidation type="list" allowBlank="1" showInputMessage="1" showErrorMessage="1" sqref="C7:C9" xr:uid="{00000000-0002-0000-0200-000000000000}">
      <formula1>$B$21:$M$21</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textLength" operator="lessThanOrEqual" allowBlank="1" showInputMessage="1" showErrorMessage="1" errorTitle="Máximo 2.000 caracteres" error="Máximo 2.000 caracteres" sqref="AC35 Y35" xr:uid="{00000000-0002-0000-0200-000002000000}">
      <formula1>2000</formula1>
    </dataValidation>
  </dataValidations>
  <hyperlinks>
    <hyperlink ref="Y41" r:id="rId1" xr:uid="{00000000-0004-0000-0200-000000000000}"/>
    <hyperlink ref="Y43" r:id="rId2" xr:uid="{00000000-0004-0000-0200-000001000000}"/>
  </hyperlinks>
  <pageMargins left="0.25" right="0.25" top="0.75" bottom="0.75" header="0.3" footer="0.3"/>
  <pageSetup scale="20" orientation="landscape" r:id="rId3"/>
  <headerFooter>
    <oddFooter>&amp;C_x000D_&amp;1#&amp;"Calibri"&amp;10&amp;K000000 Información Pública</oddFooter>
  </headerFooter>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7"/>
  <sheetViews>
    <sheetView showGridLines="0" topLeftCell="I4" zoomScale="80" zoomScaleNormal="80" workbookViewId="0">
      <selection activeCell="I7" sqref="I7:J9"/>
    </sheetView>
  </sheetViews>
  <sheetFormatPr baseColWidth="10" defaultColWidth="10.85546875" defaultRowHeight="15"/>
  <cols>
    <col min="1" max="1" width="38.42578125" style="2" customWidth="1"/>
    <col min="2" max="2" width="20.42578125" style="2" customWidth="1"/>
    <col min="3" max="7" width="20.7109375" style="2" customWidth="1"/>
    <col min="8" max="8" width="29.140625" style="2" customWidth="1"/>
    <col min="9"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c r="A1" s="397"/>
      <c r="B1" s="400" t="s">
        <v>0</v>
      </c>
      <c r="C1" s="401"/>
      <c r="D1" s="401"/>
      <c r="E1" s="401"/>
      <c r="F1" s="401"/>
      <c r="G1" s="401"/>
      <c r="H1" s="401"/>
      <c r="I1" s="401"/>
      <c r="J1" s="401"/>
      <c r="K1" s="401"/>
      <c r="L1" s="401"/>
      <c r="M1" s="401"/>
      <c r="N1" s="401"/>
      <c r="O1" s="401"/>
      <c r="P1" s="401"/>
      <c r="Q1" s="401"/>
      <c r="R1" s="401"/>
      <c r="S1" s="401"/>
      <c r="T1" s="401"/>
      <c r="U1" s="401"/>
      <c r="V1" s="401"/>
      <c r="W1" s="401"/>
      <c r="X1" s="401"/>
      <c r="Y1" s="401"/>
      <c r="Z1" s="401"/>
      <c r="AA1" s="402"/>
      <c r="AB1" s="357" t="s">
        <v>1</v>
      </c>
      <c r="AC1" s="358"/>
      <c r="AD1" s="358"/>
      <c r="AE1" s="359"/>
    </row>
    <row r="2" spans="1:31" ht="30.75" customHeight="1" thickBot="1">
      <c r="A2" s="398"/>
      <c r="B2" s="400" t="s">
        <v>2</v>
      </c>
      <c r="C2" s="401"/>
      <c r="D2" s="401"/>
      <c r="E2" s="401"/>
      <c r="F2" s="401"/>
      <c r="G2" s="401"/>
      <c r="H2" s="401"/>
      <c r="I2" s="401"/>
      <c r="J2" s="401"/>
      <c r="K2" s="401"/>
      <c r="L2" s="401"/>
      <c r="M2" s="401"/>
      <c r="N2" s="401"/>
      <c r="O2" s="401"/>
      <c r="P2" s="401"/>
      <c r="Q2" s="401"/>
      <c r="R2" s="401"/>
      <c r="S2" s="401"/>
      <c r="T2" s="401"/>
      <c r="U2" s="401"/>
      <c r="V2" s="401"/>
      <c r="W2" s="401"/>
      <c r="X2" s="401"/>
      <c r="Y2" s="401"/>
      <c r="Z2" s="401"/>
      <c r="AA2" s="402"/>
      <c r="AB2" s="357" t="s">
        <v>3</v>
      </c>
      <c r="AC2" s="358"/>
      <c r="AD2" s="358"/>
      <c r="AE2" s="359"/>
    </row>
    <row r="3" spans="1:31" ht="24" customHeight="1" thickBot="1">
      <c r="A3" s="398"/>
      <c r="B3" s="403" t="s">
        <v>4</v>
      </c>
      <c r="C3" s="404"/>
      <c r="D3" s="404"/>
      <c r="E3" s="404"/>
      <c r="F3" s="404"/>
      <c r="G3" s="404"/>
      <c r="H3" s="404"/>
      <c r="I3" s="404"/>
      <c r="J3" s="404"/>
      <c r="K3" s="404"/>
      <c r="L3" s="404"/>
      <c r="M3" s="404"/>
      <c r="N3" s="404"/>
      <c r="O3" s="404"/>
      <c r="P3" s="404"/>
      <c r="Q3" s="404"/>
      <c r="R3" s="404"/>
      <c r="S3" s="404"/>
      <c r="T3" s="404"/>
      <c r="U3" s="404"/>
      <c r="V3" s="404"/>
      <c r="W3" s="404"/>
      <c r="X3" s="404"/>
      <c r="Y3" s="404"/>
      <c r="Z3" s="404"/>
      <c r="AA3" s="405"/>
      <c r="AB3" s="357" t="s">
        <v>5</v>
      </c>
      <c r="AC3" s="358"/>
      <c r="AD3" s="358"/>
      <c r="AE3" s="359"/>
    </row>
    <row r="4" spans="1:31" ht="21.75" customHeight="1" thickBot="1">
      <c r="A4" s="399"/>
      <c r="B4" s="406"/>
      <c r="C4" s="407"/>
      <c r="D4" s="407"/>
      <c r="E4" s="407"/>
      <c r="F4" s="407"/>
      <c r="G4" s="407"/>
      <c r="H4" s="407"/>
      <c r="I4" s="407"/>
      <c r="J4" s="407"/>
      <c r="K4" s="407"/>
      <c r="L4" s="407"/>
      <c r="M4" s="407"/>
      <c r="N4" s="407"/>
      <c r="O4" s="407"/>
      <c r="P4" s="407"/>
      <c r="Q4" s="407"/>
      <c r="R4" s="407"/>
      <c r="S4" s="407"/>
      <c r="T4" s="407"/>
      <c r="U4" s="407"/>
      <c r="V4" s="407"/>
      <c r="W4" s="407"/>
      <c r="X4" s="407"/>
      <c r="Y4" s="407"/>
      <c r="Z4" s="407"/>
      <c r="AA4" s="408"/>
      <c r="AB4" s="360" t="s">
        <v>6</v>
      </c>
      <c r="AC4" s="361"/>
      <c r="AD4" s="361"/>
      <c r="AE4" s="362"/>
    </row>
    <row r="5" spans="1:31" ht="9" customHeight="1" thickBot="1">
      <c r="A5" s="3"/>
      <c r="B5" s="101"/>
      <c r="C5" s="102"/>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c r="A6" s="6"/>
      <c r="B6" s="4"/>
      <c r="C6" s="4"/>
      <c r="D6" s="4"/>
      <c r="E6" s="4"/>
      <c r="F6" s="4"/>
      <c r="G6" s="4"/>
      <c r="H6" s="4"/>
      <c r="I6" s="4"/>
      <c r="J6" s="596"/>
      <c r="K6" s="4"/>
      <c r="L6" s="4"/>
      <c r="M6" s="4"/>
      <c r="N6" s="4"/>
      <c r="O6" s="4"/>
      <c r="P6" s="4"/>
      <c r="Q6" s="4"/>
      <c r="R6" s="4"/>
      <c r="S6" s="4"/>
      <c r="T6" s="4"/>
      <c r="U6" s="4"/>
      <c r="V6" s="4"/>
      <c r="W6" s="4"/>
      <c r="X6" s="4"/>
      <c r="Y6" s="4"/>
      <c r="Z6" s="5"/>
      <c r="AA6" s="4"/>
      <c r="AB6" s="4"/>
      <c r="AD6" s="7"/>
      <c r="AE6" s="8"/>
    </row>
    <row r="7" spans="1:31" ht="15" customHeight="1">
      <c r="A7" s="363" t="s">
        <v>7</v>
      </c>
      <c r="B7" s="365"/>
      <c r="C7" s="595" t="s">
        <v>8</v>
      </c>
      <c r="D7" s="363" t="s">
        <v>9</v>
      </c>
      <c r="E7" s="364"/>
      <c r="F7" s="364"/>
      <c r="G7" s="364"/>
      <c r="H7" s="365"/>
      <c r="I7" s="388">
        <v>45386</v>
      </c>
      <c r="J7" s="389"/>
      <c r="K7" s="363" t="s">
        <v>10</v>
      </c>
      <c r="L7" s="365"/>
      <c r="M7" s="380" t="s">
        <v>11</v>
      </c>
      <c r="N7" s="381"/>
      <c r="O7" s="372"/>
      <c r="P7" s="373"/>
      <c r="Q7" s="4"/>
      <c r="R7" s="4"/>
      <c r="S7" s="4"/>
      <c r="T7" s="4"/>
      <c r="U7" s="4"/>
      <c r="V7" s="4"/>
      <c r="W7" s="4"/>
      <c r="X7" s="4"/>
      <c r="Y7" s="4"/>
      <c r="Z7" s="5"/>
      <c r="AA7" s="4"/>
      <c r="AB7" s="4"/>
      <c r="AD7" s="7"/>
      <c r="AE7" s="8"/>
    </row>
    <row r="8" spans="1:31" ht="15" customHeight="1">
      <c r="A8" s="366"/>
      <c r="B8" s="368"/>
      <c r="C8" s="597"/>
      <c r="D8" s="366"/>
      <c r="E8" s="367"/>
      <c r="F8" s="367"/>
      <c r="G8" s="367"/>
      <c r="H8" s="368"/>
      <c r="I8" s="390"/>
      <c r="J8" s="391"/>
      <c r="K8" s="366"/>
      <c r="L8" s="368"/>
      <c r="M8" s="416" t="s">
        <v>12</v>
      </c>
      <c r="N8" s="417"/>
      <c r="O8" s="382"/>
      <c r="P8" s="383"/>
      <c r="Q8" s="4"/>
      <c r="R8" s="4"/>
      <c r="S8" s="4"/>
      <c r="T8" s="4"/>
      <c r="U8" s="4"/>
      <c r="V8" s="4"/>
      <c r="W8" s="4"/>
      <c r="X8" s="4"/>
      <c r="Y8" s="4"/>
      <c r="Z8" s="5"/>
      <c r="AA8" s="4"/>
      <c r="AB8" s="4"/>
      <c r="AD8" s="7"/>
      <c r="AE8" s="8"/>
    </row>
    <row r="9" spans="1:31" ht="15.75" customHeight="1" thickBot="1">
      <c r="A9" s="369"/>
      <c r="B9" s="371"/>
      <c r="C9" s="598"/>
      <c r="D9" s="369"/>
      <c r="E9" s="370"/>
      <c r="F9" s="370"/>
      <c r="G9" s="370"/>
      <c r="H9" s="371"/>
      <c r="I9" s="392"/>
      <c r="J9" s="393"/>
      <c r="K9" s="369"/>
      <c r="L9" s="371"/>
      <c r="M9" s="384" t="s">
        <v>13</v>
      </c>
      <c r="N9" s="385"/>
      <c r="O9" s="386" t="s">
        <v>14</v>
      </c>
      <c r="P9" s="387"/>
      <c r="Q9" s="4"/>
      <c r="R9" s="4"/>
      <c r="S9" s="4"/>
      <c r="T9" s="4"/>
      <c r="U9" s="4"/>
      <c r="V9" s="4"/>
      <c r="W9" s="4"/>
      <c r="X9" s="4"/>
      <c r="Y9" s="4"/>
      <c r="Z9" s="5"/>
      <c r="AA9" s="4"/>
      <c r="AB9" s="4"/>
      <c r="AD9" s="7"/>
      <c r="AE9" s="8"/>
    </row>
    <row r="10" spans="1:31" ht="15" customHeight="1" thickBot="1">
      <c r="A10" s="76"/>
      <c r="B10" s="77"/>
      <c r="C10" s="77"/>
      <c r="D10" s="9"/>
      <c r="E10" s="9"/>
      <c r="F10" s="9"/>
      <c r="G10" s="9"/>
      <c r="H10" s="9"/>
      <c r="I10" s="73"/>
      <c r="J10" s="73"/>
      <c r="K10" s="9"/>
      <c r="L10" s="9"/>
      <c r="M10" s="74"/>
      <c r="N10" s="74"/>
      <c r="O10" s="75"/>
      <c r="P10" s="75"/>
      <c r="Q10" s="77"/>
      <c r="R10" s="77"/>
      <c r="S10" s="77"/>
      <c r="T10" s="77"/>
      <c r="U10" s="77"/>
      <c r="V10" s="77"/>
      <c r="W10" s="77"/>
      <c r="X10" s="77"/>
      <c r="Y10" s="77"/>
      <c r="Z10" s="78"/>
      <c r="AA10" s="77"/>
      <c r="AB10" s="77"/>
      <c r="AD10" s="79"/>
      <c r="AE10" s="80"/>
    </row>
    <row r="11" spans="1:31" ht="15" customHeight="1">
      <c r="A11" s="363" t="s">
        <v>15</v>
      </c>
      <c r="B11" s="365"/>
      <c r="C11" s="331" t="s">
        <v>16</v>
      </c>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3"/>
    </row>
    <row r="12" spans="1:31" ht="15" customHeight="1">
      <c r="A12" s="366"/>
      <c r="B12" s="368"/>
      <c r="C12" s="374"/>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6"/>
    </row>
    <row r="13" spans="1:31" ht="15" customHeight="1" thickBot="1">
      <c r="A13" s="369"/>
      <c r="B13" s="371"/>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8"/>
      <c r="AE13" s="379"/>
    </row>
    <row r="14" spans="1:31" ht="9" customHeight="1" thickBot="1">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c r="A15" s="409" t="s">
        <v>17</v>
      </c>
      <c r="B15" s="410"/>
      <c r="C15" s="411" t="s">
        <v>18</v>
      </c>
      <c r="D15" s="412"/>
      <c r="E15" s="412"/>
      <c r="F15" s="412"/>
      <c r="G15" s="412"/>
      <c r="H15" s="412"/>
      <c r="I15" s="412"/>
      <c r="J15" s="412"/>
      <c r="K15" s="413"/>
      <c r="L15" s="414" t="s">
        <v>19</v>
      </c>
      <c r="M15" s="423"/>
      <c r="N15" s="423"/>
      <c r="O15" s="423"/>
      <c r="P15" s="423"/>
      <c r="Q15" s="415"/>
      <c r="R15" s="354" t="s">
        <v>20</v>
      </c>
      <c r="S15" s="355"/>
      <c r="T15" s="355"/>
      <c r="U15" s="355"/>
      <c r="V15" s="355"/>
      <c r="W15" s="355"/>
      <c r="X15" s="356"/>
      <c r="Y15" s="414" t="s">
        <v>21</v>
      </c>
      <c r="Z15" s="415"/>
      <c r="AA15" s="354" t="s">
        <v>22</v>
      </c>
      <c r="AB15" s="355"/>
      <c r="AC15" s="355"/>
      <c r="AD15" s="355"/>
      <c r="AE15" s="356"/>
    </row>
    <row r="16" spans="1:31" ht="9" customHeight="1" thickBot="1">
      <c r="A16" s="6"/>
      <c r="B16" s="4"/>
      <c r="C16" s="426"/>
      <c r="D16" s="426"/>
      <c r="E16" s="426"/>
      <c r="F16" s="426"/>
      <c r="G16" s="426"/>
      <c r="H16" s="426"/>
      <c r="I16" s="426"/>
      <c r="J16" s="426"/>
      <c r="K16" s="426"/>
      <c r="L16" s="426"/>
      <c r="M16" s="426"/>
      <c r="N16" s="426"/>
      <c r="O16" s="426"/>
      <c r="P16" s="426"/>
      <c r="Q16" s="426"/>
      <c r="R16" s="426"/>
      <c r="S16" s="426"/>
      <c r="T16" s="426"/>
      <c r="U16" s="426"/>
      <c r="V16" s="426"/>
      <c r="W16" s="426"/>
      <c r="X16" s="426"/>
      <c r="Y16" s="426"/>
      <c r="Z16" s="426"/>
      <c r="AA16" s="426"/>
      <c r="AB16" s="426"/>
      <c r="AD16" s="7"/>
      <c r="AE16" s="8"/>
    </row>
    <row r="17" spans="1:32" s="16" customFormat="1" ht="37.5" customHeight="1" thickBot="1">
      <c r="A17" s="409" t="s">
        <v>23</v>
      </c>
      <c r="B17" s="410"/>
      <c r="C17" s="354" t="s">
        <v>127</v>
      </c>
      <c r="D17" s="355"/>
      <c r="E17" s="355"/>
      <c r="F17" s="355"/>
      <c r="G17" s="355"/>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6"/>
    </row>
    <row r="18" spans="1:32" ht="16.5" customHeight="1" thickBot="1">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25" customHeight="1" thickBot="1">
      <c r="A19" s="414" t="s">
        <v>25</v>
      </c>
      <c r="B19" s="423"/>
      <c r="C19" s="423"/>
      <c r="D19" s="423"/>
      <c r="E19" s="423"/>
      <c r="F19" s="423"/>
      <c r="G19" s="423"/>
      <c r="H19" s="423"/>
      <c r="I19" s="423"/>
      <c r="J19" s="423"/>
      <c r="K19" s="423"/>
      <c r="L19" s="423"/>
      <c r="M19" s="423"/>
      <c r="N19" s="423"/>
      <c r="O19" s="423"/>
      <c r="P19" s="423"/>
      <c r="Q19" s="423"/>
      <c r="R19" s="423"/>
      <c r="S19" s="423"/>
      <c r="T19" s="423"/>
      <c r="U19" s="423"/>
      <c r="V19" s="423"/>
      <c r="W19" s="423"/>
      <c r="X19" s="423"/>
      <c r="Y19" s="423"/>
      <c r="Z19" s="423"/>
      <c r="AA19" s="423"/>
      <c r="AB19" s="423"/>
      <c r="AC19" s="423"/>
      <c r="AD19" s="423"/>
      <c r="AE19" s="415"/>
      <c r="AF19" s="20"/>
    </row>
    <row r="20" spans="1:32" ht="32.25" customHeight="1" thickBot="1">
      <c r="A20" s="104" t="s">
        <v>26</v>
      </c>
      <c r="B20" s="420" t="s">
        <v>27</v>
      </c>
      <c r="C20" s="421"/>
      <c r="D20" s="421"/>
      <c r="E20" s="421"/>
      <c r="F20" s="421"/>
      <c r="G20" s="421"/>
      <c r="H20" s="421"/>
      <c r="I20" s="421"/>
      <c r="J20" s="421"/>
      <c r="K20" s="421"/>
      <c r="L20" s="421"/>
      <c r="M20" s="421"/>
      <c r="N20" s="421"/>
      <c r="O20" s="422"/>
      <c r="P20" s="414" t="s">
        <v>28</v>
      </c>
      <c r="Q20" s="423"/>
      <c r="R20" s="423"/>
      <c r="S20" s="423"/>
      <c r="T20" s="423"/>
      <c r="U20" s="423"/>
      <c r="V20" s="423"/>
      <c r="W20" s="423"/>
      <c r="X20" s="423"/>
      <c r="Y20" s="423"/>
      <c r="Z20" s="423"/>
      <c r="AA20" s="423"/>
      <c r="AB20" s="423"/>
      <c r="AC20" s="423"/>
      <c r="AD20" s="423"/>
      <c r="AE20" s="415"/>
      <c r="AF20" s="20"/>
    </row>
    <row r="21" spans="1:32" ht="32.25" customHeight="1" thickBot="1">
      <c r="A21" s="142">
        <v>9543373</v>
      </c>
      <c r="B21" s="113" t="s">
        <v>29</v>
      </c>
      <c r="C21" s="114" t="s">
        <v>30</v>
      </c>
      <c r="D21" s="114" t="s">
        <v>8</v>
      </c>
      <c r="E21" s="114" t="s">
        <v>31</v>
      </c>
      <c r="F21" s="114" t="s">
        <v>32</v>
      </c>
      <c r="G21" s="114" t="s">
        <v>33</v>
      </c>
      <c r="H21" s="114" t="s">
        <v>34</v>
      </c>
      <c r="I21" s="114" t="s">
        <v>35</v>
      </c>
      <c r="J21" s="114" t="s">
        <v>36</v>
      </c>
      <c r="K21" s="114" t="s">
        <v>37</v>
      </c>
      <c r="L21" s="114" t="s">
        <v>38</v>
      </c>
      <c r="M21" s="114" t="s">
        <v>39</v>
      </c>
      <c r="N21" s="114" t="s">
        <v>40</v>
      </c>
      <c r="O21" s="115" t="s">
        <v>41</v>
      </c>
      <c r="P21" s="140"/>
      <c r="Q21" s="104" t="s">
        <v>29</v>
      </c>
      <c r="R21" s="105" t="s">
        <v>30</v>
      </c>
      <c r="S21" s="105" t="s">
        <v>8</v>
      </c>
      <c r="T21" s="105" t="s">
        <v>31</v>
      </c>
      <c r="U21" s="105" t="s">
        <v>32</v>
      </c>
      <c r="V21" s="105" t="s">
        <v>33</v>
      </c>
      <c r="W21" s="105" t="s">
        <v>34</v>
      </c>
      <c r="X21" s="105" t="s">
        <v>35</v>
      </c>
      <c r="Y21" s="105" t="s">
        <v>36</v>
      </c>
      <c r="Z21" s="105" t="s">
        <v>37</v>
      </c>
      <c r="AA21" s="105" t="s">
        <v>38</v>
      </c>
      <c r="AB21" s="105" t="s">
        <v>39</v>
      </c>
      <c r="AC21" s="105" t="s">
        <v>40</v>
      </c>
      <c r="AD21" s="139" t="s">
        <v>42</v>
      </c>
      <c r="AE21" s="139" t="s">
        <v>43</v>
      </c>
      <c r="AF21" s="1"/>
    </row>
    <row r="22" spans="1:32" ht="32.25" customHeight="1">
      <c r="A22" s="136" t="s">
        <v>44</v>
      </c>
      <c r="B22" s="148">
        <v>1222473</v>
      </c>
      <c r="C22" s="83">
        <v>3645000</v>
      </c>
      <c r="D22" s="83"/>
      <c r="E22" s="83"/>
      <c r="F22" s="83">
        <v>4675900</v>
      </c>
      <c r="G22" s="83"/>
      <c r="H22" s="83"/>
      <c r="I22" s="83"/>
      <c r="J22" s="83"/>
      <c r="K22" s="83"/>
      <c r="L22" s="83"/>
      <c r="M22" s="83"/>
      <c r="N22" s="83">
        <f>SUM(B22:M22)</f>
        <v>9543373</v>
      </c>
      <c r="O22" s="85"/>
      <c r="P22" s="136" t="s">
        <v>45</v>
      </c>
      <c r="Q22" s="148">
        <v>91214400</v>
      </c>
      <c r="R22" s="149">
        <v>202272000</v>
      </c>
      <c r="S22" s="149"/>
      <c r="T22" s="149">
        <v>3993000</v>
      </c>
      <c r="U22" s="149"/>
      <c r="V22" s="149"/>
      <c r="W22" s="149"/>
      <c r="X22" s="149">
        <v>203391100</v>
      </c>
      <c r="Y22" s="149"/>
      <c r="Z22" s="149"/>
      <c r="AA22" s="149"/>
      <c r="AB22" s="149"/>
      <c r="AC22" s="106">
        <f>SUM(Q22:AB22)</f>
        <v>500870500</v>
      </c>
      <c r="AE22" s="107"/>
      <c r="AF22" s="1"/>
    </row>
    <row r="23" spans="1:32" ht="32.25" customHeight="1">
      <c r="A23" s="137" t="s">
        <v>46</v>
      </c>
      <c r="B23" s="148">
        <v>0</v>
      </c>
      <c r="C23" s="81">
        <v>0</v>
      </c>
      <c r="D23" s="261">
        <v>0</v>
      </c>
      <c r="E23" s="81"/>
      <c r="F23" s="81"/>
      <c r="G23" s="81"/>
      <c r="H23" s="81"/>
      <c r="I23" s="81"/>
      <c r="J23" s="81"/>
      <c r="K23" s="81"/>
      <c r="L23" s="81"/>
      <c r="M23" s="81"/>
      <c r="N23" s="81">
        <f>SUM(B23:M23)</f>
        <v>0</v>
      </c>
      <c r="O23" s="94" t="str">
        <f>IFERROR(N23/(SUMIF(B23:M23,"&gt;0",B22:M22))," ")</f>
        <v xml:space="preserve"> </v>
      </c>
      <c r="P23" s="137" t="s">
        <v>47</v>
      </c>
      <c r="Q23" s="148">
        <v>91214400</v>
      </c>
      <c r="R23" s="81">
        <v>189600000</v>
      </c>
      <c r="S23" s="81">
        <v>12672000</v>
      </c>
      <c r="T23" s="81"/>
      <c r="U23" s="81"/>
      <c r="V23" s="81"/>
      <c r="W23" s="81"/>
      <c r="X23" s="81"/>
      <c r="Y23" s="81"/>
      <c r="Z23" s="81"/>
      <c r="AA23" s="81"/>
      <c r="AB23" s="81"/>
      <c r="AC23" s="81">
        <f>SUM(Q23:AB23)</f>
        <v>293486400</v>
      </c>
      <c r="AD23" s="211">
        <f>AC23/SUM(Q22:S22)</f>
        <v>1</v>
      </c>
      <c r="AE23" s="86">
        <f>AC23/AC22</f>
        <v>0.58595265642516381</v>
      </c>
      <c r="AF23" s="1"/>
    </row>
    <row r="24" spans="1:32" ht="32.25" customHeight="1">
      <c r="A24" s="137" t="s">
        <v>48</v>
      </c>
      <c r="B24" s="82">
        <f>+A21-B23</f>
        <v>9543373</v>
      </c>
      <c r="C24" s="81">
        <f>+B24-C23</f>
        <v>9543373</v>
      </c>
      <c r="D24" s="261">
        <f>+C24-D23</f>
        <v>9543373</v>
      </c>
      <c r="E24" s="81"/>
      <c r="F24" s="81"/>
      <c r="G24" s="81"/>
      <c r="H24" s="81"/>
      <c r="I24" s="81"/>
      <c r="J24" s="81"/>
      <c r="K24" s="81"/>
      <c r="L24" s="81"/>
      <c r="M24" s="81"/>
      <c r="N24" s="81">
        <f>MIN(B24:M24)</f>
        <v>9543373</v>
      </c>
      <c r="O24" s="84"/>
      <c r="P24" s="137" t="s">
        <v>44</v>
      </c>
      <c r="Q24" s="82"/>
      <c r="R24" s="81">
        <v>1491893.6666666667</v>
      </c>
      <c r="S24" s="81">
        <v>33114000</v>
      </c>
      <c r="T24" s="81">
        <v>48914000</v>
      </c>
      <c r="U24" s="81">
        <v>48914000</v>
      </c>
      <c r="V24" s="81">
        <v>48914000</v>
      </c>
      <c r="W24" s="81">
        <v>51415506.333333336</v>
      </c>
      <c r="X24" s="81">
        <v>48914000</v>
      </c>
      <c r="Y24" s="81">
        <v>48914000</v>
      </c>
      <c r="Z24" s="81">
        <v>48914000</v>
      </c>
      <c r="AA24" s="81">
        <v>48914000</v>
      </c>
      <c r="AB24" s="81">
        <v>72451100</v>
      </c>
      <c r="AC24" s="81">
        <f>SUM(Q24:AB24)</f>
        <v>500870500</v>
      </c>
      <c r="AD24" s="211"/>
      <c r="AE24" s="108"/>
      <c r="AF24" s="1"/>
    </row>
    <row r="25" spans="1:32" ht="32.25" customHeight="1" thickBot="1">
      <c r="A25" s="138" t="s">
        <v>49</v>
      </c>
      <c r="B25" s="116">
        <v>1222473</v>
      </c>
      <c r="C25" s="117">
        <v>3645000</v>
      </c>
      <c r="D25" s="262">
        <v>0</v>
      </c>
      <c r="E25" s="117"/>
      <c r="F25" s="117"/>
      <c r="G25" s="117"/>
      <c r="H25" s="117"/>
      <c r="I25" s="117"/>
      <c r="J25" s="117"/>
      <c r="K25" s="117"/>
      <c r="L25" s="117"/>
      <c r="M25" s="117"/>
      <c r="N25" s="117">
        <f>SUM(B25:M25)</f>
        <v>4867473</v>
      </c>
      <c r="O25" s="174">
        <f>+N25/N22</f>
        <v>0.51003696491795925</v>
      </c>
      <c r="P25" s="138" t="s">
        <v>49</v>
      </c>
      <c r="Q25" s="116"/>
      <c r="R25" s="117">
        <v>1632694</v>
      </c>
      <c r="S25" s="117">
        <v>38058333</v>
      </c>
      <c r="T25" s="117"/>
      <c r="U25" s="117"/>
      <c r="V25" s="117"/>
      <c r="W25" s="117"/>
      <c r="X25" s="117"/>
      <c r="Y25" s="117"/>
      <c r="Z25" s="117"/>
      <c r="AA25" s="117"/>
      <c r="AB25" s="117"/>
      <c r="AC25" s="117">
        <f>SUM(Q25:AB25)</f>
        <v>39691027</v>
      </c>
      <c r="AD25" s="212">
        <f>AC25/SUM(Q24:S24)</f>
        <v>1.1469441414319399</v>
      </c>
      <c r="AE25" s="118">
        <f>AC25/AC24</f>
        <v>7.9244090039241682E-2</v>
      </c>
      <c r="AF25" s="1"/>
    </row>
    <row r="26" spans="1:32" customFormat="1" ht="16.5" customHeight="1" thickBot="1"/>
    <row r="27" spans="1:32" ht="33.950000000000003" customHeight="1">
      <c r="A27" s="427" t="s">
        <v>50</v>
      </c>
      <c r="B27" s="428"/>
      <c r="C27" s="428"/>
      <c r="D27" s="428"/>
      <c r="E27" s="428"/>
      <c r="F27" s="428"/>
      <c r="G27" s="428"/>
      <c r="H27" s="428"/>
      <c r="I27" s="428"/>
      <c r="J27" s="428"/>
      <c r="K27" s="428"/>
      <c r="L27" s="428"/>
      <c r="M27" s="428"/>
      <c r="N27" s="428"/>
      <c r="O27" s="428"/>
      <c r="P27" s="428"/>
      <c r="Q27" s="428"/>
      <c r="R27" s="428"/>
      <c r="S27" s="428"/>
      <c r="T27" s="428"/>
      <c r="U27" s="428"/>
      <c r="V27" s="428"/>
      <c r="W27" s="428"/>
      <c r="X27" s="428"/>
      <c r="Y27" s="428"/>
      <c r="Z27" s="428"/>
      <c r="AA27" s="428"/>
      <c r="AB27" s="428"/>
      <c r="AC27" s="428"/>
      <c r="AD27" s="428"/>
      <c r="AE27" s="429"/>
    </row>
    <row r="28" spans="1:32" ht="15" customHeight="1">
      <c r="A28" s="328" t="s">
        <v>51</v>
      </c>
      <c r="B28" s="330" t="s">
        <v>52</v>
      </c>
      <c r="C28" s="330"/>
      <c r="D28" s="330" t="s">
        <v>53</v>
      </c>
      <c r="E28" s="330"/>
      <c r="F28" s="330"/>
      <c r="G28" s="330"/>
      <c r="H28" s="330"/>
      <c r="I28" s="330"/>
      <c r="J28" s="330"/>
      <c r="K28" s="330"/>
      <c r="L28" s="330"/>
      <c r="M28" s="330"/>
      <c r="N28" s="330"/>
      <c r="O28" s="330"/>
      <c r="P28" s="330" t="s">
        <v>40</v>
      </c>
      <c r="Q28" s="330" t="s">
        <v>54</v>
      </c>
      <c r="R28" s="330"/>
      <c r="S28" s="330"/>
      <c r="T28" s="330"/>
      <c r="U28" s="330"/>
      <c r="V28" s="330"/>
      <c r="W28" s="330"/>
      <c r="X28" s="330"/>
      <c r="Y28" s="330" t="s">
        <v>55</v>
      </c>
      <c r="Z28" s="330"/>
      <c r="AA28" s="330"/>
      <c r="AB28" s="330"/>
      <c r="AC28" s="330"/>
      <c r="AD28" s="330"/>
      <c r="AE28" s="352"/>
    </row>
    <row r="29" spans="1:32" ht="27" customHeight="1">
      <c r="A29" s="328"/>
      <c r="B29" s="330"/>
      <c r="C29" s="330"/>
      <c r="D29" s="100" t="s">
        <v>29</v>
      </c>
      <c r="E29" s="100" t="s">
        <v>30</v>
      </c>
      <c r="F29" s="100" t="s">
        <v>8</v>
      </c>
      <c r="G29" s="100" t="s">
        <v>31</v>
      </c>
      <c r="H29" s="100" t="s">
        <v>32</v>
      </c>
      <c r="I29" s="100" t="s">
        <v>33</v>
      </c>
      <c r="J29" s="100" t="s">
        <v>34</v>
      </c>
      <c r="K29" s="100" t="s">
        <v>35</v>
      </c>
      <c r="L29" s="100" t="s">
        <v>36</v>
      </c>
      <c r="M29" s="100" t="s">
        <v>37</v>
      </c>
      <c r="N29" s="100" t="s">
        <v>38</v>
      </c>
      <c r="O29" s="100" t="s">
        <v>39</v>
      </c>
      <c r="P29" s="330"/>
      <c r="Q29" s="330"/>
      <c r="R29" s="330"/>
      <c r="S29" s="330"/>
      <c r="T29" s="330"/>
      <c r="U29" s="330"/>
      <c r="V29" s="330"/>
      <c r="W29" s="330"/>
      <c r="X29" s="330"/>
      <c r="Y29" s="330"/>
      <c r="Z29" s="330"/>
      <c r="AA29" s="330"/>
      <c r="AB29" s="330"/>
      <c r="AC29" s="330"/>
      <c r="AD29" s="330"/>
      <c r="AE29" s="352"/>
    </row>
    <row r="30" spans="1:32" ht="123.75" customHeight="1">
      <c r="A30" s="109" t="str">
        <f>C17</f>
        <v>6 - Acompañar el 100% de la implementación de las  Políticas Públicas de PPMYEG y PPASP y de los productos que la SDMujer es responsable</v>
      </c>
      <c r="B30" s="425" t="s">
        <v>56</v>
      </c>
      <c r="C30" s="425"/>
      <c r="D30" s="103"/>
      <c r="E30" s="103"/>
      <c r="F30" s="103"/>
      <c r="G30" s="103"/>
      <c r="H30" s="103"/>
      <c r="I30" s="103"/>
      <c r="J30" s="103"/>
      <c r="K30" s="103"/>
      <c r="L30" s="103"/>
      <c r="M30" s="103"/>
      <c r="N30" s="103"/>
      <c r="O30" s="103"/>
      <c r="P30" s="110">
        <f>SUM(D30:O30)</f>
        <v>0</v>
      </c>
      <c r="Q30" s="424" t="s">
        <v>57</v>
      </c>
      <c r="R30" s="424"/>
      <c r="S30" s="424"/>
      <c r="T30" s="424"/>
      <c r="U30" s="424"/>
      <c r="V30" s="424"/>
      <c r="W30" s="424"/>
      <c r="X30" s="424"/>
      <c r="Y30" s="418" t="s">
        <v>58</v>
      </c>
      <c r="Z30" s="418"/>
      <c r="AA30" s="418"/>
      <c r="AB30" s="418"/>
      <c r="AC30" s="418"/>
      <c r="AD30" s="418"/>
      <c r="AE30" s="419"/>
    </row>
    <row r="31" spans="1:32" ht="12" customHeight="1">
      <c r="A31" s="119"/>
      <c r="B31" s="120"/>
      <c r="C31" s="120"/>
      <c r="D31" s="9"/>
      <c r="E31" s="9"/>
      <c r="F31" s="9"/>
      <c r="G31" s="9"/>
      <c r="H31" s="9"/>
      <c r="I31" s="9"/>
      <c r="J31" s="9"/>
      <c r="K31" s="9"/>
      <c r="L31" s="9"/>
      <c r="M31" s="9"/>
      <c r="N31" s="9"/>
      <c r="O31" s="9"/>
      <c r="P31" s="121"/>
      <c r="Q31" s="122"/>
      <c r="R31" s="122"/>
      <c r="S31" s="122"/>
      <c r="T31" s="122"/>
      <c r="U31" s="122"/>
      <c r="V31" s="122"/>
      <c r="W31" s="122"/>
      <c r="X31" s="122"/>
      <c r="Y31" s="122"/>
      <c r="Z31" s="122"/>
      <c r="AA31" s="122"/>
      <c r="AB31" s="122"/>
      <c r="AC31" s="122"/>
      <c r="AD31" s="122"/>
      <c r="AE31" s="123"/>
    </row>
    <row r="32" spans="1:32" ht="45" customHeight="1">
      <c r="A32" s="331" t="s">
        <v>59</v>
      </c>
      <c r="B32" s="332"/>
      <c r="C32" s="332"/>
      <c r="D32" s="332"/>
      <c r="E32" s="332"/>
      <c r="F32" s="332"/>
      <c r="G32" s="332"/>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3"/>
    </row>
    <row r="33" spans="1:41" ht="23.25" customHeight="1">
      <c r="A33" s="328" t="s">
        <v>107</v>
      </c>
      <c r="B33" s="330" t="s">
        <v>60</v>
      </c>
      <c r="C33" s="330" t="s">
        <v>52</v>
      </c>
      <c r="D33" s="330" t="s">
        <v>61</v>
      </c>
      <c r="E33" s="330"/>
      <c r="F33" s="330"/>
      <c r="G33" s="330"/>
      <c r="H33" s="330"/>
      <c r="I33" s="330"/>
      <c r="J33" s="330"/>
      <c r="K33" s="330"/>
      <c r="L33" s="330"/>
      <c r="M33" s="330"/>
      <c r="N33" s="330"/>
      <c r="O33" s="330"/>
      <c r="P33" s="330"/>
      <c r="Q33" s="330" t="s">
        <v>62</v>
      </c>
      <c r="R33" s="330"/>
      <c r="S33" s="330"/>
      <c r="T33" s="330"/>
      <c r="U33" s="330"/>
      <c r="V33" s="330"/>
      <c r="W33" s="330"/>
      <c r="X33" s="330"/>
      <c r="Y33" s="330"/>
      <c r="Z33" s="330"/>
      <c r="AA33" s="330"/>
      <c r="AB33" s="330"/>
      <c r="AC33" s="330"/>
      <c r="AD33" s="330"/>
      <c r="AE33" s="352"/>
      <c r="AG33" s="21"/>
      <c r="AH33" s="21"/>
      <c r="AI33" s="21"/>
      <c r="AJ33" s="21"/>
      <c r="AK33" s="21"/>
      <c r="AL33" s="21"/>
      <c r="AM33" s="21"/>
      <c r="AN33" s="21"/>
      <c r="AO33" s="21"/>
    </row>
    <row r="34" spans="1:41" ht="27" customHeight="1">
      <c r="A34" s="328"/>
      <c r="B34" s="330"/>
      <c r="C34" s="353"/>
      <c r="D34" s="100" t="s">
        <v>29</v>
      </c>
      <c r="E34" s="100" t="s">
        <v>30</v>
      </c>
      <c r="F34" s="100" t="s">
        <v>8</v>
      </c>
      <c r="G34" s="100" t="s">
        <v>31</v>
      </c>
      <c r="H34" s="100" t="s">
        <v>32</v>
      </c>
      <c r="I34" s="100" t="s">
        <v>33</v>
      </c>
      <c r="J34" s="100" t="s">
        <v>34</v>
      </c>
      <c r="K34" s="100" t="s">
        <v>35</v>
      </c>
      <c r="L34" s="100" t="s">
        <v>36</v>
      </c>
      <c r="M34" s="100" t="s">
        <v>37</v>
      </c>
      <c r="N34" s="100" t="s">
        <v>38</v>
      </c>
      <c r="O34" s="100" t="s">
        <v>39</v>
      </c>
      <c r="P34" s="100" t="s">
        <v>40</v>
      </c>
      <c r="Q34" s="272" t="s">
        <v>63</v>
      </c>
      <c r="R34" s="273"/>
      <c r="S34" s="273"/>
      <c r="T34" s="334"/>
      <c r="U34" s="330" t="s">
        <v>64</v>
      </c>
      <c r="V34" s="330"/>
      <c r="W34" s="330"/>
      <c r="X34" s="330"/>
      <c r="Y34" s="330" t="s">
        <v>65</v>
      </c>
      <c r="Z34" s="330"/>
      <c r="AA34" s="330"/>
      <c r="AB34" s="330"/>
      <c r="AC34" s="330" t="s">
        <v>66</v>
      </c>
      <c r="AD34" s="330"/>
      <c r="AE34" s="352"/>
      <c r="AG34" s="21"/>
      <c r="AH34" s="21"/>
      <c r="AI34" s="21"/>
      <c r="AJ34" s="21"/>
      <c r="AK34" s="21"/>
      <c r="AL34" s="21"/>
      <c r="AM34" s="21"/>
      <c r="AN34" s="21"/>
      <c r="AO34" s="21"/>
    </row>
    <row r="35" spans="1:41" ht="96.75" customHeight="1">
      <c r="A35" s="323" t="str">
        <f>C17</f>
        <v>6 - Acompañar el 100% de la implementación de las  Políticas Públicas de PPMYEG y PPASP y de los productos que la SDMujer es responsable</v>
      </c>
      <c r="B35" s="325">
        <v>0.2</v>
      </c>
      <c r="C35" s="23" t="s">
        <v>67</v>
      </c>
      <c r="D35" s="143">
        <v>1</v>
      </c>
      <c r="E35" s="143">
        <v>1</v>
      </c>
      <c r="F35" s="143">
        <v>1</v>
      </c>
      <c r="G35" s="143">
        <v>1</v>
      </c>
      <c r="H35" s="143">
        <v>1</v>
      </c>
      <c r="I35" s="22"/>
      <c r="J35" s="22"/>
      <c r="K35" s="22"/>
      <c r="L35" s="22"/>
      <c r="M35" s="22"/>
      <c r="N35" s="22"/>
      <c r="O35" s="22"/>
      <c r="P35" s="226">
        <f>MAX(D35:O35)</f>
        <v>1</v>
      </c>
      <c r="Q35" s="507" t="s">
        <v>128</v>
      </c>
      <c r="R35" s="341"/>
      <c r="S35" s="341"/>
      <c r="T35" s="342"/>
      <c r="U35" s="347" t="s">
        <v>129</v>
      </c>
      <c r="V35" s="347"/>
      <c r="W35" s="347"/>
      <c r="X35" s="347"/>
      <c r="Y35" s="347" t="s">
        <v>130</v>
      </c>
      <c r="Z35" s="347"/>
      <c r="AA35" s="347"/>
      <c r="AB35" s="347"/>
      <c r="AC35" s="504" t="s">
        <v>131</v>
      </c>
      <c r="AD35" s="485"/>
      <c r="AE35" s="505"/>
      <c r="AG35" s="21"/>
      <c r="AH35" s="21"/>
      <c r="AI35" s="21"/>
      <c r="AJ35" s="21"/>
      <c r="AK35" s="21"/>
      <c r="AL35" s="21"/>
      <c r="AM35" s="21"/>
      <c r="AN35" s="21"/>
      <c r="AO35" s="21"/>
    </row>
    <row r="36" spans="1:41" ht="96.75" customHeight="1" thickBot="1">
      <c r="A36" s="324"/>
      <c r="B36" s="326"/>
      <c r="C36" s="24" t="s">
        <v>72</v>
      </c>
      <c r="D36" s="167">
        <v>1</v>
      </c>
      <c r="E36" s="167">
        <v>1</v>
      </c>
      <c r="F36" s="250">
        <v>1</v>
      </c>
      <c r="G36" s="25"/>
      <c r="H36" s="25"/>
      <c r="I36" s="25"/>
      <c r="J36" s="25"/>
      <c r="K36" s="25"/>
      <c r="L36" s="25"/>
      <c r="M36" s="25"/>
      <c r="N36" s="25"/>
      <c r="O36" s="25"/>
      <c r="P36" s="72">
        <f>MAX(D36:O36)</f>
        <v>1</v>
      </c>
      <c r="Q36" s="343"/>
      <c r="R36" s="344"/>
      <c r="S36" s="344"/>
      <c r="T36" s="345"/>
      <c r="U36" s="348"/>
      <c r="V36" s="348"/>
      <c r="W36" s="348"/>
      <c r="X36" s="348"/>
      <c r="Y36" s="348"/>
      <c r="Z36" s="348"/>
      <c r="AA36" s="348"/>
      <c r="AB36" s="348"/>
      <c r="AC36" s="486"/>
      <c r="AD36" s="486"/>
      <c r="AE36" s="506"/>
      <c r="AG36" s="21"/>
      <c r="AH36" s="21"/>
      <c r="AI36" s="21"/>
      <c r="AJ36" s="21"/>
      <c r="AK36" s="21"/>
      <c r="AL36" s="21"/>
      <c r="AM36" s="21"/>
      <c r="AN36" s="21"/>
      <c r="AO36" s="21"/>
    </row>
    <row r="37" spans="1:41" customFormat="1" ht="17.25" customHeight="1" thickBot="1"/>
    <row r="38" spans="1:41" ht="45" customHeight="1" thickBot="1">
      <c r="A38" s="331" t="s">
        <v>73</v>
      </c>
      <c r="B38" s="332"/>
      <c r="C38" s="332"/>
      <c r="D38" s="332"/>
      <c r="E38" s="332"/>
      <c r="F38" s="332"/>
      <c r="G38" s="332"/>
      <c r="H38" s="332"/>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3"/>
      <c r="AG38" s="21"/>
      <c r="AH38" s="21"/>
      <c r="AI38" s="21"/>
      <c r="AJ38" s="21"/>
      <c r="AK38" s="21"/>
      <c r="AL38" s="21"/>
      <c r="AM38" s="21"/>
      <c r="AN38" s="21"/>
      <c r="AO38" s="21"/>
    </row>
    <row r="39" spans="1:41" ht="26.25" customHeight="1">
      <c r="A39" s="327" t="s">
        <v>74</v>
      </c>
      <c r="B39" s="329" t="s">
        <v>75</v>
      </c>
      <c r="C39" s="335" t="s">
        <v>76</v>
      </c>
      <c r="D39" s="337" t="s">
        <v>77</v>
      </c>
      <c r="E39" s="338"/>
      <c r="F39" s="338"/>
      <c r="G39" s="338"/>
      <c r="H39" s="338"/>
      <c r="I39" s="338"/>
      <c r="J39" s="338"/>
      <c r="K39" s="338"/>
      <c r="L39" s="338"/>
      <c r="M39" s="338"/>
      <c r="N39" s="338"/>
      <c r="O39" s="338"/>
      <c r="P39" s="339"/>
      <c r="Q39" s="329" t="s">
        <v>78</v>
      </c>
      <c r="R39" s="329"/>
      <c r="S39" s="329"/>
      <c r="T39" s="329"/>
      <c r="U39" s="329"/>
      <c r="V39" s="329"/>
      <c r="W39" s="329"/>
      <c r="X39" s="329"/>
      <c r="Y39" s="329"/>
      <c r="Z39" s="329"/>
      <c r="AA39" s="329"/>
      <c r="AB39" s="329"/>
      <c r="AC39" s="329"/>
      <c r="AD39" s="329"/>
      <c r="AE39" s="351"/>
      <c r="AG39" s="21"/>
      <c r="AH39" s="21"/>
      <c r="AI39" s="21"/>
      <c r="AJ39" s="21"/>
      <c r="AK39" s="21"/>
      <c r="AL39" s="21"/>
      <c r="AM39" s="21"/>
      <c r="AN39" s="21"/>
      <c r="AO39" s="21"/>
    </row>
    <row r="40" spans="1:41" ht="26.25" customHeight="1">
      <c r="A40" s="328"/>
      <c r="B40" s="330"/>
      <c r="C40" s="336"/>
      <c r="D40" s="100" t="s">
        <v>79</v>
      </c>
      <c r="E40" s="100" t="s">
        <v>80</v>
      </c>
      <c r="F40" s="100" t="s">
        <v>81</v>
      </c>
      <c r="G40" s="100" t="s">
        <v>82</v>
      </c>
      <c r="H40" s="100" t="s">
        <v>83</v>
      </c>
      <c r="I40" s="100" t="s">
        <v>84</v>
      </c>
      <c r="J40" s="100" t="s">
        <v>85</v>
      </c>
      <c r="K40" s="100" t="s">
        <v>86</v>
      </c>
      <c r="L40" s="100" t="s">
        <v>87</v>
      </c>
      <c r="M40" s="100" t="s">
        <v>88</v>
      </c>
      <c r="N40" s="100" t="s">
        <v>89</v>
      </c>
      <c r="O40" s="100" t="s">
        <v>90</v>
      </c>
      <c r="P40" s="100" t="s">
        <v>91</v>
      </c>
      <c r="Q40" s="272" t="s">
        <v>92</v>
      </c>
      <c r="R40" s="273"/>
      <c r="S40" s="273"/>
      <c r="T40" s="273"/>
      <c r="U40" s="273"/>
      <c r="V40" s="273"/>
      <c r="W40" s="273"/>
      <c r="X40" s="334"/>
      <c r="Y40" s="272" t="s">
        <v>93</v>
      </c>
      <c r="Z40" s="273"/>
      <c r="AA40" s="273"/>
      <c r="AB40" s="273"/>
      <c r="AC40" s="273"/>
      <c r="AD40" s="273"/>
      <c r="AE40" s="274"/>
      <c r="AG40" s="26"/>
      <c r="AH40" s="26"/>
      <c r="AI40" s="26"/>
      <c r="AJ40" s="26"/>
      <c r="AK40" s="26"/>
      <c r="AL40" s="26"/>
      <c r="AM40" s="26"/>
      <c r="AN40" s="26"/>
      <c r="AO40" s="26"/>
    </row>
    <row r="41" spans="1:41" ht="68.25" customHeight="1">
      <c r="A41" s="487" t="s">
        <v>132</v>
      </c>
      <c r="B41" s="489">
        <v>7.0000000000000007E-2</v>
      </c>
      <c r="C41" s="30" t="s">
        <v>67</v>
      </c>
      <c r="D41" s="31">
        <v>0</v>
      </c>
      <c r="E41" s="31">
        <v>0.1</v>
      </c>
      <c r="F41" s="31">
        <v>0.3</v>
      </c>
      <c r="G41" s="31">
        <v>0.3</v>
      </c>
      <c r="H41" s="31">
        <v>0.3</v>
      </c>
      <c r="I41" s="31"/>
      <c r="J41" s="31"/>
      <c r="K41" s="31"/>
      <c r="L41" s="31"/>
      <c r="M41" s="31"/>
      <c r="N41" s="31"/>
      <c r="O41" s="31"/>
      <c r="P41" s="111">
        <f t="shared" ref="P41:P46" si="0">SUM(D41:O41)</f>
        <v>1</v>
      </c>
      <c r="Q41" s="491" t="s">
        <v>642</v>
      </c>
      <c r="R41" s="290"/>
      <c r="S41" s="290"/>
      <c r="T41" s="290"/>
      <c r="U41" s="290"/>
      <c r="V41" s="290"/>
      <c r="W41" s="290"/>
      <c r="X41" s="291"/>
      <c r="Y41" s="275" t="s">
        <v>133</v>
      </c>
      <c r="Z41" s="276"/>
      <c r="AA41" s="276"/>
      <c r="AB41" s="276"/>
      <c r="AC41" s="276"/>
      <c r="AD41" s="276"/>
      <c r="AE41" s="277"/>
      <c r="AG41" s="27"/>
      <c r="AH41" s="27"/>
      <c r="AI41" s="27"/>
      <c r="AJ41" s="27"/>
      <c r="AK41" s="27"/>
      <c r="AL41" s="27"/>
      <c r="AM41" s="27"/>
      <c r="AN41" s="27"/>
      <c r="AO41" s="27"/>
    </row>
    <row r="42" spans="1:41" ht="63.75" customHeight="1">
      <c r="A42" s="488"/>
      <c r="B42" s="490"/>
      <c r="C42" s="28" t="s">
        <v>72</v>
      </c>
      <c r="D42" s="29">
        <v>0</v>
      </c>
      <c r="E42" s="29">
        <v>0.1</v>
      </c>
      <c r="F42" s="29">
        <v>0.3</v>
      </c>
      <c r="G42" s="29"/>
      <c r="H42" s="29"/>
      <c r="I42" s="29"/>
      <c r="J42" s="29"/>
      <c r="K42" s="29"/>
      <c r="L42" s="29"/>
      <c r="M42" s="29"/>
      <c r="N42" s="29"/>
      <c r="O42" s="29"/>
      <c r="P42" s="111">
        <f t="shared" si="0"/>
        <v>0.4</v>
      </c>
      <c r="Q42" s="292"/>
      <c r="R42" s="293"/>
      <c r="S42" s="293"/>
      <c r="T42" s="293"/>
      <c r="U42" s="293"/>
      <c r="V42" s="293"/>
      <c r="W42" s="293"/>
      <c r="X42" s="294"/>
      <c r="Y42" s="492"/>
      <c r="Z42" s="493"/>
      <c r="AA42" s="493"/>
      <c r="AB42" s="493"/>
      <c r="AC42" s="493"/>
      <c r="AD42" s="493"/>
      <c r="AE42" s="494"/>
    </row>
    <row r="43" spans="1:41" ht="60.95" customHeight="1">
      <c r="A43" s="487" t="s">
        <v>134</v>
      </c>
      <c r="B43" s="489">
        <v>7.0000000000000007E-2</v>
      </c>
      <c r="C43" s="30" t="s">
        <v>67</v>
      </c>
      <c r="D43" s="31">
        <v>0</v>
      </c>
      <c r="E43" s="31">
        <v>0.1</v>
      </c>
      <c r="F43" s="31">
        <v>0.3</v>
      </c>
      <c r="G43" s="31">
        <v>0.3</v>
      </c>
      <c r="H43" s="31">
        <v>0.3</v>
      </c>
      <c r="I43" s="31"/>
      <c r="J43" s="31"/>
      <c r="K43" s="31"/>
      <c r="L43" s="31"/>
      <c r="M43" s="31"/>
      <c r="N43" s="31"/>
      <c r="O43" s="31"/>
      <c r="P43" s="111">
        <f t="shared" si="0"/>
        <v>1</v>
      </c>
      <c r="Q43" s="503" t="s">
        <v>643</v>
      </c>
      <c r="R43" s="498"/>
      <c r="S43" s="498"/>
      <c r="T43" s="498"/>
      <c r="U43" s="498"/>
      <c r="V43" s="498"/>
      <c r="W43" s="498"/>
      <c r="X43" s="499"/>
      <c r="Y43" s="275" t="s">
        <v>135</v>
      </c>
      <c r="Z43" s="276"/>
      <c r="AA43" s="276"/>
      <c r="AB43" s="276"/>
      <c r="AC43" s="276"/>
      <c r="AD43" s="276"/>
      <c r="AE43" s="277"/>
    </row>
    <row r="44" spans="1:41" ht="48.95" customHeight="1">
      <c r="A44" s="488"/>
      <c r="B44" s="490"/>
      <c r="C44" s="28" t="s">
        <v>72</v>
      </c>
      <c r="D44" s="29">
        <v>0</v>
      </c>
      <c r="E44" s="29">
        <v>0.1</v>
      </c>
      <c r="F44" s="29">
        <v>0.3</v>
      </c>
      <c r="G44" s="29"/>
      <c r="H44" s="29"/>
      <c r="I44" s="29"/>
      <c r="J44" s="29"/>
      <c r="K44" s="29"/>
      <c r="L44" s="29"/>
      <c r="M44" s="29"/>
      <c r="N44" s="29"/>
      <c r="O44" s="29"/>
      <c r="P44" s="111">
        <f t="shared" si="0"/>
        <v>0.4</v>
      </c>
      <c r="Q44" s="500"/>
      <c r="R44" s="501"/>
      <c r="S44" s="501"/>
      <c r="T44" s="501"/>
      <c r="U44" s="501"/>
      <c r="V44" s="501"/>
      <c r="W44" s="501"/>
      <c r="X44" s="502"/>
      <c r="Y44" s="492"/>
      <c r="Z44" s="493"/>
      <c r="AA44" s="493"/>
      <c r="AB44" s="493"/>
      <c r="AC44" s="493"/>
      <c r="AD44" s="493"/>
      <c r="AE44" s="494"/>
    </row>
    <row r="45" spans="1:41" ht="67.5" customHeight="1">
      <c r="A45" s="495" t="s">
        <v>136</v>
      </c>
      <c r="B45" s="497">
        <v>0.06</v>
      </c>
      <c r="C45" s="30" t="s">
        <v>67</v>
      </c>
      <c r="D45" s="31">
        <v>0</v>
      </c>
      <c r="E45" s="31">
        <v>0.1</v>
      </c>
      <c r="F45" s="31">
        <v>0.3</v>
      </c>
      <c r="G45" s="31">
        <v>0.3</v>
      </c>
      <c r="H45" s="31">
        <v>0.3</v>
      </c>
      <c r="I45" s="31"/>
      <c r="J45" s="31"/>
      <c r="K45" s="31"/>
      <c r="L45" s="31"/>
      <c r="M45" s="31"/>
      <c r="N45" s="31"/>
      <c r="O45" s="31"/>
      <c r="P45" s="111">
        <f t="shared" si="0"/>
        <v>1</v>
      </c>
      <c r="Q45" s="266" t="s">
        <v>644</v>
      </c>
      <c r="R45" s="498"/>
      <c r="S45" s="498"/>
      <c r="T45" s="498"/>
      <c r="U45" s="498"/>
      <c r="V45" s="498"/>
      <c r="W45" s="498"/>
      <c r="X45" s="499"/>
      <c r="Y45" s="275" t="s">
        <v>137</v>
      </c>
      <c r="Z45" s="276"/>
      <c r="AA45" s="276"/>
      <c r="AB45" s="276"/>
      <c r="AC45" s="276"/>
      <c r="AD45" s="276"/>
      <c r="AE45" s="277"/>
    </row>
    <row r="46" spans="1:41" ht="67.5" customHeight="1">
      <c r="A46" s="496"/>
      <c r="B46" s="497"/>
      <c r="C46" s="28" t="s">
        <v>72</v>
      </c>
      <c r="D46" s="29">
        <v>0.02</v>
      </c>
      <c r="E46" s="29">
        <v>0.1</v>
      </c>
      <c r="F46" s="29">
        <v>0.3</v>
      </c>
      <c r="G46" s="29"/>
      <c r="H46" s="29"/>
      <c r="I46" s="29"/>
      <c r="J46" s="29"/>
      <c r="K46" s="29"/>
      <c r="L46" s="29"/>
      <c r="M46" s="29"/>
      <c r="N46" s="29"/>
      <c r="O46" s="29"/>
      <c r="P46" s="111">
        <f t="shared" si="0"/>
        <v>0.42</v>
      </c>
      <c r="Q46" s="500"/>
      <c r="R46" s="501"/>
      <c r="S46" s="501"/>
      <c r="T46" s="501"/>
      <c r="U46" s="501"/>
      <c r="V46" s="501"/>
      <c r="W46" s="501"/>
      <c r="X46" s="502"/>
      <c r="Y46" s="492"/>
      <c r="Z46" s="493"/>
      <c r="AA46" s="493"/>
      <c r="AB46" s="493"/>
      <c r="AC46" s="493"/>
      <c r="AD46" s="493"/>
      <c r="AE46" s="494"/>
    </row>
    <row r="47" spans="1:41" ht="15" customHeight="1">
      <c r="A47" s="2" t="s">
        <v>105</v>
      </c>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O7:P7"/>
    <mergeCell ref="M8:N8"/>
    <mergeCell ref="O8:P8"/>
    <mergeCell ref="M9:N9"/>
    <mergeCell ref="O9:P9"/>
    <mergeCell ref="A15:B15"/>
    <mergeCell ref="C15:K15"/>
    <mergeCell ref="L15:Q15"/>
    <mergeCell ref="Y15:Z15"/>
    <mergeCell ref="AA15:AE15"/>
    <mergeCell ref="R15:X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5:A46"/>
    <mergeCell ref="B45:B46"/>
    <mergeCell ref="Q45:X46"/>
    <mergeCell ref="Y45:AE46"/>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AC35 Q35 Y35 Q41 Q45 Q43" xr:uid="{00000000-0002-0000-0300-000000000000}">
      <formula1>2000</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list" allowBlank="1" showInputMessage="1" showErrorMessage="1" sqref="C7:C9" xr:uid="{00000000-0002-0000-0300-000002000000}">
      <formula1>$B$21:$M$21</formula1>
    </dataValidation>
  </dataValidations>
  <hyperlinks>
    <hyperlink ref="Y41" r:id="rId1" xr:uid="{00000000-0004-0000-0300-000000000000}"/>
    <hyperlink ref="Y43" r:id="rId2" xr:uid="{00000000-0004-0000-0300-000001000000}"/>
    <hyperlink ref="Y45" r:id="rId3" xr:uid="{00000000-0004-0000-0300-000002000000}"/>
  </hyperlinks>
  <pageMargins left="0.25" right="0.25" top="0.75" bottom="0.75" header="0.3" footer="0.3"/>
  <pageSetup scale="20" orientation="landscape" r:id="rId4"/>
  <headerFooter>
    <oddFooter>&amp;C_x000D_&amp;1#&amp;"Calibri"&amp;10&amp;K000000 Información Pública</oddFooter>
  </headerFooter>
  <drawing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XFD23"/>
  <sheetViews>
    <sheetView view="pageBreakPreview" zoomScale="80" zoomScaleNormal="80" zoomScaleSheetLayoutView="80" workbookViewId="0">
      <selection activeCell="A11" sqref="A11:E11"/>
    </sheetView>
  </sheetViews>
  <sheetFormatPr baseColWidth="10" defaultColWidth="10.85546875" defaultRowHeight="15"/>
  <cols>
    <col min="1" max="1" width="15" style="33" customWidth="1"/>
    <col min="2" max="2" width="8.28515625" style="33" customWidth="1"/>
    <col min="3" max="3" width="11.42578125" style="33" customWidth="1"/>
    <col min="4" max="4" width="23.42578125" style="33" customWidth="1"/>
    <col min="5" max="5" width="15.85546875" style="33" customWidth="1"/>
    <col min="6" max="7" width="29.28515625" style="33" customWidth="1"/>
    <col min="8" max="8" width="29.140625" style="33" customWidth="1"/>
    <col min="9" max="9" width="20.42578125" style="33" customWidth="1"/>
    <col min="10" max="10" width="18.85546875" style="47" customWidth="1"/>
    <col min="11" max="11" width="15.28515625" style="47" customWidth="1"/>
    <col min="12" max="12" width="39.28515625" style="33" customWidth="1"/>
    <col min="13" max="13" width="21.140625" style="33" customWidth="1"/>
    <col min="14" max="18" width="8.7109375" style="33" customWidth="1"/>
    <col min="19" max="19" width="25.85546875" style="33" customWidth="1"/>
    <col min="20" max="20" width="35.42578125" style="33" customWidth="1"/>
    <col min="21" max="21" width="12.140625" style="33" customWidth="1"/>
    <col min="22" max="29" width="7.42578125" style="33" customWidth="1"/>
    <col min="30" max="33" width="9.85546875" style="33" customWidth="1"/>
    <col min="34" max="43" width="8.140625" style="33" customWidth="1"/>
    <col min="44" max="44" width="5.85546875" style="33" customWidth="1"/>
    <col min="45" max="45" width="17.140625" style="33" customWidth="1"/>
    <col min="46" max="46" width="10.42578125" style="97" customWidth="1"/>
    <col min="47" max="47" width="157.28515625" style="33" customWidth="1"/>
    <col min="48" max="48" width="20.28515625" style="33" customWidth="1"/>
    <col min="49" max="49" width="128.5703125" style="33" customWidth="1"/>
    <col min="50" max="50" width="24.42578125" style="33" customWidth="1"/>
    <col min="51" max="51" width="24.42578125" style="242" customWidth="1"/>
    <col min="52" max="16382" width="10.85546875" style="33"/>
    <col min="16383" max="16383" width="9" style="33" customWidth="1"/>
    <col min="16384" max="16384" width="10.85546875" style="33"/>
  </cols>
  <sheetData>
    <row r="1" spans="1:51 16384:16384" ht="15.95" customHeight="1">
      <c r="A1" s="537" t="s">
        <v>0</v>
      </c>
      <c r="B1" s="538"/>
      <c r="C1" s="538"/>
      <c r="D1" s="538"/>
      <c r="E1" s="538"/>
      <c r="F1" s="538"/>
      <c r="G1" s="538"/>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G1" s="538"/>
      <c r="AH1" s="538"/>
      <c r="AI1" s="538"/>
      <c r="AJ1" s="538"/>
      <c r="AK1" s="538"/>
      <c r="AL1" s="538"/>
      <c r="AM1" s="538"/>
      <c r="AN1" s="538"/>
      <c r="AO1" s="538"/>
      <c r="AP1" s="538"/>
      <c r="AQ1" s="538"/>
      <c r="AR1" s="538"/>
      <c r="AS1" s="538"/>
      <c r="AT1" s="538"/>
      <c r="AU1" s="538"/>
      <c r="AV1" s="538"/>
      <c r="AW1" s="539"/>
      <c r="AX1" s="532" t="s">
        <v>1</v>
      </c>
      <c r="AY1" s="533"/>
    </row>
    <row r="2" spans="1:51 16384:16384" ht="15.95" customHeight="1">
      <c r="A2" s="540" t="s">
        <v>2</v>
      </c>
      <c r="B2" s="541"/>
      <c r="C2" s="541"/>
      <c r="D2" s="541"/>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H2" s="541"/>
      <c r="AI2" s="541"/>
      <c r="AJ2" s="541"/>
      <c r="AK2" s="541"/>
      <c r="AL2" s="541"/>
      <c r="AM2" s="541"/>
      <c r="AN2" s="541"/>
      <c r="AO2" s="541"/>
      <c r="AP2" s="541"/>
      <c r="AQ2" s="541"/>
      <c r="AR2" s="541"/>
      <c r="AS2" s="541"/>
      <c r="AT2" s="541"/>
      <c r="AU2" s="541"/>
      <c r="AV2" s="541"/>
      <c r="AW2" s="542"/>
      <c r="AX2" s="534" t="s">
        <v>3</v>
      </c>
      <c r="AY2" s="535"/>
    </row>
    <row r="3" spans="1:51 16384:16384" ht="15" customHeight="1">
      <c r="A3" s="543" t="s">
        <v>138</v>
      </c>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544"/>
      <c r="AJ3" s="544"/>
      <c r="AK3" s="544"/>
      <c r="AL3" s="544"/>
      <c r="AM3" s="544"/>
      <c r="AN3" s="544"/>
      <c r="AO3" s="544"/>
      <c r="AP3" s="544"/>
      <c r="AQ3" s="544"/>
      <c r="AR3" s="544"/>
      <c r="AS3" s="544"/>
      <c r="AT3" s="544"/>
      <c r="AU3" s="544"/>
      <c r="AV3" s="544"/>
      <c r="AW3" s="545"/>
      <c r="AX3" s="534" t="s">
        <v>5</v>
      </c>
      <c r="AY3" s="535"/>
    </row>
    <row r="4" spans="1:51 16384:16384" ht="15.95" customHeight="1">
      <c r="A4" s="537"/>
      <c r="B4" s="538"/>
      <c r="C4" s="538"/>
      <c r="D4" s="538"/>
      <c r="E4" s="538"/>
      <c r="F4" s="538"/>
      <c r="G4" s="538"/>
      <c r="H4" s="538"/>
      <c r="I4" s="538"/>
      <c r="J4" s="538"/>
      <c r="K4" s="538"/>
      <c r="L4" s="538"/>
      <c r="M4" s="538"/>
      <c r="N4" s="538"/>
      <c r="O4" s="538"/>
      <c r="P4" s="538"/>
      <c r="Q4" s="538"/>
      <c r="R4" s="538"/>
      <c r="S4" s="538"/>
      <c r="T4" s="538"/>
      <c r="U4" s="538"/>
      <c r="V4" s="538"/>
      <c r="W4" s="538"/>
      <c r="X4" s="538"/>
      <c r="Y4" s="538"/>
      <c r="Z4" s="538"/>
      <c r="AA4" s="538"/>
      <c r="AB4" s="538"/>
      <c r="AC4" s="538"/>
      <c r="AD4" s="538"/>
      <c r="AE4" s="538"/>
      <c r="AF4" s="538"/>
      <c r="AG4" s="538"/>
      <c r="AH4" s="538"/>
      <c r="AI4" s="538"/>
      <c r="AJ4" s="538"/>
      <c r="AK4" s="538"/>
      <c r="AL4" s="538"/>
      <c r="AM4" s="538"/>
      <c r="AN4" s="538"/>
      <c r="AO4" s="538"/>
      <c r="AP4" s="538"/>
      <c r="AQ4" s="538"/>
      <c r="AR4" s="538"/>
      <c r="AS4" s="538"/>
      <c r="AT4" s="538"/>
      <c r="AU4" s="538"/>
      <c r="AV4" s="538"/>
      <c r="AW4" s="539"/>
      <c r="AX4" s="536" t="s">
        <v>139</v>
      </c>
      <c r="AY4" s="536"/>
    </row>
    <row r="5" spans="1:51 16384:16384" ht="15" customHeight="1" thickBot="1">
      <c r="A5" s="522" t="s">
        <v>140</v>
      </c>
      <c r="B5" s="523"/>
      <c r="C5" s="523"/>
      <c r="D5" s="523"/>
      <c r="E5" s="523"/>
      <c r="F5" s="523"/>
      <c r="G5" s="523"/>
      <c r="H5" s="523"/>
      <c r="I5" s="523"/>
      <c r="J5" s="523"/>
      <c r="K5" s="523"/>
      <c r="L5" s="523"/>
      <c r="M5" s="523"/>
      <c r="N5" s="523"/>
      <c r="O5" s="523"/>
      <c r="P5" s="523"/>
      <c r="Q5" s="523"/>
      <c r="R5" s="523"/>
      <c r="S5" s="523"/>
      <c r="T5" s="523"/>
      <c r="U5" s="523"/>
      <c r="V5" s="523"/>
      <c r="W5" s="523"/>
      <c r="X5" s="523"/>
      <c r="Y5" s="523"/>
      <c r="Z5" s="523"/>
      <c r="AA5" s="523"/>
      <c r="AB5" s="523"/>
      <c r="AC5" s="523"/>
      <c r="AD5" s="523"/>
      <c r="AE5" s="523"/>
      <c r="AF5" s="524"/>
      <c r="AG5" s="525" t="s">
        <v>13</v>
      </c>
      <c r="AH5" s="526"/>
      <c r="AI5" s="526"/>
      <c r="AJ5" s="526"/>
      <c r="AK5" s="526"/>
      <c r="AL5" s="526"/>
      <c r="AM5" s="526"/>
      <c r="AN5" s="526"/>
      <c r="AO5" s="526"/>
      <c r="AP5" s="526"/>
      <c r="AQ5" s="526"/>
      <c r="AR5" s="526"/>
      <c r="AS5" s="526"/>
      <c r="AT5" s="508"/>
      <c r="AU5" s="513" t="s">
        <v>141</v>
      </c>
      <c r="AV5" s="513" t="s">
        <v>142</v>
      </c>
      <c r="AW5" s="513" t="s">
        <v>143</v>
      </c>
      <c r="AX5" s="513" t="s">
        <v>144</v>
      </c>
      <c r="AY5" s="513" t="s">
        <v>145</v>
      </c>
    </row>
    <row r="6" spans="1:51 16384:16384" ht="15" customHeight="1">
      <c r="A6" s="547" t="s">
        <v>9</v>
      </c>
      <c r="B6" s="388">
        <v>45386</v>
      </c>
      <c r="C6" s="389"/>
      <c r="D6" s="508"/>
      <c r="E6" s="511" t="s">
        <v>11</v>
      </c>
      <c r="F6" s="511"/>
      <c r="G6" s="41"/>
      <c r="H6" s="124"/>
      <c r="I6" s="525"/>
      <c r="J6" s="526"/>
      <c r="K6" s="526"/>
      <c r="L6" s="526"/>
      <c r="M6" s="526"/>
      <c r="N6" s="526"/>
      <c r="O6" s="526"/>
      <c r="P6" s="526"/>
      <c r="Q6" s="526"/>
      <c r="R6" s="526"/>
      <c r="S6" s="526"/>
      <c r="T6" s="526"/>
      <c r="U6" s="34"/>
      <c r="V6" s="34"/>
      <c r="W6" s="34"/>
      <c r="X6" s="34"/>
      <c r="Y6" s="34"/>
      <c r="Z6" s="34"/>
      <c r="AA6" s="34"/>
      <c r="AB6" s="34"/>
      <c r="AC6" s="34"/>
      <c r="AD6" s="34"/>
      <c r="AE6" s="34"/>
      <c r="AF6" s="35"/>
      <c r="AG6" s="527"/>
      <c r="AH6" s="528"/>
      <c r="AI6" s="528"/>
      <c r="AJ6" s="528"/>
      <c r="AK6" s="528"/>
      <c r="AL6" s="528"/>
      <c r="AM6" s="528"/>
      <c r="AN6" s="528"/>
      <c r="AO6" s="528"/>
      <c r="AP6" s="528"/>
      <c r="AQ6" s="528"/>
      <c r="AR6" s="528"/>
      <c r="AS6" s="528"/>
      <c r="AT6" s="509"/>
      <c r="AU6" s="521"/>
      <c r="AV6" s="521"/>
      <c r="AW6" s="521"/>
      <c r="AX6" s="521"/>
      <c r="AY6" s="521"/>
    </row>
    <row r="7" spans="1:51 16384:16384" ht="15" customHeight="1">
      <c r="A7" s="547"/>
      <c r="B7" s="390"/>
      <c r="C7" s="391"/>
      <c r="D7" s="509"/>
      <c r="E7" s="511" t="s">
        <v>12</v>
      </c>
      <c r="F7" s="511"/>
      <c r="G7" s="41"/>
      <c r="H7" s="125"/>
      <c r="I7" s="527"/>
      <c r="J7" s="528"/>
      <c r="K7" s="528"/>
      <c r="L7" s="528"/>
      <c r="M7" s="528"/>
      <c r="N7" s="528"/>
      <c r="O7" s="528"/>
      <c r="P7" s="528"/>
      <c r="Q7" s="528"/>
      <c r="R7" s="528"/>
      <c r="S7" s="528"/>
      <c r="T7" s="528"/>
      <c r="U7" s="36"/>
      <c r="V7" s="36"/>
      <c r="W7" s="36"/>
      <c r="X7" s="36"/>
      <c r="Y7" s="36"/>
      <c r="Z7" s="36"/>
      <c r="AA7" s="36"/>
      <c r="AB7" s="36"/>
      <c r="AC7" s="36"/>
      <c r="AD7" s="36"/>
      <c r="AE7" s="36"/>
      <c r="AF7" s="37"/>
      <c r="AG7" s="527"/>
      <c r="AH7" s="528"/>
      <c r="AI7" s="528"/>
      <c r="AJ7" s="528"/>
      <c r="AK7" s="528"/>
      <c r="AL7" s="528"/>
      <c r="AM7" s="528"/>
      <c r="AN7" s="528"/>
      <c r="AO7" s="528"/>
      <c r="AP7" s="528"/>
      <c r="AQ7" s="528"/>
      <c r="AR7" s="528"/>
      <c r="AS7" s="528"/>
      <c r="AT7" s="509"/>
      <c r="AU7" s="521"/>
      <c r="AV7" s="521"/>
      <c r="AW7" s="521"/>
      <c r="AX7" s="521"/>
      <c r="AY7" s="521"/>
    </row>
    <row r="8" spans="1:51 16384:16384" ht="15" customHeight="1" thickBot="1">
      <c r="A8" s="547"/>
      <c r="B8" s="392"/>
      <c r="C8" s="393"/>
      <c r="D8" s="510"/>
      <c r="E8" s="511" t="s">
        <v>13</v>
      </c>
      <c r="F8" s="511"/>
      <c r="G8" s="41" t="s">
        <v>116</v>
      </c>
      <c r="H8" s="126"/>
      <c r="I8" s="529"/>
      <c r="J8" s="530"/>
      <c r="K8" s="530"/>
      <c r="L8" s="530"/>
      <c r="M8" s="530"/>
      <c r="N8" s="530"/>
      <c r="O8" s="530"/>
      <c r="P8" s="530"/>
      <c r="Q8" s="530"/>
      <c r="R8" s="530"/>
      <c r="S8" s="530"/>
      <c r="T8" s="530"/>
      <c r="U8" s="38"/>
      <c r="V8" s="38"/>
      <c r="W8" s="38"/>
      <c r="X8" s="38"/>
      <c r="Y8" s="38"/>
      <c r="Z8" s="38"/>
      <c r="AA8" s="38"/>
      <c r="AB8" s="38"/>
      <c r="AC8" s="38"/>
      <c r="AD8" s="38"/>
      <c r="AE8" s="38"/>
      <c r="AF8" s="39"/>
      <c r="AG8" s="527"/>
      <c r="AH8" s="528"/>
      <c r="AI8" s="528"/>
      <c r="AJ8" s="528"/>
      <c r="AK8" s="528"/>
      <c r="AL8" s="528"/>
      <c r="AM8" s="528"/>
      <c r="AN8" s="528"/>
      <c r="AO8" s="528"/>
      <c r="AP8" s="528"/>
      <c r="AQ8" s="528"/>
      <c r="AR8" s="528"/>
      <c r="AS8" s="528"/>
      <c r="AT8" s="509"/>
      <c r="AU8" s="521"/>
      <c r="AV8" s="521"/>
      <c r="AW8" s="521"/>
      <c r="AX8" s="521"/>
      <c r="AY8" s="521"/>
    </row>
    <row r="9" spans="1:51 16384:16384" ht="15" customHeight="1">
      <c r="A9" s="522" t="s">
        <v>146</v>
      </c>
      <c r="B9" s="523"/>
      <c r="C9" s="523"/>
      <c r="D9" s="523"/>
      <c r="E9" s="549" t="s">
        <v>56</v>
      </c>
      <c r="F9" s="549"/>
      <c r="G9" s="549"/>
      <c r="H9" s="549"/>
      <c r="I9" s="549"/>
      <c r="J9" s="549"/>
      <c r="K9" s="549"/>
      <c r="L9" s="549"/>
      <c r="M9" s="549"/>
      <c r="N9" s="549"/>
      <c r="O9" s="549"/>
      <c r="P9" s="549"/>
      <c r="Q9" s="549"/>
      <c r="R9" s="549"/>
      <c r="S9" s="549"/>
      <c r="T9" s="549"/>
      <c r="U9" s="549"/>
      <c r="V9" s="549"/>
      <c r="W9" s="549"/>
      <c r="X9" s="549"/>
      <c r="Y9" s="549"/>
      <c r="Z9" s="549"/>
      <c r="AA9" s="549"/>
      <c r="AB9" s="549"/>
      <c r="AC9" s="549"/>
      <c r="AD9" s="549"/>
      <c r="AE9" s="549"/>
      <c r="AF9" s="549"/>
      <c r="AG9" s="527"/>
      <c r="AH9" s="528"/>
      <c r="AI9" s="528"/>
      <c r="AJ9" s="528"/>
      <c r="AK9" s="528"/>
      <c r="AL9" s="528"/>
      <c r="AM9" s="528"/>
      <c r="AN9" s="528"/>
      <c r="AO9" s="528"/>
      <c r="AP9" s="528"/>
      <c r="AQ9" s="528"/>
      <c r="AR9" s="528"/>
      <c r="AS9" s="528"/>
      <c r="AT9" s="509"/>
      <c r="AU9" s="521"/>
      <c r="AV9" s="521"/>
      <c r="AW9" s="521"/>
      <c r="AX9" s="521"/>
      <c r="AY9" s="521"/>
    </row>
    <row r="10" spans="1:51 16384:16384" ht="15" customHeight="1">
      <c r="A10" s="522" t="s">
        <v>147</v>
      </c>
      <c r="B10" s="523"/>
      <c r="C10" s="523"/>
      <c r="D10" s="523"/>
      <c r="E10" s="549" t="s">
        <v>148</v>
      </c>
      <c r="F10" s="549"/>
      <c r="G10" s="549"/>
      <c r="H10" s="549"/>
      <c r="I10" s="549"/>
      <c r="J10" s="549"/>
      <c r="K10" s="549"/>
      <c r="L10" s="549"/>
      <c r="M10" s="549"/>
      <c r="N10" s="549"/>
      <c r="O10" s="549"/>
      <c r="P10" s="549"/>
      <c r="Q10" s="549"/>
      <c r="R10" s="549"/>
      <c r="S10" s="549"/>
      <c r="T10" s="549"/>
      <c r="U10" s="549"/>
      <c r="V10" s="549"/>
      <c r="W10" s="549"/>
      <c r="X10" s="549"/>
      <c r="Y10" s="549"/>
      <c r="Z10" s="549"/>
      <c r="AA10" s="549"/>
      <c r="AB10" s="549"/>
      <c r="AC10" s="549"/>
      <c r="AD10" s="549"/>
      <c r="AE10" s="549"/>
      <c r="AF10" s="549"/>
      <c r="AG10" s="529"/>
      <c r="AH10" s="530"/>
      <c r="AI10" s="530"/>
      <c r="AJ10" s="530"/>
      <c r="AK10" s="530"/>
      <c r="AL10" s="530"/>
      <c r="AM10" s="530"/>
      <c r="AN10" s="530"/>
      <c r="AO10" s="530"/>
      <c r="AP10" s="530"/>
      <c r="AQ10" s="530"/>
      <c r="AR10" s="530"/>
      <c r="AS10" s="530"/>
      <c r="AT10" s="510"/>
      <c r="AU10" s="521"/>
      <c r="AV10" s="521"/>
      <c r="AW10" s="521"/>
      <c r="AX10" s="521"/>
      <c r="AY10" s="521"/>
    </row>
    <row r="11" spans="1:51 16384:16384" ht="39.950000000000003" customHeight="1">
      <c r="A11" s="519" t="s">
        <v>149</v>
      </c>
      <c r="B11" s="548"/>
      <c r="C11" s="548"/>
      <c r="D11" s="548"/>
      <c r="E11" s="520"/>
      <c r="F11" s="513" t="s">
        <v>150</v>
      </c>
      <c r="G11" s="513" t="s">
        <v>151</v>
      </c>
      <c r="H11" s="513" t="s">
        <v>152</v>
      </c>
      <c r="I11" s="513" t="s">
        <v>153</v>
      </c>
      <c r="J11" s="513" t="s">
        <v>154</v>
      </c>
      <c r="K11" s="513" t="s">
        <v>155</v>
      </c>
      <c r="L11" s="513" t="s">
        <v>156</v>
      </c>
      <c r="M11" s="513" t="s">
        <v>157</v>
      </c>
      <c r="N11" s="519" t="s">
        <v>158</v>
      </c>
      <c r="O11" s="548"/>
      <c r="P11" s="548"/>
      <c r="Q11" s="548"/>
      <c r="R11" s="520"/>
      <c r="S11" s="513" t="s">
        <v>159</v>
      </c>
      <c r="T11" s="513" t="s">
        <v>160</v>
      </c>
      <c r="U11" s="522" t="s">
        <v>161</v>
      </c>
      <c r="V11" s="523"/>
      <c r="W11" s="523"/>
      <c r="X11" s="523"/>
      <c r="Y11" s="523"/>
      <c r="Z11" s="523"/>
      <c r="AA11" s="523"/>
      <c r="AB11" s="523"/>
      <c r="AC11" s="523"/>
      <c r="AD11" s="523"/>
      <c r="AE11" s="523"/>
      <c r="AF11" s="524"/>
      <c r="AG11" s="522" t="s">
        <v>162</v>
      </c>
      <c r="AH11" s="523"/>
      <c r="AI11" s="523"/>
      <c r="AJ11" s="523"/>
      <c r="AK11" s="523"/>
      <c r="AL11" s="523"/>
      <c r="AM11" s="523"/>
      <c r="AN11" s="523"/>
      <c r="AO11" s="523"/>
      <c r="AP11" s="523"/>
      <c r="AQ11" s="523"/>
      <c r="AR11" s="524"/>
      <c r="AS11" s="519" t="s">
        <v>40</v>
      </c>
      <c r="AT11" s="520"/>
      <c r="AU11" s="521"/>
      <c r="AV11" s="521"/>
      <c r="AW11" s="521"/>
      <c r="AX11" s="521"/>
      <c r="AY11" s="521"/>
    </row>
    <row r="12" spans="1:51 16384:16384" ht="28.5">
      <c r="A12" s="40" t="s">
        <v>163</v>
      </c>
      <c r="B12" s="40" t="s">
        <v>164</v>
      </c>
      <c r="C12" s="40" t="s">
        <v>165</v>
      </c>
      <c r="D12" s="40" t="s">
        <v>166</v>
      </c>
      <c r="E12" s="40" t="s">
        <v>167</v>
      </c>
      <c r="F12" s="514"/>
      <c r="G12" s="514"/>
      <c r="H12" s="514"/>
      <c r="I12" s="514"/>
      <c r="J12" s="514"/>
      <c r="K12" s="514"/>
      <c r="L12" s="514"/>
      <c r="M12" s="514"/>
      <c r="N12" s="40">
        <v>2020</v>
      </c>
      <c r="O12" s="40">
        <v>2021</v>
      </c>
      <c r="P12" s="40">
        <v>2022</v>
      </c>
      <c r="Q12" s="40">
        <v>2023</v>
      </c>
      <c r="R12" s="40">
        <v>2024</v>
      </c>
      <c r="S12" s="514"/>
      <c r="T12" s="521"/>
      <c r="U12" s="45" t="s">
        <v>29</v>
      </c>
      <c r="V12" s="45" t="s">
        <v>30</v>
      </c>
      <c r="W12" s="45" t="s">
        <v>8</v>
      </c>
      <c r="X12" s="45" t="s">
        <v>31</v>
      </c>
      <c r="Y12" s="45" t="s">
        <v>32</v>
      </c>
      <c r="Z12" s="45" t="s">
        <v>33</v>
      </c>
      <c r="AA12" s="45" t="s">
        <v>34</v>
      </c>
      <c r="AB12" s="45" t="s">
        <v>35</v>
      </c>
      <c r="AC12" s="45" t="s">
        <v>36</v>
      </c>
      <c r="AD12" s="45" t="s">
        <v>37</v>
      </c>
      <c r="AE12" s="45" t="s">
        <v>38</v>
      </c>
      <c r="AF12" s="45" t="s">
        <v>39</v>
      </c>
      <c r="AG12" s="45" t="s">
        <v>29</v>
      </c>
      <c r="AH12" s="45" t="s">
        <v>30</v>
      </c>
      <c r="AI12" s="45" t="s">
        <v>8</v>
      </c>
      <c r="AJ12" s="45" t="s">
        <v>31</v>
      </c>
      <c r="AK12" s="45" t="s">
        <v>32</v>
      </c>
      <c r="AL12" s="45" t="s">
        <v>33</v>
      </c>
      <c r="AM12" s="45" t="s">
        <v>34</v>
      </c>
      <c r="AN12" s="45" t="s">
        <v>35</v>
      </c>
      <c r="AO12" s="45" t="s">
        <v>36</v>
      </c>
      <c r="AP12" s="45" t="s">
        <v>37</v>
      </c>
      <c r="AQ12" s="45" t="s">
        <v>38</v>
      </c>
      <c r="AR12" s="45" t="s">
        <v>39</v>
      </c>
      <c r="AS12" s="40" t="s">
        <v>168</v>
      </c>
      <c r="AT12" s="96" t="s">
        <v>169</v>
      </c>
      <c r="AU12" s="514"/>
      <c r="AV12" s="514"/>
      <c r="AW12" s="514"/>
      <c r="AX12" s="514"/>
      <c r="AY12" s="514"/>
    </row>
    <row r="13" spans="1:51 16384:16384" ht="269.25" customHeight="1">
      <c r="A13" s="152">
        <v>38</v>
      </c>
      <c r="B13" s="41"/>
      <c r="C13" s="154"/>
      <c r="D13" s="42"/>
      <c r="E13" s="42" t="s">
        <v>56</v>
      </c>
      <c r="F13" s="42" t="s">
        <v>170</v>
      </c>
      <c r="G13" s="42" t="s">
        <v>171</v>
      </c>
      <c r="H13" s="42" t="s">
        <v>172</v>
      </c>
      <c r="I13" s="42" t="s">
        <v>173</v>
      </c>
      <c r="J13" s="244">
        <v>1</v>
      </c>
      <c r="K13" s="155" t="s">
        <v>174</v>
      </c>
      <c r="L13" s="42" t="s">
        <v>175</v>
      </c>
      <c r="M13" s="176" t="s">
        <v>176</v>
      </c>
      <c r="N13" s="245">
        <v>1</v>
      </c>
      <c r="O13" s="245">
        <v>1</v>
      </c>
      <c r="P13" s="245">
        <v>1</v>
      </c>
      <c r="Q13" s="245">
        <v>1</v>
      </c>
      <c r="R13" s="245">
        <v>1</v>
      </c>
      <c r="S13" s="42" t="s">
        <v>177</v>
      </c>
      <c r="T13" s="42" t="s">
        <v>178</v>
      </c>
      <c r="U13" s="197">
        <v>0</v>
      </c>
      <c r="V13" s="198">
        <v>1</v>
      </c>
      <c r="W13" s="198">
        <v>1</v>
      </c>
      <c r="X13" s="198">
        <v>1</v>
      </c>
      <c r="Y13" s="198">
        <v>1</v>
      </c>
      <c r="Z13" s="43"/>
      <c r="AA13" s="43"/>
      <c r="AB13" s="43"/>
      <c r="AC13" s="43"/>
      <c r="AD13" s="43"/>
      <c r="AE13" s="43"/>
      <c r="AF13" s="43"/>
      <c r="AG13" s="166"/>
      <c r="AH13" s="166">
        <v>1</v>
      </c>
      <c r="AI13" s="166">
        <v>1</v>
      </c>
      <c r="AJ13" s="43"/>
      <c r="AK13" s="43"/>
      <c r="AL13" s="43"/>
      <c r="AM13" s="43"/>
      <c r="AN13" s="43"/>
      <c r="AO13" s="43"/>
      <c r="AP13" s="43"/>
      <c r="AQ13" s="43"/>
      <c r="AR13" s="43"/>
      <c r="AS13" s="44">
        <f>IF(I13="suma",SUM(AG13:AR13),IF(I13="creciente",MAX(AG13:AR13),IF(I13="DECRECIENTE",Q13-MIN(AG13:AR13),IF(I13="CONSTANTE",MAX(AG13:AR13)," "))))</f>
        <v>1</v>
      </c>
      <c r="AT13" s="228">
        <f>IF(I13="suma",AS13/R13,IF(I13="creciente",AS13/(MAX(U13:AF13)),IF(I13="DECRECIENTE",AS13/(Q13-(MIN(U13:AF13))),IF(I13="CONSTANTE",AS13/MAX(U13:AF13)," "))))</f>
        <v>1</v>
      </c>
      <c r="AU13" s="255" t="s">
        <v>179</v>
      </c>
      <c r="AV13" s="251" t="s">
        <v>96</v>
      </c>
      <c r="AW13" s="160" t="s">
        <v>180</v>
      </c>
      <c r="AX13" s="243" t="s">
        <v>181</v>
      </c>
      <c r="AY13" s="241" t="s">
        <v>70</v>
      </c>
      <c r="XFD13" s="33" t="s">
        <v>182</v>
      </c>
    </row>
    <row r="14" spans="1:51 16384:16384" ht="409.5" customHeight="1">
      <c r="A14" s="153">
        <v>39</v>
      </c>
      <c r="B14" s="41"/>
      <c r="C14" s="154"/>
      <c r="D14" s="42"/>
      <c r="E14" s="42" t="s">
        <v>56</v>
      </c>
      <c r="F14" s="42" t="s">
        <v>183</v>
      </c>
      <c r="G14" s="42" t="s">
        <v>184</v>
      </c>
      <c r="H14" s="42" t="s">
        <v>185</v>
      </c>
      <c r="I14" s="42" t="s">
        <v>173</v>
      </c>
      <c r="J14" s="156">
        <v>1</v>
      </c>
      <c r="K14" s="156" t="s">
        <v>174</v>
      </c>
      <c r="L14" s="42" t="s">
        <v>186</v>
      </c>
      <c r="M14" s="176" t="s">
        <v>176</v>
      </c>
      <c r="N14" s="245">
        <v>1</v>
      </c>
      <c r="O14" s="245">
        <v>1</v>
      </c>
      <c r="P14" s="245">
        <v>1</v>
      </c>
      <c r="Q14" s="245">
        <v>1</v>
      </c>
      <c r="R14" s="245">
        <v>1</v>
      </c>
      <c r="S14" s="42" t="s">
        <v>177</v>
      </c>
      <c r="T14" s="42" t="s">
        <v>187</v>
      </c>
      <c r="U14" s="178">
        <v>0</v>
      </c>
      <c r="V14" s="178">
        <v>15</v>
      </c>
      <c r="W14" s="178">
        <v>15</v>
      </c>
      <c r="X14" s="178">
        <v>15</v>
      </c>
      <c r="Y14" s="178">
        <v>15</v>
      </c>
      <c r="Z14" s="43"/>
      <c r="AA14" s="43"/>
      <c r="AB14" s="43"/>
      <c r="AC14" s="43"/>
      <c r="AD14" s="43"/>
      <c r="AE14" s="43"/>
      <c r="AF14" s="43"/>
      <c r="AG14" s="43">
        <v>2</v>
      </c>
      <c r="AH14" s="43">
        <v>15</v>
      </c>
      <c r="AI14" s="43">
        <v>15</v>
      </c>
      <c r="AJ14" s="43"/>
      <c r="AK14" s="43"/>
      <c r="AL14" s="43"/>
      <c r="AM14" s="43"/>
      <c r="AN14" s="43"/>
      <c r="AO14" s="43"/>
      <c r="AP14" s="43"/>
      <c r="AQ14" s="43"/>
      <c r="AR14" s="43"/>
      <c r="AS14" s="43">
        <f>IF(I14="suma",SUM(AG14:AR14),IF(I14="creciente",MAX(AG14:AR14),IF(I14="DECRECIENTE",Q14-MIN(AG14:AR14),IF(I14="CONSTANTE",MAX(AG14:AR14)," "))))</f>
        <v>15</v>
      </c>
      <c r="AT14" s="228">
        <f>IF(I14="suma",AS14/R14,IF(I14="creciente",AS14/(MAX(U14:AF14)),IF(I14="DECRECIENTE",AS14/(Q14-(MIN(U14:AF14))),IF(I14="CONSTANTE",AS14/MAX(U14:AF14)," "))))</f>
        <v>1</v>
      </c>
      <c r="AU14" s="256" t="s">
        <v>188</v>
      </c>
      <c r="AV14" s="251" t="s">
        <v>98</v>
      </c>
      <c r="AW14" s="249" t="s">
        <v>189</v>
      </c>
      <c r="AX14" s="243" t="s">
        <v>181</v>
      </c>
      <c r="AY14" s="241" t="s">
        <v>70</v>
      </c>
      <c r="XFD14" s="33" t="s">
        <v>190</v>
      </c>
    </row>
    <row r="15" spans="1:51 16384:16384" ht="174.75" customHeight="1">
      <c r="A15" s="41"/>
      <c r="B15" s="41"/>
      <c r="C15" s="75">
        <v>8</v>
      </c>
      <c r="D15" s="42" t="s">
        <v>191</v>
      </c>
      <c r="E15" s="42" t="s">
        <v>56</v>
      </c>
      <c r="F15" s="42" t="s">
        <v>192</v>
      </c>
      <c r="G15" s="42" t="s">
        <v>193</v>
      </c>
      <c r="H15" s="42" t="s">
        <v>194</v>
      </c>
      <c r="I15" s="42" t="s">
        <v>195</v>
      </c>
      <c r="J15" s="156" t="s">
        <v>196</v>
      </c>
      <c r="K15" s="156" t="s">
        <v>174</v>
      </c>
      <c r="L15" s="42" t="s">
        <v>197</v>
      </c>
      <c r="M15" s="176" t="s">
        <v>176</v>
      </c>
      <c r="N15" s="177"/>
      <c r="O15" s="177"/>
      <c r="P15" s="177"/>
      <c r="Q15" s="177"/>
      <c r="R15" s="177"/>
      <c r="S15" s="173" t="s">
        <v>198</v>
      </c>
      <c r="T15" s="42" t="s">
        <v>199</v>
      </c>
      <c r="U15" s="178"/>
      <c r="V15" s="178"/>
      <c r="W15" s="178"/>
      <c r="X15" s="178"/>
      <c r="Y15" s="178"/>
      <c r="Z15" s="43"/>
      <c r="AA15" s="43"/>
      <c r="AB15" s="43"/>
      <c r="AC15" s="43"/>
      <c r="AD15" s="43"/>
      <c r="AE15" s="43"/>
      <c r="AF15" s="43"/>
      <c r="AG15" s="43"/>
      <c r="AH15" s="43">
        <v>0</v>
      </c>
      <c r="AI15" s="43">
        <v>3</v>
      </c>
      <c r="AJ15" s="43"/>
      <c r="AK15" s="43"/>
      <c r="AL15" s="43"/>
      <c r="AM15" s="43"/>
      <c r="AN15" s="43"/>
      <c r="AO15" s="43"/>
      <c r="AP15" s="43"/>
      <c r="AQ15" s="43"/>
      <c r="AR15" s="43"/>
      <c r="AS15" s="43">
        <f>IF(I15="suma",SUM(AG15:AR15),IF(I15="creciente",MAX(AG15:AR15),IF(I15="DECRECIENTE",Q15-MIN(AG15:AR15),IF(I15="CONSTANTE",AVERAGE(AG15:AR15)," "))))</f>
        <v>3</v>
      </c>
      <c r="AT15" s="228"/>
      <c r="AU15" s="257" t="s">
        <v>200</v>
      </c>
      <c r="AV15" s="251" t="s">
        <v>201</v>
      </c>
      <c r="AW15" s="248" t="s">
        <v>202</v>
      </c>
      <c r="AX15" s="187" t="s">
        <v>56</v>
      </c>
      <c r="AY15" s="241" t="s">
        <v>56</v>
      </c>
      <c r="XFD15" s="33" t="s">
        <v>203</v>
      </c>
    </row>
    <row r="16" spans="1:51 16384:16384" ht="152.25" customHeight="1">
      <c r="A16" s="41"/>
      <c r="B16" s="41"/>
      <c r="C16" s="154"/>
      <c r="D16" s="42" t="s">
        <v>204</v>
      </c>
      <c r="E16" s="42" t="s">
        <v>56</v>
      </c>
      <c r="F16" s="42" t="s">
        <v>205</v>
      </c>
      <c r="G16" s="42" t="s">
        <v>206</v>
      </c>
      <c r="H16" s="42" t="s">
        <v>207</v>
      </c>
      <c r="I16" s="42" t="s">
        <v>195</v>
      </c>
      <c r="J16" s="156">
        <v>1</v>
      </c>
      <c r="K16" s="156" t="s">
        <v>174</v>
      </c>
      <c r="L16" s="42" t="s">
        <v>208</v>
      </c>
      <c r="M16" s="176" t="s">
        <v>176</v>
      </c>
      <c r="N16" s="177">
        <v>0</v>
      </c>
      <c r="O16" s="177">
        <v>0</v>
      </c>
      <c r="P16" s="177">
        <v>0</v>
      </c>
      <c r="Q16" s="177">
        <v>0</v>
      </c>
      <c r="R16" s="177">
        <v>1</v>
      </c>
      <c r="S16" s="42" t="s">
        <v>209</v>
      </c>
      <c r="T16" s="42" t="s">
        <v>210</v>
      </c>
      <c r="U16" s="178">
        <v>0</v>
      </c>
      <c r="V16" s="178">
        <v>0</v>
      </c>
      <c r="W16" s="178">
        <v>0</v>
      </c>
      <c r="X16" s="178">
        <v>1</v>
      </c>
      <c r="Y16" s="178">
        <v>0</v>
      </c>
      <c r="Z16" s="43"/>
      <c r="AA16" s="43"/>
      <c r="AB16" s="43"/>
      <c r="AC16" s="43"/>
      <c r="AD16" s="43"/>
      <c r="AE16" s="43"/>
      <c r="AF16" s="43"/>
      <c r="AG16" s="43"/>
      <c r="AH16" s="43"/>
      <c r="AI16" s="43"/>
      <c r="AJ16" s="43"/>
      <c r="AK16" s="43"/>
      <c r="AL16" s="43"/>
      <c r="AM16" s="43"/>
      <c r="AN16" s="43"/>
      <c r="AO16" s="43"/>
      <c r="AP16" s="43"/>
      <c r="AQ16" s="43"/>
      <c r="AR16" s="43"/>
      <c r="AS16" s="43">
        <f t="shared" ref="AS16:AS19" si="0">IF(I16="suma",SUM(AG16:AR16),IF(I16="creciente",MAX(AG16:AR16),IF(I16="DECRECIENTE",Q16-MIN(AG16:AR16),IF(I16="CONSTANTE",AVERAGE(AG16:AR16)," "))))</f>
        <v>0</v>
      </c>
      <c r="AT16" s="44">
        <f t="shared" ref="AT16:AT19" si="1">IF(I16="suma",AS16/R16,IF(I16="creciente",AS16/(MAX(U16:AF16)),IF(I16="DECRECIENTE",AS16/(Q16-(MIN(U16:AF16))),IF(I16="CONSTANTE",AS16/AVERAGE(U16:AF16)," "))))</f>
        <v>0</v>
      </c>
      <c r="AU16" s="258" t="s">
        <v>211</v>
      </c>
      <c r="AV16" s="252" t="s">
        <v>121</v>
      </c>
      <c r="AW16" s="254" t="s">
        <v>211</v>
      </c>
      <c r="AX16" s="187" t="s">
        <v>56</v>
      </c>
      <c r="AY16" s="241" t="s">
        <v>56</v>
      </c>
      <c r="XFD16" s="33" t="s">
        <v>212</v>
      </c>
    </row>
    <row r="17" spans="1:51" ht="89.25" customHeight="1">
      <c r="A17" s="41"/>
      <c r="B17" s="41"/>
      <c r="C17" s="154"/>
      <c r="D17" s="42" t="s">
        <v>191</v>
      </c>
      <c r="E17" s="42" t="s">
        <v>56</v>
      </c>
      <c r="F17" s="42" t="s">
        <v>213</v>
      </c>
      <c r="G17" s="42" t="s">
        <v>214</v>
      </c>
      <c r="H17" s="42" t="s">
        <v>215</v>
      </c>
      <c r="I17" s="42" t="s">
        <v>195</v>
      </c>
      <c r="J17" s="156">
        <v>1</v>
      </c>
      <c r="K17" s="156" t="s">
        <v>174</v>
      </c>
      <c r="L17" s="157" t="s">
        <v>216</v>
      </c>
      <c r="M17" s="176" t="s">
        <v>176</v>
      </c>
      <c r="N17" s="177">
        <v>0</v>
      </c>
      <c r="O17" s="177">
        <v>0</v>
      </c>
      <c r="P17" s="177">
        <v>0</v>
      </c>
      <c r="Q17" s="177">
        <v>0</v>
      </c>
      <c r="R17" s="177">
        <v>1</v>
      </c>
      <c r="S17" s="42" t="s">
        <v>198</v>
      </c>
      <c r="T17" s="42" t="s">
        <v>217</v>
      </c>
      <c r="U17" s="178">
        <v>0</v>
      </c>
      <c r="V17" s="178">
        <v>0</v>
      </c>
      <c r="W17" s="178">
        <v>1</v>
      </c>
      <c r="X17" s="178">
        <v>0</v>
      </c>
      <c r="Y17" s="178">
        <v>0</v>
      </c>
      <c r="Z17" s="43"/>
      <c r="AA17" s="43"/>
      <c r="AB17" s="43"/>
      <c r="AC17" s="43"/>
      <c r="AD17" s="43"/>
      <c r="AE17" s="43"/>
      <c r="AF17" s="43"/>
      <c r="AG17" s="43">
        <v>0</v>
      </c>
      <c r="AH17" s="43">
        <v>0</v>
      </c>
      <c r="AI17" s="43">
        <v>1</v>
      </c>
      <c r="AJ17" s="43"/>
      <c r="AK17" s="43"/>
      <c r="AL17" s="43"/>
      <c r="AM17" s="43"/>
      <c r="AN17" s="43"/>
      <c r="AO17" s="43"/>
      <c r="AP17" s="43"/>
      <c r="AQ17" s="43"/>
      <c r="AR17" s="43"/>
      <c r="AS17" s="43">
        <f t="shared" si="0"/>
        <v>1</v>
      </c>
      <c r="AT17" s="44">
        <f t="shared" si="1"/>
        <v>1</v>
      </c>
      <c r="AU17" s="259" t="s">
        <v>218</v>
      </c>
      <c r="AV17" s="253" t="s">
        <v>104</v>
      </c>
      <c r="AW17" s="254" t="s">
        <v>219</v>
      </c>
      <c r="AX17" s="187" t="s">
        <v>56</v>
      </c>
      <c r="AY17" s="241" t="s">
        <v>56</v>
      </c>
    </row>
    <row r="18" spans="1:51" ht="95.25" customHeight="1">
      <c r="A18" s="41"/>
      <c r="B18" s="41"/>
      <c r="C18" s="154"/>
      <c r="D18" s="42" t="s">
        <v>191</v>
      </c>
      <c r="E18" s="42" t="s">
        <v>56</v>
      </c>
      <c r="F18" s="42" t="s">
        <v>220</v>
      </c>
      <c r="G18" s="42" t="s">
        <v>221</v>
      </c>
      <c r="H18" s="42" t="s">
        <v>222</v>
      </c>
      <c r="I18" s="42" t="s">
        <v>223</v>
      </c>
      <c r="J18" s="156">
        <v>1</v>
      </c>
      <c r="K18" s="156" t="s">
        <v>174</v>
      </c>
      <c r="L18" s="42" t="s">
        <v>224</v>
      </c>
      <c r="M18" s="176" t="s">
        <v>176</v>
      </c>
      <c r="N18" s="177">
        <v>0</v>
      </c>
      <c r="O18" s="177">
        <v>0</v>
      </c>
      <c r="P18" s="177">
        <v>0</v>
      </c>
      <c r="Q18" s="177">
        <v>0</v>
      </c>
      <c r="R18" s="177">
        <v>1</v>
      </c>
      <c r="S18" s="42" t="s">
        <v>209</v>
      </c>
      <c r="T18" s="42" t="s">
        <v>225</v>
      </c>
      <c r="U18" s="178">
        <v>0</v>
      </c>
      <c r="V18" s="178">
        <v>0</v>
      </c>
      <c r="W18" s="178">
        <v>1</v>
      </c>
      <c r="X18" s="178">
        <v>0</v>
      </c>
      <c r="Y18" s="178">
        <v>0</v>
      </c>
      <c r="Z18" s="43"/>
      <c r="AA18" s="43"/>
      <c r="AB18" s="43"/>
      <c r="AC18" s="43"/>
      <c r="AD18" s="43"/>
      <c r="AE18" s="43"/>
      <c r="AF18" s="43"/>
      <c r="AG18" s="43">
        <v>0</v>
      </c>
      <c r="AH18" s="43">
        <v>0</v>
      </c>
      <c r="AI18" s="43">
        <v>0</v>
      </c>
      <c r="AJ18" s="43"/>
      <c r="AK18" s="43"/>
      <c r="AL18" s="43"/>
      <c r="AM18" s="43"/>
      <c r="AN18" s="43"/>
      <c r="AO18" s="43"/>
      <c r="AP18" s="43"/>
      <c r="AQ18" s="43"/>
      <c r="AR18" s="43"/>
      <c r="AS18" s="43">
        <f t="shared" si="0"/>
        <v>0</v>
      </c>
      <c r="AT18" s="44">
        <f t="shared" si="1"/>
        <v>0</v>
      </c>
      <c r="AU18" s="258" t="s">
        <v>211</v>
      </c>
      <c r="AV18" s="252" t="s">
        <v>121</v>
      </c>
      <c r="AW18" s="254" t="s">
        <v>211</v>
      </c>
      <c r="AX18" s="187" t="s">
        <v>56</v>
      </c>
      <c r="AY18" s="241" t="s">
        <v>56</v>
      </c>
    </row>
    <row r="19" spans="1:51" ht="186.75" customHeight="1">
      <c r="A19" s="41"/>
      <c r="B19" s="41"/>
      <c r="C19" s="154"/>
      <c r="D19" s="42" t="s">
        <v>191</v>
      </c>
      <c r="E19" s="42" t="s">
        <v>56</v>
      </c>
      <c r="F19" s="42" t="s">
        <v>226</v>
      </c>
      <c r="G19" s="42" t="s">
        <v>227</v>
      </c>
      <c r="H19" s="42" t="s">
        <v>228</v>
      </c>
      <c r="I19" s="42" t="s">
        <v>195</v>
      </c>
      <c r="J19" s="156">
        <v>4</v>
      </c>
      <c r="K19" s="156" t="s">
        <v>174</v>
      </c>
      <c r="L19" s="42" t="s">
        <v>229</v>
      </c>
      <c r="M19" s="176" t="s">
        <v>176</v>
      </c>
      <c r="N19" s="177">
        <v>0</v>
      </c>
      <c r="O19" s="177">
        <v>0</v>
      </c>
      <c r="P19" s="177">
        <v>0</v>
      </c>
      <c r="Q19" s="177">
        <v>0</v>
      </c>
      <c r="R19" s="177">
        <v>4</v>
      </c>
      <c r="S19" s="42" t="s">
        <v>177</v>
      </c>
      <c r="T19" s="42" t="s">
        <v>230</v>
      </c>
      <c r="U19" s="178">
        <v>0</v>
      </c>
      <c r="V19" s="178">
        <v>1</v>
      </c>
      <c r="W19" s="178">
        <v>1</v>
      </c>
      <c r="X19" s="178">
        <v>1</v>
      </c>
      <c r="Y19" s="178">
        <v>1</v>
      </c>
      <c r="Z19" s="43"/>
      <c r="AA19" s="43"/>
      <c r="AB19" s="43"/>
      <c r="AC19" s="43"/>
      <c r="AD19" s="43"/>
      <c r="AE19" s="43"/>
      <c r="AF19" s="43"/>
      <c r="AG19" s="43">
        <v>0</v>
      </c>
      <c r="AH19" s="43">
        <v>2</v>
      </c>
      <c r="AI19" s="43">
        <v>1</v>
      </c>
      <c r="AJ19" s="43"/>
      <c r="AK19" s="43"/>
      <c r="AL19" s="43"/>
      <c r="AM19" s="43"/>
      <c r="AN19" s="43"/>
      <c r="AO19" s="43"/>
      <c r="AP19" s="43"/>
      <c r="AQ19" s="43"/>
      <c r="AR19" s="43"/>
      <c r="AS19" s="43">
        <f t="shared" si="0"/>
        <v>3</v>
      </c>
      <c r="AT19" s="44">
        <f t="shared" si="1"/>
        <v>0.75</v>
      </c>
      <c r="AU19" s="260" t="s">
        <v>231</v>
      </c>
      <c r="AV19" s="253" t="s">
        <v>115</v>
      </c>
      <c r="AW19" s="243" t="s">
        <v>232</v>
      </c>
      <c r="AX19" s="187" t="s">
        <v>233</v>
      </c>
      <c r="AY19" s="187" t="s">
        <v>233</v>
      </c>
    </row>
    <row r="20" spans="1:51" ht="14.25" customHeight="1">
      <c r="A20" s="515" t="s">
        <v>105</v>
      </c>
      <c r="B20" s="516"/>
      <c r="C20" s="516"/>
      <c r="D20" s="516"/>
      <c r="E20" s="516"/>
      <c r="F20" s="516"/>
      <c r="G20" s="516"/>
      <c r="H20" s="516"/>
      <c r="I20" s="516"/>
      <c r="J20" s="516"/>
      <c r="K20" s="516"/>
      <c r="L20" s="516"/>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516"/>
      <c r="AK20" s="516"/>
      <c r="AL20" s="516"/>
      <c r="AM20" s="516"/>
      <c r="AN20" s="516"/>
      <c r="AO20" s="516"/>
      <c r="AP20" s="516"/>
      <c r="AQ20" s="516"/>
      <c r="AR20" s="516"/>
      <c r="AS20" s="516"/>
      <c r="AT20" s="516"/>
      <c r="AU20" s="516"/>
      <c r="AV20" s="517"/>
      <c r="AW20" s="516"/>
      <c r="AX20" s="516"/>
      <c r="AY20" s="518"/>
    </row>
    <row r="21" spans="1:51" ht="56.45" customHeight="1">
      <c r="A21" s="531" t="s">
        <v>234</v>
      </c>
      <c r="B21" s="512" t="s">
        <v>235</v>
      </c>
      <c r="C21" s="512"/>
      <c r="D21" s="512"/>
      <c r="E21" s="512"/>
      <c r="F21" s="512"/>
      <c r="G21" s="546" t="s">
        <v>236</v>
      </c>
      <c r="H21" s="546"/>
      <c r="I21" s="546"/>
      <c r="J21" s="546"/>
      <c r="K21" s="546"/>
      <c r="L21" s="546"/>
      <c r="M21" s="546"/>
      <c r="N21" s="546"/>
      <c r="O21" s="512" t="s">
        <v>235</v>
      </c>
      <c r="P21" s="512"/>
      <c r="Q21" s="512"/>
      <c r="R21" s="512"/>
      <c r="S21" s="512"/>
      <c r="T21" s="512"/>
      <c r="U21" s="512" t="s">
        <v>235</v>
      </c>
      <c r="V21" s="512"/>
      <c r="W21" s="512"/>
      <c r="X21" s="512"/>
      <c r="Y21" s="512"/>
      <c r="Z21" s="512"/>
      <c r="AA21" s="512"/>
      <c r="AB21" s="512"/>
      <c r="AC21" s="512" t="s">
        <v>235</v>
      </c>
      <c r="AD21" s="512"/>
      <c r="AE21" s="512"/>
      <c r="AF21" s="512"/>
      <c r="AG21" s="512"/>
      <c r="AH21" s="512"/>
      <c r="AI21" s="512"/>
      <c r="AJ21" s="512"/>
      <c r="AK21" s="512"/>
      <c r="AL21" s="512"/>
      <c r="AM21" s="512"/>
      <c r="AN21" s="512"/>
      <c r="AO21" s="546" t="s">
        <v>237</v>
      </c>
      <c r="AP21" s="546"/>
      <c r="AQ21" s="546"/>
      <c r="AR21" s="546"/>
      <c r="AS21" s="512" t="s">
        <v>238</v>
      </c>
      <c r="AT21" s="512"/>
      <c r="AU21" s="512"/>
      <c r="AV21" s="512"/>
      <c r="AW21" s="512"/>
      <c r="AX21" s="512"/>
      <c r="AY21" s="512"/>
    </row>
    <row r="22" spans="1:51" ht="18.600000000000001" customHeight="1">
      <c r="A22" s="531"/>
      <c r="B22" s="550" t="s">
        <v>239</v>
      </c>
      <c r="C22" s="551"/>
      <c r="D22" s="551"/>
      <c r="E22" s="551"/>
      <c r="F22" s="552"/>
      <c r="G22" s="546"/>
      <c r="H22" s="546"/>
      <c r="I22" s="546"/>
      <c r="J22" s="546"/>
      <c r="K22" s="546"/>
      <c r="L22" s="546"/>
      <c r="M22" s="546"/>
      <c r="N22" s="546"/>
      <c r="O22" s="512" t="s">
        <v>240</v>
      </c>
      <c r="P22" s="512"/>
      <c r="Q22" s="512"/>
      <c r="R22" s="512"/>
      <c r="S22" s="512"/>
      <c r="T22" s="512"/>
      <c r="U22" s="512" t="s">
        <v>241</v>
      </c>
      <c r="V22" s="512"/>
      <c r="W22" s="512"/>
      <c r="X22" s="512"/>
      <c r="Y22" s="512"/>
      <c r="Z22" s="512"/>
      <c r="AA22" s="512"/>
      <c r="AB22" s="512"/>
      <c r="AC22" s="512" t="s">
        <v>242</v>
      </c>
      <c r="AD22" s="512"/>
      <c r="AE22" s="512"/>
      <c r="AF22" s="512"/>
      <c r="AG22" s="512"/>
      <c r="AH22" s="512"/>
      <c r="AI22" s="512"/>
      <c r="AJ22" s="512"/>
      <c r="AK22" s="512"/>
      <c r="AL22" s="512"/>
      <c r="AM22" s="512"/>
      <c r="AN22" s="512"/>
      <c r="AO22" s="546"/>
      <c r="AP22" s="546"/>
      <c r="AQ22" s="546"/>
      <c r="AR22" s="546"/>
      <c r="AS22" s="512" t="s">
        <v>243</v>
      </c>
      <c r="AT22" s="512"/>
      <c r="AU22" s="512"/>
      <c r="AV22" s="512"/>
      <c r="AW22" s="512"/>
      <c r="AX22" s="512"/>
      <c r="AY22" s="512"/>
    </row>
    <row r="23" spans="1:51" ht="30.95" customHeight="1">
      <c r="A23" s="531"/>
      <c r="B23" s="512" t="s">
        <v>244</v>
      </c>
      <c r="C23" s="512"/>
      <c r="D23" s="512"/>
      <c r="E23" s="512"/>
      <c r="F23" s="512"/>
      <c r="G23" s="546"/>
      <c r="H23" s="546"/>
      <c r="I23" s="546"/>
      <c r="J23" s="546"/>
      <c r="K23" s="546"/>
      <c r="L23" s="546"/>
      <c r="M23" s="546"/>
      <c r="N23" s="546"/>
      <c r="O23" s="512" t="s">
        <v>245</v>
      </c>
      <c r="P23" s="512"/>
      <c r="Q23" s="512"/>
      <c r="R23" s="512"/>
      <c r="S23" s="512"/>
      <c r="T23" s="512"/>
      <c r="U23" s="512" t="s">
        <v>246</v>
      </c>
      <c r="V23" s="512"/>
      <c r="W23" s="512"/>
      <c r="X23" s="512"/>
      <c r="Y23" s="512"/>
      <c r="Z23" s="512"/>
      <c r="AA23" s="512"/>
      <c r="AB23" s="512"/>
      <c r="AC23" s="512" t="s">
        <v>247</v>
      </c>
      <c r="AD23" s="512"/>
      <c r="AE23" s="512"/>
      <c r="AF23" s="512"/>
      <c r="AG23" s="512"/>
      <c r="AH23" s="512"/>
      <c r="AI23" s="512"/>
      <c r="AJ23" s="512"/>
      <c r="AK23" s="512"/>
      <c r="AL23" s="512"/>
      <c r="AM23" s="512"/>
      <c r="AN23" s="512"/>
      <c r="AO23" s="546"/>
      <c r="AP23" s="546"/>
      <c r="AQ23" s="546"/>
      <c r="AR23" s="546"/>
      <c r="AS23" s="512" t="s">
        <v>248</v>
      </c>
      <c r="AT23" s="512"/>
      <c r="AU23" s="512"/>
      <c r="AV23" s="512"/>
      <c r="AW23" s="512"/>
      <c r="AX23" s="512"/>
      <c r="AY23" s="512"/>
    </row>
  </sheetData>
  <mergeCells count="59">
    <mergeCell ref="B21:F21"/>
    <mergeCell ref="B23:F23"/>
    <mergeCell ref="G21:N23"/>
    <mergeCell ref="O21:T21"/>
    <mergeCell ref="O22:T22"/>
    <mergeCell ref="B22:F22"/>
    <mergeCell ref="T11:T12"/>
    <mergeCell ref="N11:R11"/>
    <mergeCell ref="H11:H12"/>
    <mergeCell ref="M11:M12"/>
    <mergeCell ref="S11:S12"/>
    <mergeCell ref="L11:L12"/>
    <mergeCell ref="AU5:AU12"/>
    <mergeCell ref="A5:AF5"/>
    <mergeCell ref="A6:A8"/>
    <mergeCell ref="J11:J12"/>
    <mergeCell ref="U11:AF11"/>
    <mergeCell ref="F11:F12"/>
    <mergeCell ref="G11:G12"/>
    <mergeCell ref="A11:E11"/>
    <mergeCell ref="A9:D9"/>
    <mergeCell ref="A10:D10"/>
    <mergeCell ref="I6:T8"/>
    <mergeCell ref="E7:F7"/>
    <mergeCell ref="E8:F8"/>
    <mergeCell ref="B6:C8"/>
    <mergeCell ref="E9:AF9"/>
    <mergeCell ref="E10:AF10"/>
    <mergeCell ref="AC22:AN22"/>
    <mergeCell ref="AC23:AN23"/>
    <mergeCell ref="AS23:AY23"/>
    <mergeCell ref="AC21:AN21"/>
    <mergeCell ref="U22:AB22"/>
    <mergeCell ref="AS22:AY22"/>
    <mergeCell ref="AS21:AY21"/>
    <mergeCell ref="AO21:AR23"/>
    <mergeCell ref="AX1:AY1"/>
    <mergeCell ref="AX2:AY2"/>
    <mergeCell ref="AX3:AY3"/>
    <mergeCell ref="AX4:AY4"/>
    <mergeCell ref="A1:AW1"/>
    <mergeCell ref="A2:AW2"/>
    <mergeCell ref="A3:AW4"/>
    <mergeCell ref="D6:D8"/>
    <mergeCell ref="E6:F6"/>
    <mergeCell ref="O23:T23"/>
    <mergeCell ref="U21:AB21"/>
    <mergeCell ref="U23:AB23"/>
    <mergeCell ref="I11:I12"/>
    <mergeCell ref="K11:K12"/>
    <mergeCell ref="A20:AY20"/>
    <mergeCell ref="AS11:AT11"/>
    <mergeCell ref="AV5:AV12"/>
    <mergeCell ref="AX5:AX12"/>
    <mergeCell ref="AY5:AY12"/>
    <mergeCell ref="AG11:AR11"/>
    <mergeCell ref="AW5:AW12"/>
    <mergeCell ref="AG5:AT10"/>
    <mergeCell ref="A21:A23"/>
  </mergeCells>
  <hyperlinks>
    <hyperlink ref="AV13" r:id="rId1" xr:uid="{00000000-0004-0000-0400-000000000000}"/>
    <hyperlink ref="AV14" r:id="rId2" xr:uid="{00000000-0004-0000-0400-000001000000}"/>
    <hyperlink ref="AV15" r:id="rId3" xr:uid="{00000000-0004-0000-0400-000002000000}"/>
    <hyperlink ref="AV19" r:id="rId4" xr:uid="{00000000-0004-0000-0400-000003000000}"/>
    <hyperlink ref="AV17" r:id="rId5" xr:uid="{00000000-0004-0000-0400-000004000000}"/>
  </hyperlinks>
  <pageMargins left="0.70866141732283472" right="0.70866141732283472" top="0.74803149606299213" bottom="0.74803149606299213" header="0.31496062992125984" footer="0.31496062992125984"/>
  <pageSetup paperSize="5" scale="16" orientation="landscape" r:id="rId6"/>
  <headerFooter>
    <oddFooter>&amp;C_x000D_&amp;1#&amp;"Calibri"&amp;10&amp;K000000 Información Pública</oddFooter>
  </headerFooter>
  <colBreaks count="1" manualBreakCount="1">
    <brk id="97" max="1048575" man="1"/>
  </colBreaks>
  <legacyDrawing r:id="rId7"/>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Hoja1!$B$2:$B$3</xm:f>
          </x14:formula1>
          <xm:sqref>K13:K19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6"/>
  <sheetViews>
    <sheetView topLeftCell="A22" workbookViewId="0">
      <selection activeCell="A42" sqref="A42"/>
    </sheetView>
  </sheetViews>
  <sheetFormatPr baseColWidth="10" defaultColWidth="9.140625" defaultRowHeight="15"/>
  <cols>
    <col min="1" max="1" width="11.28515625" customWidth="1"/>
    <col min="2" max="2" width="74.140625" customWidth="1"/>
  </cols>
  <sheetData>
    <row r="1" spans="1:2">
      <c r="A1" s="179" t="s">
        <v>249</v>
      </c>
      <c r="B1" s="179" t="s">
        <v>250</v>
      </c>
    </row>
    <row r="2" spans="1:2">
      <c r="A2" s="180" t="s">
        <v>251</v>
      </c>
      <c r="B2" s="180" t="s">
        <v>252</v>
      </c>
    </row>
    <row r="3" spans="1:2">
      <c r="A3" s="181" t="s">
        <v>253</v>
      </c>
      <c r="B3" s="182" t="s">
        <v>254</v>
      </c>
    </row>
    <row r="4" spans="1:2">
      <c r="A4" s="181" t="s">
        <v>255</v>
      </c>
      <c r="B4" s="182" t="s">
        <v>256</v>
      </c>
    </row>
    <row r="5" spans="1:2">
      <c r="A5" s="183" t="s">
        <v>257</v>
      </c>
      <c r="B5" s="183" t="s">
        <v>258</v>
      </c>
    </row>
    <row r="6" spans="1:2">
      <c r="A6" s="183" t="s">
        <v>259</v>
      </c>
      <c r="B6" s="183" t="s">
        <v>260</v>
      </c>
    </row>
    <row r="7" spans="1:2">
      <c r="A7" s="183" t="s">
        <v>261</v>
      </c>
      <c r="B7" s="183" t="s">
        <v>262</v>
      </c>
    </row>
    <row r="8" spans="1:2">
      <c r="A8" s="183" t="s">
        <v>263</v>
      </c>
      <c r="B8" s="183" t="s">
        <v>264</v>
      </c>
    </row>
    <row r="9" spans="1:2">
      <c r="A9" s="183" t="s">
        <v>265</v>
      </c>
      <c r="B9" s="183" t="s">
        <v>266</v>
      </c>
    </row>
    <row r="10" spans="1:2">
      <c r="A10" s="183" t="s">
        <v>267</v>
      </c>
      <c r="B10" s="183" t="s">
        <v>268</v>
      </c>
    </row>
    <row r="11" spans="1:2">
      <c r="A11" s="183" t="s">
        <v>269</v>
      </c>
      <c r="B11" s="183" t="s">
        <v>270</v>
      </c>
    </row>
    <row r="12" spans="1:2">
      <c r="A12" s="183" t="s">
        <v>271</v>
      </c>
      <c r="B12" s="183" t="s">
        <v>272</v>
      </c>
    </row>
    <row r="13" spans="1:2">
      <c r="A13" s="183" t="s">
        <v>273</v>
      </c>
      <c r="B13" s="183" t="s">
        <v>274</v>
      </c>
    </row>
    <row r="14" spans="1:2">
      <c r="A14" s="183" t="s">
        <v>275</v>
      </c>
      <c r="B14" s="183" t="s">
        <v>276</v>
      </c>
    </row>
    <row r="15" spans="1:2">
      <c r="A15" s="183" t="s">
        <v>277</v>
      </c>
      <c r="B15" s="184" t="s">
        <v>278</v>
      </c>
    </row>
    <row r="16" spans="1:2">
      <c r="A16" s="183" t="s">
        <v>279</v>
      </c>
      <c r="B16" s="184" t="s">
        <v>280</v>
      </c>
    </row>
    <row r="17" spans="1:2">
      <c r="A17" s="183" t="s">
        <v>281</v>
      </c>
      <c r="B17" s="183" t="s">
        <v>282</v>
      </c>
    </row>
    <row r="18" spans="1:2">
      <c r="A18" s="183" t="s">
        <v>283</v>
      </c>
      <c r="B18" s="183" t="s">
        <v>284</v>
      </c>
    </row>
    <row r="19" spans="1:2">
      <c r="A19" s="183" t="s">
        <v>285</v>
      </c>
      <c r="B19" s="183" t="s">
        <v>286</v>
      </c>
    </row>
    <row r="20" spans="1:2">
      <c r="A20" s="183" t="s">
        <v>287</v>
      </c>
      <c r="B20" s="184" t="s">
        <v>288</v>
      </c>
    </row>
    <row r="21" spans="1:2">
      <c r="A21" s="183" t="s">
        <v>289</v>
      </c>
      <c r="B21" s="184" t="s">
        <v>290</v>
      </c>
    </row>
    <row r="22" spans="1:2">
      <c r="A22" s="188" t="s">
        <v>291</v>
      </c>
      <c r="B22" s="189" t="s">
        <v>292</v>
      </c>
    </row>
    <row r="23" spans="1:2">
      <c r="A23" s="183" t="s">
        <v>293</v>
      </c>
      <c r="B23" s="183" t="s">
        <v>294</v>
      </c>
    </row>
    <row r="24" spans="1:2">
      <c r="A24" s="183" t="s">
        <v>295</v>
      </c>
      <c r="B24" s="183" t="s">
        <v>296</v>
      </c>
    </row>
    <row r="25" spans="1:2">
      <c r="A25" s="183" t="s">
        <v>297</v>
      </c>
      <c r="B25" s="183" t="s">
        <v>298</v>
      </c>
    </row>
    <row r="26" spans="1:2">
      <c r="A26" s="183" t="s">
        <v>299</v>
      </c>
      <c r="B26" s="184" t="s">
        <v>300</v>
      </c>
    </row>
    <row r="27" spans="1:2">
      <c r="A27" s="181" t="s">
        <v>301</v>
      </c>
      <c r="B27" s="181" t="s">
        <v>302</v>
      </c>
    </row>
    <row r="28" spans="1:2">
      <c r="A28" s="181" t="s">
        <v>303</v>
      </c>
      <c r="B28" s="181" t="s">
        <v>304</v>
      </c>
    </row>
    <row r="29" spans="1:2">
      <c r="A29" s="183" t="s">
        <v>305</v>
      </c>
      <c r="B29" s="184" t="s">
        <v>306</v>
      </c>
    </row>
    <row r="30" spans="1:2">
      <c r="A30" s="183" t="s">
        <v>307</v>
      </c>
      <c r="B30" s="183" t="s">
        <v>308</v>
      </c>
    </row>
    <row r="31" spans="1:2">
      <c r="A31" s="183" t="s">
        <v>309</v>
      </c>
      <c r="B31" s="184" t="s">
        <v>310</v>
      </c>
    </row>
    <row r="32" spans="1:2">
      <c r="A32" s="183" t="s">
        <v>311</v>
      </c>
      <c r="B32" s="183" t="s">
        <v>312</v>
      </c>
    </row>
    <row r="33" spans="1:2">
      <c r="A33" s="183" t="s">
        <v>313</v>
      </c>
      <c r="B33" s="184" t="s">
        <v>314</v>
      </c>
    </row>
    <row r="34" spans="1:2">
      <c r="A34" s="183" t="s">
        <v>315</v>
      </c>
      <c r="B34" s="184" t="s">
        <v>316</v>
      </c>
    </row>
    <row r="35" spans="1:2">
      <c r="A35" s="183" t="s">
        <v>317</v>
      </c>
      <c r="B35" s="183" t="s">
        <v>318</v>
      </c>
    </row>
    <row r="36" spans="1:2">
      <c r="A36" s="183" t="s">
        <v>319</v>
      </c>
      <c r="B36" s="183" t="s">
        <v>320</v>
      </c>
    </row>
    <row r="37" spans="1:2">
      <c r="A37" s="183" t="s">
        <v>321</v>
      </c>
      <c r="B37" s="183" t="s">
        <v>322</v>
      </c>
    </row>
    <row r="38" spans="1:2">
      <c r="A38" s="183" t="s">
        <v>323</v>
      </c>
      <c r="B38" s="183" t="s">
        <v>324</v>
      </c>
    </row>
    <row r="39" spans="1:2">
      <c r="A39" s="183" t="s">
        <v>325</v>
      </c>
      <c r="B39" s="183" t="s">
        <v>326</v>
      </c>
    </row>
    <row r="40" spans="1:2">
      <c r="A40" s="183" t="s">
        <v>327</v>
      </c>
      <c r="B40" s="183" t="s">
        <v>328</v>
      </c>
    </row>
    <row r="41" spans="1:2">
      <c r="A41" s="183" t="s">
        <v>329</v>
      </c>
      <c r="B41" s="183" t="s">
        <v>330</v>
      </c>
    </row>
    <row r="42" spans="1:2">
      <c r="A42" s="183" t="s">
        <v>331</v>
      </c>
      <c r="B42" s="183" t="s">
        <v>332</v>
      </c>
    </row>
    <row r="43" spans="1:2">
      <c r="A43" s="183" t="s">
        <v>333</v>
      </c>
      <c r="B43" s="184" t="s">
        <v>334</v>
      </c>
    </row>
    <row r="44" spans="1:2">
      <c r="A44" s="183" t="s">
        <v>335</v>
      </c>
      <c r="B44" s="183" t="s">
        <v>336</v>
      </c>
    </row>
    <row r="45" spans="1:2">
      <c r="A45" s="185" t="s">
        <v>337</v>
      </c>
      <c r="B45" s="185" t="s">
        <v>338</v>
      </c>
    </row>
    <row r="46" spans="1:2">
      <c r="A46" s="183" t="s">
        <v>339</v>
      </c>
      <c r="B46" s="183" t="s">
        <v>340</v>
      </c>
    </row>
    <row r="47" spans="1:2">
      <c r="A47" s="183" t="s">
        <v>341</v>
      </c>
      <c r="B47" s="184" t="s">
        <v>342</v>
      </c>
    </row>
    <row r="48" spans="1:2">
      <c r="A48" s="183" t="s">
        <v>343</v>
      </c>
      <c r="B48" s="183" t="s">
        <v>344</v>
      </c>
    </row>
    <row r="49" spans="1:2">
      <c r="A49" s="183" t="s">
        <v>345</v>
      </c>
      <c r="B49" s="184" t="s">
        <v>346</v>
      </c>
    </row>
    <row r="50" spans="1:2">
      <c r="A50" s="183" t="s">
        <v>347</v>
      </c>
      <c r="B50" s="184" t="s">
        <v>348</v>
      </c>
    </row>
    <row r="51" spans="1:2">
      <c r="A51" s="183" t="s">
        <v>349</v>
      </c>
      <c r="B51" s="184" t="s">
        <v>350</v>
      </c>
    </row>
    <row r="52" spans="1:2">
      <c r="A52" s="180" t="s">
        <v>351</v>
      </c>
      <c r="B52" s="180" t="s">
        <v>352</v>
      </c>
    </row>
    <row r="53" spans="1:2">
      <c r="A53" s="183" t="s">
        <v>353</v>
      </c>
      <c r="B53" s="183" t="s">
        <v>354</v>
      </c>
    </row>
    <row r="54" spans="1:2">
      <c r="A54" s="183" t="s">
        <v>355</v>
      </c>
      <c r="B54" s="183" t="s">
        <v>356</v>
      </c>
    </row>
    <row r="55" spans="1:2">
      <c r="A55" s="183" t="s">
        <v>357</v>
      </c>
      <c r="B55" s="183" t="s">
        <v>358</v>
      </c>
    </row>
    <row r="56" spans="1:2">
      <c r="A56" s="183" t="s">
        <v>359</v>
      </c>
      <c r="B56" s="183" t="s">
        <v>360</v>
      </c>
    </row>
    <row r="57" spans="1:2">
      <c r="A57" s="183" t="s">
        <v>361</v>
      </c>
      <c r="B57" s="183" t="s">
        <v>362</v>
      </c>
    </row>
    <row r="58" spans="1:2">
      <c r="A58" s="183" t="s">
        <v>363</v>
      </c>
      <c r="B58" s="183" t="s">
        <v>364</v>
      </c>
    </row>
    <row r="59" spans="1:2">
      <c r="A59" s="183" t="s">
        <v>365</v>
      </c>
      <c r="B59" s="183" t="s">
        <v>366</v>
      </c>
    </row>
    <row r="60" spans="1:2">
      <c r="A60" s="183" t="s">
        <v>367</v>
      </c>
      <c r="B60" s="183" t="s">
        <v>368</v>
      </c>
    </row>
    <row r="61" spans="1:2">
      <c r="A61" s="183" t="s">
        <v>369</v>
      </c>
      <c r="B61" s="183" t="s">
        <v>370</v>
      </c>
    </row>
    <row r="62" spans="1:2">
      <c r="A62" s="183" t="s">
        <v>371</v>
      </c>
      <c r="B62" s="184" t="s">
        <v>372</v>
      </c>
    </row>
    <row r="63" spans="1:2">
      <c r="A63" s="183" t="s">
        <v>373</v>
      </c>
      <c r="B63" s="184" t="s">
        <v>374</v>
      </c>
    </row>
    <row r="64" spans="1:2">
      <c r="A64" s="183" t="s">
        <v>375</v>
      </c>
      <c r="B64" s="183" t="s">
        <v>376</v>
      </c>
    </row>
    <row r="65" spans="1:2">
      <c r="A65" s="183" t="s">
        <v>377</v>
      </c>
      <c r="B65" s="183" t="s">
        <v>378</v>
      </c>
    </row>
    <row r="66" spans="1:2">
      <c r="A66" s="183" t="s">
        <v>379</v>
      </c>
      <c r="B66" s="184" t="s">
        <v>380</v>
      </c>
    </row>
    <row r="67" spans="1:2">
      <c r="A67" s="183" t="s">
        <v>381</v>
      </c>
      <c r="B67" s="184" t="s">
        <v>382</v>
      </c>
    </row>
    <row r="68" spans="1:2">
      <c r="A68" s="180" t="s">
        <v>383</v>
      </c>
      <c r="B68" s="180" t="s">
        <v>384</v>
      </c>
    </row>
    <row r="69" spans="1:2">
      <c r="A69" s="183" t="s">
        <v>385</v>
      </c>
      <c r="B69" s="183" t="s">
        <v>386</v>
      </c>
    </row>
    <row r="70" spans="1:2">
      <c r="A70" s="183" t="s">
        <v>387</v>
      </c>
      <c r="B70" s="183" t="s">
        <v>388</v>
      </c>
    </row>
    <row r="71" spans="1:2">
      <c r="A71" s="183" t="s">
        <v>389</v>
      </c>
      <c r="B71" s="183" t="s">
        <v>390</v>
      </c>
    </row>
    <row r="72" spans="1:2">
      <c r="A72" s="181" t="s">
        <v>391</v>
      </c>
      <c r="B72" s="181" t="s">
        <v>392</v>
      </c>
    </row>
    <row r="73" spans="1:2">
      <c r="A73" s="181" t="s">
        <v>393</v>
      </c>
      <c r="B73" s="181" t="s">
        <v>394</v>
      </c>
    </row>
    <row r="74" spans="1:2">
      <c r="A74" s="183" t="s">
        <v>395</v>
      </c>
      <c r="B74" s="183" t="s">
        <v>396</v>
      </c>
    </row>
    <row r="75" spans="1:2">
      <c r="A75" s="181" t="s">
        <v>397</v>
      </c>
      <c r="B75" s="181" t="s">
        <v>398</v>
      </c>
    </row>
    <row r="76" spans="1:2">
      <c r="A76" s="183" t="s">
        <v>399</v>
      </c>
      <c r="B76" s="183" t="s">
        <v>400</v>
      </c>
    </row>
  </sheetData>
  <pageMargins left="0.7" right="0.7" top="0.75" bottom="0.75" header="0.3" footer="0.3"/>
  <headerFooter>
    <oddFooter>&amp;C_x000D_&amp;1#&amp;"Calibri"&amp;10&amp;K000000 Información Pública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B13"/>
  <sheetViews>
    <sheetView workbookViewId="0">
      <selection activeCell="B3" sqref="B3"/>
    </sheetView>
  </sheetViews>
  <sheetFormatPr baseColWidth="10" defaultColWidth="11.42578125" defaultRowHeight="15"/>
  <sheetData>
    <row r="1" spans="1:2">
      <c r="A1" t="s">
        <v>401</v>
      </c>
      <c r="B1" t="s">
        <v>402</v>
      </c>
    </row>
    <row r="2" spans="1:2">
      <c r="A2" t="s">
        <v>403</v>
      </c>
      <c r="B2" t="s">
        <v>174</v>
      </c>
    </row>
    <row r="3" spans="1:2">
      <c r="A3" t="s">
        <v>404</v>
      </c>
      <c r="B3" t="s">
        <v>405</v>
      </c>
    </row>
    <row r="4" spans="1:2">
      <c r="A4" t="s">
        <v>406</v>
      </c>
    </row>
    <row r="5" spans="1:2">
      <c r="A5" t="s">
        <v>407</v>
      </c>
    </row>
    <row r="6" spans="1:2">
      <c r="A6" t="s">
        <v>408</v>
      </c>
    </row>
    <row r="7" spans="1:2">
      <c r="A7" t="s">
        <v>409</v>
      </c>
    </row>
    <row r="8" spans="1:2">
      <c r="A8" t="s">
        <v>410</v>
      </c>
    </row>
    <row r="9" spans="1:2">
      <c r="A9" t="s">
        <v>411</v>
      </c>
    </row>
    <row r="10" spans="1:2">
      <c r="A10" t="s">
        <v>412</v>
      </c>
    </row>
    <row r="11" spans="1:2">
      <c r="A11" t="s">
        <v>413</v>
      </c>
    </row>
    <row r="12" spans="1:2">
      <c r="A12" t="s">
        <v>414</v>
      </c>
    </row>
    <row r="13" spans="1:2">
      <c r="A13" t="s">
        <v>415</v>
      </c>
    </row>
  </sheetData>
  <pageMargins left="0.7" right="0.7" top="0.75" bottom="0.75" header="0.3" footer="0.3"/>
  <headerFooter>
    <oddFooter>&amp;C_x000D_&amp;1#&amp;"Calibri"&amp;10&amp;K000000 Información Pública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BK58"/>
  <sheetViews>
    <sheetView zoomScale="70" zoomScaleNormal="70" workbookViewId="0">
      <selection activeCell="BH43" sqref="BH43"/>
    </sheetView>
  </sheetViews>
  <sheetFormatPr baseColWidth="10" defaultColWidth="19.42578125" defaultRowHeight="15"/>
  <cols>
    <col min="1" max="1" width="29.42578125" style="33" bestFit="1" customWidth="1"/>
    <col min="2" max="17" width="11" style="33" customWidth="1"/>
    <col min="18" max="19" width="12.140625" style="33" customWidth="1"/>
    <col min="20" max="23" width="8.140625" style="33" customWidth="1"/>
    <col min="24" max="24" width="9.42578125" style="33" customWidth="1"/>
    <col min="25" max="25" width="8.140625" style="33" customWidth="1"/>
    <col min="26" max="30" width="7.85546875" style="33" customWidth="1"/>
    <col min="31" max="31" width="11.28515625" style="33" customWidth="1"/>
    <col min="32" max="32" width="2.28515625" style="33" customWidth="1"/>
    <col min="33" max="33" width="19.42578125" style="33" customWidth="1"/>
    <col min="34" max="51" width="11.28515625" style="33" customWidth="1"/>
    <col min="52" max="63" width="8.85546875" style="33" customWidth="1"/>
    <col min="64" max="16384" width="19.42578125" style="33"/>
  </cols>
  <sheetData>
    <row r="1" spans="1:63" ht="15.95" customHeight="1">
      <c r="A1" s="556" t="s">
        <v>0</v>
      </c>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556"/>
      <c r="AL1" s="556"/>
      <c r="AM1" s="556"/>
      <c r="AN1" s="556"/>
      <c r="AO1" s="556"/>
      <c r="AP1" s="556"/>
      <c r="AQ1" s="556"/>
      <c r="AR1" s="556"/>
      <c r="AS1" s="556"/>
      <c r="AT1" s="556"/>
      <c r="AU1" s="556"/>
      <c r="AV1" s="556"/>
      <c r="AW1" s="556"/>
      <c r="AX1" s="556"/>
      <c r="AY1" s="556"/>
      <c r="AZ1" s="556"/>
      <c r="BA1" s="556"/>
      <c r="BB1" s="556"/>
      <c r="BC1" s="556"/>
      <c r="BD1" s="556"/>
      <c r="BE1" s="556"/>
      <c r="BF1" s="556"/>
      <c r="BG1" s="556"/>
      <c r="BH1" s="556"/>
      <c r="BI1" s="557" t="s">
        <v>416</v>
      </c>
      <c r="BJ1" s="557"/>
      <c r="BK1" s="557"/>
    </row>
    <row r="2" spans="1:63" ht="15.95" customHeight="1">
      <c r="A2" s="556" t="s">
        <v>2</v>
      </c>
      <c r="B2" s="556"/>
      <c r="C2" s="556"/>
      <c r="D2" s="556"/>
      <c r="E2" s="556"/>
      <c r="F2" s="556"/>
      <c r="G2" s="556"/>
      <c r="H2" s="556"/>
      <c r="I2" s="556"/>
      <c r="J2" s="556"/>
      <c r="K2" s="556"/>
      <c r="L2" s="556"/>
      <c r="M2" s="556"/>
      <c r="N2" s="556"/>
      <c r="O2" s="556"/>
      <c r="P2" s="556"/>
      <c r="Q2" s="556"/>
      <c r="R2" s="556"/>
      <c r="S2" s="556"/>
      <c r="T2" s="556"/>
      <c r="U2" s="556"/>
      <c r="V2" s="556"/>
      <c r="W2" s="556"/>
      <c r="X2" s="556"/>
      <c r="Y2" s="556"/>
      <c r="Z2" s="556"/>
      <c r="AA2" s="556"/>
      <c r="AB2" s="556"/>
      <c r="AC2" s="556"/>
      <c r="AD2" s="556"/>
      <c r="AE2" s="556"/>
      <c r="AF2" s="556"/>
      <c r="AG2" s="556"/>
      <c r="AH2" s="556"/>
      <c r="AI2" s="556"/>
      <c r="AJ2" s="556"/>
      <c r="AK2" s="556"/>
      <c r="AL2" s="556"/>
      <c r="AM2" s="556"/>
      <c r="AN2" s="556"/>
      <c r="AO2" s="556"/>
      <c r="AP2" s="556"/>
      <c r="AQ2" s="556"/>
      <c r="AR2" s="556"/>
      <c r="AS2" s="556"/>
      <c r="AT2" s="556"/>
      <c r="AU2" s="556"/>
      <c r="AV2" s="556"/>
      <c r="AW2" s="556"/>
      <c r="AX2" s="556"/>
      <c r="AY2" s="556"/>
      <c r="AZ2" s="556"/>
      <c r="BA2" s="556"/>
      <c r="BB2" s="556"/>
      <c r="BC2" s="556"/>
      <c r="BD2" s="556"/>
      <c r="BE2" s="556"/>
      <c r="BF2" s="556"/>
      <c r="BG2" s="556"/>
      <c r="BH2" s="556"/>
      <c r="BI2" s="557" t="s">
        <v>3</v>
      </c>
      <c r="BJ2" s="557"/>
      <c r="BK2" s="557"/>
    </row>
    <row r="3" spans="1:63" ht="26.25" customHeight="1">
      <c r="A3" s="556" t="s">
        <v>417</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556"/>
      <c r="AL3" s="556"/>
      <c r="AM3" s="556"/>
      <c r="AN3" s="556"/>
      <c r="AO3" s="556"/>
      <c r="AP3" s="556"/>
      <c r="AQ3" s="556"/>
      <c r="AR3" s="556"/>
      <c r="AS3" s="556"/>
      <c r="AT3" s="556"/>
      <c r="AU3" s="556"/>
      <c r="AV3" s="556"/>
      <c r="AW3" s="556"/>
      <c r="AX3" s="556"/>
      <c r="AY3" s="556"/>
      <c r="AZ3" s="556"/>
      <c r="BA3" s="556"/>
      <c r="BB3" s="556"/>
      <c r="BC3" s="556"/>
      <c r="BD3" s="556"/>
      <c r="BE3" s="556"/>
      <c r="BF3" s="556"/>
      <c r="BG3" s="556"/>
      <c r="BH3" s="556"/>
      <c r="BI3" s="557" t="s">
        <v>5</v>
      </c>
      <c r="BJ3" s="557"/>
      <c r="BK3" s="557"/>
    </row>
    <row r="4" spans="1:63" ht="15.95" customHeight="1">
      <c r="A4" s="556" t="s">
        <v>418</v>
      </c>
      <c r="B4" s="556"/>
      <c r="C4" s="556"/>
      <c r="D4" s="556"/>
      <c r="E4" s="556"/>
      <c r="F4" s="556"/>
      <c r="G4" s="556"/>
      <c r="H4" s="556"/>
      <c r="I4" s="556"/>
      <c r="J4" s="556"/>
      <c r="K4" s="556"/>
      <c r="L4" s="556"/>
      <c r="M4" s="556"/>
      <c r="N4" s="556"/>
      <c r="O4" s="556"/>
      <c r="P4" s="556"/>
      <c r="Q4" s="556"/>
      <c r="R4" s="556"/>
      <c r="S4" s="556"/>
      <c r="T4" s="556"/>
      <c r="U4" s="556"/>
      <c r="V4" s="556"/>
      <c r="W4" s="556"/>
      <c r="X4" s="556"/>
      <c r="Y4" s="556"/>
      <c r="Z4" s="556"/>
      <c r="AA4" s="556"/>
      <c r="AB4" s="556"/>
      <c r="AC4" s="556"/>
      <c r="AD4" s="556"/>
      <c r="AE4" s="556"/>
      <c r="AF4" s="556"/>
      <c r="AG4" s="556"/>
      <c r="AH4" s="556"/>
      <c r="AI4" s="556"/>
      <c r="AJ4" s="556"/>
      <c r="AK4" s="556"/>
      <c r="AL4" s="556"/>
      <c r="AM4" s="556"/>
      <c r="AN4" s="556"/>
      <c r="AO4" s="556"/>
      <c r="AP4" s="556"/>
      <c r="AQ4" s="556"/>
      <c r="AR4" s="556"/>
      <c r="AS4" s="556"/>
      <c r="AT4" s="556"/>
      <c r="AU4" s="556"/>
      <c r="AV4" s="556"/>
      <c r="AW4" s="556"/>
      <c r="AX4" s="556"/>
      <c r="AY4" s="556"/>
      <c r="AZ4" s="556"/>
      <c r="BA4" s="556"/>
      <c r="BB4" s="556"/>
      <c r="BC4" s="556"/>
      <c r="BD4" s="556"/>
      <c r="BE4" s="556"/>
      <c r="BF4" s="556"/>
      <c r="BG4" s="556"/>
      <c r="BH4" s="556"/>
      <c r="BI4" s="553" t="s">
        <v>419</v>
      </c>
      <c r="BJ4" s="554"/>
      <c r="BK4" s="555"/>
    </row>
    <row r="5" spans="1:63" ht="26.25" customHeight="1">
      <c r="A5" s="558" t="s">
        <v>420</v>
      </c>
      <c r="B5" s="558"/>
      <c r="C5" s="558"/>
      <c r="D5" s="558"/>
      <c r="E5" s="558"/>
      <c r="F5" s="558"/>
      <c r="G5" s="558"/>
      <c r="H5" s="558"/>
      <c r="I5" s="558"/>
      <c r="J5" s="558"/>
      <c r="K5" s="558"/>
      <c r="L5" s="558"/>
      <c r="M5" s="558"/>
      <c r="N5" s="558"/>
      <c r="O5" s="558"/>
      <c r="P5" s="558"/>
      <c r="Q5" s="558"/>
      <c r="R5" s="558"/>
      <c r="S5" s="558"/>
      <c r="T5" s="558"/>
      <c r="U5" s="558"/>
      <c r="V5" s="558"/>
      <c r="W5" s="558"/>
      <c r="X5" s="558"/>
      <c r="Y5" s="558"/>
      <c r="Z5" s="558"/>
      <c r="AA5" s="558"/>
      <c r="AB5" s="558"/>
      <c r="AC5" s="558"/>
      <c r="AD5" s="558"/>
      <c r="AE5" s="558"/>
      <c r="AG5" s="558" t="s">
        <v>421</v>
      </c>
      <c r="AH5" s="558"/>
      <c r="AI5" s="558"/>
      <c r="AJ5" s="558"/>
      <c r="AK5" s="558"/>
      <c r="AL5" s="558"/>
      <c r="AM5" s="558"/>
      <c r="AN5" s="558"/>
      <c r="AO5" s="558"/>
      <c r="AP5" s="558"/>
      <c r="AQ5" s="558"/>
      <c r="AR5" s="558"/>
      <c r="AS5" s="558"/>
      <c r="AT5" s="558"/>
      <c r="AU5" s="558"/>
      <c r="AV5" s="558"/>
      <c r="AW5" s="558"/>
      <c r="AX5" s="558"/>
      <c r="AY5" s="558"/>
      <c r="AZ5" s="558"/>
      <c r="BA5" s="558"/>
      <c r="BB5" s="558"/>
      <c r="BC5" s="558"/>
      <c r="BD5" s="558"/>
      <c r="BE5" s="558"/>
      <c r="BF5" s="558"/>
      <c r="BG5" s="558"/>
      <c r="BH5" s="558"/>
      <c r="BI5" s="559"/>
      <c r="BJ5" s="559"/>
      <c r="BK5" s="559"/>
    </row>
    <row r="6" spans="1:63" ht="31.5" customHeight="1">
      <c r="A6" s="68" t="s">
        <v>422</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564"/>
      <c r="AB6" s="564"/>
      <c r="AC6" s="564"/>
      <c r="AD6" s="564"/>
      <c r="AE6" s="564"/>
      <c r="AF6" s="564"/>
      <c r="AG6" s="564"/>
      <c r="AH6" s="564"/>
      <c r="AI6" s="564"/>
      <c r="AJ6" s="564"/>
      <c r="AK6" s="564"/>
      <c r="AL6" s="564"/>
      <c r="AM6" s="564"/>
      <c r="AN6" s="564"/>
      <c r="AO6" s="564"/>
      <c r="AP6" s="564"/>
      <c r="AQ6" s="564"/>
      <c r="AR6" s="564"/>
      <c r="AS6" s="564"/>
      <c r="AT6" s="564"/>
      <c r="AU6" s="564"/>
      <c r="AV6" s="564"/>
      <c r="AW6" s="564"/>
      <c r="AX6" s="564"/>
      <c r="AY6" s="564"/>
      <c r="AZ6" s="564"/>
      <c r="BA6" s="564"/>
      <c r="BB6" s="564"/>
      <c r="BC6" s="564"/>
      <c r="BD6" s="564"/>
      <c r="BE6" s="564"/>
      <c r="BF6" s="564"/>
      <c r="BG6" s="564"/>
      <c r="BH6" s="564"/>
      <c r="BI6" s="564"/>
      <c r="BJ6" s="564"/>
      <c r="BK6" s="564"/>
    </row>
    <row r="7" spans="1:63" ht="31.5" customHeight="1">
      <c r="A7" s="69" t="s">
        <v>423</v>
      </c>
      <c r="B7" s="562"/>
      <c r="C7" s="565"/>
      <c r="D7" s="565"/>
      <c r="E7" s="565"/>
      <c r="F7" s="565"/>
      <c r="G7" s="565"/>
      <c r="H7" s="565"/>
      <c r="I7" s="565"/>
      <c r="J7" s="565"/>
      <c r="K7" s="565"/>
      <c r="L7" s="565"/>
      <c r="M7" s="565"/>
      <c r="N7" s="565"/>
      <c r="O7" s="565"/>
      <c r="P7" s="565"/>
      <c r="Q7" s="565"/>
      <c r="R7" s="565"/>
      <c r="S7" s="565"/>
      <c r="T7" s="565"/>
      <c r="U7" s="565"/>
      <c r="V7" s="565"/>
      <c r="W7" s="565"/>
      <c r="X7" s="565"/>
      <c r="Y7" s="565"/>
      <c r="Z7" s="565"/>
      <c r="AA7" s="565"/>
      <c r="AB7" s="565"/>
      <c r="AC7" s="565"/>
      <c r="AD7" s="565"/>
      <c r="AE7" s="565"/>
      <c r="AF7" s="565"/>
      <c r="AG7" s="565"/>
      <c r="AH7" s="565"/>
      <c r="AI7" s="565"/>
      <c r="AJ7" s="565"/>
      <c r="AK7" s="565"/>
      <c r="AL7" s="565"/>
      <c r="AM7" s="565"/>
      <c r="AN7" s="565"/>
      <c r="AO7" s="565"/>
      <c r="AP7" s="565"/>
      <c r="AQ7" s="565"/>
      <c r="AR7" s="565"/>
      <c r="AS7" s="565"/>
      <c r="AT7" s="565"/>
      <c r="AU7" s="565"/>
      <c r="AV7" s="565"/>
      <c r="AW7" s="565"/>
      <c r="AX7" s="565"/>
      <c r="AY7" s="565"/>
      <c r="AZ7" s="565"/>
      <c r="BA7" s="565"/>
      <c r="BB7" s="565"/>
      <c r="BC7" s="565"/>
      <c r="BD7" s="565"/>
      <c r="BE7" s="565"/>
      <c r="BF7" s="565"/>
      <c r="BG7" s="565"/>
      <c r="BH7" s="565"/>
      <c r="BI7" s="565"/>
      <c r="BJ7" s="565"/>
      <c r="BK7" s="563"/>
    </row>
    <row r="8" spans="1:63" ht="18.75" customHeight="1">
      <c r="A8" s="60"/>
      <c r="B8" s="60"/>
      <c r="C8" s="60"/>
      <c r="D8" s="60"/>
      <c r="E8" s="60"/>
      <c r="F8" s="60"/>
      <c r="G8" s="60"/>
      <c r="H8" s="60"/>
      <c r="I8" s="60"/>
      <c r="J8" s="60"/>
      <c r="K8" s="61"/>
      <c r="L8" s="61"/>
      <c r="M8" s="61"/>
      <c r="N8" s="61"/>
      <c r="O8" s="61"/>
      <c r="P8" s="61"/>
      <c r="Q8" s="61"/>
      <c r="R8" s="61"/>
      <c r="S8" s="61"/>
      <c r="T8" s="61"/>
      <c r="U8" s="61"/>
      <c r="V8" s="61"/>
      <c r="W8" s="61"/>
      <c r="X8" s="61"/>
      <c r="Y8" s="61"/>
      <c r="Z8" s="61"/>
      <c r="AA8" s="61"/>
      <c r="AB8" s="61"/>
      <c r="AC8" s="61"/>
      <c r="AD8" s="61"/>
      <c r="AE8" s="61"/>
      <c r="AG8" s="60"/>
      <c r="AH8" s="61"/>
      <c r="AI8" s="61"/>
      <c r="AJ8" s="61"/>
      <c r="AK8" s="61"/>
      <c r="AL8" s="61"/>
      <c r="AM8" s="61"/>
      <c r="AN8" s="61"/>
      <c r="AO8" s="61"/>
    </row>
    <row r="9" spans="1:63" ht="30" customHeight="1">
      <c r="A9" s="560" t="s">
        <v>424</v>
      </c>
      <c r="B9" s="95" t="s">
        <v>29</v>
      </c>
      <c r="C9" s="95" t="s">
        <v>30</v>
      </c>
      <c r="D9" s="562" t="s">
        <v>8</v>
      </c>
      <c r="E9" s="563"/>
      <c r="F9" s="95" t="s">
        <v>31</v>
      </c>
      <c r="G9" s="95" t="s">
        <v>32</v>
      </c>
      <c r="H9" s="562" t="s">
        <v>33</v>
      </c>
      <c r="I9" s="563"/>
      <c r="J9" s="95" t="s">
        <v>34</v>
      </c>
      <c r="K9" s="95" t="s">
        <v>35</v>
      </c>
      <c r="L9" s="562" t="s">
        <v>36</v>
      </c>
      <c r="M9" s="563"/>
      <c r="N9" s="95" t="s">
        <v>37</v>
      </c>
      <c r="O9" s="95" t="s">
        <v>38</v>
      </c>
      <c r="P9" s="562" t="s">
        <v>39</v>
      </c>
      <c r="Q9" s="563"/>
      <c r="R9" s="562" t="s">
        <v>425</v>
      </c>
      <c r="S9" s="563"/>
      <c r="T9" s="562" t="s">
        <v>426</v>
      </c>
      <c r="U9" s="565"/>
      <c r="V9" s="565"/>
      <c r="W9" s="565"/>
      <c r="X9" s="565"/>
      <c r="Y9" s="563"/>
      <c r="Z9" s="562" t="s">
        <v>427</v>
      </c>
      <c r="AA9" s="565"/>
      <c r="AB9" s="565"/>
      <c r="AC9" s="565"/>
      <c r="AD9" s="565"/>
      <c r="AE9" s="563"/>
      <c r="AG9" s="560" t="s">
        <v>424</v>
      </c>
      <c r="AH9" s="95" t="s">
        <v>29</v>
      </c>
      <c r="AI9" s="95" t="s">
        <v>30</v>
      </c>
      <c r="AJ9" s="562" t="s">
        <v>8</v>
      </c>
      <c r="AK9" s="563"/>
      <c r="AL9" s="95" t="s">
        <v>31</v>
      </c>
      <c r="AM9" s="95" t="s">
        <v>32</v>
      </c>
      <c r="AN9" s="562" t="s">
        <v>33</v>
      </c>
      <c r="AO9" s="563"/>
      <c r="AP9" s="95" t="s">
        <v>34</v>
      </c>
      <c r="AQ9" s="95" t="s">
        <v>35</v>
      </c>
      <c r="AR9" s="562" t="s">
        <v>36</v>
      </c>
      <c r="AS9" s="563"/>
      <c r="AT9" s="95" t="s">
        <v>37</v>
      </c>
      <c r="AU9" s="95" t="s">
        <v>38</v>
      </c>
      <c r="AV9" s="562" t="s">
        <v>39</v>
      </c>
      <c r="AW9" s="563"/>
      <c r="AX9" s="562" t="s">
        <v>425</v>
      </c>
      <c r="AY9" s="563"/>
      <c r="AZ9" s="562" t="s">
        <v>426</v>
      </c>
      <c r="BA9" s="565"/>
      <c r="BB9" s="565"/>
      <c r="BC9" s="565"/>
      <c r="BD9" s="565"/>
      <c r="BE9" s="563"/>
      <c r="BF9" s="562" t="s">
        <v>427</v>
      </c>
      <c r="BG9" s="565"/>
      <c r="BH9" s="565"/>
      <c r="BI9" s="565"/>
      <c r="BJ9" s="565"/>
      <c r="BK9" s="563"/>
    </row>
    <row r="10" spans="1:63" ht="36" customHeight="1">
      <c r="A10" s="561"/>
      <c r="B10" s="45" t="s">
        <v>428</v>
      </c>
      <c r="C10" s="45" t="s">
        <v>428</v>
      </c>
      <c r="D10" s="45" t="s">
        <v>428</v>
      </c>
      <c r="E10" s="45" t="s">
        <v>429</v>
      </c>
      <c r="F10" s="45" t="s">
        <v>428</v>
      </c>
      <c r="G10" s="45" t="s">
        <v>428</v>
      </c>
      <c r="H10" s="45" t="s">
        <v>428</v>
      </c>
      <c r="I10" s="45" t="s">
        <v>429</v>
      </c>
      <c r="J10" s="45" t="s">
        <v>428</v>
      </c>
      <c r="K10" s="45" t="s">
        <v>428</v>
      </c>
      <c r="L10" s="45" t="s">
        <v>428</v>
      </c>
      <c r="M10" s="45" t="s">
        <v>429</v>
      </c>
      <c r="N10" s="45" t="s">
        <v>428</v>
      </c>
      <c r="O10" s="45" t="s">
        <v>428</v>
      </c>
      <c r="P10" s="45" t="s">
        <v>428</v>
      </c>
      <c r="Q10" s="45" t="s">
        <v>429</v>
      </c>
      <c r="R10" s="45" t="s">
        <v>428</v>
      </c>
      <c r="S10" s="45" t="s">
        <v>429</v>
      </c>
      <c r="T10" s="89" t="s">
        <v>430</v>
      </c>
      <c r="U10" s="89" t="s">
        <v>431</v>
      </c>
      <c r="V10" s="89" t="s">
        <v>432</v>
      </c>
      <c r="W10" s="89" t="s">
        <v>433</v>
      </c>
      <c r="X10" s="90" t="s">
        <v>434</v>
      </c>
      <c r="Y10" s="89" t="s">
        <v>435</v>
      </c>
      <c r="Z10" s="45" t="s">
        <v>436</v>
      </c>
      <c r="AA10" s="62" t="s">
        <v>437</v>
      </c>
      <c r="AB10" s="45" t="s">
        <v>438</v>
      </c>
      <c r="AC10" s="45" t="s">
        <v>439</v>
      </c>
      <c r="AD10" s="45" t="s">
        <v>440</v>
      </c>
      <c r="AE10" s="45" t="s">
        <v>441</v>
      </c>
      <c r="AG10" s="561"/>
      <c r="AH10" s="45" t="s">
        <v>428</v>
      </c>
      <c r="AI10" s="45" t="s">
        <v>428</v>
      </c>
      <c r="AJ10" s="45" t="s">
        <v>428</v>
      </c>
      <c r="AK10" s="45" t="s">
        <v>429</v>
      </c>
      <c r="AL10" s="45" t="s">
        <v>428</v>
      </c>
      <c r="AM10" s="45" t="s">
        <v>428</v>
      </c>
      <c r="AN10" s="45" t="s">
        <v>428</v>
      </c>
      <c r="AO10" s="45" t="s">
        <v>429</v>
      </c>
      <c r="AP10" s="45" t="s">
        <v>428</v>
      </c>
      <c r="AQ10" s="45" t="s">
        <v>428</v>
      </c>
      <c r="AR10" s="45" t="s">
        <v>428</v>
      </c>
      <c r="AS10" s="45" t="s">
        <v>429</v>
      </c>
      <c r="AT10" s="45" t="s">
        <v>428</v>
      </c>
      <c r="AU10" s="45" t="s">
        <v>428</v>
      </c>
      <c r="AV10" s="45" t="s">
        <v>428</v>
      </c>
      <c r="AW10" s="45" t="s">
        <v>429</v>
      </c>
      <c r="AX10" s="45" t="s">
        <v>428</v>
      </c>
      <c r="AY10" s="45" t="s">
        <v>429</v>
      </c>
      <c r="AZ10" s="89" t="s">
        <v>430</v>
      </c>
      <c r="BA10" s="89" t="s">
        <v>431</v>
      </c>
      <c r="BB10" s="89" t="s">
        <v>432</v>
      </c>
      <c r="BC10" s="89" t="s">
        <v>433</v>
      </c>
      <c r="BD10" s="90" t="s">
        <v>434</v>
      </c>
      <c r="BE10" s="89" t="s">
        <v>435</v>
      </c>
      <c r="BF10" s="87" t="s">
        <v>436</v>
      </c>
      <c r="BG10" s="88" t="s">
        <v>437</v>
      </c>
      <c r="BH10" s="87" t="s">
        <v>438</v>
      </c>
      <c r="BI10" s="87" t="s">
        <v>439</v>
      </c>
      <c r="BJ10" s="87" t="s">
        <v>440</v>
      </c>
      <c r="BK10" s="87" t="s">
        <v>441</v>
      </c>
    </row>
    <row r="11" spans="1:63">
      <c r="A11" s="63" t="s">
        <v>442</v>
      </c>
      <c r="B11" s="63"/>
      <c r="C11" s="63"/>
      <c r="D11" s="63"/>
      <c r="E11" s="98"/>
      <c r="F11" s="63"/>
      <c r="G11" s="63"/>
      <c r="H11" s="63"/>
      <c r="I11" s="98"/>
      <c r="J11" s="63"/>
      <c r="K11" s="63"/>
      <c r="L11" s="63"/>
      <c r="M11" s="98"/>
      <c r="N11" s="63"/>
      <c r="O11" s="63"/>
      <c r="P11" s="63"/>
      <c r="Q11" s="98"/>
      <c r="R11" s="92">
        <f t="shared" ref="R11:R31" si="0">B11+C11+D11+F11+G11+H11+J11+K11+L11+N11+O11+P11</f>
        <v>0</v>
      </c>
      <c r="S11" s="70">
        <f>+E11+I11+M11+Q11</f>
        <v>0</v>
      </c>
      <c r="T11" s="91"/>
      <c r="U11" s="91"/>
      <c r="V11" s="91"/>
      <c r="W11" s="91"/>
      <c r="X11" s="91"/>
      <c r="Y11" s="65"/>
      <c r="Z11" s="65"/>
      <c r="AA11" s="65"/>
      <c r="AB11" s="65"/>
      <c r="AC11" s="65"/>
      <c r="AD11" s="65"/>
      <c r="AE11" s="66"/>
      <c r="AG11" s="63" t="s">
        <v>442</v>
      </c>
      <c r="AH11" s="63"/>
      <c r="AI11" s="63"/>
      <c r="AJ11" s="63"/>
      <c r="AK11" s="98"/>
      <c r="AL11" s="63"/>
      <c r="AM11" s="63"/>
      <c r="AN11" s="63"/>
      <c r="AO11" s="98"/>
      <c r="AP11" s="63"/>
      <c r="AQ11" s="63"/>
      <c r="AR11" s="63"/>
      <c r="AS11" s="98"/>
      <c r="AT11" s="63"/>
      <c r="AU11" s="63"/>
      <c r="AV11" s="63"/>
      <c r="AW11" s="98"/>
      <c r="AX11" s="92">
        <f t="shared" ref="AX11:AX31" si="1">AH11+AI11+AJ11+AL11+AM11+AN11+AP11+AQ11+AR11+AT11+AU11+AV11</f>
        <v>0</v>
      </c>
      <c r="AY11" s="70">
        <f>+AK11+AO11+AS11+AW11</f>
        <v>0</v>
      </c>
      <c r="AZ11" s="65"/>
      <c r="BA11" s="65"/>
      <c r="BB11" s="65"/>
      <c r="BC11" s="65"/>
      <c r="BD11" s="65"/>
      <c r="BE11" s="65"/>
      <c r="BF11" s="65"/>
      <c r="BG11" s="65"/>
      <c r="BH11" s="65"/>
      <c r="BI11" s="65"/>
      <c r="BJ11" s="65"/>
      <c r="BK11" s="66"/>
    </row>
    <row r="12" spans="1:63">
      <c r="A12" s="63" t="s">
        <v>443</v>
      </c>
      <c r="B12" s="63"/>
      <c r="C12" s="63"/>
      <c r="D12" s="63"/>
      <c r="E12" s="98"/>
      <c r="F12" s="63"/>
      <c r="G12" s="63"/>
      <c r="H12" s="63"/>
      <c r="I12" s="98"/>
      <c r="J12" s="63"/>
      <c r="K12" s="63"/>
      <c r="L12" s="63"/>
      <c r="M12" s="98"/>
      <c r="N12" s="63"/>
      <c r="O12" s="63"/>
      <c r="P12" s="63"/>
      <c r="Q12" s="98"/>
      <c r="R12" s="92">
        <f t="shared" si="0"/>
        <v>0</v>
      </c>
      <c r="S12" s="70">
        <f t="shared" ref="S12:S31" si="2">+E12+I12+M12+Q12</f>
        <v>0</v>
      </c>
      <c r="T12" s="91"/>
      <c r="U12" s="91"/>
      <c r="V12" s="91"/>
      <c r="W12" s="91"/>
      <c r="X12" s="91"/>
      <c r="Y12" s="65"/>
      <c r="Z12" s="65"/>
      <c r="AA12" s="65"/>
      <c r="AB12" s="65"/>
      <c r="AC12" s="65"/>
      <c r="AD12" s="65"/>
      <c r="AE12" s="65"/>
      <c r="AG12" s="63" t="s">
        <v>443</v>
      </c>
      <c r="AH12" s="63"/>
      <c r="AI12" s="63"/>
      <c r="AJ12" s="63"/>
      <c r="AK12" s="98"/>
      <c r="AL12" s="63"/>
      <c r="AM12" s="63"/>
      <c r="AN12" s="63"/>
      <c r="AO12" s="98"/>
      <c r="AP12" s="63"/>
      <c r="AQ12" s="63"/>
      <c r="AR12" s="63"/>
      <c r="AS12" s="98"/>
      <c r="AT12" s="63"/>
      <c r="AU12" s="63"/>
      <c r="AV12" s="63"/>
      <c r="AW12" s="98"/>
      <c r="AX12" s="92">
        <f t="shared" si="1"/>
        <v>0</v>
      </c>
      <c r="AY12" s="70">
        <f t="shared" ref="AY12:AY31" si="3">+AK12+AO12+AS12+AW12</f>
        <v>0</v>
      </c>
      <c r="AZ12" s="65"/>
      <c r="BA12" s="65"/>
      <c r="BB12" s="65"/>
      <c r="BC12" s="65"/>
      <c r="BD12" s="65"/>
      <c r="BE12" s="65"/>
      <c r="BF12" s="65"/>
      <c r="BG12" s="65"/>
      <c r="BH12" s="65"/>
      <c r="BI12" s="65"/>
      <c r="BJ12" s="65"/>
      <c r="BK12" s="65"/>
    </row>
    <row r="13" spans="1:63">
      <c r="A13" s="63" t="s">
        <v>444</v>
      </c>
      <c r="B13" s="63"/>
      <c r="C13" s="63"/>
      <c r="D13" s="63"/>
      <c r="E13" s="98"/>
      <c r="F13" s="63"/>
      <c r="G13" s="63"/>
      <c r="H13" s="63"/>
      <c r="I13" s="98"/>
      <c r="J13" s="63"/>
      <c r="K13" s="63"/>
      <c r="L13" s="63"/>
      <c r="M13" s="98"/>
      <c r="N13" s="63"/>
      <c r="O13" s="63"/>
      <c r="P13" s="63"/>
      <c r="Q13" s="98"/>
      <c r="R13" s="92">
        <f t="shared" si="0"/>
        <v>0</v>
      </c>
      <c r="S13" s="70">
        <f t="shared" si="2"/>
        <v>0</v>
      </c>
      <c r="T13" s="91"/>
      <c r="U13" s="91"/>
      <c r="V13" s="91"/>
      <c r="W13" s="91"/>
      <c r="X13" s="91"/>
      <c r="Y13" s="65"/>
      <c r="Z13" s="65"/>
      <c r="AA13" s="65"/>
      <c r="AB13" s="65"/>
      <c r="AC13" s="65"/>
      <c r="AD13" s="65"/>
      <c r="AE13" s="65"/>
      <c r="AG13" s="63" t="s">
        <v>444</v>
      </c>
      <c r="AH13" s="63"/>
      <c r="AI13" s="63"/>
      <c r="AJ13" s="63"/>
      <c r="AK13" s="98"/>
      <c r="AL13" s="63"/>
      <c r="AM13" s="63"/>
      <c r="AN13" s="63"/>
      <c r="AO13" s="98"/>
      <c r="AP13" s="63"/>
      <c r="AQ13" s="63"/>
      <c r="AR13" s="63"/>
      <c r="AS13" s="98"/>
      <c r="AT13" s="63"/>
      <c r="AU13" s="63"/>
      <c r="AV13" s="63"/>
      <c r="AW13" s="98"/>
      <c r="AX13" s="92">
        <f t="shared" si="1"/>
        <v>0</v>
      </c>
      <c r="AY13" s="70">
        <f t="shared" si="3"/>
        <v>0</v>
      </c>
      <c r="AZ13" s="65"/>
      <c r="BA13" s="65"/>
      <c r="BB13" s="65"/>
      <c r="BC13" s="65"/>
      <c r="BD13" s="65"/>
      <c r="BE13" s="65"/>
      <c r="BF13" s="65"/>
      <c r="BG13" s="65"/>
      <c r="BH13" s="65"/>
      <c r="BI13" s="65"/>
      <c r="BJ13" s="65"/>
      <c r="BK13" s="65"/>
    </row>
    <row r="14" spans="1:63">
      <c r="A14" s="63" t="s">
        <v>445</v>
      </c>
      <c r="B14" s="63"/>
      <c r="C14" s="63"/>
      <c r="D14" s="63"/>
      <c r="E14" s="98"/>
      <c r="F14" s="63"/>
      <c r="G14" s="63"/>
      <c r="H14" s="63"/>
      <c r="I14" s="98"/>
      <c r="J14" s="63"/>
      <c r="K14" s="63"/>
      <c r="L14" s="63"/>
      <c r="M14" s="98"/>
      <c r="N14" s="63"/>
      <c r="O14" s="63"/>
      <c r="P14" s="63"/>
      <c r="Q14" s="98"/>
      <c r="R14" s="92">
        <f t="shared" si="0"/>
        <v>0</v>
      </c>
      <c r="S14" s="70">
        <f t="shared" si="2"/>
        <v>0</v>
      </c>
      <c r="T14" s="91"/>
      <c r="U14" s="91"/>
      <c r="V14" s="91"/>
      <c r="W14" s="91"/>
      <c r="X14" s="91"/>
      <c r="Y14" s="65"/>
      <c r="Z14" s="65"/>
      <c r="AA14" s="65"/>
      <c r="AB14" s="65"/>
      <c r="AC14" s="65"/>
      <c r="AD14" s="65"/>
      <c r="AE14" s="65"/>
      <c r="AG14" s="63" t="s">
        <v>445</v>
      </c>
      <c r="AH14" s="63"/>
      <c r="AI14" s="63"/>
      <c r="AJ14" s="63"/>
      <c r="AK14" s="98"/>
      <c r="AL14" s="63"/>
      <c r="AM14" s="63"/>
      <c r="AN14" s="63"/>
      <c r="AO14" s="98"/>
      <c r="AP14" s="63"/>
      <c r="AQ14" s="63"/>
      <c r="AR14" s="63"/>
      <c r="AS14" s="98"/>
      <c r="AT14" s="63"/>
      <c r="AU14" s="63"/>
      <c r="AV14" s="63"/>
      <c r="AW14" s="98"/>
      <c r="AX14" s="92">
        <f t="shared" si="1"/>
        <v>0</v>
      </c>
      <c r="AY14" s="70">
        <f t="shared" si="3"/>
        <v>0</v>
      </c>
      <c r="AZ14" s="65"/>
      <c r="BA14" s="65"/>
      <c r="BB14" s="65"/>
      <c r="BC14" s="65"/>
      <c r="BD14" s="65"/>
      <c r="BE14" s="65"/>
      <c r="BF14" s="65"/>
      <c r="BG14" s="65"/>
      <c r="BH14" s="65"/>
      <c r="BI14" s="65"/>
      <c r="BJ14" s="65"/>
      <c r="BK14" s="65"/>
    </row>
    <row r="15" spans="1:63">
      <c r="A15" s="63" t="s">
        <v>446</v>
      </c>
      <c r="B15" s="63"/>
      <c r="C15" s="63"/>
      <c r="D15" s="63"/>
      <c r="E15" s="98"/>
      <c r="F15" s="63"/>
      <c r="G15" s="63"/>
      <c r="H15" s="63"/>
      <c r="I15" s="98"/>
      <c r="J15" s="63"/>
      <c r="K15" s="63"/>
      <c r="L15" s="63"/>
      <c r="M15" s="98"/>
      <c r="N15" s="63"/>
      <c r="O15" s="63"/>
      <c r="P15" s="63"/>
      <c r="Q15" s="98"/>
      <c r="R15" s="92">
        <f t="shared" si="0"/>
        <v>0</v>
      </c>
      <c r="S15" s="70">
        <f t="shared" si="2"/>
        <v>0</v>
      </c>
      <c r="T15" s="91"/>
      <c r="U15" s="91"/>
      <c r="V15" s="91"/>
      <c r="W15" s="91"/>
      <c r="X15" s="91"/>
      <c r="Y15" s="65"/>
      <c r="Z15" s="65"/>
      <c r="AA15" s="65"/>
      <c r="AB15" s="65"/>
      <c r="AC15" s="65"/>
      <c r="AD15" s="65"/>
      <c r="AE15" s="65"/>
      <c r="AG15" s="63" t="s">
        <v>446</v>
      </c>
      <c r="AH15" s="63"/>
      <c r="AI15" s="63"/>
      <c r="AJ15" s="63"/>
      <c r="AK15" s="98"/>
      <c r="AL15" s="63"/>
      <c r="AM15" s="63"/>
      <c r="AN15" s="63"/>
      <c r="AO15" s="98"/>
      <c r="AP15" s="63"/>
      <c r="AQ15" s="63"/>
      <c r="AR15" s="63"/>
      <c r="AS15" s="98"/>
      <c r="AT15" s="63"/>
      <c r="AU15" s="63"/>
      <c r="AV15" s="63"/>
      <c r="AW15" s="98"/>
      <c r="AX15" s="92">
        <f t="shared" si="1"/>
        <v>0</v>
      </c>
      <c r="AY15" s="70">
        <f t="shared" si="3"/>
        <v>0</v>
      </c>
      <c r="AZ15" s="65"/>
      <c r="BA15" s="65"/>
      <c r="BB15" s="65"/>
      <c r="BC15" s="65"/>
      <c r="BD15" s="65"/>
      <c r="BE15" s="65"/>
      <c r="BF15" s="65"/>
      <c r="BG15" s="65"/>
      <c r="BH15" s="65"/>
      <c r="BI15" s="65"/>
      <c r="BJ15" s="65"/>
      <c r="BK15" s="65"/>
    </row>
    <row r="16" spans="1:63">
      <c r="A16" s="63" t="s">
        <v>447</v>
      </c>
      <c r="B16" s="63"/>
      <c r="C16" s="63"/>
      <c r="D16" s="63"/>
      <c r="E16" s="98"/>
      <c r="F16" s="63"/>
      <c r="G16" s="63"/>
      <c r="H16" s="63"/>
      <c r="I16" s="98"/>
      <c r="J16" s="63"/>
      <c r="K16" s="63"/>
      <c r="L16" s="63"/>
      <c r="M16" s="98"/>
      <c r="N16" s="63"/>
      <c r="O16" s="63"/>
      <c r="P16" s="63"/>
      <c r="Q16" s="98"/>
      <c r="R16" s="92">
        <f t="shared" si="0"/>
        <v>0</v>
      </c>
      <c r="S16" s="70">
        <f t="shared" si="2"/>
        <v>0</v>
      </c>
      <c r="T16" s="91"/>
      <c r="U16" s="91"/>
      <c r="V16" s="91"/>
      <c r="W16" s="91"/>
      <c r="X16" s="91"/>
      <c r="Y16" s="65"/>
      <c r="Z16" s="65"/>
      <c r="AA16" s="65"/>
      <c r="AB16" s="65"/>
      <c r="AC16" s="65"/>
      <c r="AD16" s="65"/>
      <c r="AE16" s="65"/>
      <c r="AG16" s="63" t="s">
        <v>447</v>
      </c>
      <c r="AH16" s="63"/>
      <c r="AI16" s="63"/>
      <c r="AJ16" s="63"/>
      <c r="AK16" s="98"/>
      <c r="AL16" s="63"/>
      <c r="AM16" s="63"/>
      <c r="AN16" s="63"/>
      <c r="AO16" s="98"/>
      <c r="AP16" s="63"/>
      <c r="AQ16" s="63"/>
      <c r="AR16" s="63"/>
      <c r="AS16" s="98"/>
      <c r="AT16" s="63"/>
      <c r="AU16" s="63"/>
      <c r="AV16" s="63"/>
      <c r="AW16" s="98"/>
      <c r="AX16" s="92">
        <f t="shared" si="1"/>
        <v>0</v>
      </c>
      <c r="AY16" s="70">
        <f t="shared" si="3"/>
        <v>0</v>
      </c>
      <c r="AZ16" s="65"/>
      <c r="BA16" s="65"/>
      <c r="BB16" s="65"/>
      <c r="BC16" s="65"/>
      <c r="BD16" s="65"/>
      <c r="BE16" s="65"/>
      <c r="BF16" s="65"/>
      <c r="BG16" s="65"/>
      <c r="BH16" s="65"/>
      <c r="BI16" s="65"/>
      <c r="BJ16" s="65"/>
      <c r="BK16" s="65"/>
    </row>
    <row r="17" spans="1:63">
      <c r="A17" s="63" t="s">
        <v>448</v>
      </c>
      <c r="B17" s="63"/>
      <c r="C17" s="63"/>
      <c r="D17" s="63"/>
      <c r="E17" s="98"/>
      <c r="F17" s="63"/>
      <c r="G17" s="63"/>
      <c r="H17" s="63"/>
      <c r="I17" s="98"/>
      <c r="J17" s="63"/>
      <c r="K17" s="63"/>
      <c r="L17" s="63"/>
      <c r="M17" s="98"/>
      <c r="N17" s="63"/>
      <c r="O17" s="63"/>
      <c r="P17" s="63"/>
      <c r="Q17" s="98"/>
      <c r="R17" s="92">
        <f t="shared" si="0"/>
        <v>0</v>
      </c>
      <c r="S17" s="70">
        <f t="shared" si="2"/>
        <v>0</v>
      </c>
      <c r="T17" s="91"/>
      <c r="U17" s="91"/>
      <c r="V17" s="91"/>
      <c r="W17" s="91"/>
      <c r="X17" s="91"/>
      <c r="Y17" s="65"/>
      <c r="Z17" s="65"/>
      <c r="AA17" s="65"/>
      <c r="AB17" s="65"/>
      <c r="AC17" s="65"/>
      <c r="AD17" s="65"/>
      <c r="AE17" s="65"/>
      <c r="AG17" s="63" t="s">
        <v>448</v>
      </c>
      <c r="AH17" s="63"/>
      <c r="AI17" s="63"/>
      <c r="AJ17" s="63"/>
      <c r="AK17" s="98"/>
      <c r="AL17" s="63"/>
      <c r="AM17" s="63"/>
      <c r="AN17" s="63"/>
      <c r="AO17" s="98"/>
      <c r="AP17" s="63"/>
      <c r="AQ17" s="63"/>
      <c r="AR17" s="63"/>
      <c r="AS17" s="98"/>
      <c r="AT17" s="63"/>
      <c r="AU17" s="63"/>
      <c r="AV17" s="63"/>
      <c r="AW17" s="98"/>
      <c r="AX17" s="92">
        <f t="shared" si="1"/>
        <v>0</v>
      </c>
      <c r="AY17" s="70">
        <f t="shared" si="3"/>
        <v>0</v>
      </c>
      <c r="AZ17" s="65"/>
      <c r="BA17" s="65"/>
      <c r="BB17" s="65"/>
      <c r="BC17" s="65"/>
      <c r="BD17" s="65"/>
      <c r="BE17" s="65"/>
      <c r="BF17" s="65"/>
      <c r="BG17" s="65"/>
      <c r="BH17" s="65"/>
      <c r="BI17" s="65"/>
      <c r="BJ17" s="65"/>
      <c r="BK17" s="65"/>
    </row>
    <row r="18" spans="1:63">
      <c r="A18" s="63" t="s">
        <v>449</v>
      </c>
      <c r="B18" s="63"/>
      <c r="C18" s="63"/>
      <c r="D18" s="63"/>
      <c r="E18" s="98"/>
      <c r="F18" s="63"/>
      <c r="G18" s="63"/>
      <c r="H18" s="63"/>
      <c r="I18" s="98"/>
      <c r="J18" s="63"/>
      <c r="K18" s="63"/>
      <c r="L18" s="63"/>
      <c r="M18" s="98"/>
      <c r="N18" s="63"/>
      <c r="O18" s="63"/>
      <c r="P18" s="63"/>
      <c r="Q18" s="98"/>
      <c r="R18" s="92">
        <f t="shared" si="0"/>
        <v>0</v>
      </c>
      <c r="S18" s="70">
        <f t="shared" si="2"/>
        <v>0</v>
      </c>
      <c r="T18" s="91"/>
      <c r="U18" s="91"/>
      <c r="V18" s="91"/>
      <c r="W18" s="91"/>
      <c r="X18" s="91"/>
      <c r="Y18" s="65"/>
      <c r="Z18" s="65"/>
      <c r="AA18" s="65"/>
      <c r="AB18" s="65"/>
      <c r="AC18" s="65"/>
      <c r="AD18" s="65"/>
      <c r="AE18" s="65"/>
      <c r="AG18" s="63" t="s">
        <v>449</v>
      </c>
      <c r="AH18" s="63"/>
      <c r="AI18" s="63"/>
      <c r="AJ18" s="63"/>
      <c r="AK18" s="98"/>
      <c r="AL18" s="63"/>
      <c r="AM18" s="63"/>
      <c r="AN18" s="63"/>
      <c r="AO18" s="98"/>
      <c r="AP18" s="63"/>
      <c r="AQ18" s="63"/>
      <c r="AR18" s="63"/>
      <c r="AS18" s="98"/>
      <c r="AT18" s="63"/>
      <c r="AU18" s="63"/>
      <c r="AV18" s="63"/>
      <c r="AW18" s="98"/>
      <c r="AX18" s="92">
        <f t="shared" si="1"/>
        <v>0</v>
      </c>
      <c r="AY18" s="70">
        <f t="shared" si="3"/>
        <v>0</v>
      </c>
      <c r="AZ18" s="65"/>
      <c r="BA18" s="65"/>
      <c r="BB18" s="65"/>
      <c r="BC18" s="65"/>
      <c r="BD18" s="65"/>
      <c r="BE18" s="65"/>
      <c r="BF18" s="65"/>
      <c r="BG18" s="65"/>
      <c r="BH18" s="65"/>
      <c r="BI18" s="65"/>
      <c r="BJ18" s="65"/>
      <c r="BK18" s="65"/>
    </row>
    <row r="19" spans="1:63">
      <c r="A19" s="63" t="s">
        <v>450</v>
      </c>
      <c r="B19" s="63"/>
      <c r="C19" s="63"/>
      <c r="D19" s="63"/>
      <c r="E19" s="98"/>
      <c r="F19" s="63"/>
      <c r="G19" s="63"/>
      <c r="H19" s="63"/>
      <c r="I19" s="98"/>
      <c r="J19" s="63"/>
      <c r="K19" s="63"/>
      <c r="L19" s="63"/>
      <c r="M19" s="98"/>
      <c r="N19" s="63"/>
      <c r="O19" s="63"/>
      <c r="P19" s="63"/>
      <c r="Q19" s="98"/>
      <c r="R19" s="92">
        <f t="shared" si="0"/>
        <v>0</v>
      </c>
      <c r="S19" s="70">
        <f t="shared" si="2"/>
        <v>0</v>
      </c>
      <c r="T19" s="91"/>
      <c r="U19" s="91"/>
      <c r="V19" s="91"/>
      <c r="W19" s="91"/>
      <c r="X19" s="91"/>
      <c r="Y19" s="65"/>
      <c r="Z19" s="65"/>
      <c r="AA19" s="65"/>
      <c r="AB19" s="65"/>
      <c r="AC19" s="65"/>
      <c r="AD19" s="65"/>
      <c r="AE19" s="65"/>
      <c r="AG19" s="63" t="s">
        <v>450</v>
      </c>
      <c r="AH19" s="63"/>
      <c r="AI19" s="63"/>
      <c r="AJ19" s="63"/>
      <c r="AK19" s="98"/>
      <c r="AL19" s="63"/>
      <c r="AM19" s="63"/>
      <c r="AN19" s="63"/>
      <c r="AO19" s="98"/>
      <c r="AP19" s="63"/>
      <c r="AQ19" s="63"/>
      <c r="AR19" s="63"/>
      <c r="AS19" s="98"/>
      <c r="AT19" s="63"/>
      <c r="AU19" s="63"/>
      <c r="AV19" s="63"/>
      <c r="AW19" s="98"/>
      <c r="AX19" s="92">
        <f t="shared" si="1"/>
        <v>0</v>
      </c>
      <c r="AY19" s="70">
        <f t="shared" si="3"/>
        <v>0</v>
      </c>
      <c r="AZ19" s="65"/>
      <c r="BA19" s="65"/>
      <c r="BB19" s="65"/>
      <c r="BC19" s="65"/>
      <c r="BD19" s="65"/>
      <c r="BE19" s="65"/>
      <c r="BF19" s="65"/>
      <c r="BG19" s="65"/>
      <c r="BH19" s="65"/>
      <c r="BI19" s="63"/>
      <c r="BJ19" s="63"/>
      <c r="BK19" s="63"/>
    </row>
    <row r="20" spans="1:63">
      <c r="A20" s="63" t="s">
        <v>451</v>
      </c>
      <c r="B20" s="63"/>
      <c r="C20" s="63"/>
      <c r="D20" s="63"/>
      <c r="E20" s="98"/>
      <c r="F20" s="63"/>
      <c r="G20" s="63"/>
      <c r="H20" s="63"/>
      <c r="I20" s="98"/>
      <c r="J20" s="63"/>
      <c r="K20" s="63"/>
      <c r="L20" s="63"/>
      <c r="M20" s="98"/>
      <c r="N20" s="63"/>
      <c r="O20" s="63"/>
      <c r="P20" s="63"/>
      <c r="Q20" s="98"/>
      <c r="R20" s="92">
        <f t="shared" si="0"/>
        <v>0</v>
      </c>
      <c r="S20" s="70">
        <f t="shared" si="2"/>
        <v>0</v>
      </c>
      <c r="T20" s="91"/>
      <c r="U20" s="91"/>
      <c r="V20" s="91"/>
      <c r="W20" s="91"/>
      <c r="X20" s="91"/>
      <c r="Y20" s="65"/>
      <c r="Z20" s="65"/>
      <c r="AA20" s="65"/>
      <c r="AB20" s="65"/>
      <c r="AC20" s="65"/>
      <c r="AD20" s="65"/>
      <c r="AE20" s="65"/>
      <c r="AG20" s="63" t="s">
        <v>451</v>
      </c>
      <c r="AH20" s="63"/>
      <c r="AI20" s="63"/>
      <c r="AJ20" s="63"/>
      <c r="AK20" s="98"/>
      <c r="AL20" s="63"/>
      <c r="AM20" s="63"/>
      <c r="AN20" s="63"/>
      <c r="AO20" s="98"/>
      <c r="AP20" s="63"/>
      <c r="AQ20" s="63"/>
      <c r="AR20" s="63"/>
      <c r="AS20" s="98"/>
      <c r="AT20" s="63"/>
      <c r="AU20" s="63"/>
      <c r="AV20" s="63"/>
      <c r="AW20" s="98"/>
      <c r="AX20" s="92">
        <f t="shared" si="1"/>
        <v>0</v>
      </c>
      <c r="AY20" s="70">
        <f t="shared" si="3"/>
        <v>0</v>
      </c>
      <c r="AZ20" s="65"/>
      <c r="BA20" s="65"/>
      <c r="BB20" s="65"/>
      <c r="BC20" s="65"/>
      <c r="BD20" s="65"/>
      <c r="BE20" s="65"/>
      <c r="BF20" s="65"/>
      <c r="BG20" s="65"/>
      <c r="BH20" s="65"/>
      <c r="BI20" s="63"/>
      <c r="BJ20" s="63"/>
      <c r="BK20" s="63"/>
    </row>
    <row r="21" spans="1:63">
      <c r="A21" s="63" t="s">
        <v>452</v>
      </c>
      <c r="B21" s="63"/>
      <c r="C21" s="63"/>
      <c r="D21" s="63"/>
      <c r="E21" s="98"/>
      <c r="F21" s="63"/>
      <c r="G21" s="63"/>
      <c r="H21" s="63"/>
      <c r="I21" s="98"/>
      <c r="J21" s="63"/>
      <c r="K21" s="63"/>
      <c r="L21" s="63"/>
      <c r="M21" s="98"/>
      <c r="N21" s="63"/>
      <c r="O21" s="63"/>
      <c r="P21" s="63"/>
      <c r="Q21" s="98"/>
      <c r="R21" s="92">
        <f t="shared" si="0"/>
        <v>0</v>
      </c>
      <c r="S21" s="70">
        <f t="shared" si="2"/>
        <v>0</v>
      </c>
      <c r="T21" s="91"/>
      <c r="U21" s="91"/>
      <c r="V21" s="91"/>
      <c r="W21" s="91"/>
      <c r="X21" s="91"/>
      <c r="Y21" s="65"/>
      <c r="Z21" s="65"/>
      <c r="AA21" s="65"/>
      <c r="AB21" s="65"/>
      <c r="AC21" s="65"/>
      <c r="AD21" s="65"/>
      <c r="AE21" s="65"/>
      <c r="AG21" s="63" t="s">
        <v>452</v>
      </c>
      <c r="AH21" s="63"/>
      <c r="AI21" s="63"/>
      <c r="AJ21" s="63"/>
      <c r="AK21" s="98"/>
      <c r="AL21" s="63"/>
      <c r="AM21" s="63"/>
      <c r="AN21" s="63"/>
      <c r="AO21" s="98"/>
      <c r="AP21" s="63"/>
      <c r="AQ21" s="63"/>
      <c r="AR21" s="63"/>
      <c r="AS21" s="98"/>
      <c r="AT21" s="63"/>
      <c r="AU21" s="63"/>
      <c r="AV21" s="63"/>
      <c r="AW21" s="98"/>
      <c r="AX21" s="92">
        <f t="shared" si="1"/>
        <v>0</v>
      </c>
      <c r="AY21" s="70">
        <f t="shared" si="3"/>
        <v>0</v>
      </c>
      <c r="AZ21" s="65"/>
      <c r="BA21" s="65"/>
      <c r="BB21" s="65"/>
      <c r="BC21" s="65"/>
      <c r="BD21" s="65"/>
      <c r="BE21" s="65"/>
      <c r="BF21" s="65"/>
      <c r="BG21" s="65"/>
      <c r="BH21" s="65"/>
      <c r="BI21" s="63"/>
      <c r="BJ21" s="63"/>
      <c r="BK21" s="63"/>
    </row>
    <row r="22" spans="1:63">
      <c r="A22" s="63" t="s">
        <v>453</v>
      </c>
      <c r="B22" s="63"/>
      <c r="C22" s="63"/>
      <c r="D22" s="63"/>
      <c r="E22" s="98"/>
      <c r="F22" s="63"/>
      <c r="G22" s="63"/>
      <c r="H22" s="63"/>
      <c r="I22" s="98"/>
      <c r="J22" s="63"/>
      <c r="K22" s="63"/>
      <c r="L22" s="63"/>
      <c r="M22" s="98"/>
      <c r="N22" s="63"/>
      <c r="O22" s="63"/>
      <c r="P22" s="63"/>
      <c r="Q22" s="98"/>
      <c r="R22" s="92">
        <f t="shared" si="0"/>
        <v>0</v>
      </c>
      <c r="S22" s="70">
        <f t="shared" si="2"/>
        <v>0</v>
      </c>
      <c r="T22" s="91"/>
      <c r="U22" s="91"/>
      <c r="V22" s="91"/>
      <c r="W22" s="91"/>
      <c r="X22" s="91"/>
      <c r="Y22" s="65"/>
      <c r="Z22" s="65"/>
      <c r="AA22" s="65"/>
      <c r="AB22" s="65"/>
      <c r="AC22" s="65"/>
      <c r="AD22" s="65"/>
      <c r="AE22" s="65"/>
      <c r="AG22" s="63" t="s">
        <v>453</v>
      </c>
      <c r="AH22" s="63"/>
      <c r="AI22" s="63"/>
      <c r="AJ22" s="63"/>
      <c r="AK22" s="98"/>
      <c r="AL22" s="63"/>
      <c r="AM22" s="63"/>
      <c r="AN22" s="63"/>
      <c r="AO22" s="98"/>
      <c r="AP22" s="63"/>
      <c r="AQ22" s="63"/>
      <c r="AR22" s="63"/>
      <c r="AS22" s="98"/>
      <c r="AT22" s="63"/>
      <c r="AU22" s="63"/>
      <c r="AV22" s="63"/>
      <c r="AW22" s="98"/>
      <c r="AX22" s="92">
        <f t="shared" si="1"/>
        <v>0</v>
      </c>
      <c r="AY22" s="70">
        <f t="shared" si="3"/>
        <v>0</v>
      </c>
      <c r="AZ22" s="65"/>
      <c r="BA22" s="65"/>
      <c r="BB22" s="65"/>
      <c r="BC22" s="65"/>
      <c r="BD22" s="65"/>
      <c r="BE22" s="65"/>
      <c r="BF22" s="65"/>
      <c r="BG22" s="65"/>
      <c r="BH22" s="65"/>
      <c r="BI22" s="65"/>
      <c r="BJ22" s="65"/>
      <c r="BK22" s="65"/>
    </row>
    <row r="23" spans="1:63">
      <c r="A23" s="63" t="s">
        <v>454</v>
      </c>
      <c r="B23" s="63"/>
      <c r="C23" s="63"/>
      <c r="D23" s="63"/>
      <c r="E23" s="98"/>
      <c r="F23" s="63"/>
      <c r="G23" s="63"/>
      <c r="H23" s="63"/>
      <c r="I23" s="98"/>
      <c r="J23" s="63"/>
      <c r="K23" s="63"/>
      <c r="L23" s="63"/>
      <c r="M23" s="98"/>
      <c r="N23" s="63"/>
      <c r="O23" s="63"/>
      <c r="P23" s="63"/>
      <c r="Q23" s="98"/>
      <c r="R23" s="92">
        <f t="shared" si="0"/>
        <v>0</v>
      </c>
      <c r="S23" s="70">
        <f t="shared" si="2"/>
        <v>0</v>
      </c>
      <c r="T23" s="91"/>
      <c r="U23" s="91"/>
      <c r="V23" s="91"/>
      <c r="W23" s="91"/>
      <c r="X23" s="91"/>
      <c r="Y23" s="65"/>
      <c r="Z23" s="65"/>
      <c r="AA23" s="65"/>
      <c r="AB23" s="65"/>
      <c r="AC23" s="65"/>
      <c r="AD23" s="65"/>
      <c r="AE23" s="65"/>
      <c r="AG23" s="63" t="s">
        <v>454</v>
      </c>
      <c r="AH23" s="63"/>
      <c r="AI23" s="63"/>
      <c r="AJ23" s="63"/>
      <c r="AK23" s="98"/>
      <c r="AL23" s="63"/>
      <c r="AM23" s="63"/>
      <c r="AN23" s="63"/>
      <c r="AO23" s="98"/>
      <c r="AP23" s="63"/>
      <c r="AQ23" s="63"/>
      <c r="AR23" s="63"/>
      <c r="AS23" s="98"/>
      <c r="AT23" s="63"/>
      <c r="AU23" s="63"/>
      <c r="AV23" s="63"/>
      <c r="AW23" s="98"/>
      <c r="AX23" s="92">
        <f t="shared" si="1"/>
        <v>0</v>
      </c>
      <c r="AY23" s="70">
        <f t="shared" si="3"/>
        <v>0</v>
      </c>
      <c r="AZ23" s="65"/>
      <c r="BA23" s="65"/>
      <c r="BB23" s="65"/>
      <c r="BC23" s="65"/>
      <c r="BD23" s="65"/>
      <c r="BE23" s="65"/>
      <c r="BF23" s="65"/>
      <c r="BG23" s="65"/>
      <c r="BH23" s="65"/>
      <c r="BI23" s="65"/>
      <c r="BJ23" s="65"/>
      <c r="BK23" s="65"/>
    </row>
    <row r="24" spans="1:63">
      <c r="A24" s="63" t="s">
        <v>455</v>
      </c>
      <c r="B24" s="63"/>
      <c r="C24" s="63"/>
      <c r="D24" s="63"/>
      <c r="E24" s="98"/>
      <c r="F24" s="63"/>
      <c r="G24" s="63"/>
      <c r="H24" s="63"/>
      <c r="I24" s="98"/>
      <c r="J24" s="63"/>
      <c r="K24" s="63"/>
      <c r="L24" s="63"/>
      <c r="M24" s="98"/>
      <c r="N24" s="63"/>
      <c r="O24" s="63"/>
      <c r="P24" s="63"/>
      <c r="Q24" s="98"/>
      <c r="R24" s="92">
        <f t="shared" si="0"/>
        <v>0</v>
      </c>
      <c r="S24" s="70">
        <f t="shared" si="2"/>
        <v>0</v>
      </c>
      <c r="T24" s="91"/>
      <c r="U24" s="91"/>
      <c r="V24" s="91"/>
      <c r="W24" s="91"/>
      <c r="X24" s="91"/>
      <c r="Y24" s="65"/>
      <c r="Z24" s="65"/>
      <c r="AA24" s="65"/>
      <c r="AB24" s="65"/>
      <c r="AC24" s="65"/>
      <c r="AD24" s="65"/>
      <c r="AE24" s="65"/>
      <c r="AG24" s="63" t="s">
        <v>455</v>
      </c>
      <c r="AH24" s="63"/>
      <c r="AI24" s="63"/>
      <c r="AJ24" s="63"/>
      <c r="AK24" s="98"/>
      <c r="AL24" s="63"/>
      <c r="AM24" s="63"/>
      <c r="AN24" s="63"/>
      <c r="AO24" s="98"/>
      <c r="AP24" s="63"/>
      <c r="AQ24" s="63"/>
      <c r="AR24" s="63"/>
      <c r="AS24" s="98"/>
      <c r="AT24" s="63"/>
      <c r="AU24" s="63"/>
      <c r="AV24" s="63"/>
      <c r="AW24" s="98"/>
      <c r="AX24" s="92">
        <f t="shared" si="1"/>
        <v>0</v>
      </c>
      <c r="AY24" s="70">
        <f t="shared" si="3"/>
        <v>0</v>
      </c>
      <c r="AZ24" s="65"/>
      <c r="BA24" s="65"/>
      <c r="BB24" s="65"/>
      <c r="BC24" s="65"/>
      <c r="BD24" s="65"/>
      <c r="BE24" s="65"/>
      <c r="BF24" s="65"/>
      <c r="BG24" s="65"/>
      <c r="BH24" s="65"/>
      <c r="BI24" s="65"/>
      <c r="BJ24" s="65"/>
      <c r="BK24" s="65"/>
    </row>
    <row r="25" spans="1:63">
      <c r="A25" s="63" t="s">
        <v>456</v>
      </c>
      <c r="B25" s="63"/>
      <c r="C25" s="63"/>
      <c r="D25" s="63"/>
      <c r="E25" s="98"/>
      <c r="F25" s="63"/>
      <c r="G25" s="63"/>
      <c r="H25" s="63"/>
      <c r="I25" s="98"/>
      <c r="J25" s="63"/>
      <c r="K25" s="63"/>
      <c r="L25" s="63"/>
      <c r="M25" s="98"/>
      <c r="N25" s="63"/>
      <c r="O25" s="63"/>
      <c r="P25" s="63"/>
      <c r="Q25" s="98"/>
      <c r="R25" s="92">
        <f t="shared" si="0"/>
        <v>0</v>
      </c>
      <c r="S25" s="70">
        <f t="shared" si="2"/>
        <v>0</v>
      </c>
      <c r="T25" s="91"/>
      <c r="U25" s="91"/>
      <c r="V25" s="91"/>
      <c r="W25" s="91"/>
      <c r="X25" s="91"/>
      <c r="Y25" s="65"/>
      <c r="Z25" s="65"/>
      <c r="AA25" s="65"/>
      <c r="AB25" s="65"/>
      <c r="AC25" s="65"/>
      <c r="AD25" s="65"/>
      <c r="AE25" s="65"/>
      <c r="AG25" s="63" t="s">
        <v>456</v>
      </c>
      <c r="AH25" s="63"/>
      <c r="AI25" s="63"/>
      <c r="AJ25" s="63"/>
      <c r="AK25" s="98"/>
      <c r="AL25" s="63"/>
      <c r="AM25" s="63"/>
      <c r="AN25" s="63"/>
      <c r="AO25" s="98"/>
      <c r="AP25" s="63"/>
      <c r="AQ25" s="63"/>
      <c r="AR25" s="63"/>
      <c r="AS25" s="98"/>
      <c r="AT25" s="63"/>
      <c r="AU25" s="63"/>
      <c r="AV25" s="63"/>
      <c r="AW25" s="98"/>
      <c r="AX25" s="92">
        <f t="shared" si="1"/>
        <v>0</v>
      </c>
      <c r="AY25" s="70">
        <f t="shared" si="3"/>
        <v>0</v>
      </c>
      <c r="AZ25" s="65"/>
      <c r="BA25" s="65"/>
      <c r="BB25" s="65"/>
      <c r="BC25" s="65"/>
      <c r="BD25" s="65"/>
      <c r="BE25" s="65"/>
      <c r="BF25" s="65"/>
      <c r="BG25" s="65"/>
      <c r="BH25" s="65"/>
      <c r="BI25" s="65"/>
      <c r="BJ25" s="65"/>
      <c r="BK25" s="65"/>
    </row>
    <row r="26" spans="1:63">
      <c r="A26" s="63" t="s">
        <v>457</v>
      </c>
      <c r="B26" s="63"/>
      <c r="C26" s="63"/>
      <c r="D26" s="63"/>
      <c r="E26" s="98"/>
      <c r="F26" s="63"/>
      <c r="G26" s="63"/>
      <c r="H26" s="63"/>
      <c r="I26" s="98"/>
      <c r="J26" s="63"/>
      <c r="K26" s="63"/>
      <c r="L26" s="63"/>
      <c r="M26" s="98"/>
      <c r="N26" s="63"/>
      <c r="O26" s="63"/>
      <c r="P26" s="63"/>
      <c r="Q26" s="98"/>
      <c r="R26" s="92">
        <f t="shared" si="0"/>
        <v>0</v>
      </c>
      <c r="S26" s="70">
        <f t="shared" si="2"/>
        <v>0</v>
      </c>
      <c r="T26" s="91"/>
      <c r="U26" s="91"/>
      <c r="V26" s="91"/>
      <c r="W26" s="91"/>
      <c r="X26" s="91"/>
      <c r="Y26" s="65"/>
      <c r="Z26" s="65"/>
      <c r="AA26" s="65"/>
      <c r="AB26" s="65"/>
      <c r="AC26" s="65"/>
      <c r="AD26" s="65"/>
      <c r="AE26" s="65"/>
      <c r="AG26" s="63" t="s">
        <v>457</v>
      </c>
      <c r="AH26" s="63"/>
      <c r="AI26" s="63"/>
      <c r="AJ26" s="63"/>
      <c r="AK26" s="98"/>
      <c r="AL26" s="63"/>
      <c r="AM26" s="63"/>
      <c r="AN26" s="63"/>
      <c r="AO26" s="98"/>
      <c r="AP26" s="63"/>
      <c r="AQ26" s="63"/>
      <c r="AR26" s="63"/>
      <c r="AS26" s="98"/>
      <c r="AT26" s="63"/>
      <c r="AU26" s="63"/>
      <c r="AV26" s="63"/>
      <c r="AW26" s="98"/>
      <c r="AX26" s="92">
        <f t="shared" si="1"/>
        <v>0</v>
      </c>
      <c r="AY26" s="70">
        <f t="shared" si="3"/>
        <v>0</v>
      </c>
      <c r="AZ26" s="65"/>
      <c r="BA26" s="65"/>
      <c r="BB26" s="65"/>
      <c r="BC26" s="65"/>
      <c r="BD26" s="65"/>
      <c r="BE26" s="65"/>
      <c r="BF26" s="65"/>
      <c r="BG26" s="65"/>
      <c r="BH26" s="65"/>
      <c r="BI26" s="65"/>
      <c r="BJ26" s="65"/>
      <c r="BK26" s="65"/>
    </row>
    <row r="27" spans="1:63">
      <c r="A27" s="63" t="s">
        <v>458</v>
      </c>
      <c r="B27" s="63"/>
      <c r="C27" s="63"/>
      <c r="D27" s="63"/>
      <c r="E27" s="98"/>
      <c r="F27" s="63"/>
      <c r="G27" s="63"/>
      <c r="H27" s="63"/>
      <c r="I27" s="98"/>
      <c r="J27" s="63"/>
      <c r="K27" s="63"/>
      <c r="L27" s="63"/>
      <c r="M27" s="98"/>
      <c r="N27" s="63"/>
      <c r="O27" s="63"/>
      <c r="P27" s="63"/>
      <c r="Q27" s="98"/>
      <c r="R27" s="92">
        <f t="shared" si="0"/>
        <v>0</v>
      </c>
      <c r="S27" s="70">
        <f t="shared" si="2"/>
        <v>0</v>
      </c>
      <c r="T27" s="91"/>
      <c r="U27" s="91"/>
      <c r="V27" s="91"/>
      <c r="W27" s="91"/>
      <c r="X27" s="91"/>
      <c r="Y27" s="65"/>
      <c r="Z27" s="65"/>
      <c r="AA27" s="65"/>
      <c r="AB27" s="65"/>
      <c r="AC27" s="65"/>
      <c r="AD27" s="65"/>
      <c r="AE27" s="65"/>
      <c r="AG27" s="63" t="s">
        <v>458</v>
      </c>
      <c r="AH27" s="63"/>
      <c r="AI27" s="63"/>
      <c r="AJ27" s="63"/>
      <c r="AK27" s="98"/>
      <c r="AL27" s="63"/>
      <c r="AM27" s="63"/>
      <c r="AN27" s="63"/>
      <c r="AO27" s="98"/>
      <c r="AP27" s="63"/>
      <c r="AQ27" s="63"/>
      <c r="AR27" s="63"/>
      <c r="AS27" s="98"/>
      <c r="AT27" s="63"/>
      <c r="AU27" s="63"/>
      <c r="AV27" s="63"/>
      <c r="AW27" s="98"/>
      <c r="AX27" s="92">
        <f t="shared" si="1"/>
        <v>0</v>
      </c>
      <c r="AY27" s="70">
        <f t="shared" si="3"/>
        <v>0</v>
      </c>
      <c r="AZ27" s="65"/>
      <c r="BA27" s="65"/>
      <c r="BB27" s="65"/>
      <c r="BC27" s="65"/>
      <c r="BD27" s="65"/>
      <c r="BE27" s="65"/>
      <c r="BF27" s="65"/>
      <c r="BG27" s="65"/>
      <c r="BH27" s="65"/>
      <c r="BI27" s="65"/>
      <c r="BJ27" s="65"/>
      <c r="BK27" s="65"/>
    </row>
    <row r="28" spans="1:63">
      <c r="A28" s="63" t="s">
        <v>459</v>
      </c>
      <c r="B28" s="63"/>
      <c r="C28" s="63"/>
      <c r="D28" s="63"/>
      <c r="E28" s="98"/>
      <c r="F28" s="63"/>
      <c r="G28" s="63"/>
      <c r="H28" s="63"/>
      <c r="I28" s="98"/>
      <c r="J28" s="63"/>
      <c r="K28" s="63"/>
      <c r="L28" s="63"/>
      <c r="M28" s="98"/>
      <c r="N28" s="63"/>
      <c r="O28" s="63"/>
      <c r="P28" s="63"/>
      <c r="Q28" s="98"/>
      <c r="R28" s="92">
        <f t="shared" si="0"/>
        <v>0</v>
      </c>
      <c r="S28" s="70">
        <f t="shared" si="2"/>
        <v>0</v>
      </c>
      <c r="T28" s="91"/>
      <c r="U28" s="91"/>
      <c r="V28" s="91"/>
      <c r="W28" s="91"/>
      <c r="X28" s="91"/>
      <c r="Y28" s="65"/>
      <c r="Z28" s="65"/>
      <c r="AA28" s="65"/>
      <c r="AB28" s="65"/>
      <c r="AC28" s="65"/>
      <c r="AD28" s="65"/>
      <c r="AE28" s="65"/>
      <c r="AG28" s="63" t="s">
        <v>459</v>
      </c>
      <c r="AH28" s="63"/>
      <c r="AI28" s="63"/>
      <c r="AJ28" s="63"/>
      <c r="AK28" s="98"/>
      <c r="AL28" s="63"/>
      <c r="AM28" s="63"/>
      <c r="AN28" s="63"/>
      <c r="AO28" s="98"/>
      <c r="AP28" s="63"/>
      <c r="AQ28" s="63"/>
      <c r="AR28" s="63"/>
      <c r="AS28" s="98"/>
      <c r="AT28" s="63"/>
      <c r="AU28" s="63"/>
      <c r="AV28" s="63"/>
      <c r="AW28" s="98"/>
      <c r="AX28" s="92">
        <f t="shared" si="1"/>
        <v>0</v>
      </c>
      <c r="AY28" s="70">
        <f t="shared" si="3"/>
        <v>0</v>
      </c>
      <c r="AZ28" s="65"/>
      <c r="BA28" s="65"/>
      <c r="BB28" s="65"/>
      <c r="BC28" s="65"/>
      <c r="BD28" s="65"/>
      <c r="BE28" s="65"/>
      <c r="BF28" s="65"/>
      <c r="BG28" s="65"/>
      <c r="BH28" s="65"/>
      <c r="BI28" s="65"/>
      <c r="BJ28" s="65"/>
      <c r="BK28" s="65"/>
    </row>
    <row r="29" spans="1:63">
      <c r="A29" s="63" t="s">
        <v>460</v>
      </c>
      <c r="B29" s="63"/>
      <c r="C29" s="63"/>
      <c r="D29" s="63"/>
      <c r="E29" s="98"/>
      <c r="F29" s="63"/>
      <c r="G29" s="63"/>
      <c r="H29" s="63"/>
      <c r="I29" s="98"/>
      <c r="J29" s="63"/>
      <c r="K29" s="63"/>
      <c r="L29" s="63"/>
      <c r="M29" s="98"/>
      <c r="N29" s="63"/>
      <c r="O29" s="63"/>
      <c r="P29" s="63"/>
      <c r="Q29" s="98"/>
      <c r="R29" s="92">
        <f t="shared" si="0"/>
        <v>0</v>
      </c>
      <c r="S29" s="70">
        <f t="shared" si="2"/>
        <v>0</v>
      </c>
      <c r="T29" s="91"/>
      <c r="U29" s="91"/>
      <c r="V29" s="91"/>
      <c r="W29" s="91"/>
      <c r="X29" s="91"/>
      <c r="Y29" s="65"/>
      <c r="Z29" s="65"/>
      <c r="AA29" s="65"/>
      <c r="AB29" s="65"/>
      <c r="AC29" s="65"/>
      <c r="AD29" s="65"/>
      <c r="AE29" s="65"/>
      <c r="AG29" s="63" t="s">
        <v>460</v>
      </c>
      <c r="AH29" s="63"/>
      <c r="AI29" s="63"/>
      <c r="AJ29" s="63"/>
      <c r="AK29" s="98"/>
      <c r="AL29" s="63"/>
      <c r="AM29" s="63"/>
      <c r="AN29" s="63"/>
      <c r="AO29" s="98"/>
      <c r="AP29" s="63"/>
      <c r="AQ29" s="63"/>
      <c r="AR29" s="63"/>
      <c r="AS29" s="98"/>
      <c r="AT29" s="63"/>
      <c r="AU29" s="63"/>
      <c r="AV29" s="63"/>
      <c r="AW29" s="98"/>
      <c r="AX29" s="92">
        <f t="shared" si="1"/>
        <v>0</v>
      </c>
      <c r="AY29" s="70">
        <f t="shared" si="3"/>
        <v>0</v>
      </c>
      <c r="AZ29" s="65"/>
      <c r="BA29" s="65"/>
      <c r="BB29" s="65"/>
      <c r="BC29" s="65"/>
      <c r="BD29" s="65"/>
      <c r="BE29" s="65"/>
      <c r="BF29" s="65"/>
      <c r="BG29" s="65"/>
      <c r="BH29" s="65"/>
      <c r="BI29" s="65"/>
      <c r="BJ29" s="65"/>
      <c r="BK29" s="65"/>
    </row>
    <row r="30" spans="1:63">
      <c r="A30" s="63" t="s">
        <v>461</v>
      </c>
      <c r="B30" s="63"/>
      <c r="C30" s="63"/>
      <c r="D30" s="63"/>
      <c r="E30" s="98"/>
      <c r="F30" s="63"/>
      <c r="G30" s="63"/>
      <c r="H30" s="63"/>
      <c r="I30" s="98"/>
      <c r="J30" s="63"/>
      <c r="K30" s="63"/>
      <c r="L30" s="63"/>
      <c r="M30" s="98"/>
      <c r="N30" s="63"/>
      <c r="O30" s="63"/>
      <c r="P30" s="63"/>
      <c r="Q30" s="98"/>
      <c r="R30" s="92">
        <f t="shared" si="0"/>
        <v>0</v>
      </c>
      <c r="S30" s="70">
        <f t="shared" si="2"/>
        <v>0</v>
      </c>
      <c r="T30" s="91"/>
      <c r="U30" s="91"/>
      <c r="V30" s="91"/>
      <c r="W30" s="91"/>
      <c r="X30" s="91"/>
      <c r="Y30" s="65"/>
      <c r="Z30" s="65"/>
      <c r="AA30" s="65"/>
      <c r="AB30" s="65"/>
      <c r="AC30" s="65"/>
      <c r="AD30" s="65"/>
      <c r="AE30" s="65"/>
      <c r="AG30" s="63" t="s">
        <v>461</v>
      </c>
      <c r="AH30" s="63"/>
      <c r="AI30" s="63"/>
      <c r="AJ30" s="63"/>
      <c r="AK30" s="98"/>
      <c r="AL30" s="63"/>
      <c r="AM30" s="63"/>
      <c r="AN30" s="63"/>
      <c r="AO30" s="98"/>
      <c r="AP30" s="63"/>
      <c r="AQ30" s="63"/>
      <c r="AR30" s="63"/>
      <c r="AS30" s="98"/>
      <c r="AT30" s="63"/>
      <c r="AU30" s="63"/>
      <c r="AV30" s="63"/>
      <c r="AW30" s="98"/>
      <c r="AX30" s="92">
        <f t="shared" si="1"/>
        <v>0</v>
      </c>
      <c r="AY30" s="70">
        <f t="shared" si="3"/>
        <v>0</v>
      </c>
      <c r="AZ30" s="65"/>
      <c r="BA30" s="65"/>
      <c r="BB30" s="65"/>
      <c r="BC30" s="65"/>
      <c r="BD30" s="65"/>
      <c r="BE30" s="65"/>
      <c r="BF30" s="65"/>
      <c r="BG30" s="65"/>
      <c r="BH30" s="65"/>
      <c r="BI30" s="65"/>
      <c r="BJ30" s="65"/>
      <c r="BK30" s="65"/>
    </row>
    <row r="31" spans="1:63">
      <c r="A31" s="63" t="s">
        <v>462</v>
      </c>
      <c r="B31" s="63"/>
      <c r="C31" s="63"/>
      <c r="D31" s="63"/>
      <c r="E31" s="98"/>
      <c r="F31" s="63"/>
      <c r="G31" s="63"/>
      <c r="H31" s="63"/>
      <c r="I31" s="98"/>
      <c r="J31" s="63"/>
      <c r="K31" s="63"/>
      <c r="L31" s="63"/>
      <c r="M31" s="98"/>
      <c r="N31" s="63"/>
      <c r="O31" s="63"/>
      <c r="P31" s="63"/>
      <c r="Q31" s="98"/>
      <c r="R31" s="92">
        <f t="shared" si="0"/>
        <v>0</v>
      </c>
      <c r="S31" s="70">
        <f t="shared" si="2"/>
        <v>0</v>
      </c>
      <c r="T31" s="91"/>
      <c r="U31" s="91"/>
      <c r="V31" s="91"/>
      <c r="W31" s="91"/>
      <c r="X31" s="91"/>
      <c r="Y31" s="65"/>
      <c r="Z31" s="65"/>
      <c r="AA31" s="65"/>
      <c r="AB31" s="65"/>
      <c r="AC31" s="65"/>
      <c r="AD31" s="65"/>
      <c r="AE31" s="65"/>
      <c r="AG31" s="63" t="s">
        <v>462</v>
      </c>
      <c r="AH31" s="63"/>
      <c r="AI31" s="63"/>
      <c r="AJ31" s="63"/>
      <c r="AK31" s="98"/>
      <c r="AL31" s="63"/>
      <c r="AM31" s="63"/>
      <c r="AN31" s="63"/>
      <c r="AO31" s="98"/>
      <c r="AP31" s="63"/>
      <c r="AQ31" s="63"/>
      <c r="AR31" s="63"/>
      <c r="AS31" s="98"/>
      <c r="AT31" s="63"/>
      <c r="AU31" s="63"/>
      <c r="AV31" s="63"/>
      <c r="AW31" s="98"/>
      <c r="AX31" s="92">
        <f t="shared" si="1"/>
        <v>0</v>
      </c>
      <c r="AY31" s="70">
        <f t="shared" si="3"/>
        <v>0</v>
      </c>
      <c r="AZ31" s="65"/>
      <c r="BA31" s="65"/>
      <c r="BB31" s="65"/>
      <c r="BC31" s="65"/>
      <c r="BD31" s="65"/>
      <c r="BE31" s="65"/>
      <c r="BF31" s="65"/>
      <c r="BG31" s="65"/>
      <c r="BH31" s="65"/>
      <c r="BI31" s="65"/>
      <c r="BJ31" s="65"/>
      <c r="BK31" s="65"/>
    </row>
    <row r="32" spans="1:63">
      <c r="A32" s="67" t="s">
        <v>463</v>
      </c>
      <c r="B32" s="64">
        <f>SUM(B11:B31)</f>
        <v>0</v>
      </c>
      <c r="C32" s="64">
        <f t="shared" ref="C32:AE32" si="4">SUM(C11:C31)</f>
        <v>0</v>
      </c>
      <c r="D32" s="64">
        <f t="shared" si="4"/>
        <v>0</v>
      </c>
      <c r="E32" s="99">
        <f>SUM(E11:E31)</f>
        <v>0</v>
      </c>
      <c r="F32" s="64">
        <f t="shared" si="4"/>
        <v>0</v>
      </c>
      <c r="G32" s="64">
        <f t="shared" si="4"/>
        <v>0</v>
      </c>
      <c r="H32" s="64">
        <f t="shared" si="4"/>
        <v>0</v>
      </c>
      <c r="I32" s="99">
        <f>SUM(I11:I31)</f>
        <v>0</v>
      </c>
      <c r="J32" s="64">
        <f t="shared" si="4"/>
        <v>0</v>
      </c>
      <c r="K32" s="64">
        <f t="shared" si="4"/>
        <v>0</v>
      </c>
      <c r="L32" s="64">
        <f t="shared" si="4"/>
        <v>0</v>
      </c>
      <c r="M32" s="99">
        <f>SUM(M11:M31)</f>
        <v>0</v>
      </c>
      <c r="N32" s="64">
        <f t="shared" si="4"/>
        <v>0</v>
      </c>
      <c r="O32" s="64">
        <f t="shared" si="4"/>
        <v>0</v>
      </c>
      <c r="P32" s="64">
        <f t="shared" si="4"/>
        <v>0</v>
      </c>
      <c r="Q32" s="99">
        <f>SUM(Q11:Q31)</f>
        <v>0</v>
      </c>
      <c r="R32" s="64">
        <f t="shared" si="4"/>
        <v>0</v>
      </c>
      <c r="S32" s="70">
        <f t="shared" si="4"/>
        <v>0</v>
      </c>
      <c r="T32" s="64">
        <f t="shared" si="4"/>
        <v>0</v>
      </c>
      <c r="U32" s="64">
        <f t="shared" si="4"/>
        <v>0</v>
      </c>
      <c r="V32" s="64">
        <f t="shared" si="4"/>
        <v>0</v>
      </c>
      <c r="W32" s="64">
        <f t="shared" si="4"/>
        <v>0</v>
      </c>
      <c r="X32" s="64">
        <f t="shared" si="4"/>
        <v>0</v>
      </c>
      <c r="Y32" s="64">
        <f t="shared" si="4"/>
        <v>0</v>
      </c>
      <c r="Z32" s="64">
        <f t="shared" si="4"/>
        <v>0</v>
      </c>
      <c r="AA32" s="64">
        <f t="shared" si="4"/>
        <v>0</v>
      </c>
      <c r="AB32" s="64">
        <f t="shared" si="4"/>
        <v>0</v>
      </c>
      <c r="AC32" s="64">
        <f t="shared" si="4"/>
        <v>0</v>
      </c>
      <c r="AD32" s="64">
        <f t="shared" si="4"/>
        <v>0</v>
      </c>
      <c r="AE32" s="64">
        <f t="shared" si="4"/>
        <v>0</v>
      </c>
      <c r="AG32" s="67" t="s">
        <v>463</v>
      </c>
      <c r="AH32" s="64">
        <f t="shared" ref="AH32:AW32" si="5">SUM(AH11:AH31)</f>
        <v>0</v>
      </c>
      <c r="AI32" s="64">
        <f t="shared" si="5"/>
        <v>0</v>
      </c>
      <c r="AJ32" s="64">
        <f t="shared" si="5"/>
        <v>0</v>
      </c>
      <c r="AK32" s="99">
        <f t="shared" si="5"/>
        <v>0</v>
      </c>
      <c r="AL32" s="64">
        <f t="shared" si="5"/>
        <v>0</v>
      </c>
      <c r="AM32" s="64">
        <f t="shared" si="5"/>
        <v>0</v>
      </c>
      <c r="AN32" s="64">
        <f t="shared" si="5"/>
        <v>0</v>
      </c>
      <c r="AO32" s="99">
        <f t="shared" si="5"/>
        <v>0</v>
      </c>
      <c r="AP32" s="64">
        <f t="shared" si="5"/>
        <v>0</v>
      </c>
      <c r="AQ32" s="64">
        <f t="shared" si="5"/>
        <v>0</v>
      </c>
      <c r="AR32" s="64">
        <f t="shared" si="5"/>
        <v>0</v>
      </c>
      <c r="AS32" s="99">
        <f t="shared" si="5"/>
        <v>0</v>
      </c>
      <c r="AT32" s="64">
        <f t="shared" si="5"/>
        <v>0</v>
      </c>
      <c r="AU32" s="64">
        <f t="shared" si="5"/>
        <v>0</v>
      </c>
      <c r="AV32" s="64">
        <f t="shared" si="5"/>
        <v>0</v>
      </c>
      <c r="AW32" s="99">
        <f t="shared" si="5"/>
        <v>0</v>
      </c>
      <c r="AX32" s="93">
        <f t="shared" ref="AX32:BK32" si="6">SUM(AX11:AX31)</f>
        <v>0</v>
      </c>
      <c r="AY32" s="71">
        <f t="shared" si="6"/>
        <v>0</v>
      </c>
      <c r="AZ32" s="64">
        <f t="shared" si="6"/>
        <v>0</v>
      </c>
      <c r="BA32" s="64">
        <f t="shared" si="6"/>
        <v>0</v>
      </c>
      <c r="BB32" s="64">
        <f t="shared" si="6"/>
        <v>0</v>
      </c>
      <c r="BC32" s="64">
        <f t="shared" si="6"/>
        <v>0</v>
      </c>
      <c r="BD32" s="64">
        <f t="shared" si="6"/>
        <v>0</v>
      </c>
      <c r="BE32" s="64">
        <f t="shared" si="6"/>
        <v>0</v>
      </c>
      <c r="BF32" s="64">
        <f t="shared" si="6"/>
        <v>0</v>
      </c>
      <c r="BG32" s="64">
        <f t="shared" si="6"/>
        <v>0</v>
      </c>
      <c r="BH32" s="64">
        <f t="shared" si="6"/>
        <v>0</v>
      </c>
      <c r="BI32" s="64">
        <f t="shared" si="6"/>
        <v>0</v>
      </c>
      <c r="BJ32" s="64">
        <f t="shared" si="6"/>
        <v>0</v>
      </c>
      <c r="BK32" s="64">
        <f t="shared" si="6"/>
        <v>0</v>
      </c>
    </row>
    <row r="35" spans="1:63" ht="30" customHeight="1">
      <c r="A35" s="560" t="s">
        <v>424</v>
      </c>
      <c r="B35" s="95" t="s">
        <v>29</v>
      </c>
      <c r="C35" s="95" t="s">
        <v>30</v>
      </c>
      <c r="D35" s="562" t="s">
        <v>8</v>
      </c>
      <c r="E35" s="563"/>
      <c r="F35" s="95" t="s">
        <v>31</v>
      </c>
      <c r="G35" s="95" t="s">
        <v>32</v>
      </c>
      <c r="H35" s="562" t="s">
        <v>33</v>
      </c>
      <c r="I35" s="563"/>
      <c r="J35" s="95" t="s">
        <v>34</v>
      </c>
      <c r="K35" s="95" t="s">
        <v>35</v>
      </c>
      <c r="L35" s="562" t="s">
        <v>36</v>
      </c>
      <c r="M35" s="563"/>
      <c r="N35" s="95" t="s">
        <v>37</v>
      </c>
      <c r="O35" s="95" t="s">
        <v>38</v>
      </c>
      <c r="P35" s="562" t="s">
        <v>39</v>
      </c>
      <c r="Q35" s="563"/>
      <c r="R35" s="562" t="s">
        <v>425</v>
      </c>
      <c r="S35" s="563"/>
      <c r="T35" s="562" t="s">
        <v>426</v>
      </c>
      <c r="U35" s="565"/>
      <c r="V35" s="565"/>
      <c r="W35" s="565"/>
      <c r="X35" s="565"/>
      <c r="Y35" s="563"/>
      <c r="Z35" s="562" t="s">
        <v>427</v>
      </c>
      <c r="AA35" s="565"/>
      <c r="AB35" s="565"/>
      <c r="AC35" s="565"/>
      <c r="AD35" s="565"/>
      <c r="AE35" s="563"/>
      <c r="AG35" s="560" t="s">
        <v>424</v>
      </c>
      <c r="AH35" s="95" t="s">
        <v>29</v>
      </c>
      <c r="AI35" s="95" t="s">
        <v>30</v>
      </c>
      <c r="AJ35" s="562" t="s">
        <v>8</v>
      </c>
      <c r="AK35" s="563"/>
      <c r="AL35" s="95" t="s">
        <v>31</v>
      </c>
      <c r="AM35" s="95" t="s">
        <v>32</v>
      </c>
      <c r="AN35" s="562" t="s">
        <v>33</v>
      </c>
      <c r="AO35" s="563"/>
      <c r="AP35" s="95" t="s">
        <v>34</v>
      </c>
      <c r="AQ35" s="95" t="s">
        <v>35</v>
      </c>
      <c r="AR35" s="562" t="s">
        <v>36</v>
      </c>
      <c r="AS35" s="563"/>
      <c r="AT35" s="95" t="s">
        <v>37</v>
      </c>
      <c r="AU35" s="95" t="s">
        <v>38</v>
      </c>
      <c r="AV35" s="562" t="s">
        <v>39</v>
      </c>
      <c r="AW35" s="563"/>
      <c r="AX35" s="562" t="s">
        <v>425</v>
      </c>
      <c r="AY35" s="563"/>
      <c r="AZ35" s="562" t="s">
        <v>426</v>
      </c>
      <c r="BA35" s="565"/>
      <c r="BB35" s="565"/>
      <c r="BC35" s="565"/>
      <c r="BD35" s="565"/>
      <c r="BE35" s="563"/>
      <c r="BF35" s="562" t="s">
        <v>427</v>
      </c>
      <c r="BG35" s="565"/>
      <c r="BH35" s="565"/>
      <c r="BI35" s="565"/>
      <c r="BJ35" s="565"/>
      <c r="BK35" s="563"/>
    </row>
    <row r="36" spans="1:63" ht="36" customHeight="1">
      <c r="A36" s="561"/>
      <c r="B36" s="45" t="s">
        <v>428</v>
      </c>
      <c r="C36" s="45" t="s">
        <v>428</v>
      </c>
      <c r="D36" s="45" t="s">
        <v>428</v>
      </c>
      <c r="E36" s="45" t="s">
        <v>429</v>
      </c>
      <c r="F36" s="45" t="s">
        <v>428</v>
      </c>
      <c r="G36" s="45" t="s">
        <v>428</v>
      </c>
      <c r="H36" s="45" t="s">
        <v>428</v>
      </c>
      <c r="I36" s="45" t="s">
        <v>429</v>
      </c>
      <c r="J36" s="45" t="s">
        <v>428</v>
      </c>
      <c r="K36" s="45" t="s">
        <v>428</v>
      </c>
      <c r="L36" s="45" t="s">
        <v>428</v>
      </c>
      <c r="M36" s="45" t="s">
        <v>429</v>
      </c>
      <c r="N36" s="45" t="s">
        <v>428</v>
      </c>
      <c r="O36" s="45" t="s">
        <v>428</v>
      </c>
      <c r="P36" s="45" t="s">
        <v>428</v>
      </c>
      <c r="Q36" s="45" t="s">
        <v>429</v>
      </c>
      <c r="R36" s="45" t="s">
        <v>428</v>
      </c>
      <c r="S36" s="45" t="s">
        <v>429</v>
      </c>
      <c r="T36" s="89" t="s">
        <v>430</v>
      </c>
      <c r="U36" s="89" t="s">
        <v>431</v>
      </c>
      <c r="V36" s="89" t="s">
        <v>432</v>
      </c>
      <c r="W36" s="89" t="s">
        <v>433</v>
      </c>
      <c r="X36" s="90" t="s">
        <v>434</v>
      </c>
      <c r="Y36" s="89" t="s">
        <v>435</v>
      </c>
      <c r="Z36" s="45" t="s">
        <v>436</v>
      </c>
      <c r="AA36" s="62" t="s">
        <v>437</v>
      </c>
      <c r="AB36" s="45" t="s">
        <v>438</v>
      </c>
      <c r="AC36" s="45" t="s">
        <v>439</v>
      </c>
      <c r="AD36" s="45" t="s">
        <v>440</v>
      </c>
      <c r="AE36" s="45" t="s">
        <v>441</v>
      </c>
      <c r="AG36" s="561"/>
      <c r="AH36" s="45" t="s">
        <v>428</v>
      </c>
      <c r="AI36" s="45" t="s">
        <v>428</v>
      </c>
      <c r="AJ36" s="45" t="s">
        <v>428</v>
      </c>
      <c r="AK36" s="45" t="s">
        <v>429</v>
      </c>
      <c r="AL36" s="45" t="s">
        <v>428</v>
      </c>
      <c r="AM36" s="45" t="s">
        <v>428</v>
      </c>
      <c r="AN36" s="45" t="s">
        <v>428</v>
      </c>
      <c r="AO36" s="45" t="s">
        <v>429</v>
      </c>
      <c r="AP36" s="45" t="s">
        <v>428</v>
      </c>
      <c r="AQ36" s="45" t="s">
        <v>428</v>
      </c>
      <c r="AR36" s="45" t="s">
        <v>428</v>
      </c>
      <c r="AS36" s="45" t="s">
        <v>429</v>
      </c>
      <c r="AT36" s="45" t="s">
        <v>428</v>
      </c>
      <c r="AU36" s="45" t="s">
        <v>428</v>
      </c>
      <c r="AV36" s="45" t="s">
        <v>428</v>
      </c>
      <c r="AW36" s="45" t="s">
        <v>429</v>
      </c>
      <c r="AX36" s="45" t="s">
        <v>428</v>
      </c>
      <c r="AY36" s="45" t="s">
        <v>429</v>
      </c>
      <c r="AZ36" s="89" t="s">
        <v>430</v>
      </c>
      <c r="BA36" s="89" t="s">
        <v>431</v>
      </c>
      <c r="BB36" s="89" t="s">
        <v>432</v>
      </c>
      <c r="BC36" s="89" t="s">
        <v>433</v>
      </c>
      <c r="BD36" s="90" t="s">
        <v>434</v>
      </c>
      <c r="BE36" s="89" t="s">
        <v>435</v>
      </c>
      <c r="BF36" s="87" t="s">
        <v>436</v>
      </c>
      <c r="BG36" s="88" t="s">
        <v>437</v>
      </c>
      <c r="BH36" s="87" t="s">
        <v>438</v>
      </c>
      <c r="BI36" s="87" t="s">
        <v>439</v>
      </c>
      <c r="BJ36" s="87" t="s">
        <v>440</v>
      </c>
      <c r="BK36" s="87" t="s">
        <v>441</v>
      </c>
    </row>
    <row r="37" spans="1:63">
      <c r="A37" s="63" t="s">
        <v>442</v>
      </c>
      <c r="B37" s="63"/>
      <c r="C37" s="63"/>
      <c r="D37" s="63"/>
      <c r="E37" s="98"/>
      <c r="F37" s="63"/>
      <c r="G37" s="63"/>
      <c r="H37" s="63"/>
      <c r="I37" s="98"/>
      <c r="J37" s="63"/>
      <c r="K37" s="63"/>
      <c r="L37" s="63"/>
      <c r="M37" s="98"/>
      <c r="N37" s="63"/>
      <c r="O37" s="63"/>
      <c r="P37" s="63"/>
      <c r="Q37" s="98"/>
      <c r="R37" s="92">
        <f t="shared" ref="R37:R57" si="7">B37+C37+D37+F37+G37+H37+J37+K37+L37+N37+O37+P37</f>
        <v>0</v>
      </c>
      <c r="S37" s="70">
        <f>+E37+I37+M37+Q37</f>
        <v>0</v>
      </c>
      <c r="T37" s="91"/>
      <c r="U37" s="91"/>
      <c r="V37" s="91"/>
      <c r="W37" s="91"/>
      <c r="X37" s="91"/>
      <c r="Y37" s="65"/>
      <c r="Z37" s="65"/>
      <c r="AA37" s="65"/>
      <c r="AB37" s="65"/>
      <c r="AC37" s="65"/>
      <c r="AD37" s="65"/>
      <c r="AE37" s="66"/>
      <c r="AG37" s="63" t="s">
        <v>442</v>
      </c>
      <c r="AH37" s="63"/>
      <c r="AI37" s="63"/>
      <c r="AJ37" s="63"/>
      <c r="AK37" s="98"/>
      <c r="AL37" s="63"/>
      <c r="AM37" s="63"/>
      <c r="AN37" s="63"/>
      <c r="AO37" s="98"/>
      <c r="AP37" s="63"/>
      <c r="AQ37" s="63"/>
      <c r="AR37" s="63"/>
      <c r="AS37" s="98"/>
      <c r="AT37" s="63"/>
      <c r="AU37" s="63"/>
      <c r="AV37" s="63"/>
      <c r="AW37" s="98"/>
      <c r="AX37" s="92">
        <f t="shared" ref="AX37:AX57" si="8">AH37+AI37+AJ37+AL37+AM37+AN37+AP37+AQ37+AR37+AT37+AU37+AV37</f>
        <v>0</v>
      </c>
      <c r="AY37" s="70">
        <f>+AK37+AO37+AS37+AW37</f>
        <v>0</v>
      </c>
      <c r="AZ37" s="65"/>
      <c r="BA37" s="65"/>
      <c r="BB37" s="65"/>
      <c r="BC37" s="65"/>
      <c r="BD37" s="65"/>
      <c r="BE37" s="65"/>
      <c r="BF37" s="65"/>
      <c r="BG37" s="65"/>
      <c r="BH37" s="65"/>
      <c r="BI37" s="65"/>
      <c r="BJ37" s="65"/>
      <c r="BK37" s="66"/>
    </row>
    <row r="38" spans="1:63">
      <c r="A38" s="63" t="s">
        <v>443</v>
      </c>
      <c r="B38" s="63"/>
      <c r="C38" s="63"/>
      <c r="D38" s="63"/>
      <c r="E38" s="98"/>
      <c r="F38" s="63"/>
      <c r="G38" s="63"/>
      <c r="H38" s="63"/>
      <c r="I38" s="98"/>
      <c r="J38" s="63"/>
      <c r="K38" s="63"/>
      <c r="L38" s="63"/>
      <c r="M38" s="98"/>
      <c r="N38" s="63"/>
      <c r="O38" s="63"/>
      <c r="P38" s="63"/>
      <c r="Q38" s="98"/>
      <c r="R38" s="92">
        <f t="shared" si="7"/>
        <v>0</v>
      </c>
      <c r="S38" s="70">
        <f t="shared" ref="S38:S57" si="9">+E38+I38+M38+Q38</f>
        <v>0</v>
      </c>
      <c r="T38" s="91"/>
      <c r="U38" s="91"/>
      <c r="V38" s="91"/>
      <c r="W38" s="91"/>
      <c r="X38" s="91"/>
      <c r="Y38" s="65"/>
      <c r="Z38" s="65"/>
      <c r="AA38" s="65"/>
      <c r="AB38" s="65"/>
      <c r="AC38" s="65"/>
      <c r="AD38" s="65"/>
      <c r="AE38" s="65"/>
      <c r="AG38" s="63" t="s">
        <v>443</v>
      </c>
      <c r="AH38" s="63"/>
      <c r="AI38" s="63"/>
      <c r="AJ38" s="63"/>
      <c r="AK38" s="98"/>
      <c r="AL38" s="63"/>
      <c r="AM38" s="63"/>
      <c r="AN38" s="63"/>
      <c r="AO38" s="98"/>
      <c r="AP38" s="63"/>
      <c r="AQ38" s="63"/>
      <c r="AR38" s="63"/>
      <c r="AS38" s="98"/>
      <c r="AT38" s="63"/>
      <c r="AU38" s="63"/>
      <c r="AV38" s="63"/>
      <c r="AW38" s="98"/>
      <c r="AX38" s="92">
        <f t="shared" si="8"/>
        <v>0</v>
      </c>
      <c r="AY38" s="70">
        <f t="shared" ref="AY38:AY57" si="10">+AK38+AO38+AS38+AW38</f>
        <v>0</v>
      </c>
      <c r="AZ38" s="65"/>
      <c r="BA38" s="65"/>
      <c r="BB38" s="65"/>
      <c r="BC38" s="65"/>
      <c r="BD38" s="65"/>
      <c r="BE38" s="65"/>
      <c r="BF38" s="65"/>
      <c r="BG38" s="65"/>
      <c r="BH38" s="65"/>
      <c r="BI38" s="65"/>
      <c r="BJ38" s="65"/>
      <c r="BK38" s="65"/>
    </row>
    <row r="39" spans="1:63">
      <c r="A39" s="63" t="s">
        <v>444</v>
      </c>
      <c r="B39" s="63"/>
      <c r="C39" s="63"/>
      <c r="D39" s="63"/>
      <c r="E39" s="98"/>
      <c r="F39" s="63"/>
      <c r="G39" s="63"/>
      <c r="H39" s="63"/>
      <c r="I39" s="98"/>
      <c r="J39" s="63"/>
      <c r="K39" s="63"/>
      <c r="L39" s="63"/>
      <c r="M39" s="98"/>
      <c r="N39" s="63"/>
      <c r="O39" s="63"/>
      <c r="P39" s="63"/>
      <c r="Q39" s="98"/>
      <c r="R39" s="92">
        <f t="shared" si="7"/>
        <v>0</v>
      </c>
      <c r="S39" s="70">
        <f t="shared" si="9"/>
        <v>0</v>
      </c>
      <c r="T39" s="91"/>
      <c r="U39" s="91"/>
      <c r="V39" s="91"/>
      <c r="W39" s="91"/>
      <c r="X39" s="91"/>
      <c r="Y39" s="65"/>
      <c r="Z39" s="65"/>
      <c r="AA39" s="65"/>
      <c r="AB39" s="65"/>
      <c r="AC39" s="65"/>
      <c r="AD39" s="65"/>
      <c r="AE39" s="65"/>
      <c r="AG39" s="63" t="s">
        <v>444</v>
      </c>
      <c r="AH39" s="63"/>
      <c r="AI39" s="63"/>
      <c r="AJ39" s="63"/>
      <c r="AK39" s="98"/>
      <c r="AL39" s="63"/>
      <c r="AM39" s="63"/>
      <c r="AN39" s="63"/>
      <c r="AO39" s="98"/>
      <c r="AP39" s="63"/>
      <c r="AQ39" s="63"/>
      <c r="AR39" s="63"/>
      <c r="AS39" s="98"/>
      <c r="AT39" s="63"/>
      <c r="AU39" s="63"/>
      <c r="AV39" s="63"/>
      <c r="AW39" s="98"/>
      <c r="AX39" s="92">
        <f t="shared" si="8"/>
        <v>0</v>
      </c>
      <c r="AY39" s="70">
        <f t="shared" si="10"/>
        <v>0</v>
      </c>
      <c r="AZ39" s="65"/>
      <c r="BA39" s="65"/>
      <c r="BB39" s="65"/>
      <c r="BC39" s="65"/>
      <c r="BD39" s="65"/>
      <c r="BE39" s="65"/>
      <c r="BF39" s="65"/>
      <c r="BG39" s="65"/>
      <c r="BH39" s="65"/>
      <c r="BI39" s="65"/>
      <c r="BJ39" s="65"/>
      <c r="BK39" s="65"/>
    </row>
    <row r="40" spans="1:63">
      <c r="A40" s="63" t="s">
        <v>445</v>
      </c>
      <c r="B40" s="63"/>
      <c r="C40" s="63"/>
      <c r="D40" s="63"/>
      <c r="E40" s="98"/>
      <c r="F40" s="63"/>
      <c r="G40" s="63"/>
      <c r="H40" s="63"/>
      <c r="I40" s="98"/>
      <c r="J40" s="63"/>
      <c r="K40" s="63"/>
      <c r="L40" s="63"/>
      <c r="M40" s="98"/>
      <c r="N40" s="63"/>
      <c r="O40" s="63"/>
      <c r="P40" s="63"/>
      <c r="Q40" s="98"/>
      <c r="R40" s="92">
        <f t="shared" si="7"/>
        <v>0</v>
      </c>
      <c r="S40" s="70">
        <f t="shared" si="9"/>
        <v>0</v>
      </c>
      <c r="T40" s="91"/>
      <c r="U40" s="91"/>
      <c r="V40" s="91"/>
      <c r="W40" s="91"/>
      <c r="X40" s="91"/>
      <c r="Y40" s="65"/>
      <c r="Z40" s="65"/>
      <c r="AA40" s="65"/>
      <c r="AB40" s="65"/>
      <c r="AC40" s="65"/>
      <c r="AD40" s="65"/>
      <c r="AE40" s="65"/>
      <c r="AG40" s="63" t="s">
        <v>445</v>
      </c>
      <c r="AH40" s="63"/>
      <c r="AI40" s="63"/>
      <c r="AJ40" s="63"/>
      <c r="AK40" s="98"/>
      <c r="AL40" s="63"/>
      <c r="AM40" s="63"/>
      <c r="AN40" s="63"/>
      <c r="AO40" s="98"/>
      <c r="AP40" s="63"/>
      <c r="AQ40" s="63"/>
      <c r="AR40" s="63"/>
      <c r="AS40" s="98"/>
      <c r="AT40" s="63"/>
      <c r="AU40" s="63"/>
      <c r="AV40" s="63"/>
      <c r="AW40" s="98"/>
      <c r="AX40" s="92">
        <f t="shared" si="8"/>
        <v>0</v>
      </c>
      <c r="AY40" s="70">
        <f t="shared" si="10"/>
        <v>0</v>
      </c>
      <c r="AZ40" s="65"/>
      <c r="BA40" s="65"/>
      <c r="BB40" s="65"/>
      <c r="BC40" s="65"/>
      <c r="BD40" s="65"/>
      <c r="BE40" s="65"/>
      <c r="BF40" s="65"/>
      <c r="BG40" s="65"/>
      <c r="BH40" s="65"/>
      <c r="BI40" s="65"/>
      <c r="BJ40" s="65"/>
      <c r="BK40" s="65"/>
    </row>
    <row r="41" spans="1:63">
      <c r="A41" s="63" t="s">
        <v>446</v>
      </c>
      <c r="B41" s="63"/>
      <c r="C41" s="63"/>
      <c r="D41" s="63"/>
      <c r="E41" s="98"/>
      <c r="F41" s="63"/>
      <c r="G41" s="63"/>
      <c r="H41" s="63"/>
      <c r="I41" s="98"/>
      <c r="J41" s="63"/>
      <c r="K41" s="63"/>
      <c r="L41" s="63"/>
      <c r="M41" s="98"/>
      <c r="N41" s="63"/>
      <c r="O41" s="63"/>
      <c r="P41" s="63"/>
      <c r="Q41" s="98"/>
      <c r="R41" s="92">
        <f t="shared" si="7"/>
        <v>0</v>
      </c>
      <c r="S41" s="70">
        <f t="shared" si="9"/>
        <v>0</v>
      </c>
      <c r="T41" s="91"/>
      <c r="U41" s="91"/>
      <c r="V41" s="91"/>
      <c r="W41" s="91"/>
      <c r="X41" s="91"/>
      <c r="Y41" s="65"/>
      <c r="Z41" s="65"/>
      <c r="AA41" s="65"/>
      <c r="AB41" s="65"/>
      <c r="AC41" s="65"/>
      <c r="AD41" s="65"/>
      <c r="AE41" s="65"/>
      <c r="AG41" s="63" t="s">
        <v>446</v>
      </c>
      <c r="AH41" s="63"/>
      <c r="AI41" s="63"/>
      <c r="AJ41" s="63"/>
      <c r="AK41" s="98"/>
      <c r="AL41" s="63"/>
      <c r="AM41" s="63"/>
      <c r="AN41" s="63"/>
      <c r="AO41" s="98"/>
      <c r="AP41" s="63"/>
      <c r="AQ41" s="63"/>
      <c r="AR41" s="63"/>
      <c r="AS41" s="98"/>
      <c r="AT41" s="63"/>
      <c r="AU41" s="63"/>
      <c r="AV41" s="63"/>
      <c r="AW41" s="98"/>
      <c r="AX41" s="92">
        <f t="shared" si="8"/>
        <v>0</v>
      </c>
      <c r="AY41" s="70">
        <f t="shared" si="10"/>
        <v>0</v>
      </c>
      <c r="AZ41" s="65"/>
      <c r="BA41" s="65"/>
      <c r="BB41" s="65"/>
      <c r="BC41" s="65"/>
      <c r="BD41" s="65"/>
      <c r="BE41" s="65"/>
      <c r="BF41" s="65"/>
      <c r="BG41" s="65"/>
      <c r="BH41" s="65"/>
      <c r="BI41" s="65"/>
      <c r="BJ41" s="65"/>
      <c r="BK41" s="65"/>
    </row>
    <row r="42" spans="1:63">
      <c r="A42" s="63" t="s">
        <v>447</v>
      </c>
      <c r="B42" s="63"/>
      <c r="C42" s="63"/>
      <c r="D42" s="63"/>
      <c r="E42" s="98"/>
      <c r="F42" s="63"/>
      <c r="G42" s="63"/>
      <c r="H42" s="63"/>
      <c r="I42" s="98"/>
      <c r="J42" s="63"/>
      <c r="K42" s="63"/>
      <c r="L42" s="63"/>
      <c r="M42" s="98"/>
      <c r="N42" s="63"/>
      <c r="O42" s="63"/>
      <c r="P42" s="63"/>
      <c r="Q42" s="98"/>
      <c r="R42" s="92">
        <f t="shared" si="7"/>
        <v>0</v>
      </c>
      <c r="S42" s="70">
        <f t="shared" si="9"/>
        <v>0</v>
      </c>
      <c r="T42" s="91"/>
      <c r="U42" s="91"/>
      <c r="V42" s="91"/>
      <c r="W42" s="91"/>
      <c r="X42" s="91"/>
      <c r="Y42" s="65"/>
      <c r="Z42" s="65"/>
      <c r="AA42" s="65"/>
      <c r="AB42" s="65"/>
      <c r="AC42" s="65"/>
      <c r="AD42" s="65"/>
      <c r="AE42" s="65"/>
      <c r="AG42" s="63" t="s">
        <v>447</v>
      </c>
      <c r="AH42" s="63"/>
      <c r="AI42" s="63"/>
      <c r="AJ42" s="63"/>
      <c r="AK42" s="98"/>
      <c r="AL42" s="63"/>
      <c r="AM42" s="63"/>
      <c r="AN42" s="63"/>
      <c r="AO42" s="98"/>
      <c r="AP42" s="63"/>
      <c r="AQ42" s="63"/>
      <c r="AR42" s="63"/>
      <c r="AS42" s="98"/>
      <c r="AT42" s="63"/>
      <c r="AU42" s="63"/>
      <c r="AV42" s="63"/>
      <c r="AW42" s="98"/>
      <c r="AX42" s="92">
        <f t="shared" si="8"/>
        <v>0</v>
      </c>
      <c r="AY42" s="70">
        <f t="shared" si="10"/>
        <v>0</v>
      </c>
      <c r="AZ42" s="65"/>
      <c r="BA42" s="65"/>
      <c r="BB42" s="65"/>
      <c r="BC42" s="65"/>
      <c r="BD42" s="65"/>
      <c r="BE42" s="65"/>
      <c r="BF42" s="65"/>
      <c r="BG42" s="65"/>
      <c r="BH42" s="65"/>
      <c r="BI42" s="65"/>
      <c r="BJ42" s="65"/>
      <c r="BK42" s="65"/>
    </row>
    <row r="43" spans="1:63">
      <c r="A43" s="63" t="s">
        <v>448</v>
      </c>
      <c r="B43" s="63"/>
      <c r="C43" s="63"/>
      <c r="D43" s="63"/>
      <c r="E43" s="98"/>
      <c r="F43" s="63"/>
      <c r="G43" s="63"/>
      <c r="H43" s="63"/>
      <c r="I43" s="98"/>
      <c r="J43" s="63"/>
      <c r="K43" s="63"/>
      <c r="L43" s="63"/>
      <c r="M43" s="98"/>
      <c r="N43" s="63"/>
      <c r="O43" s="63"/>
      <c r="P43" s="63"/>
      <c r="Q43" s="98"/>
      <c r="R43" s="92">
        <f t="shared" si="7"/>
        <v>0</v>
      </c>
      <c r="S43" s="70">
        <f t="shared" si="9"/>
        <v>0</v>
      </c>
      <c r="T43" s="91"/>
      <c r="U43" s="91"/>
      <c r="V43" s="91"/>
      <c r="W43" s="91"/>
      <c r="X43" s="91"/>
      <c r="Y43" s="65"/>
      <c r="Z43" s="65"/>
      <c r="AA43" s="65"/>
      <c r="AB43" s="65"/>
      <c r="AC43" s="65"/>
      <c r="AD43" s="65"/>
      <c r="AE43" s="65"/>
      <c r="AG43" s="63" t="s">
        <v>448</v>
      </c>
      <c r="AH43" s="63"/>
      <c r="AI43" s="63"/>
      <c r="AJ43" s="63"/>
      <c r="AK43" s="98"/>
      <c r="AL43" s="63"/>
      <c r="AM43" s="63"/>
      <c r="AN43" s="63"/>
      <c r="AO43" s="98"/>
      <c r="AP43" s="63"/>
      <c r="AQ43" s="63"/>
      <c r="AR43" s="63"/>
      <c r="AS43" s="98"/>
      <c r="AT43" s="63"/>
      <c r="AU43" s="63"/>
      <c r="AV43" s="63"/>
      <c r="AW43" s="98"/>
      <c r="AX43" s="92">
        <f t="shared" si="8"/>
        <v>0</v>
      </c>
      <c r="AY43" s="70">
        <f t="shared" si="10"/>
        <v>0</v>
      </c>
      <c r="AZ43" s="65"/>
      <c r="BA43" s="65"/>
      <c r="BB43" s="65"/>
      <c r="BC43" s="65"/>
      <c r="BD43" s="65"/>
      <c r="BE43" s="65"/>
      <c r="BF43" s="65"/>
      <c r="BG43" s="65"/>
      <c r="BH43" s="65"/>
      <c r="BI43" s="65"/>
      <c r="BJ43" s="65"/>
      <c r="BK43" s="65"/>
    </row>
    <row r="44" spans="1:63">
      <c r="A44" s="63" t="s">
        <v>449</v>
      </c>
      <c r="B44" s="63"/>
      <c r="C44" s="63"/>
      <c r="D44" s="63"/>
      <c r="E44" s="98"/>
      <c r="F44" s="63"/>
      <c r="G44" s="63"/>
      <c r="H44" s="63"/>
      <c r="I44" s="98"/>
      <c r="J44" s="63"/>
      <c r="K44" s="63"/>
      <c r="L44" s="63"/>
      <c r="M44" s="98"/>
      <c r="N44" s="63"/>
      <c r="O44" s="63"/>
      <c r="P44" s="63"/>
      <c r="Q44" s="98"/>
      <c r="R44" s="92">
        <f t="shared" si="7"/>
        <v>0</v>
      </c>
      <c r="S44" s="70">
        <f t="shared" si="9"/>
        <v>0</v>
      </c>
      <c r="T44" s="91"/>
      <c r="U44" s="91"/>
      <c r="V44" s="91"/>
      <c r="W44" s="91"/>
      <c r="X44" s="91"/>
      <c r="Y44" s="65"/>
      <c r="Z44" s="65"/>
      <c r="AA44" s="65"/>
      <c r="AB44" s="65"/>
      <c r="AC44" s="65"/>
      <c r="AD44" s="65"/>
      <c r="AE44" s="65"/>
      <c r="AG44" s="63" t="s">
        <v>449</v>
      </c>
      <c r="AH44" s="63"/>
      <c r="AI44" s="63"/>
      <c r="AJ44" s="63"/>
      <c r="AK44" s="98"/>
      <c r="AL44" s="63"/>
      <c r="AM44" s="63"/>
      <c r="AN44" s="63"/>
      <c r="AO44" s="98"/>
      <c r="AP44" s="63"/>
      <c r="AQ44" s="63"/>
      <c r="AR44" s="63"/>
      <c r="AS44" s="98"/>
      <c r="AT44" s="63"/>
      <c r="AU44" s="63"/>
      <c r="AV44" s="63"/>
      <c r="AW44" s="98"/>
      <c r="AX44" s="92">
        <f t="shared" si="8"/>
        <v>0</v>
      </c>
      <c r="AY44" s="70">
        <f t="shared" si="10"/>
        <v>0</v>
      </c>
      <c r="AZ44" s="65"/>
      <c r="BA44" s="65"/>
      <c r="BB44" s="65"/>
      <c r="BC44" s="65"/>
      <c r="BD44" s="65"/>
      <c r="BE44" s="65"/>
      <c r="BF44" s="65"/>
      <c r="BG44" s="65"/>
      <c r="BH44" s="65"/>
      <c r="BI44" s="65"/>
      <c r="BJ44" s="65"/>
      <c r="BK44" s="65"/>
    </row>
    <row r="45" spans="1:63">
      <c r="A45" s="63" t="s">
        <v>450</v>
      </c>
      <c r="B45" s="63"/>
      <c r="C45" s="63"/>
      <c r="D45" s="63"/>
      <c r="E45" s="98"/>
      <c r="F45" s="63"/>
      <c r="G45" s="63"/>
      <c r="H45" s="63"/>
      <c r="I45" s="98"/>
      <c r="J45" s="63"/>
      <c r="K45" s="63"/>
      <c r="L45" s="63"/>
      <c r="M45" s="98"/>
      <c r="N45" s="63"/>
      <c r="O45" s="63"/>
      <c r="P45" s="63"/>
      <c r="Q45" s="98"/>
      <c r="R45" s="92">
        <f t="shared" si="7"/>
        <v>0</v>
      </c>
      <c r="S45" s="70">
        <f t="shared" si="9"/>
        <v>0</v>
      </c>
      <c r="T45" s="91"/>
      <c r="U45" s="91"/>
      <c r="V45" s="91"/>
      <c r="W45" s="91"/>
      <c r="X45" s="91"/>
      <c r="Y45" s="65"/>
      <c r="Z45" s="65"/>
      <c r="AA45" s="65"/>
      <c r="AB45" s="65"/>
      <c r="AC45" s="65"/>
      <c r="AD45" s="65"/>
      <c r="AE45" s="65"/>
      <c r="AG45" s="63" t="s">
        <v>450</v>
      </c>
      <c r="AH45" s="63"/>
      <c r="AI45" s="63"/>
      <c r="AJ45" s="63"/>
      <c r="AK45" s="98"/>
      <c r="AL45" s="63"/>
      <c r="AM45" s="63"/>
      <c r="AN45" s="63"/>
      <c r="AO45" s="98"/>
      <c r="AP45" s="63"/>
      <c r="AQ45" s="63"/>
      <c r="AR45" s="63"/>
      <c r="AS45" s="98"/>
      <c r="AT45" s="63"/>
      <c r="AU45" s="63"/>
      <c r="AV45" s="63"/>
      <c r="AW45" s="98"/>
      <c r="AX45" s="92">
        <f t="shared" si="8"/>
        <v>0</v>
      </c>
      <c r="AY45" s="70">
        <f t="shared" si="10"/>
        <v>0</v>
      </c>
      <c r="AZ45" s="65"/>
      <c r="BA45" s="65"/>
      <c r="BB45" s="65"/>
      <c r="BC45" s="65"/>
      <c r="BD45" s="65"/>
      <c r="BE45" s="65"/>
      <c r="BF45" s="65"/>
      <c r="BG45" s="65"/>
      <c r="BH45" s="65"/>
      <c r="BI45" s="63"/>
      <c r="BJ45" s="63"/>
      <c r="BK45" s="63"/>
    </row>
    <row r="46" spans="1:63">
      <c r="A46" s="63" t="s">
        <v>451</v>
      </c>
      <c r="B46" s="63"/>
      <c r="C46" s="63"/>
      <c r="D46" s="63"/>
      <c r="E46" s="98"/>
      <c r="F46" s="63"/>
      <c r="G46" s="63"/>
      <c r="H46" s="63"/>
      <c r="I46" s="98"/>
      <c r="J46" s="63"/>
      <c r="K46" s="63"/>
      <c r="L46" s="63"/>
      <c r="M46" s="98"/>
      <c r="N46" s="63"/>
      <c r="O46" s="63"/>
      <c r="P46" s="63"/>
      <c r="Q46" s="98"/>
      <c r="R46" s="92">
        <f t="shared" si="7"/>
        <v>0</v>
      </c>
      <c r="S46" s="70">
        <f t="shared" si="9"/>
        <v>0</v>
      </c>
      <c r="T46" s="91"/>
      <c r="U46" s="91"/>
      <c r="V46" s="91"/>
      <c r="W46" s="91"/>
      <c r="X46" s="91"/>
      <c r="Y46" s="65"/>
      <c r="Z46" s="65"/>
      <c r="AA46" s="65"/>
      <c r="AB46" s="65"/>
      <c r="AC46" s="65"/>
      <c r="AD46" s="65"/>
      <c r="AE46" s="65"/>
      <c r="AG46" s="63" t="s">
        <v>451</v>
      </c>
      <c r="AH46" s="63"/>
      <c r="AI46" s="63"/>
      <c r="AJ46" s="63"/>
      <c r="AK46" s="98"/>
      <c r="AL46" s="63"/>
      <c r="AM46" s="63"/>
      <c r="AN46" s="63"/>
      <c r="AO46" s="98"/>
      <c r="AP46" s="63"/>
      <c r="AQ46" s="63"/>
      <c r="AR46" s="63"/>
      <c r="AS46" s="98"/>
      <c r="AT46" s="63"/>
      <c r="AU46" s="63"/>
      <c r="AV46" s="63"/>
      <c r="AW46" s="98"/>
      <c r="AX46" s="92">
        <f t="shared" si="8"/>
        <v>0</v>
      </c>
      <c r="AY46" s="70">
        <f t="shared" si="10"/>
        <v>0</v>
      </c>
      <c r="AZ46" s="65"/>
      <c r="BA46" s="65"/>
      <c r="BB46" s="65"/>
      <c r="BC46" s="65"/>
      <c r="BD46" s="65"/>
      <c r="BE46" s="65"/>
      <c r="BF46" s="65"/>
      <c r="BG46" s="65"/>
      <c r="BH46" s="65"/>
      <c r="BI46" s="63"/>
      <c r="BJ46" s="63"/>
      <c r="BK46" s="63"/>
    </row>
    <row r="47" spans="1:63">
      <c r="A47" s="63" t="s">
        <v>452</v>
      </c>
      <c r="B47" s="63"/>
      <c r="C47" s="63"/>
      <c r="D47" s="63"/>
      <c r="E47" s="98"/>
      <c r="F47" s="63"/>
      <c r="G47" s="63"/>
      <c r="H47" s="63"/>
      <c r="I47" s="98"/>
      <c r="J47" s="63"/>
      <c r="K47" s="63"/>
      <c r="L47" s="63"/>
      <c r="M47" s="98"/>
      <c r="N47" s="63"/>
      <c r="O47" s="63"/>
      <c r="P47" s="63"/>
      <c r="Q47" s="98"/>
      <c r="R47" s="92">
        <f t="shared" si="7"/>
        <v>0</v>
      </c>
      <c r="S47" s="70">
        <f t="shared" si="9"/>
        <v>0</v>
      </c>
      <c r="T47" s="91"/>
      <c r="U47" s="91"/>
      <c r="V47" s="91"/>
      <c r="W47" s="91"/>
      <c r="X47" s="91"/>
      <c r="Y47" s="65"/>
      <c r="Z47" s="65"/>
      <c r="AA47" s="65"/>
      <c r="AB47" s="65"/>
      <c r="AC47" s="65"/>
      <c r="AD47" s="65"/>
      <c r="AE47" s="65"/>
      <c r="AG47" s="63" t="s">
        <v>452</v>
      </c>
      <c r="AH47" s="63"/>
      <c r="AI47" s="63"/>
      <c r="AJ47" s="63"/>
      <c r="AK47" s="98"/>
      <c r="AL47" s="63"/>
      <c r="AM47" s="63"/>
      <c r="AN47" s="63"/>
      <c r="AO47" s="98"/>
      <c r="AP47" s="63"/>
      <c r="AQ47" s="63"/>
      <c r="AR47" s="63"/>
      <c r="AS47" s="98"/>
      <c r="AT47" s="63"/>
      <c r="AU47" s="63"/>
      <c r="AV47" s="63"/>
      <c r="AW47" s="98"/>
      <c r="AX47" s="92">
        <f t="shared" si="8"/>
        <v>0</v>
      </c>
      <c r="AY47" s="70">
        <f t="shared" si="10"/>
        <v>0</v>
      </c>
      <c r="AZ47" s="65"/>
      <c r="BA47" s="65"/>
      <c r="BB47" s="65"/>
      <c r="BC47" s="65"/>
      <c r="BD47" s="65"/>
      <c r="BE47" s="65"/>
      <c r="BF47" s="65"/>
      <c r="BG47" s="65"/>
      <c r="BH47" s="65"/>
      <c r="BI47" s="63"/>
      <c r="BJ47" s="63"/>
      <c r="BK47" s="63"/>
    </row>
    <row r="48" spans="1:63">
      <c r="A48" s="63" t="s">
        <v>453</v>
      </c>
      <c r="B48" s="63"/>
      <c r="C48" s="63"/>
      <c r="D48" s="63"/>
      <c r="E48" s="98"/>
      <c r="F48" s="63"/>
      <c r="G48" s="63"/>
      <c r="H48" s="63"/>
      <c r="I48" s="98"/>
      <c r="J48" s="63"/>
      <c r="K48" s="63"/>
      <c r="L48" s="63"/>
      <c r="M48" s="98"/>
      <c r="N48" s="63"/>
      <c r="O48" s="63"/>
      <c r="P48" s="63"/>
      <c r="Q48" s="98"/>
      <c r="R48" s="92">
        <f t="shared" si="7"/>
        <v>0</v>
      </c>
      <c r="S48" s="70">
        <f t="shared" si="9"/>
        <v>0</v>
      </c>
      <c r="T48" s="91"/>
      <c r="U48" s="91"/>
      <c r="V48" s="91"/>
      <c r="W48" s="91"/>
      <c r="X48" s="91"/>
      <c r="Y48" s="65"/>
      <c r="Z48" s="65"/>
      <c r="AA48" s="65"/>
      <c r="AB48" s="65"/>
      <c r="AC48" s="65"/>
      <c r="AD48" s="65"/>
      <c r="AE48" s="65"/>
      <c r="AG48" s="63" t="s">
        <v>453</v>
      </c>
      <c r="AH48" s="63"/>
      <c r="AI48" s="63"/>
      <c r="AJ48" s="63"/>
      <c r="AK48" s="98"/>
      <c r="AL48" s="63"/>
      <c r="AM48" s="63"/>
      <c r="AN48" s="63"/>
      <c r="AO48" s="98"/>
      <c r="AP48" s="63"/>
      <c r="AQ48" s="63"/>
      <c r="AR48" s="63"/>
      <c r="AS48" s="98"/>
      <c r="AT48" s="63"/>
      <c r="AU48" s="63"/>
      <c r="AV48" s="63"/>
      <c r="AW48" s="98"/>
      <c r="AX48" s="92">
        <f t="shared" si="8"/>
        <v>0</v>
      </c>
      <c r="AY48" s="70">
        <f t="shared" si="10"/>
        <v>0</v>
      </c>
      <c r="AZ48" s="65"/>
      <c r="BA48" s="65"/>
      <c r="BB48" s="65"/>
      <c r="BC48" s="65"/>
      <c r="BD48" s="65"/>
      <c r="BE48" s="65"/>
      <c r="BF48" s="65"/>
      <c r="BG48" s="65"/>
      <c r="BH48" s="65"/>
      <c r="BI48" s="65"/>
      <c r="BJ48" s="65"/>
      <c r="BK48" s="65"/>
    </row>
    <row r="49" spans="1:63">
      <c r="A49" s="63" t="s">
        <v>454</v>
      </c>
      <c r="B49" s="63"/>
      <c r="C49" s="63"/>
      <c r="D49" s="63"/>
      <c r="E49" s="98"/>
      <c r="F49" s="63"/>
      <c r="G49" s="63"/>
      <c r="H49" s="63"/>
      <c r="I49" s="98"/>
      <c r="J49" s="63"/>
      <c r="K49" s="63"/>
      <c r="L49" s="63"/>
      <c r="M49" s="98"/>
      <c r="N49" s="63"/>
      <c r="O49" s="63"/>
      <c r="P49" s="63"/>
      <c r="Q49" s="98"/>
      <c r="R49" s="92">
        <f t="shared" si="7"/>
        <v>0</v>
      </c>
      <c r="S49" s="70">
        <f t="shared" si="9"/>
        <v>0</v>
      </c>
      <c r="T49" s="91"/>
      <c r="U49" s="91"/>
      <c r="V49" s="91"/>
      <c r="W49" s="91"/>
      <c r="X49" s="91"/>
      <c r="Y49" s="65"/>
      <c r="Z49" s="65"/>
      <c r="AA49" s="65"/>
      <c r="AB49" s="65"/>
      <c r="AC49" s="65"/>
      <c r="AD49" s="65"/>
      <c r="AE49" s="65"/>
      <c r="AG49" s="63" t="s">
        <v>454</v>
      </c>
      <c r="AH49" s="63"/>
      <c r="AI49" s="63"/>
      <c r="AJ49" s="63"/>
      <c r="AK49" s="98"/>
      <c r="AL49" s="63"/>
      <c r="AM49" s="63"/>
      <c r="AN49" s="63"/>
      <c r="AO49" s="98"/>
      <c r="AP49" s="63"/>
      <c r="AQ49" s="63"/>
      <c r="AR49" s="63"/>
      <c r="AS49" s="98"/>
      <c r="AT49" s="63"/>
      <c r="AU49" s="63"/>
      <c r="AV49" s="63"/>
      <c r="AW49" s="98"/>
      <c r="AX49" s="92">
        <f t="shared" si="8"/>
        <v>0</v>
      </c>
      <c r="AY49" s="70">
        <f t="shared" si="10"/>
        <v>0</v>
      </c>
      <c r="AZ49" s="65"/>
      <c r="BA49" s="65"/>
      <c r="BB49" s="65"/>
      <c r="BC49" s="65"/>
      <c r="BD49" s="65"/>
      <c r="BE49" s="65"/>
      <c r="BF49" s="65"/>
      <c r="BG49" s="65"/>
      <c r="BH49" s="65"/>
      <c r="BI49" s="65"/>
      <c r="BJ49" s="65"/>
      <c r="BK49" s="65"/>
    </row>
    <row r="50" spans="1:63">
      <c r="A50" s="63" t="s">
        <v>455</v>
      </c>
      <c r="B50" s="63"/>
      <c r="C50" s="63"/>
      <c r="D50" s="63"/>
      <c r="E50" s="98"/>
      <c r="F50" s="63"/>
      <c r="G50" s="63"/>
      <c r="H50" s="63"/>
      <c r="I50" s="98"/>
      <c r="J50" s="63"/>
      <c r="K50" s="63"/>
      <c r="L50" s="63"/>
      <c r="M50" s="98"/>
      <c r="N50" s="63"/>
      <c r="O50" s="63"/>
      <c r="P50" s="63"/>
      <c r="Q50" s="98"/>
      <c r="R50" s="92">
        <f t="shared" si="7"/>
        <v>0</v>
      </c>
      <c r="S50" s="70">
        <f t="shared" si="9"/>
        <v>0</v>
      </c>
      <c r="T50" s="91"/>
      <c r="U50" s="91"/>
      <c r="V50" s="91"/>
      <c r="W50" s="91"/>
      <c r="X50" s="91"/>
      <c r="Y50" s="65"/>
      <c r="Z50" s="65"/>
      <c r="AA50" s="65"/>
      <c r="AB50" s="65"/>
      <c r="AC50" s="65"/>
      <c r="AD50" s="65"/>
      <c r="AE50" s="65"/>
      <c r="AG50" s="63" t="s">
        <v>455</v>
      </c>
      <c r="AH50" s="63"/>
      <c r="AI50" s="63"/>
      <c r="AJ50" s="63"/>
      <c r="AK50" s="98"/>
      <c r="AL50" s="63"/>
      <c r="AM50" s="63"/>
      <c r="AN50" s="63"/>
      <c r="AO50" s="98"/>
      <c r="AP50" s="63"/>
      <c r="AQ50" s="63"/>
      <c r="AR50" s="63"/>
      <c r="AS50" s="98"/>
      <c r="AT50" s="63"/>
      <c r="AU50" s="63"/>
      <c r="AV50" s="63"/>
      <c r="AW50" s="98"/>
      <c r="AX50" s="92">
        <f t="shared" si="8"/>
        <v>0</v>
      </c>
      <c r="AY50" s="70">
        <f t="shared" si="10"/>
        <v>0</v>
      </c>
      <c r="AZ50" s="65"/>
      <c r="BA50" s="65"/>
      <c r="BB50" s="65"/>
      <c r="BC50" s="65"/>
      <c r="BD50" s="65"/>
      <c r="BE50" s="65"/>
      <c r="BF50" s="65"/>
      <c r="BG50" s="65"/>
      <c r="BH50" s="65"/>
      <c r="BI50" s="65"/>
      <c r="BJ50" s="65"/>
      <c r="BK50" s="65"/>
    </row>
    <row r="51" spans="1:63">
      <c r="A51" s="63" t="s">
        <v>456</v>
      </c>
      <c r="B51" s="63"/>
      <c r="C51" s="63"/>
      <c r="D51" s="63"/>
      <c r="E51" s="98"/>
      <c r="F51" s="63"/>
      <c r="G51" s="63"/>
      <c r="H51" s="63"/>
      <c r="I51" s="98"/>
      <c r="J51" s="63"/>
      <c r="K51" s="63"/>
      <c r="L51" s="63"/>
      <c r="M51" s="98"/>
      <c r="N51" s="63"/>
      <c r="O51" s="63"/>
      <c r="P51" s="63"/>
      <c r="Q51" s="98"/>
      <c r="R51" s="92">
        <f t="shared" si="7"/>
        <v>0</v>
      </c>
      <c r="S51" s="70">
        <f t="shared" si="9"/>
        <v>0</v>
      </c>
      <c r="T51" s="91"/>
      <c r="U51" s="91"/>
      <c r="V51" s="91"/>
      <c r="W51" s="91"/>
      <c r="X51" s="91"/>
      <c r="Y51" s="65"/>
      <c r="Z51" s="65"/>
      <c r="AA51" s="65"/>
      <c r="AB51" s="65"/>
      <c r="AC51" s="65"/>
      <c r="AD51" s="65"/>
      <c r="AE51" s="65"/>
      <c r="AG51" s="63" t="s">
        <v>456</v>
      </c>
      <c r="AH51" s="63"/>
      <c r="AI51" s="63"/>
      <c r="AJ51" s="63"/>
      <c r="AK51" s="98"/>
      <c r="AL51" s="63"/>
      <c r="AM51" s="63"/>
      <c r="AN51" s="63"/>
      <c r="AO51" s="98"/>
      <c r="AP51" s="63"/>
      <c r="AQ51" s="63"/>
      <c r="AR51" s="63"/>
      <c r="AS51" s="98"/>
      <c r="AT51" s="63"/>
      <c r="AU51" s="63"/>
      <c r="AV51" s="63"/>
      <c r="AW51" s="98"/>
      <c r="AX51" s="92">
        <f t="shared" si="8"/>
        <v>0</v>
      </c>
      <c r="AY51" s="70">
        <f t="shared" si="10"/>
        <v>0</v>
      </c>
      <c r="AZ51" s="65"/>
      <c r="BA51" s="65"/>
      <c r="BB51" s="65"/>
      <c r="BC51" s="65"/>
      <c r="BD51" s="65"/>
      <c r="BE51" s="65"/>
      <c r="BF51" s="65"/>
      <c r="BG51" s="65"/>
      <c r="BH51" s="65"/>
      <c r="BI51" s="65"/>
      <c r="BJ51" s="65"/>
      <c r="BK51" s="65"/>
    </row>
    <row r="52" spans="1:63">
      <c r="A52" s="63" t="s">
        <v>457</v>
      </c>
      <c r="B52" s="63"/>
      <c r="C52" s="63"/>
      <c r="D52" s="63"/>
      <c r="E52" s="98"/>
      <c r="F52" s="63"/>
      <c r="G52" s="63"/>
      <c r="H52" s="63"/>
      <c r="I52" s="98"/>
      <c r="J52" s="63"/>
      <c r="K52" s="63"/>
      <c r="L52" s="63"/>
      <c r="M52" s="98"/>
      <c r="N52" s="63"/>
      <c r="O52" s="63"/>
      <c r="P52" s="63"/>
      <c r="Q52" s="98"/>
      <c r="R52" s="92">
        <f t="shared" si="7"/>
        <v>0</v>
      </c>
      <c r="S52" s="70">
        <f t="shared" si="9"/>
        <v>0</v>
      </c>
      <c r="T52" s="91"/>
      <c r="U52" s="91"/>
      <c r="V52" s="91"/>
      <c r="W52" s="91"/>
      <c r="X52" s="91"/>
      <c r="Y52" s="65"/>
      <c r="Z52" s="65"/>
      <c r="AA52" s="65"/>
      <c r="AB52" s="65"/>
      <c r="AC52" s="65"/>
      <c r="AD52" s="65"/>
      <c r="AE52" s="65"/>
      <c r="AG52" s="63" t="s">
        <v>457</v>
      </c>
      <c r="AH52" s="63"/>
      <c r="AI52" s="63"/>
      <c r="AJ52" s="63"/>
      <c r="AK52" s="98"/>
      <c r="AL52" s="63"/>
      <c r="AM52" s="63"/>
      <c r="AN52" s="63"/>
      <c r="AO52" s="98"/>
      <c r="AP52" s="63"/>
      <c r="AQ52" s="63"/>
      <c r="AR52" s="63"/>
      <c r="AS52" s="98"/>
      <c r="AT52" s="63"/>
      <c r="AU52" s="63"/>
      <c r="AV52" s="63"/>
      <c r="AW52" s="98"/>
      <c r="AX52" s="92">
        <f t="shared" si="8"/>
        <v>0</v>
      </c>
      <c r="AY52" s="70">
        <f t="shared" si="10"/>
        <v>0</v>
      </c>
      <c r="AZ52" s="65"/>
      <c r="BA52" s="65"/>
      <c r="BB52" s="65"/>
      <c r="BC52" s="65"/>
      <c r="BD52" s="65"/>
      <c r="BE52" s="65"/>
      <c r="BF52" s="65"/>
      <c r="BG52" s="65"/>
      <c r="BH52" s="65"/>
      <c r="BI52" s="65"/>
      <c r="BJ52" s="65"/>
      <c r="BK52" s="65"/>
    </row>
    <row r="53" spans="1:63">
      <c r="A53" s="63" t="s">
        <v>458</v>
      </c>
      <c r="B53" s="63"/>
      <c r="C53" s="63"/>
      <c r="D53" s="63"/>
      <c r="E53" s="98"/>
      <c r="F53" s="63"/>
      <c r="G53" s="63"/>
      <c r="H53" s="63"/>
      <c r="I53" s="98"/>
      <c r="J53" s="63"/>
      <c r="K53" s="63"/>
      <c r="L53" s="63"/>
      <c r="M53" s="98"/>
      <c r="N53" s="63"/>
      <c r="O53" s="63"/>
      <c r="P53" s="63"/>
      <c r="Q53" s="98"/>
      <c r="R53" s="92">
        <f t="shared" si="7"/>
        <v>0</v>
      </c>
      <c r="S53" s="70">
        <f t="shared" si="9"/>
        <v>0</v>
      </c>
      <c r="T53" s="91"/>
      <c r="U53" s="91"/>
      <c r="V53" s="91"/>
      <c r="W53" s="91"/>
      <c r="X53" s="91"/>
      <c r="Y53" s="65"/>
      <c r="Z53" s="65"/>
      <c r="AA53" s="65"/>
      <c r="AB53" s="65"/>
      <c r="AC53" s="65"/>
      <c r="AD53" s="65"/>
      <c r="AE53" s="65"/>
      <c r="AG53" s="63" t="s">
        <v>458</v>
      </c>
      <c r="AH53" s="63"/>
      <c r="AI53" s="63"/>
      <c r="AJ53" s="63"/>
      <c r="AK53" s="98"/>
      <c r="AL53" s="63"/>
      <c r="AM53" s="63"/>
      <c r="AN53" s="63"/>
      <c r="AO53" s="98"/>
      <c r="AP53" s="63"/>
      <c r="AQ53" s="63"/>
      <c r="AR53" s="63"/>
      <c r="AS53" s="98"/>
      <c r="AT53" s="63"/>
      <c r="AU53" s="63"/>
      <c r="AV53" s="63"/>
      <c r="AW53" s="98"/>
      <c r="AX53" s="92">
        <f t="shared" si="8"/>
        <v>0</v>
      </c>
      <c r="AY53" s="70">
        <f t="shared" si="10"/>
        <v>0</v>
      </c>
      <c r="AZ53" s="65"/>
      <c r="BA53" s="65"/>
      <c r="BB53" s="65"/>
      <c r="BC53" s="65"/>
      <c r="BD53" s="65"/>
      <c r="BE53" s="65"/>
      <c r="BF53" s="65"/>
      <c r="BG53" s="65"/>
      <c r="BH53" s="65"/>
      <c r="BI53" s="65"/>
      <c r="BJ53" s="65"/>
      <c r="BK53" s="65"/>
    </row>
    <row r="54" spans="1:63">
      <c r="A54" s="63" t="s">
        <v>459</v>
      </c>
      <c r="B54" s="63"/>
      <c r="C54" s="63"/>
      <c r="D54" s="63"/>
      <c r="E54" s="98"/>
      <c r="F54" s="63"/>
      <c r="G54" s="63"/>
      <c r="H54" s="63"/>
      <c r="I54" s="98"/>
      <c r="J54" s="63"/>
      <c r="K54" s="63"/>
      <c r="L54" s="63"/>
      <c r="M54" s="98"/>
      <c r="N54" s="63"/>
      <c r="O54" s="63"/>
      <c r="P54" s="63"/>
      <c r="Q54" s="98"/>
      <c r="R54" s="92">
        <f t="shared" si="7"/>
        <v>0</v>
      </c>
      <c r="S54" s="70">
        <f t="shared" si="9"/>
        <v>0</v>
      </c>
      <c r="T54" s="91"/>
      <c r="U54" s="91"/>
      <c r="V54" s="91"/>
      <c r="W54" s="91"/>
      <c r="X54" s="91"/>
      <c r="Y54" s="65"/>
      <c r="Z54" s="65"/>
      <c r="AA54" s="65"/>
      <c r="AB54" s="65"/>
      <c r="AC54" s="65"/>
      <c r="AD54" s="65"/>
      <c r="AE54" s="65"/>
      <c r="AG54" s="63" t="s">
        <v>459</v>
      </c>
      <c r="AH54" s="63"/>
      <c r="AI54" s="63"/>
      <c r="AJ54" s="63"/>
      <c r="AK54" s="98"/>
      <c r="AL54" s="63"/>
      <c r="AM54" s="63"/>
      <c r="AN54" s="63"/>
      <c r="AO54" s="98"/>
      <c r="AP54" s="63"/>
      <c r="AQ54" s="63"/>
      <c r="AR54" s="63"/>
      <c r="AS54" s="98"/>
      <c r="AT54" s="63"/>
      <c r="AU54" s="63"/>
      <c r="AV54" s="63"/>
      <c r="AW54" s="98"/>
      <c r="AX54" s="92">
        <f t="shared" si="8"/>
        <v>0</v>
      </c>
      <c r="AY54" s="70">
        <f t="shared" si="10"/>
        <v>0</v>
      </c>
      <c r="AZ54" s="65"/>
      <c r="BA54" s="65"/>
      <c r="BB54" s="65"/>
      <c r="BC54" s="65"/>
      <c r="BD54" s="65"/>
      <c r="BE54" s="65"/>
      <c r="BF54" s="65"/>
      <c r="BG54" s="65"/>
      <c r="BH54" s="65"/>
      <c r="BI54" s="65"/>
      <c r="BJ54" s="65"/>
      <c r="BK54" s="65"/>
    </row>
    <row r="55" spans="1:63">
      <c r="A55" s="63" t="s">
        <v>460</v>
      </c>
      <c r="B55" s="63"/>
      <c r="C55" s="63"/>
      <c r="D55" s="63"/>
      <c r="E55" s="98"/>
      <c r="F55" s="63"/>
      <c r="G55" s="63"/>
      <c r="H55" s="63"/>
      <c r="I55" s="98"/>
      <c r="J55" s="63"/>
      <c r="K55" s="63"/>
      <c r="L55" s="63"/>
      <c r="M55" s="98"/>
      <c r="N55" s="63"/>
      <c r="O55" s="63"/>
      <c r="P55" s="63"/>
      <c r="Q55" s="98"/>
      <c r="R55" s="92">
        <f t="shared" si="7"/>
        <v>0</v>
      </c>
      <c r="S55" s="70">
        <f t="shared" si="9"/>
        <v>0</v>
      </c>
      <c r="T55" s="91"/>
      <c r="U55" s="91"/>
      <c r="V55" s="91"/>
      <c r="W55" s="91"/>
      <c r="X55" s="91"/>
      <c r="Y55" s="65"/>
      <c r="Z55" s="65"/>
      <c r="AA55" s="65"/>
      <c r="AB55" s="65"/>
      <c r="AC55" s="65"/>
      <c r="AD55" s="65"/>
      <c r="AE55" s="65"/>
      <c r="AG55" s="63" t="s">
        <v>460</v>
      </c>
      <c r="AH55" s="63"/>
      <c r="AI55" s="63"/>
      <c r="AJ55" s="63"/>
      <c r="AK55" s="98"/>
      <c r="AL55" s="63"/>
      <c r="AM55" s="63"/>
      <c r="AN55" s="63"/>
      <c r="AO55" s="98"/>
      <c r="AP55" s="63"/>
      <c r="AQ55" s="63"/>
      <c r="AR55" s="63"/>
      <c r="AS55" s="98"/>
      <c r="AT55" s="63"/>
      <c r="AU55" s="63"/>
      <c r="AV55" s="63"/>
      <c r="AW55" s="98"/>
      <c r="AX55" s="92">
        <f t="shared" si="8"/>
        <v>0</v>
      </c>
      <c r="AY55" s="70">
        <f t="shared" si="10"/>
        <v>0</v>
      </c>
      <c r="AZ55" s="65"/>
      <c r="BA55" s="65"/>
      <c r="BB55" s="65"/>
      <c r="BC55" s="65"/>
      <c r="BD55" s="65"/>
      <c r="BE55" s="65"/>
      <c r="BF55" s="65"/>
      <c r="BG55" s="65"/>
      <c r="BH55" s="65"/>
      <c r="BI55" s="65"/>
      <c r="BJ55" s="65"/>
      <c r="BK55" s="65"/>
    </row>
    <row r="56" spans="1:63">
      <c r="A56" s="63" t="s">
        <v>461</v>
      </c>
      <c r="B56" s="63"/>
      <c r="C56" s="63"/>
      <c r="D56" s="63"/>
      <c r="E56" s="98"/>
      <c r="F56" s="63"/>
      <c r="G56" s="63"/>
      <c r="H56" s="63"/>
      <c r="I56" s="98"/>
      <c r="J56" s="63"/>
      <c r="K56" s="63"/>
      <c r="L56" s="63"/>
      <c r="M56" s="98"/>
      <c r="N56" s="63"/>
      <c r="O56" s="63"/>
      <c r="P56" s="63"/>
      <c r="Q56" s="98"/>
      <c r="R56" s="92">
        <f t="shared" si="7"/>
        <v>0</v>
      </c>
      <c r="S56" s="70">
        <f t="shared" si="9"/>
        <v>0</v>
      </c>
      <c r="T56" s="91"/>
      <c r="U56" s="91"/>
      <c r="V56" s="91"/>
      <c r="W56" s="91"/>
      <c r="X56" s="91"/>
      <c r="Y56" s="65"/>
      <c r="Z56" s="65"/>
      <c r="AA56" s="65"/>
      <c r="AB56" s="65"/>
      <c r="AC56" s="65"/>
      <c r="AD56" s="65"/>
      <c r="AE56" s="65"/>
      <c r="AG56" s="63" t="s">
        <v>461</v>
      </c>
      <c r="AH56" s="63"/>
      <c r="AI56" s="63"/>
      <c r="AJ56" s="63"/>
      <c r="AK56" s="98"/>
      <c r="AL56" s="63"/>
      <c r="AM56" s="63"/>
      <c r="AN56" s="63"/>
      <c r="AO56" s="98"/>
      <c r="AP56" s="63"/>
      <c r="AQ56" s="63"/>
      <c r="AR56" s="63"/>
      <c r="AS56" s="98"/>
      <c r="AT56" s="63"/>
      <c r="AU56" s="63"/>
      <c r="AV56" s="63"/>
      <c r="AW56" s="98"/>
      <c r="AX56" s="92">
        <f t="shared" si="8"/>
        <v>0</v>
      </c>
      <c r="AY56" s="70">
        <f t="shared" si="10"/>
        <v>0</v>
      </c>
      <c r="AZ56" s="65"/>
      <c r="BA56" s="65"/>
      <c r="BB56" s="65"/>
      <c r="BC56" s="65"/>
      <c r="BD56" s="65"/>
      <c r="BE56" s="65"/>
      <c r="BF56" s="65"/>
      <c r="BG56" s="65"/>
      <c r="BH56" s="65"/>
      <c r="BI56" s="65"/>
      <c r="BJ56" s="65"/>
      <c r="BK56" s="65"/>
    </row>
    <row r="57" spans="1:63">
      <c r="A57" s="63" t="s">
        <v>462</v>
      </c>
      <c r="B57" s="63"/>
      <c r="C57" s="63"/>
      <c r="D57" s="63"/>
      <c r="E57" s="98"/>
      <c r="F57" s="63"/>
      <c r="G57" s="63"/>
      <c r="H57" s="63"/>
      <c r="I57" s="98"/>
      <c r="J57" s="63"/>
      <c r="K57" s="63"/>
      <c r="L57" s="63"/>
      <c r="M57" s="98"/>
      <c r="N57" s="63"/>
      <c r="O57" s="63"/>
      <c r="P57" s="63"/>
      <c r="Q57" s="98"/>
      <c r="R57" s="92">
        <f t="shared" si="7"/>
        <v>0</v>
      </c>
      <c r="S57" s="70">
        <f t="shared" si="9"/>
        <v>0</v>
      </c>
      <c r="T57" s="91"/>
      <c r="U57" s="91"/>
      <c r="V57" s="91"/>
      <c r="W57" s="91"/>
      <c r="X57" s="91"/>
      <c r="Y57" s="65"/>
      <c r="Z57" s="65"/>
      <c r="AA57" s="65"/>
      <c r="AB57" s="65"/>
      <c r="AC57" s="65"/>
      <c r="AD57" s="65"/>
      <c r="AE57" s="65"/>
      <c r="AG57" s="63" t="s">
        <v>462</v>
      </c>
      <c r="AH57" s="63"/>
      <c r="AI57" s="63"/>
      <c r="AJ57" s="63"/>
      <c r="AK57" s="98"/>
      <c r="AL57" s="63"/>
      <c r="AM57" s="63"/>
      <c r="AN57" s="63"/>
      <c r="AO57" s="98"/>
      <c r="AP57" s="63"/>
      <c r="AQ57" s="63"/>
      <c r="AR57" s="63"/>
      <c r="AS57" s="98"/>
      <c r="AT57" s="63"/>
      <c r="AU57" s="63"/>
      <c r="AV57" s="63"/>
      <c r="AW57" s="98"/>
      <c r="AX57" s="92">
        <f t="shared" si="8"/>
        <v>0</v>
      </c>
      <c r="AY57" s="70">
        <f t="shared" si="10"/>
        <v>0</v>
      </c>
      <c r="AZ57" s="65"/>
      <c r="BA57" s="65"/>
      <c r="BB57" s="65"/>
      <c r="BC57" s="65"/>
      <c r="BD57" s="65"/>
      <c r="BE57" s="65"/>
      <c r="BF57" s="65"/>
      <c r="BG57" s="65"/>
      <c r="BH57" s="65"/>
      <c r="BI57" s="65"/>
      <c r="BJ57" s="65"/>
      <c r="BK57" s="65"/>
    </row>
    <row r="58" spans="1:63">
      <c r="A58" s="67" t="s">
        <v>463</v>
      </c>
      <c r="B58" s="64">
        <f t="shared" ref="B58:Q58" si="11">SUM(B37:B57)</f>
        <v>0</v>
      </c>
      <c r="C58" s="64">
        <f t="shared" si="11"/>
        <v>0</v>
      </c>
      <c r="D58" s="64">
        <f t="shared" si="11"/>
        <v>0</v>
      </c>
      <c r="E58" s="99">
        <f t="shared" si="11"/>
        <v>0</v>
      </c>
      <c r="F58" s="64">
        <f t="shared" si="11"/>
        <v>0</v>
      </c>
      <c r="G58" s="64">
        <f t="shared" si="11"/>
        <v>0</v>
      </c>
      <c r="H58" s="64">
        <f t="shared" si="11"/>
        <v>0</v>
      </c>
      <c r="I58" s="99">
        <f t="shared" si="11"/>
        <v>0</v>
      </c>
      <c r="J58" s="64">
        <f t="shared" si="11"/>
        <v>0</v>
      </c>
      <c r="K58" s="64">
        <f t="shared" si="11"/>
        <v>0</v>
      </c>
      <c r="L58" s="64">
        <f t="shared" si="11"/>
        <v>0</v>
      </c>
      <c r="M58" s="99">
        <f t="shared" si="11"/>
        <v>0</v>
      </c>
      <c r="N58" s="64">
        <f t="shared" si="11"/>
        <v>0</v>
      </c>
      <c r="O58" s="64">
        <f t="shared" si="11"/>
        <v>0</v>
      </c>
      <c r="P58" s="64">
        <f t="shared" si="11"/>
        <v>0</v>
      </c>
      <c r="Q58" s="99">
        <f t="shared" si="11"/>
        <v>0</v>
      </c>
      <c r="R58" s="64">
        <f t="shared" ref="R58:AE58" si="12">SUM(R37:R57)</f>
        <v>0</v>
      </c>
      <c r="S58" s="70">
        <f t="shared" si="12"/>
        <v>0</v>
      </c>
      <c r="T58" s="64">
        <f t="shared" si="12"/>
        <v>0</v>
      </c>
      <c r="U58" s="64">
        <f t="shared" si="12"/>
        <v>0</v>
      </c>
      <c r="V58" s="64">
        <f t="shared" si="12"/>
        <v>0</v>
      </c>
      <c r="W58" s="64">
        <f t="shared" si="12"/>
        <v>0</v>
      </c>
      <c r="X58" s="64">
        <f t="shared" si="12"/>
        <v>0</v>
      </c>
      <c r="Y58" s="64">
        <f t="shared" si="12"/>
        <v>0</v>
      </c>
      <c r="Z58" s="64">
        <f t="shared" si="12"/>
        <v>0</v>
      </c>
      <c r="AA58" s="64">
        <f t="shared" si="12"/>
        <v>0</v>
      </c>
      <c r="AB58" s="64">
        <f t="shared" si="12"/>
        <v>0</v>
      </c>
      <c r="AC58" s="64">
        <f t="shared" si="12"/>
        <v>0</v>
      </c>
      <c r="AD58" s="64">
        <f t="shared" si="12"/>
        <v>0</v>
      </c>
      <c r="AE58" s="64">
        <f t="shared" si="12"/>
        <v>0</v>
      </c>
      <c r="AG58" s="67" t="s">
        <v>463</v>
      </c>
      <c r="AH58" s="64">
        <f t="shared" ref="AH58:AW58" si="13">SUM(AH37:AH57)</f>
        <v>0</v>
      </c>
      <c r="AI58" s="64">
        <f t="shared" si="13"/>
        <v>0</v>
      </c>
      <c r="AJ58" s="64">
        <f t="shared" si="13"/>
        <v>0</v>
      </c>
      <c r="AK58" s="99">
        <f t="shared" si="13"/>
        <v>0</v>
      </c>
      <c r="AL58" s="64">
        <f t="shared" si="13"/>
        <v>0</v>
      </c>
      <c r="AM58" s="64">
        <f t="shared" si="13"/>
        <v>0</v>
      </c>
      <c r="AN58" s="64">
        <f t="shared" si="13"/>
        <v>0</v>
      </c>
      <c r="AO58" s="99">
        <f t="shared" si="13"/>
        <v>0</v>
      </c>
      <c r="AP58" s="64">
        <f t="shared" si="13"/>
        <v>0</v>
      </c>
      <c r="AQ58" s="64">
        <f t="shared" si="13"/>
        <v>0</v>
      </c>
      <c r="AR58" s="64">
        <f t="shared" si="13"/>
        <v>0</v>
      </c>
      <c r="AS58" s="99">
        <f t="shared" si="13"/>
        <v>0</v>
      </c>
      <c r="AT58" s="64">
        <f t="shared" si="13"/>
        <v>0</v>
      </c>
      <c r="AU58" s="64">
        <f t="shared" si="13"/>
        <v>0</v>
      </c>
      <c r="AV58" s="64">
        <f t="shared" si="13"/>
        <v>0</v>
      </c>
      <c r="AW58" s="99">
        <f t="shared" si="13"/>
        <v>0</v>
      </c>
      <c r="AX58" s="93">
        <f t="shared" ref="AX58:BK58" si="14">SUM(AX37:AX57)</f>
        <v>0</v>
      </c>
      <c r="AY58" s="71">
        <f t="shared" si="14"/>
        <v>0</v>
      </c>
      <c r="AZ58" s="64">
        <f t="shared" si="14"/>
        <v>0</v>
      </c>
      <c r="BA58" s="64">
        <f t="shared" si="14"/>
        <v>0</v>
      </c>
      <c r="BB58" s="64">
        <f t="shared" si="14"/>
        <v>0</v>
      </c>
      <c r="BC58" s="64">
        <f t="shared" si="14"/>
        <v>0</v>
      </c>
      <c r="BD58" s="64">
        <f t="shared" si="14"/>
        <v>0</v>
      </c>
      <c r="BE58" s="64">
        <f t="shared" si="14"/>
        <v>0</v>
      </c>
      <c r="BF58" s="64">
        <f t="shared" si="14"/>
        <v>0</v>
      </c>
      <c r="BG58" s="64">
        <f t="shared" si="14"/>
        <v>0</v>
      </c>
      <c r="BH58" s="64">
        <f t="shared" si="14"/>
        <v>0</v>
      </c>
      <c r="BI58" s="64">
        <f t="shared" si="14"/>
        <v>0</v>
      </c>
      <c r="BJ58" s="64">
        <f t="shared" si="14"/>
        <v>0</v>
      </c>
      <c r="BK58" s="64">
        <f t="shared" si="14"/>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headerFooter>
    <oddFooter>&amp;C_x000D_&amp;1#&amp;"Calibri"&amp;10&amp;K000000 Información Pública</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1:E35"/>
  <sheetViews>
    <sheetView zoomScale="120" zoomScaleNormal="120" workbookViewId="0">
      <selection activeCell="C8" sqref="C8:E8"/>
    </sheetView>
  </sheetViews>
  <sheetFormatPr baseColWidth="10" defaultColWidth="11.42578125" defaultRowHeight="15"/>
  <cols>
    <col min="1" max="1" width="21" customWidth="1"/>
    <col min="2" max="2" width="24.42578125" bestFit="1" customWidth="1"/>
    <col min="3" max="4" width="20.42578125" customWidth="1"/>
    <col min="5" max="5" width="24.28515625" customWidth="1"/>
  </cols>
  <sheetData>
    <row r="1" spans="1:5" s="2" customFormat="1" ht="16.5" customHeight="1">
      <c r="A1" s="580"/>
      <c r="B1" s="583" t="s">
        <v>0</v>
      </c>
      <c r="C1" s="583"/>
      <c r="D1" s="583"/>
      <c r="E1" s="127" t="s">
        <v>1</v>
      </c>
    </row>
    <row r="2" spans="1:5" s="2" customFormat="1" ht="20.25" customHeight="1">
      <c r="A2" s="581"/>
      <c r="B2" s="584" t="s">
        <v>2</v>
      </c>
      <c r="C2" s="584"/>
      <c r="D2" s="584"/>
      <c r="E2" s="128" t="s">
        <v>3</v>
      </c>
    </row>
    <row r="3" spans="1:5" s="2" customFormat="1" ht="30" customHeight="1">
      <c r="A3" s="581"/>
      <c r="B3" s="585" t="s">
        <v>4</v>
      </c>
      <c r="C3" s="585"/>
      <c r="D3" s="585"/>
      <c r="E3" s="128" t="s">
        <v>5</v>
      </c>
    </row>
    <row r="4" spans="1:5" s="2" customFormat="1" ht="16.5" customHeight="1" thickBot="1">
      <c r="A4" s="582"/>
      <c r="B4" s="407"/>
      <c r="C4" s="407"/>
      <c r="D4" s="407"/>
      <c r="E4" s="129" t="s">
        <v>470</v>
      </c>
    </row>
    <row r="5" spans="1:5" s="2" customFormat="1" ht="9" customHeight="1" thickBot="1">
      <c r="A5"/>
      <c r="B5"/>
      <c r="C5"/>
      <c r="D5"/>
      <c r="E5"/>
    </row>
    <row r="6" spans="1:5" ht="14.25" customHeight="1">
      <c r="A6" s="569" t="s">
        <v>471</v>
      </c>
      <c r="B6" s="338"/>
      <c r="C6" s="338"/>
      <c r="D6" s="338"/>
      <c r="E6" s="570"/>
    </row>
    <row r="7" spans="1:5" ht="15.75" customHeight="1" thickBot="1">
      <c r="A7" s="134" t="s">
        <v>472</v>
      </c>
      <c r="B7" s="135" t="s">
        <v>473</v>
      </c>
      <c r="C7" s="586" t="s">
        <v>474</v>
      </c>
      <c r="D7" s="586"/>
      <c r="E7" s="587"/>
    </row>
    <row r="8" spans="1:5" s="2" customFormat="1" ht="95.25" customHeight="1">
      <c r="A8" s="232">
        <v>45341</v>
      </c>
      <c r="B8" s="233" t="s">
        <v>475</v>
      </c>
      <c r="C8" s="574" t="s">
        <v>476</v>
      </c>
      <c r="D8" s="575"/>
      <c r="E8" s="576"/>
    </row>
    <row r="9" spans="1:5" ht="35.1" customHeight="1">
      <c r="A9" s="263">
        <v>45386</v>
      </c>
      <c r="B9" s="264" t="s">
        <v>475</v>
      </c>
      <c r="C9" s="577" t="s">
        <v>647</v>
      </c>
      <c r="D9" s="578"/>
      <c r="E9" s="579"/>
    </row>
    <row r="10" spans="1:5">
      <c r="A10" s="131"/>
      <c r="B10" s="130"/>
      <c r="C10" s="571"/>
      <c r="D10" s="572"/>
      <c r="E10" s="573"/>
    </row>
    <row r="11" spans="1:5">
      <c r="A11" s="131"/>
      <c r="B11" s="130"/>
      <c r="C11" s="571"/>
      <c r="D11" s="572"/>
      <c r="E11" s="573"/>
    </row>
    <row r="12" spans="1:5">
      <c r="A12" s="131"/>
      <c r="B12" s="130"/>
      <c r="C12" s="571"/>
      <c r="D12" s="572"/>
      <c r="E12" s="573"/>
    </row>
    <row r="13" spans="1:5">
      <c r="A13" s="131"/>
      <c r="B13" s="130"/>
      <c r="C13" s="571"/>
      <c r="D13" s="572"/>
      <c r="E13" s="573"/>
    </row>
    <row r="14" spans="1:5">
      <c r="A14" s="131"/>
      <c r="B14" s="130"/>
      <c r="C14" s="571"/>
      <c r="D14" s="572"/>
      <c r="E14" s="573"/>
    </row>
    <row r="15" spans="1:5">
      <c r="A15" s="131"/>
      <c r="B15" s="130"/>
      <c r="C15" s="571"/>
      <c r="D15" s="572"/>
      <c r="E15" s="573"/>
    </row>
    <row r="16" spans="1:5">
      <c r="A16" s="131"/>
      <c r="B16" s="130"/>
      <c r="C16" s="571"/>
      <c r="D16" s="572"/>
      <c r="E16" s="573"/>
    </row>
    <row r="17" spans="1:5">
      <c r="A17" s="131"/>
      <c r="B17" s="130"/>
      <c r="C17" s="571"/>
      <c r="D17" s="572"/>
      <c r="E17" s="573"/>
    </row>
    <row r="18" spans="1:5">
      <c r="A18" s="131"/>
      <c r="B18" s="130"/>
      <c r="C18" s="571"/>
      <c r="D18" s="572"/>
      <c r="E18" s="573"/>
    </row>
    <row r="19" spans="1:5">
      <c r="A19" s="131"/>
      <c r="B19" s="130"/>
      <c r="C19" s="571"/>
      <c r="D19" s="572"/>
      <c r="E19" s="573"/>
    </row>
    <row r="20" spans="1:5">
      <c r="A20" s="131"/>
      <c r="B20" s="130"/>
      <c r="C20" s="571"/>
      <c r="D20" s="572"/>
      <c r="E20" s="573"/>
    </row>
    <row r="21" spans="1:5">
      <c r="A21" s="131"/>
      <c r="B21" s="130"/>
      <c r="C21" s="571"/>
      <c r="D21" s="572"/>
      <c r="E21" s="573"/>
    </row>
    <row r="22" spans="1:5">
      <c r="A22" s="131"/>
      <c r="B22" s="130"/>
      <c r="C22" s="571"/>
      <c r="D22" s="572"/>
      <c r="E22" s="573"/>
    </row>
    <row r="23" spans="1:5">
      <c r="A23" s="131"/>
      <c r="B23" s="130"/>
      <c r="C23" s="571"/>
      <c r="D23" s="572"/>
      <c r="E23" s="573"/>
    </row>
    <row r="24" spans="1:5">
      <c r="A24" s="131"/>
      <c r="B24" s="130"/>
      <c r="C24" s="571"/>
      <c r="D24" s="572"/>
      <c r="E24" s="573"/>
    </row>
    <row r="25" spans="1:5">
      <c r="A25" s="131"/>
      <c r="B25" s="130"/>
      <c r="C25" s="571"/>
      <c r="D25" s="572"/>
      <c r="E25" s="573"/>
    </row>
    <row r="26" spans="1:5">
      <c r="A26" s="131"/>
      <c r="B26" s="130"/>
      <c r="C26" s="571"/>
      <c r="D26" s="572"/>
      <c r="E26" s="573"/>
    </row>
    <row r="27" spans="1:5">
      <c r="A27" s="131"/>
      <c r="B27" s="130"/>
      <c r="C27" s="571"/>
      <c r="D27" s="572"/>
      <c r="E27" s="573"/>
    </row>
    <row r="28" spans="1:5">
      <c r="A28" s="131"/>
      <c r="B28" s="130"/>
      <c r="C28" s="571"/>
      <c r="D28" s="572"/>
      <c r="E28" s="573"/>
    </row>
    <row r="29" spans="1:5">
      <c r="A29" s="131"/>
      <c r="B29" s="130"/>
      <c r="C29" s="571"/>
      <c r="D29" s="572"/>
      <c r="E29" s="573"/>
    </row>
    <row r="30" spans="1:5">
      <c r="A30" s="131"/>
      <c r="B30" s="130"/>
      <c r="C30" s="571"/>
      <c r="D30" s="572"/>
      <c r="E30" s="573"/>
    </row>
    <row r="31" spans="1:5">
      <c r="A31" s="131"/>
      <c r="B31" s="130"/>
      <c r="C31" s="571"/>
      <c r="D31" s="572"/>
      <c r="E31" s="573"/>
    </row>
    <row r="32" spans="1:5">
      <c r="A32" s="131"/>
      <c r="B32" s="130"/>
      <c r="C32" s="571"/>
      <c r="D32" s="572"/>
      <c r="E32" s="573"/>
    </row>
    <row r="33" spans="1:5">
      <c r="A33" s="131"/>
      <c r="B33" s="130"/>
      <c r="C33" s="571"/>
      <c r="D33" s="572"/>
      <c r="E33" s="573"/>
    </row>
    <row r="34" spans="1:5">
      <c r="A34" s="131"/>
      <c r="B34" s="130"/>
      <c r="C34" s="571"/>
      <c r="D34" s="572"/>
      <c r="E34" s="573"/>
    </row>
    <row r="35" spans="1:5" ht="15.75" thickBot="1">
      <c r="A35" s="132"/>
      <c r="B35" s="133"/>
      <c r="C35" s="566"/>
      <c r="D35" s="567"/>
      <c r="E35" s="568"/>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headerFooter>
    <oddFooter>&amp;C_x000D_&amp;1#&amp;"Calibri"&amp;10&amp;K000000 Información Pública</oddFooter>
  </headerFooter>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erificada xmlns="7e380ddb-9297-4d2e-bf28-676d793894d1" xsi:nil="true"/>
    <OK xmlns="7e380ddb-9297-4d2e-bf28-676d793894d1"/>
    <ESTADOOK xmlns="7e380ddb-9297-4d2e-bf28-676d793894d1">true</ESTADOOK>
    <SharedWithUsers xmlns="578a6d3d-8be8-4b83-8196-1711dda9f75b">
      <UserInfo>
        <DisplayName>Clara López García</DisplayName>
        <AccountId>72</AccountId>
        <AccountType/>
      </UserInfo>
      <UserInfo>
        <DisplayName>Maria del Carmen Morales Palomino</DisplayName>
        <AccountId>32</AccountId>
        <AccountType/>
      </UserInfo>
      <UserInfo>
        <DisplayName>Leidy Briyith Alvarez Yate</DisplayName>
        <AccountId>102</AccountId>
        <AccountType/>
      </UserInfo>
      <UserInfo>
        <DisplayName>Laura Carolina Avila Velosa</DisplayName>
        <AccountId>39</AccountId>
        <AccountType/>
      </UserInfo>
      <UserInfo>
        <DisplayName>Sol Angy Cortes Perez</DisplayName>
        <AccountId>40</AccountId>
        <AccountType/>
      </UserInfo>
      <UserInfo>
        <DisplayName>Sandra María Cifuentes Sandoval</DisplayName>
        <AccountId>36</AccountId>
        <AccountType/>
      </UserInfo>
      <UserInfo>
        <DisplayName>Sandra Janneth Acosta Cubillos</DisplayName>
        <AccountId>151</AccountId>
        <AccountType/>
      </UserInfo>
      <UserInfo>
        <DisplayName>Leidy Yohana Rodríguez Niño</DisplayName>
        <AccountId>38</AccountId>
        <AccountType/>
      </UserInfo>
      <UserInfo>
        <DisplayName>Maria Alejandra Munoz Dominguez</DisplayName>
        <AccountId>142</AccountId>
        <AccountType/>
      </UserInfo>
      <UserInfo>
        <DisplayName>Paola Elizabeth Mora Guerrero</DisplayName>
        <AccountId>37</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AB19D431F401743BFE4321ED84A1B1E" ma:contentTypeVersion="9" ma:contentTypeDescription="Crear nuevo documento." ma:contentTypeScope="" ma:versionID="45e6c763ac5eff627635e40074a77f48">
  <xsd:schema xmlns:xsd="http://www.w3.org/2001/XMLSchema" xmlns:xs="http://www.w3.org/2001/XMLSchema" xmlns:p="http://schemas.microsoft.com/office/2006/metadata/properties" xmlns:ns2="7e380ddb-9297-4d2e-bf28-676d793894d1" xmlns:ns3="578a6d3d-8be8-4b83-8196-1711dda9f75b" targetNamespace="http://schemas.microsoft.com/office/2006/metadata/properties" ma:root="true" ma:fieldsID="1d971ad9b5020d59bb2b97396d7b8db1" ns2:_="" ns3:_="">
    <xsd:import namespace="7e380ddb-9297-4d2e-bf28-676d793894d1"/>
    <xsd:import namespace="578a6d3d-8be8-4b83-8196-1711dda9f75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element ref="ns2:Verificada" minOccurs="0"/>
                <xsd:element ref="ns2:OK"/>
                <xsd:element ref="ns2:ESTADOOK"/>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80ddb-9297-4d2e-bf28-676d79389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Verificada" ma:index="14" nillable="true" ma:displayName="Verificada" ma:description="Verificación de soportes" ma:format="Dropdown" ma:internalName="Verificada">
      <xsd:simpleType>
        <xsd:restriction base="dms:Choice">
          <xsd:enumeration value="Si"/>
          <xsd:enumeration value="No"/>
        </xsd:restriction>
      </xsd:simpleType>
    </xsd:element>
    <xsd:element name="OK" ma:index="15" ma:displayName="Soporte verificado" ma:description="Soportes verificados" ma:format="RadioButtons" ma:indexed="true" ma:internalName="OK">
      <xsd:simpleType>
        <xsd:union memberTypes="dms:Text">
          <xsd:simpleType>
            <xsd:restriction base="dms:Choice">
              <xsd:enumeration value="SI"/>
              <xsd:enumeration value="NO"/>
            </xsd:restriction>
          </xsd:simpleType>
        </xsd:union>
      </xsd:simpleType>
    </xsd:element>
    <xsd:element name="ESTADOOK" ma:index="16" ma:displayName="ESTADO OK" ma:default="1" ma:description="Soportes verificados" ma:format="Dropdown" ma:internalName="ESTADOOK">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78a6d3d-8be8-4b83-8196-1711dda9f75b"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 ds:uri="7e380ddb-9297-4d2e-bf28-676d793894d1"/>
    <ds:schemaRef ds:uri="578a6d3d-8be8-4b83-8196-1711dda9f75b"/>
  </ds:schemaRefs>
</ds:datastoreItem>
</file>

<file path=customXml/itemProps3.xml><?xml version="1.0" encoding="utf-8"?>
<ds:datastoreItem xmlns:ds="http://schemas.openxmlformats.org/officeDocument/2006/customXml" ds:itemID="{E1670D53-68D2-4A24-8673-88FD07A3F1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80ddb-9297-4d2e-bf28-676d793894d1"/>
    <ds:schemaRef ds:uri="578a6d3d-8be8-4b83-8196-1711dda9f7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5</vt:i4>
      </vt:variant>
    </vt:vector>
  </HeadingPairs>
  <TitlesOfParts>
    <vt:vector size="16" baseType="lpstr">
      <vt:lpstr>Meta 1 PA proyecto</vt:lpstr>
      <vt:lpstr>Meta 4 PA proyecto</vt:lpstr>
      <vt:lpstr>Meta 5 PA proyecto</vt:lpstr>
      <vt:lpstr>Meta 6 PA proyecto</vt:lpstr>
      <vt:lpstr>Indicadores PA</vt:lpstr>
      <vt:lpstr>Siglas</vt:lpstr>
      <vt:lpstr>Hoja1</vt:lpstr>
      <vt:lpstr>Territorialización PA</vt:lpstr>
      <vt:lpstr>Control de Cambios</vt:lpstr>
      <vt:lpstr>Sigla</vt:lpstr>
      <vt:lpstr>LISTAS</vt:lpstr>
      <vt:lpstr>'Indicadores PA'!Área_de_impresión</vt:lpstr>
      <vt:lpstr>'Meta 1 PA proyecto'!Área_de_impresión</vt:lpstr>
      <vt:lpstr>'Meta 4 PA proyecto'!Área_de_impresión</vt:lpstr>
      <vt:lpstr>'Meta 5 PA proyecto'!Área_de_impresión</vt:lpstr>
      <vt:lpstr>'Meta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Cindy Rocio Lopez Villanueva</cp:lastModifiedBy>
  <cp:revision/>
  <dcterms:created xsi:type="dcterms:W3CDTF">2011-04-26T22:16:52Z</dcterms:created>
  <dcterms:modified xsi:type="dcterms:W3CDTF">2024-04-04T21:14:59Z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0x0101003AB19D431F401743BFE4321ED84A1B1E</vt:lpwstr>
  </property>
  <property fmtid="{D5CDD505-2E9C-101B-9397-08002B2CF9AE}" pid="3" name="MSIP_Label_21ce7ade-9104-4c19-8c21-3dd21d6d24ae_Enabled">
    <vt:lpwstr>true</vt:lpwstr>
  </property>
  <property fmtid="{D5CDD505-2E9C-101B-9397-08002B2CF9AE}" pid="4" name="MSIP_Label_21ce7ade-9104-4c19-8c21-3dd21d6d24ae_SetDate">
    <vt:lpwstr>2024-04-02T12:58:06Z</vt:lpwstr>
  </property>
  <property fmtid="{D5CDD505-2E9C-101B-9397-08002B2CF9AE}" pid="5" name="MSIP_Label_21ce7ade-9104-4c19-8c21-3dd21d6d24ae_Method">
    <vt:lpwstr>Standard</vt:lpwstr>
  </property>
  <property fmtid="{D5CDD505-2E9C-101B-9397-08002B2CF9AE}" pid="6" name="MSIP_Label_21ce7ade-9104-4c19-8c21-3dd21d6d24ae_Name">
    <vt:lpwstr>Información Pública</vt:lpwstr>
  </property>
  <property fmtid="{D5CDD505-2E9C-101B-9397-08002B2CF9AE}" pid="7" name="MSIP_Label_21ce7ade-9104-4c19-8c21-3dd21d6d24ae_SiteId">
    <vt:lpwstr>62014016-9db4-44c2-bf33-e4366b82fdaa</vt:lpwstr>
  </property>
  <property fmtid="{D5CDD505-2E9C-101B-9397-08002B2CF9AE}" pid="8" name="MSIP_Label_21ce7ade-9104-4c19-8c21-3dd21d6d24ae_ActionId">
    <vt:lpwstr>d4798639-1d3a-4259-8532-34d59acaae18</vt:lpwstr>
  </property>
  <property fmtid="{D5CDD505-2E9C-101B-9397-08002B2CF9AE}" pid="9" name="MSIP_Label_21ce7ade-9104-4c19-8c21-3dd21d6d24ae_ContentBits">
    <vt:lpwstr>2</vt:lpwstr>
  </property>
</Properties>
</file>