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676\"/>
    </mc:Choice>
  </mc:AlternateContent>
  <xr:revisionPtr revIDLastSave="0" documentId="13_ncr:1_{FAC0322B-C1EE-42C3-B179-0071E22EBDDE}" xr6:coauthVersionLast="47" xr6:coauthVersionMax="47" xr10:uidLastSave="{00000000-0000-0000-0000-000000000000}"/>
  <bookViews>
    <workbookView xWindow="-120" yWindow="-120" windowWidth="20730" windowHeight="11160" firstSheet="1" activeTab="4" xr2:uid="{00000000-000D-0000-FFFF-FFFF00000000}"/>
  </bookViews>
  <sheets>
    <sheet name="Meta 1_Paridad_Instancias" sheetId="45" r:id="rId1"/>
    <sheet name="Meta 2_Escuela" sheetId="44" r:id="rId2"/>
    <sheet name="Meta 4_Bancadas" sheetId="43" r:id="rId3"/>
    <sheet name="Meta 6_TEG_Instancias" sheetId="40" r:id="rId4"/>
    <sheet name="Indicadores PA" sheetId="36"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PA'!$A$12:$AY$12</definedName>
    <definedName name="_xlnm.Print_Area" localSheetId="4">'Indicadores PA'!$A$1:$AY$26</definedName>
    <definedName name="_xlnm.Print_Area" localSheetId="0">'Meta 1_Paridad_Instancias'!$A$1:$AE$42</definedName>
    <definedName name="_xlnm.Print_Area" localSheetId="1">'Meta 2_Escuela'!$A$1:$AE$42</definedName>
    <definedName name="_xlnm.Print_Area" localSheetId="2">'Meta 4_Bancadas'!$A$1:$AE$44</definedName>
    <definedName name="_xlnm.Print_Area" localSheetId="3">'Meta 6_TEG_Instancias'!$A$1:$AE$46</definedName>
    <definedName name="_xlnm.Print_Area" localSheetId="6">'Territorialización PA'!$A$1:$BK$88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36" l="1"/>
  <c r="AT20" i="36"/>
  <c r="AT19" i="36"/>
  <c r="P49" i="40" l="1"/>
  <c r="P36" i="45" l="1"/>
  <c r="C24" i="45"/>
  <c r="R88" i="37" l="1"/>
  <c r="Q88" i="37"/>
  <c r="P88" i="37"/>
  <c r="O88" i="37"/>
  <c r="N88" i="37"/>
  <c r="M88" i="37"/>
  <c r="L88" i="37"/>
  <c r="K88" i="37"/>
  <c r="J88" i="37"/>
  <c r="I88" i="37"/>
  <c r="H88" i="37"/>
  <c r="G88" i="37"/>
  <c r="F88" i="37"/>
  <c r="E88" i="37"/>
  <c r="D88" i="37"/>
  <c r="C88" i="37"/>
  <c r="B88" i="37"/>
  <c r="S87" i="37"/>
  <c r="S86" i="37"/>
  <c r="S85" i="37"/>
  <c r="S84" i="37"/>
  <c r="S83" i="37"/>
  <c r="S82" i="37"/>
  <c r="S81" i="37"/>
  <c r="S80" i="37"/>
  <c r="S79" i="37"/>
  <c r="S78" i="37"/>
  <c r="S77" i="37"/>
  <c r="S76" i="37"/>
  <c r="S75" i="37"/>
  <c r="S74" i="37"/>
  <c r="S73" i="37"/>
  <c r="S72" i="37"/>
  <c r="S71" i="37"/>
  <c r="S70" i="37"/>
  <c r="S69" i="37"/>
  <c r="S68" i="37"/>
  <c r="S67" i="37"/>
  <c r="Q60" i="37"/>
  <c r="P60" i="37"/>
  <c r="O60" i="37"/>
  <c r="N60" i="37"/>
  <c r="M60" i="37"/>
  <c r="L60" i="37"/>
  <c r="K60" i="37"/>
  <c r="J60" i="37"/>
  <c r="I60" i="37"/>
  <c r="H60" i="37"/>
  <c r="G60" i="37"/>
  <c r="F60" i="37"/>
  <c r="E60" i="37"/>
  <c r="D60" i="37"/>
  <c r="C60" i="37"/>
  <c r="B60" i="37"/>
  <c r="S59" i="37"/>
  <c r="R59" i="37"/>
  <c r="S58" i="37"/>
  <c r="R58" i="37"/>
  <c r="S57" i="37"/>
  <c r="R57" i="37"/>
  <c r="S56" i="37"/>
  <c r="R56" i="37"/>
  <c r="S55" i="37"/>
  <c r="R55" i="37"/>
  <c r="S54" i="37"/>
  <c r="R54" i="37"/>
  <c r="S53" i="37"/>
  <c r="R53" i="37"/>
  <c r="S52" i="37"/>
  <c r="R52" i="37"/>
  <c r="S51" i="37"/>
  <c r="R51" i="37"/>
  <c r="S50" i="37"/>
  <c r="R50" i="37"/>
  <c r="S49" i="37"/>
  <c r="R49" i="37"/>
  <c r="S48" i="37"/>
  <c r="R48" i="37"/>
  <c r="S47" i="37"/>
  <c r="R47" i="37"/>
  <c r="S46" i="37"/>
  <c r="R46" i="37"/>
  <c r="S45" i="37"/>
  <c r="R45" i="37"/>
  <c r="S44" i="37"/>
  <c r="R44" i="37"/>
  <c r="S43" i="37"/>
  <c r="R43" i="37"/>
  <c r="S42" i="37"/>
  <c r="R42" i="37"/>
  <c r="S41" i="37"/>
  <c r="R41" i="37"/>
  <c r="S40" i="37"/>
  <c r="R40" i="37"/>
  <c r="R60" i="37" s="1"/>
  <c r="S39" i="37"/>
  <c r="S60" i="37" s="1"/>
  <c r="Q32" i="37"/>
  <c r="P32" i="37"/>
  <c r="O32" i="37"/>
  <c r="N32" i="37"/>
  <c r="M32" i="37"/>
  <c r="L32" i="37"/>
  <c r="K32" i="37"/>
  <c r="J32" i="37"/>
  <c r="I32" i="37"/>
  <c r="H32" i="37"/>
  <c r="G32" i="37"/>
  <c r="F32" i="37"/>
  <c r="E32" i="37"/>
  <c r="D32" i="37"/>
  <c r="C32" i="37"/>
  <c r="B32" i="37"/>
  <c r="S31" i="37"/>
  <c r="R31" i="37"/>
  <c r="S30" i="37"/>
  <c r="R30" i="37"/>
  <c r="S29" i="37"/>
  <c r="R29" i="37"/>
  <c r="S28" i="37"/>
  <c r="R28" i="37"/>
  <c r="S27" i="37"/>
  <c r="R27" i="37"/>
  <c r="S26" i="37"/>
  <c r="R26" i="37"/>
  <c r="S25" i="37"/>
  <c r="R25" i="37"/>
  <c r="S24" i="37"/>
  <c r="R24" i="37"/>
  <c r="S23" i="37"/>
  <c r="R23" i="37"/>
  <c r="S22" i="37"/>
  <c r="R22" i="37"/>
  <c r="S21" i="37"/>
  <c r="R21" i="37"/>
  <c r="S20" i="37"/>
  <c r="R20" i="37"/>
  <c r="S19" i="37"/>
  <c r="R19" i="37"/>
  <c r="S18" i="37"/>
  <c r="R18" i="37"/>
  <c r="S17" i="37"/>
  <c r="R17" i="37"/>
  <c r="S16" i="37"/>
  <c r="R16" i="37"/>
  <c r="S15" i="37"/>
  <c r="R15" i="37"/>
  <c r="S14" i="37"/>
  <c r="R14" i="37"/>
  <c r="S13" i="37"/>
  <c r="R13" i="37"/>
  <c r="S12" i="37"/>
  <c r="R12" i="37"/>
  <c r="R32" i="37" s="1"/>
  <c r="S11" i="37"/>
  <c r="S32" i="37" l="1"/>
  <c r="S88" i="37"/>
  <c r="AC24" i="40"/>
  <c r="BK88" i="37" l="1"/>
  <c r="BJ88" i="37"/>
  <c r="BI88" i="37"/>
  <c r="BH88" i="37"/>
  <c r="BG88" i="37"/>
  <c r="BF88" i="37"/>
  <c r="BE88" i="37"/>
  <c r="BD88" i="37"/>
  <c r="BC88" i="37"/>
  <c r="BB88" i="37"/>
  <c r="BA88" i="37"/>
  <c r="AZ88" i="37"/>
  <c r="AW88" i="37"/>
  <c r="AV88" i="37"/>
  <c r="AU88" i="37"/>
  <c r="AT88" i="37"/>
  <c r="AS88" i="37"/>
  <c r="AR88" i="37"/>
  <c r="AQ88" i="37"/>
  <c r="AP88" i="37"/>
  <c r="AO88" i="37"/>
  <c r="AN88" i="37"/>
  <c r="AM88" i="37"/>
  <c r="AL88" i="37"/>
  <c r="AK88" i="37"/>
  <c r="AJ88" i="37"/>
  <c r="AI88" i="37"/>
  <c r="AH88" i="37"/>
  <c r="AE88" i="37"/>
  <c r="AD88" i="37"/>
  <c r="AC88" i="37"/>
  <c r="AB88" i="37"/>
  <c r="AA88" i="37"/>
  <c r="Z88" i="37"/>
  <c r="Y88" i="37"/>
  <c r="X88" i="37"/>
  <c r="W88" i="37"/>
  <c r="V88" i="37"/>
  <c r="U88" i="37"/>
  <c r="T88" i="37"/>
  <c r="AY87" i="37"/>
  <c r="AY86" i="37"/>
  <c r="AY85" i="37"/>
  <c r="AY84" i="37"/>
  <c r="AY83" i="37"/>
  <c r="AY82" i="37"/>
  <c r="AY81" i="37"/>
  <c r="AY80" i="37"/>
  <c r="AY79" i="37"/>
  <c r="AY78" i="37"/>
  <c r="AY77" i="37"/>
  <c r="AY76" i="37"/>
  <c r="AY75" i="37"/>
  <c r="AY74" i="37"/>
  <c r="AY73" i="37"/>
  <c r="AY72" i="37"/>
  <c r="AY71" i="37"/>
  <c r="AY70" i="37"/>
  <c r="AY69" i="37"/>
  <c r="AY68" i="37"/>
  <c r="AY67" i="37"/>
  <c r="AX67" i="37"/>
  <c r="AT17" i="36"/>
  <c r="AS16" i="36"/>
  <c r="AT16" i="36" s="1"/>
  <c r="AS15" i="36"/>
  <c r="AT15" i="36" s="1"/>
  <c r="AS14" i="36"/>
  <c r="P41" i="44"/>
  <c r="P35" i="44"/>
  <c r="P41" i="45"/>
  <c r="P35" i="45"/>
  <c r="P42" i="45"/>
  <c r="P30" i="45"/>
  <c r="AC25" i="45"/>
  <c r="N25" i="45"/>
  <c r="AC24" i="45"/>
  <c r="N24" i="45"/>
  <c r="AC23" i="45"/>
  <c r="N23" i="45"/>
  <c r="O23" i="45" s="1"/>
  <c r="AC22" i="45"/>
  <c r="N22" i="45"/>
  <c r="P42" i="44"/>
  <c r="P36" i="44"/>
  <c r="P30" i="44"/>
  <c r="AC25" i="44"/>
  <c r="N25" i="44"/>
  <c r="AC24" i="44"/>
  <c r="N24" i="44"/>
  <c r="AC23" i="44"/>
  <c r="N23" i="44"/>
  <c r="O23" i="44" s="1"/>
  <c r="AC22" i="44"/>
  <c r="N22" i="44"/>
  <c r="P44" i="43"/>
  <c r="P43" i="43"/>
  <c r="P42" i="43"/>
  <c r="P41" i="43"/>
  <c r="P30" i="43"/>
  <c r="AC25" i="43"/>
  <c r="N25" i="43"/>
  <c r="O25" i="43" s="1"/>
  <c r="AC24" i="43"/>
  <c r="N24" i="43"/>
  <c r="AC23" i="43"/>
  <c r="AD23" i="43" s="1"/>
  <c r="N23" i="43"/>
  <c r="O23" i="43" s="1"/>
  <c r="AC22" i="43"/>
  <c r="N22" i="43"/>
  <c r="AS18" i="36"/>
  <c r="AT18" i="36" s="1"/>
  <c r="N22" i="40"/>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AY59" i="37"/>
  <c r="AY58" i="37"/>
  <c r="AY57" i="37"/>
  <c r="AY56" i="37"/>
  <c r="AY55" i="37"/>
  <c r="AY54" i="37"/>
  <c r="AY53" i="37"/>
  <c r="AY52" i="37"/>
  <c r="AY51" i="37"/>
  <c r="AY50" i="37"/>
  <c r="AY49" i="37"/>
  <c r="AY48" i="37"/>
  <c r="AY47" i="37"/>
  <c r="AY46" i="37"/>
  <c r="AY45" i="37"/>
  <c r="AY44" i="37"/>
  <c r="AY43" i="37"/>
  <c r="AY42" i="37"/>
  <c r="AY41" i="37"/>
  <c r="AY40" i="37"/>
  <c r="AY39" i="37"/>
  <c r="AY60" i="37" s="1"/>
  <c r="AW32" i="37"/>
  <c r="AV32" i="37"/>
  <c r="AU32" i="37"/>
  <c r="AT32" i="37"/>
  <c r="AS32" i="37"/>
  <c r="AR32" i="37"/>
  <c r="AQ32" i="37"/>
  <c r="AP32" i="37"/>
  <c r="AO32" i="37"/>
  <c r="AN32" i="37"/>
  <c r="AM32" i="37"/>
  <c r="AL32" i="37"/>
  <c r="AK32" i="37"/>
  <c r="AJ32" i="37"/>
  <c r="AI32" i="37"/>
  <c r="AH32" i="37"/>
  <c r="AY12" i="37"/>
  <c r="AY13" i="37"/>
  <c r="AY14" i="37"/>
  <c r="AY15" i="37"/>
  <c r="AY16" i="37"/>
  <c r="AY17" i="37"/>
  <c r="AY18" i="37"/>
  <c r="AY19" i="37"/>
  <c r="AY20" i="37"/>
  <c r="AY21" i="37"/>
  <c r="AY22" i="37"/>
  <c r="AY23" i="37"/>
  <c r="AY24" i="37"/>
  <c r="AY25" i="37"/>
  <c r="AY26" i="37"/>
  <c r="AY27" i="37"/>
  <c r="AY28" i="37"/>
  <c r="AY29" i="37"/>
  <c r="AY30" i="37"/>
  <c r="AY31" i="37"/>
  <c r="AY11" i="37"/>
  <c r="AX14" i="37"/>
  <c r="AX15" i="37"/>
  <c r="AX16" i="37"/>
  <c r="AX17" i="37"/>
  <c r="AX18" i="37"/>
  <c r="AX19" i="37"/>
  <c r="AX20" i="37"/>
  <c r="AX21" i="37"/>
  <c r="AX22" i="37"/>
  <c r="N23" i="40"/>
  <c r="O23" i="40" s="1"/>
  <c r="T32" i="37"/>
  <c r="U32" i="37"/>
  <c r="V32" i="37"/>
  <c r="W32" i="37"/>
  <c r="X32" i="37"/>
  <c r="AZ32" i="37"/>
  <c r="BA32" i="37"/>
  <c r="BB32" i="37"/>
  <c r="BC32" i="37"/>
  <c r="BD32" i="37"/>
  <c r="BE32" i="37"/>
  <c r="AC25" i="40"/>
  <c r="AC23" i="40"/>
  <c r="AC22" i="40"/>
  <c r="N25" i="40"/>
  <c r="O25" i="40" s="1"/>
  <c r="N24" i="40"/>
  <c r="P46" i="40"/>
  <c r="P45" i="40"/>
  <c r="P44" i="40"/>
  <c r="P43" i="40"/>
  <c r="P42" i="40"/>
  <c r="P41" i="40"/>
  <c r="P30" i="40"/>
  <c r="AX12" i="37"/>
  <c r="AX13" i="37"/>
  <c r="AX23" i="37"/>
  <c r="AX24" i="37"/>
  <c r="AX25" i="37"/>
  <c r="AX26" i="37"/>
  <c r="AX27" i="37"/>
  <c r="AX28" i="37"/>
  <c r="AX29" i="37"/>
  <c r="AX30" i="37"/>
  <c r="AX31" i="37"/>
  <c r="AX11" i="37"/>
  <c r="Y32" i="37"/>
  <c r="Z32" i="37"/>
  <c r="AA32" i="37"/>
  <c r="AB32" i="37"/>
  <c r="AC32" i="37"/>
  <c r="AD32" i="37"/>
  <c r="AE32" i="37"/>
  <c r="BK32" i="37"/>
  <c r="BJ32" i="37"/>
  <c r="BI32" i="37"/>
  <c r="BH32" i="37"/>
  <c r="BG32" i="37"/>
  <c r="BF32" i="37"/>
  <c r="O25" i="44" l="1"/>
  <c r="O25" i="45"/>
  <c r="AD23" i="45"/>
  <c r="AE23" i="45"/>
  <c r="AY88" i="37"/>
  <c r="AY32" i="37"/>
  <c r="AD23" i="44"/>
  <c r="AE23" i="44"/>
  <c r="AX88" i="37"/>
  <c r="AX60" i="37"/>
  <c r="AX32" i="37"/>
  <c r="AD23" i="40"/>
  <c r="AE23" i="40"/>
  <c r="AD25" i="40"/>
  <c r="AE25" i="40"/>
  <c r="AE25" i="45"/>
  <c r="AD25" i="45"/>
  <c r="AE25" i="44"/>
  <c r="AD25" i="44"/>
  <c r="AE23" i="43"/>
  <c r="AE25" i="43"/>
  <c r="AD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4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400-000002000000}">
      <text>
        <r>
          <rPr>
            <b/>
            <sz val="9"/>
            <color rgb="FF000000"/>
            <rFont val="Tahoma"/>
            <family val="2"/>
          </rPr>
          <t>Daniel Avendaño:</t>
        </r>
        <r>
          <rPr>
            <sz val="9"/>
            <color rgb="FF000000"/>
            <rFont val="Tahoma"/>
            <family val="2"/>
          </rPr>
          <t xml:space="preserve">
</t>
        </r>
        <r>
          <rPr>
            <sz val="9"/>
            <color rgb="FF000000"/>
            <rFont val="Tahoma"/>
            <family val="2"/>
          </rPr>
          <t>En este campo se pone el link o la ruta donde se puede consultar las evidencias que soportan la ejecución de las actividades.</t>
        </r>
      </text>
    </comment>
    <comment ref="AW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4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4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4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4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7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7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<sst xmlns="http://schemas.openxmlformats.org/spreadsheetml/2006/main" count="1468" uniqueCount="503">
  <si>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</si>
  <si>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</si>
  <si>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</si>
  <si>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</si>
  <si>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</si>
  <si>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</si>
  <si>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</si>
  <si>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</si>
  <si>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</si>
  <si>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TIPO DE REPORTE</t>
  </si>
  <si>
    <t>FORMULACION</t>
  </si>
  <si>
    <t>ACTUALIZACION</t>
  </si>
  <si>
    <t>SEGUIMIENTO</t>
  </si>
  <si>
    <t>NOMBRE DEL PROYECTO</t>
  </si>
  <si>
    <t>7676.Fortalecimiento a los liderazgos para la inclusión y equidad de género en la participación y la representación política en Bogotá</t>
  </si>
  <si>
    <t>PROPÓSITO</t>
  </si>
  <si>
    <t>5. Construir Bogotá Región con gobierno abierto, transparente y ciudadanía consciente</t>
  </si>
  <si>
    <t>LOGRO</t>
  </si>
  <si>
    <t xml:space="preserve">52. Gobierno abierto </t>
  </si>
  <si>
    <t>PROGRAMA</t>
  </si>
  <si>
    <t>404. Alcanzar la paridad en al menos el 50% de las instancias de participación del Distrito Capital</t>
  </si>
  <si>
    <t>DESCRIPCIÓN DE LA META (ACTIVIDAD MGA)</t>
  </si>
  <si>
    <t>Ofrecer asistencia técnica en las 20 localidades a instancias de participación y/o de coordinación para la promoción de la participación paritaria.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</si>
  <si>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</si>
  <si>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</si>
  <si>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</si>
  <si>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</si>
  <si>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</si>
  <si>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</si>
  <si>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</si>
  <si>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</si>
  <si>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</si>
  <si>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</si>
  <si>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</si>
  <si>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</si>
  <si>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</si>
  <si>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</si>
  <si>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</si>
  <si>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</si>
  <si>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</si>
  <si>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</si>
  <si>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</si>
  <si>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</si>
  <si>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</si>
  <si>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</si>
  <si>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</si>
  <si>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</si>
  <si>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</si>
  <si>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</si>
  <si>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</si>
  <si>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</si>
  <si>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</si>
  <si>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</si>
  <si>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</si>
  <si>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</si>
  <si>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</si>
  <si>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</si>
  <si>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</si>
  <si>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</si>
  <si>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</si>
  <si>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</si>
  <si>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</si>
  <si>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</si>
  <si>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</si>
  <si>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</si>
  <si>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</si>
  <si>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</si>
  <si>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</si>
  <si>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</si>
  <si>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</si>
  <si>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</si>
  <si>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</si>
  <si>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</si>
  <si>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</si>
  <si>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</si>
  <si>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</si>
  <si>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</si>
  <si>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</si>
  <si>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</si>
  <si>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</si>
  <si>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</si>
  <si>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</si>
  <si>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</si>
  <si>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</si>
  <si>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</si>
  <si>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</si>
  <si>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</si>
  <si>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</si>
  <si>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</si>
  <si>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</si>
  <si>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1.1 Ofrecer asistencia técnica a las 20 localidades a instancias de participación y/o de coordinación para la promoción de la participación paritaria.</t>
  </si>
  <si>
    <t>*Incluir tantas filas sean necesarias</t>
  </si>
  <si>
    <t xml:space="preserve">Vincular 4800 mujeres a los procesos formativos para el desarrollo de capacidades de incidencia, liderazgo, empoderamiento y participación política de las Mujeres </t>
  </si>
  <si>
    <t>Ofrecer asistencia técnica a 19 instancias que incluyen las Bancadas de Mujeres de las Juntas Administradoras Locales y la Mesa Multipartidista de género en el Distrito Capital</t>
  </si>
  <si>
    <t xml:space="preserve">4.2 Convocar y brindar asistencia técnica a la Mesa Multipartidaria de género en el Distrito Capital </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</si>
  <si>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</si>
  <si>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</si>
  <si>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</si>
  <si>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6.3 Brindar a 20 COLMYG/CLM asistencia técnica para la transversalización de los enfoques de género e interseccionalidad en los procesos de presupuesto participativo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</si>
  <si>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</si>
  <si>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</si>
  <si>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</si>
  <si>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</si>
  <si>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</si>
  <si>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</si>
  <si>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</si>
  <si>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</si>
  <si>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</si>
  <si>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Posicionar al Gobierno Abierto de Bogotá-GABO como una nueva forma de gobernanza que reduce el riesgo de corrupción e incrementa el control ciudadano del gobierno.</t>
  </si>
  <si>
    <t>OBJETIVO ESTRATEGICO:</t>
  </si>
  <si>
    <t>Promover la participación y representación social y política de las mujeres en el ámbito social, político y organizativo en el Distrito Capital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</si>
  <si>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</si>
  <si>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</si>
  <si>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</si>
  <si>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</si>
  <si>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</si>
  <si>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</si>
  <si>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</si>
  <si>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</si>
  <si>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</si>
  <si>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</si>
  <si>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</si>
  <si>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</si>
  <si>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</si>
  <si>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</si>
  <si>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</si>
  <si>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</si>
  <si>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</si>
  <si>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</si>
  <si>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</si>
  <si>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</si>
  <si>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</si>
  <si>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Alcanzar la paridad en al menos el 50% de las instancias de participación del Distrito Capital</t>
  </si>
  <si>
    <t>constante</t>
  </si>
  <si>
    <t>Número</t>
  </si>
  <si>
    <t>Instancias con participación paritaria en el Distrito, con asistencia técnica</t>
  </si>
  <si>
    <t>Dirreccion de Territorialización y Derechos de Participación</t>
  </si>
  <si>
    <t>Documento informe sobre el avance de la  Paridad en las instancias distritales y Locales (avances - logros y recomendaciones).</t>
  </si>
  <si>
    <t>-</t>
  </si>
  <si>
    <t>suma</t>
  </si>
  <si>
    <t>461. Documento de lineamiento de presupuesto participativo sensible al género, formulado y adoptado</t>
  </si>
  <si>
    <t>Documento de lineamiento de presupuesto participativo sensible al género, formulado y adoptado</t>
  </si>
  <si>
    <t xml:space="preserve">Dir Territorialización de Derechos y Participación </t>
  </si>
  <si>
    <t>creciente</t>
  </si>
  <si>
    <t xml:space="preserve">1.1 </t>
  </si>
  <si>
    <t xml:space="preserve">PROMOCIÓN DE LA PARTICIPACIÓN Y REPRESENTACIÓN DE LAS MUJERES </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</si>
  <si>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</si>
  <si>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</si>
  <si>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Asistencia técnica para la participación paritaria</t>
  </si>
  <si>
    <t xml:space="preserve">Anual </t>
  </si>
  <si>
    <t>Informe mensual de avance sobre la asistencia técnica brindada a instancias de participación del ámbito local y/o de coordinación para la promoción de la participación paritaria.</t>
  </si>
  <si>
    <t>decreciente</t>
  </si>
  <si>
    <t>PDD 428</t>
  </si>
  <si>
    <t xml:space="preserve">2.1 </t>
  </si>
  <si>
    <t>mujeres vinculadas a procesos formativos para el desarrollo de capacidades de incidencia y liderazgo</t>
  </si>
  <si>
    <t xml:space="preserve">Mensual </t>
  </si>
  <si>
    <t xml:space="preserve">Infome mensual sobre el avance del proceso de formación  que incluya: 
a. Listado de las mujeres participantes, b. Módulos desarrollados 
</t>
  </si>
  <si>
    <t>Números de bancadas de mujeres asistidas técnicamente.</t>
  </si>
  <si>
    <t xml:space="preserve">Bancadas de mujeres asistidas para el fortalecimiento del liderazgo y la participación. </t>
  </si>
  <si>
    <t>Anual</t>
  </si>
  <si>
    <t>Infome mensual sobre el fortalecimiento a los liderazgos para  participación y la representación política en Bogotá dirigido a mujeres de las JAL.</t>
  </si>
  <si>
    <t xml:space="preserve">Número de sesiones realizadas con la  Mesa Multipartidaria de género en el Distrito Capital </t>
  </si>
  <si>
    <t>Número de sesiones convocadas y desarrolladas.</t>
  </si>
  <si>
    <t>Informe mensual sobre los avances en la asistencia con la Mesa Multipartidaria 
Acta y listado de asistenciade las sesiones de la Mesa Multipartidaria</t>
  </si>
  <si>
    <t>Número de FDL con asistencia técnica en presupuesto participativo sensible al género</t>
  </si>
  <si>
    <t>Asistencia Técnica FDL para la incorporación de los enfoques transversales de la PPMYEG</t>
  </si>
  <si>
    <t>Informe mensual sobre la asistencia técnica brindada a los FDL
Acta y Listados asistencia de las mesas mensuales</t>
  </si>
  <si>
    <t>4.2</t>
  </si>
  <si>
    <t>Número de CPL con asistencia técnica en presupuesto participativo sensible al género</t>
  </si>
  <si>
    <t>Asistencia Técnica CPL en presupuesto participativo sensible al género</t>
  </si>
  <si>
    <t>6.3</t>
  </si>
  <si>
    <t xml:space="preserve">Número de  COLMYG/CLM con asistencia técnica en presupuesto participativo sensible al género </t>
  </si>
  <si>
    <t xml:space="preserve">Asistencia Técnica en los COLMYG/CLM en  presupuesto participativo 
sensible al género </t>
  </si>
  <si>
    <t xml:space="preserve">Informe mensual de asistencia técnica brindada a los COLMYG
Actas y listados de asistencia 
 </t>
  </si>
  <si>
    <t>Número de Mujeres participantes en procesos de asistencia técnica en presupuesto participativo sensible al género articuladas al COLMYG/CLM</t>
  </si>
  <si>
    <t xml:space="preserve">A demanda </t>
  </si>
  <si>
    <t>Base de datos mujeres participantes de los COLMYEG</t>
  </si>
  <si>
    <t>ELABORÓ</t>
  </si>
  <si>
    <t xml:space="preserve">Firma:           </t>
  </si>
  <si>
    <t>APROBÓ (Según aplique Gerenta de proyecto, Lider técnica y responsable de proceso)</t>
  </si>
  <si>
    <t>Firma:</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</si>
  <si>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</si>
  <si>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</si>
  <si>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</si>
  <si>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</si>
  <si>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</si>
  <si>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</si>
  <si>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</si>
  <si>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</si>
  <si>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</si>
  <si>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</si>
  <si>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</si>
  <si>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</si>
  <si>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</si>
  <si>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</si>
  <si>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</si>
  <si>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</si>
  <si>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</si>
  <si>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</si>
  <si>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</si>
  <si>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</si>
  <si>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</si>
  <si>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</si>
  <si>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</si>
  <si>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</si>
  <si>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</si>
  <si>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</si>
  <si>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</si>
  <si>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</si>
  <si>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</si>
  <si>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</si>
  <si>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</si>
  <si>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</si>
  <si>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</si>
  <si>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</si>
  <si>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</si>
  <si>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</si>
  <si>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</si>
  <si>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</si>
  <si>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</si>
  <si>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</si>
  <si>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</si>
  <si>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</si>
  <si>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</si>
  <si>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</si>
  <si>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</si>
  <si>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</si>
  <si>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</si>
  <si>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</si>
  <si>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</si>
  <si>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</si>
  <si>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</si>
  <si>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</si>
  <si>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</si>
  <si>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</si>
  <si>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</si>
  <si>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</si>
  <si>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</si>
  <si>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</si>
  <si>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</si>
  <si>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</si>
  <si>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</si>
  <si>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</si>
  <si>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</si>
  <si>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</si>
  <si>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</si>
  <si>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</si>
  <si>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</si>
  <si>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</si>
  <si>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</si>
  <si>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</si>
  <si>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</si>
  <si>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</si>
  <si>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</si>
  <si>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</si>
  <si>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</si>
  <si>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</si>
  <si>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</si>
  <si>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</si>
  <si>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</si>
  <si>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</si>
  <si>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</si>
  <si>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</si>
  <si>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</si>
  <si>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</si>
  <si>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</si>
  <si>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</si>
  <si>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</si>
  <si>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</si>
  <si>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</si>
  <si>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</si>
  <si>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</si>
  <si>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</si>
  <si>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</si>
  <si>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</si>
  <si>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</si>
  <si>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</si>
  <si>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</si>
  <si>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</si>
  <si>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</si>
  <si>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</si>
  <si>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</si>
  <si>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</si>
  <si>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</si>
  <si>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</si>
  <si>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</si>
  <si>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</si>
  <si>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</si>
  <si>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</si>
  <si>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</si>
  <si>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</si>
  <si>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</si>
  <si>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</si>
  <si>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</si>
  <si>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</si>
  <si>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</si>
  <si>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</si>
  <si>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</si>
  <si>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</si>
  <si>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</si>
  <si>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</si>
  <si>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</si>
  <si>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</si>
  <si>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</si>
  <si>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</si>
  <si>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</si>
  <si>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</si>
  <si>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</si>
  <si>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</si>
  <si>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</si>
  <si>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</si>
  <si>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</si>
  <si>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</si>
  <si>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</si>
  <si>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</si>
  <si>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</si>
  <si>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</si>
  <si>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</si>
  <si>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</si>
  <si>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</si>
  <si>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</si>
  <si>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</si>
  <si>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</si>
  <si>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</si>
  <si>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</si>
  <si>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</si>
  <si>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</si>
  <si>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</si>
  <si>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</si>
  <si>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</si>
  <si>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</si>
  <si>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</si>
  <si>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</si>
  <si>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</si>
  <si>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</si>
  <si>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</si>
  <si>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</si>
  <si>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</si>
  <si>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</si>
  <si>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</si>
  <si>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</si>
  <si>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</si>
  <si>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</si>
  <si>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</si>
  <si>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</si>
  <si>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</si>
  <si>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</si>
  <si>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</si>
  <si>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</si>
  <si>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</si>
  <si>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</si>
  <si>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</si>
  <si>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</si>
  <si>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</si>
  <si>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</si>
  <si>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</si>
  <si>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</si>
  <si>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</si>
  <si>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</si>
  <si>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</si>
  <si>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</si>
  <si>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</si>
  <si>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</si>
  <si>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</si>
  <si>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</si>
  <si>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</si>
  <si>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</si>
  <si>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</si>
  <si>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</si>
  <si>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</si>
  <si>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</si>
  <si>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</si>
  <si>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</si>
  <si>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</si>
  <si>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</si>
  <si>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</si>
  <si>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</si>
  <si>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</si>
  <si>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</si>
  <si>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</si>
  <si>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</si>
  <si>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</si>
  <si>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</si>
  <si>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</si>
  <si>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</si>
  <si>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</si>
  <si>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</si>
  <si>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</si>
  <si>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</si>
  <si>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</si>
  <si>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</si>
  <si>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</si>
  <si>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</si>
  <si>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</si>
  <si>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</si>
  <si>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</si>
  <si>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</si>
  <si>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</si>
  <si>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</si>
  <si>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</si>
  <si>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</si>
  <si>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</si>
  <si>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</si>
  <si>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</si>
  <si>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</si>
  <si>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</si>
  <si>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</si>
  <si>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4.1 Ofrecer asistencia técnica a 18 Juntas Administradoras Locales para su conformación y dinamización.</t>
  </si>
  <si>
    <t>Nombre: MARCELA ENCISO GAITÁN</t>
  </si>
  <si>
    <t xml:space="preserve">Cargo: GERENTA PROYECTO DE INVERSIÓN (E) </t>
  </si>
  <si>
    <t>Cargo: LIDERESA TÉCNICA</t>
  </si>
  <si>
    <t>yo</t>
  </si>
  <si>
    <t>alicia</t>
  </si>
  <si>
    <t xml:space="preserve">karol </t>
  </si>
  <si>
    <t>pao lara</t>
  </si>
  <si>
    <t>pao lmendoza</t>
  </si>
  <si>
    <t xml:space="preserve">diana carolina arevalo </t>
  </si>
  <si>
    <t>N/A</t>
  </si>
  <si>
    <t>x</t>
  </si>
  <si>
    <t>Se realizó el giro previsto de la reserva del contrato de logística.</t>
  </si>
  <si>
    <t xml:space="preserve">1) programación de reservas 
2) número de la meta proyecto de inversión </t>
  </si>
  <si>
    <t xml:space="preserve">En el marco de la ejecución de la acción ID 2118 de la oportunidad de mejora ID 1385, se realiza la revisión con la OAP de la formulación inicial del proyecto de inversión 7676 “Fortalecimiento a los liderazgos para la inclusión y equidad de género en la participación y la representación política en Bogotá” en ella y atendiendo la retroalimentación y revisión, se solicita ajustar la formluación inicial publicada en la pagina web de la entidad, toda vez que en su momento no quedaron diligenciadas las reservas de las metas proyecto de inversión, especialmente la metas 1, 2 y 6.Por otro lado y revisando la numeración de la meta "Vincular 4800 mujeres a los procesos formativos para el desarrollo de capacidades de incidencia, liderazgo, empoderamiento y participación política de las Mujeres" se evidenció que esta no correspondía a la formulación inicial del proyecto de inversión, motivo por el cual se solicita autorizar la modificación de la numeración de la meta,pasado de 3 a 2 y así mismo de la descripción de la actividad, pasando de 3.1 a 2.1"Vincular 1000 mujeres a los procesos formativos para el desarrollo de capacidades de incidencia, liderazgo, empoderamiento y participación política de las
Mujeres" </t>
  </si>
  <si>
    <t xml:space="preserve">4.1 </t>
  </si>
  <si>
    <t>6.1</t>
  </si>
  <si>
    <t>6.2</t>
  </si>
  <si>
    <t>6.4</t>
  </si>
  <si>
    <t>13. Plan de Participación Ciudadana</t>
  </si>
  <si>
    <t>51. Gobierno abierto</t>
  </si>
  <si>
    <t xml:space="preserve">Informe mensual sobre la asistencia técnica brindada a los CPL
Acta y Listados asistencia de las mesas mensuales
</t>
  </si>
  <si>
    <t>Nombre:María Fernanda Jaramillo Jiménez</t>
  </si>
  <si>
    <t xml:space="preserve">Cargo: Contratista </t>
  </si>
  <si>
    <t>Trimestral</t>
  </si>
  <si>
    <t>PDD 404</t>
  </si>
  <si>
    <t xml:space="preserve">PDD 428 </t>
  </si>
  <si>
    <t>Incorporar e implementar el enfoque de género y diferencial en los ejercicios de los presupuestos participativos</t>
  </si>
  <si>
    <t>PDD 426</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</si>
  <si>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</si>
  <si>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 xml:space="preserve">1) Metas Proyecto de Inversión
2) Anualización Magnitud de Meta Programada
3) Magnitud Indicador PDD
4) Magnitud Plan de acción (Actividades)
5) Magnitud cuatrienio, magnitud anual y magnitud  mensual </t>
  </si>
  <si>
    <t xml:space="preserve">La Dirección de Territorialización de Derechos y Participación, solicita la modificación en magnitud del cuatrienio de la meta proyecto de inversión "Vincular 4800 mujeres a los procesos formativos para el desarrollo de capacidades de incidencia, liderazgo, empoderamiento y participación política de las Mujeres"  a cargo del proyecto 7676.Fortalecimiento a los liderazgos para la inclusión y equidad de género en la participación y la representación política en Bogotá, y con ello,  de la programación anual para las vigencias 2023 y 2024, que se justifica por dos razones, la primera por la sobrejecución  de la meta en las vigencias anteriores y la segunda considerando que se debe ajustar a la ejecución a la programación del PDD, es decir, al mes de mayo, que por temas metodológicos y de correspondencia con ejecución en los planes de acción. En consonancia con lo anterior, también se solicita ajustar  la  magnitud del cuatrienio y de las programaciones del 2023 y 2024 de la meta PDD, indicador PMR 33 y POA: Vincular 4800 mujeres a los procesos formativos para el desarrollo de capacidades de incidencia, liderazgo, empoderamiento y participación política de las Mujeres, ampliando la magnitud del cuatrienio a 5689 y con una programación para el 2024 de 400 mujeres que se prevee vincular. </t>
  </si>
  <si>
    <t>1) Número de identificación del indicador de la meta PDD y PMR</t>
  </si>
  <si>
    <t>La Dirección de Territorialización de Derechos y Participación, solicita la modificación de la númeración del indicador de la metas PDD, atendiendo la revisión e indicación  de la OAP, el pasado 19 de marzo, toda vez que la meta se contraba como "Vincular 4800 mujeres a los procesos formativos para el desarrollo de capacidades de incidencia, liderazgo, empoderamiento y participación política de las Mujeres" y es "Implementar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 y estaba numerada como PDD428 y es PDD 426. Tambien se solicita cambiar el número de identificación del PMR, dado el cambio que se generó pasado de 33 a 20.
Así mismo, se solicita cambiar la numeración de identificación de los indicadores POA y de actividad de plan de acción,   a fin de unificar esta marcación con el número de la meta de PDD, en concordancia con lo anterior, ya que algunos estaban en blanco y otros tenían PDD 461 y otros PDD 428, los indicadores presentan esta situación son: Número de FDL con asistencia técnica en presupuesto participativo sensible al género,  Número de  COLMYG/CLM con asistencia técnica en presupuesto participativo sensible al género y Número de Mujeres participantes en procesos de asistencia técnica en presupuesto participativo sensible al género articuladas al COLMYG/CLM, dicho esto, se solicita cambiar todos a PDD 428 que corresponde al número de la  meta PDD: Incorporar e implementar el enfoque de género y diferencial en los ejercicios de los presupuestos participativos. Bajo este mismo contexto, se solicita modificar la meta toda vez. que estaba: "461. Documento de lineamiento de presupuesto participativo sensible al género, formulado y adoptado" y este corresponde al indicador y no a la meta, por lo anterior, se solicita cambiar a: Incorporar e implementar el enfoque de género y diferencial en los ejercicios de los presupuestos participativos y en el indicador colocar la descripción completa. 
Y por último, se solicita cambiar el número de identificación del PDD de: "Alcanzar la paridad en al menos el 50% de las instancias de participación del Distrito Capital" ya que se encontraba con el número de identificación del indicador de la PDD, pasando de 431 a 404, a fin de unificar la marcación con el número de PDD para todo el instrumento. o.</t>
  </si>
  <si>
    <t>En marzo,  el equip logró promover la paridad se con 7 instancias de participación a saber; 3 Consejos Locales de Juventud, 2 Comisiones Locales Intersectoriales de Participación, 1 Consejo local de Arte Cultura y Patrimonio y 1 Consejo Local de Mujeres, en cada una de estas instancias se realizó la charla ¡Hablemos de Paridad! con el fin de sensibilizar sobre el concepto, el marco normativo internacional e institucional y las barreras que aún persisten para el logro de una participación paritaria con el fin de avanzar en acciones conjuntas para la implementación de la paridad y la transformación cultural al interior de la instancia. Lo anterior se dió principalmente en 8 localidades: Los Mártires, Ciudad Bolívar, Usaquén, Teusaquillo, San Cristóbal, Santafé, Kennedy y Tunjuelito., ademas de la articulación con el sector cultura, para avanzar con este ejercicio en los 20 Consejos Locales de Arte, Cultura y Patrimonio</t>
  </si>
  <si>
    <t>En enero se avanzo en el proceso pre- contractual del restante del equipo que dinamizará la ejecución de esta meta. En Febrero, el equipo llevo a cabo reuniones internas de coordinación para revisar por localidad que instancias se han impactado con el propósito de verificar que procesos de incidencia se han hecho en las mismas y de esa manera priorizar los sectores a trabajar a lo largo del primer semestre del 2024. Dicho esto acompañaron la sesión de escrutinios del proceso eleccionario del Consejo Distrital de la Bicicleta y los Consejos Locales de la Bicicleta.En marzo, se trabajo con: 3 Consejos Locales de Juventud, 2 Comisiones Locales Intersectoriales de Participación, 1 Consejo local de Arte Cultura y Patrimonio y 1 Consejo Local de Mujeres, en cada una de estas instancias se realizó la charla ¡Hablemos de Paridad! con el fin de sensibilizar sobre el concepto, el marco normativo internacional e institucional y las barreras que aún persisten para el logro de una participación paritaria con el fin de avanzar en acciones conjuntas para la implementación de la paridad y la transformación cultural al interior de la instancia. Lo anterior se dió principalmente en 8 localidades: Los Mártires, Ciudad Bolívar, Usaquén, Teusaquillo, San Cristóbal, Santafé, Kennedy y Tunjuelito, ademas de la articulación con el sector cultura, para avanzar con este ejercicio en los 20 Consejos Locales de Arte, Cultura y Patrimonio.</t>
  </si>
  <si>
    <t>Durante el mes de enero se presentó un retraso en el proceso de contratación del equipo que dinamizará la implementación de esta meta, esta situación se subsanó en febrero donde se logró avanzar en la contratación del equipo. Dicho esto, en marzo, se avanzó en alcanzar la asistencia técnica en instancias de  20 localidades para alcanzar la meta propuesta.</t>
  </si>
  <si>
    <t>https://secretariadistritald-my.sharepoint.com/:w:/g/personal/territorializacion2021_sdmujer_gov_co/EXppWqnd9mlFkpbvT8s-sMoBv-Y-LfwR3xoAV6MOxy5FjA?email=mgil%40sdmujer.gov.co&amp;e=rSxnQ2</t>
  </si>
  <si>
    <t>Se avanzó en el proceso de contratación del resto del equipo que apoyarán la dinamización de esta meta. Por otro lado, Se avanzó en el desarrollo metodológico y conceptual del ciclo de formación en Planeación Distrital y local a desarrollarse con lideresas de Bogotá.  Se gestionó el desarrollo de dos ciclos de formación de Violencia Contra las Mujeres en Política con el equipo territorial de participación del Instituto Distrital de Gestión de riesgos y con el Consejo distrital de Juventud.   
Así las cosas, en el mes de febrero se avanzó sustancialmente en el desarrollo y planeación de los siguientes ciclos de formación: Ciclo de Planeación Distrital para la Incidencia de las Mujeres ,Ciclo básico, Ciclo de  Violencia Contra las Mujeres en Política, ciclo de comunicación estratégica para la incidencia, ciclo de formación básico para mujeres recuperadoras de reciclaje ne Bogotá, Tertulia de Cierre. También se destaca la alianza con el IDIGER para desarrollar el ciclo de formación de violencia política contra mujeres, también se avanzó en la construcción de un Foro: Las mujeres incidimos en la planeación de Bogotá que se desarrollará en marzo.
Teniendo en cuenta lo anterior, en marzo, se desarrollo el Foro: Las mujeres incidimos en la planeación de Bogotá, y se inició con elCiclo de Planeación Distrital para la Incidencia de las Mujeres, logrando desarrollar 3 sesiones, en estos dos espacios se brindaron herramientas  para fortalecer la participación y representación de las mujeres y su incidencia en la toma de decisiones dentro de los procesos de planeación desde una perspectiva de género.</t>
  </si>
  <si>
    <t>Se avanzó en el proceso de contratación del resto del equipo que apoyarán la dinamización de esta meta. Por otro lado, Se avanzó en el desarrollo metodológico y conceptual del ciclo de formación en Planeación Distrital y local a desarrollarse con lideresas de Bogotá.  Se gestionó el desarrollo de dos ciclos de formación de Violencia Contra las Mujeres en Política con el equipo territorial de participación del Instituto Distrital de Gestión de riesgos y con el Consejo distrital de Juventud.   
Así las cosas, en el mes de febrero se avanzó sustancialmente en el desarrollo y planeación de los siguientes ciclos de formación: Ciclo de Planeación Distrital para la Incidencia de las Mujeres ,Ciclo básico, Ciclo de  Violencia Contra las Mujeres en Política, ciclo de comunicación estratégica para la incidencia, ciclo de formación básico para mujeres recuperadoras de reciclaje ne Bogotá, Tertulia de Cierre. También se destaca la alianza con el IDIGER para desarrollar el ciclo de formación de violencia política contra mujeres, también se avanzó en la construcción de un Foro: Las mujeres incidimos en la planeación de Bogotá que se desarrollará en marzo. Teniendo en cuenta lo anterior, en marzo, se desarrollo el Foro: Las mujeres incidimos en la planeación de Bogotá, y se inició con elCiclo de Planeación Distrital para la Incidencia de las Mujeres, logrando desarrollar 3 sesiones, en estos dos espacios se brindaron herramientas  para fortalecer la participación y representación de las mujeres y su incidencia en la toma de decisiones dentro de los procesos de planeación desde una perspectiva de género.</t>
  </si>
  <si>
    <t>Durante el mes de enero se presentó un retraso en el proceso de contratación del equipo que dinamizará la implementación de esta meta, esta situación se subsanó en febrero donde se logró avanzar en la contratación del equipo. Dicho esto, en marzo se iniciaron con los ciclos de formación pleaneados y actividades de cara a promover la participación y representación.</t>
  </si>
  <si>
    <t>https://secretariadistritald-my.sharepoint.com/:w:/g/personal/territorializacion2021_sdmujer_gov_co/EdfBBrxurJxEmv2K7SFXrmoB2eIyjRylsS5oHFO0tbuKmw?email=mgil%40sdmujer.gov.co&amp;e=kFLqBA</t>
  </si>
  <si>
    <t>Durante el mes de enero se presentó un retraso en el proceso de contratación del equipo que dinamizará la implementación de esta meta, esta situación se subsanó en febrero donde se logró avanzar en la con tratación del equipo. Así las cosas se logró avanzar en febrero en una articulación con el Instituto Holandes para dar cumplimiento a este indicador en los siguientes meses, situación que se evidencia en el avance sustancial reportado en marzo.</t>
  </si>
  <si>
    <t xml:space="preserve">Durante el mes de enero se avanzo en el proceso pre- contractual del restante del equipo que dinamizará la ejecución de esta meta. Durante el mes de febrero  el equipo adelantó las gestiones de articulación con el Instituto  Holandés para la Democracia Multipartidaria a fin de buscar alianzas estrategia para convocar y desarrollar la primera mesa multipartidista del 2024. Teniendo en cuenta lo anterior, en marzo se logró realizar la primera mesa Miltipartidista del año, abordando  el plan de trabajo en el 2024 de la Mesa de cara al fortalecimiento de las mujeres en escenarios de participación y toma de decisiones. Participaron los partidos políticos de: Partido de la U, Partido Alianza Verde, Partido Cambio Radical, Partidos MAIS, Partido Nuevo Liberalismo, Partido Colombia Humana, Partido Comunes, Partido ASI, Partido Salvación Nacional, Partido Unión Patriótica, Partido Polo Democrático Alternativo y Partido Centro Democrático. </t>
  </si>
  <si>
    <t xml:space="preserve">Durante el mes de enero se avanzo en el proceso pre- contractual del restante del equipo que dinamizará la ejecución de esta meta. Durante el mes de febrero y como primera instancia para avanzar en la conformación de las bancadas con las nuevas edilesas electasse inició la caracterización de  trece (13) edilesas de las localidades de Puente Aranda (3 Edilesas), Teusaquillo (2 Edilesas), Santafé (2 Edilesas-), La Candelaria (1 Edilesa-), Kennedy (1 Edilesa-), Chapinero (1 Edilesa-), Antonio Nariño (1 Edilesa-), Bosa (1 Edilesa) y Sumapaz (1 Edilesa), abordando ademas la importante de la conformación de las bancadas para la movilización de las agendas de las mujeres en todas las localidades. Por otra parte. el equipo adelantó lasa gestiones de articulación con el Instituto  Holandés para la Democracia Multipartidaria a fin de buscar alianzas estrategia para convocar y desarrollar la primera mesa multipartidista del 2024. En marzo. En mar. se avanzó sutancialmente para la conformación de Bancadas de Mujeres en las localidades de Santafé y Tunjuelito, igualmente se logró realizar entrevistas a (8) edilesas de las localidades de: San Cristóbal (2 Edilesas), Puente Aranda (1 Edilesa), Sumapaz (1 Edilesa), Kennedy (1 Edilesa), Antonio Nariño (1 Edilesa), Fontibón (1 Edilesa) y Rafael Uribe Uribe (1 Edilesa) y socializó la estrategia 50/50 en la JAL de Suba. También se logró realizar la primera mesa Miltipartidista del año, abordando  el plan de trabajo en el 2024 de la Mesa de cara al fortalecimiento de las mujeres en escenarios de participación y toma de decisiones. </t>
  </si>
  <si>
    <t>https://secretariadistritald-my.sharepoint.com/:w:/r/personal/territorializacion2021_sdmujer_gov_co/Documents/UNIDAD%20DE%20RED%20CIOM/NIVEL%20CENTRAL/PROYECTO%207676/2024/Meta4.%20Bancadas_Mesa/REPORTE%20DE%20AVANCE%20DE%20METAS_META.4%20MDMG%20(MARZO).docx?d=w6bae6006d0e9434da0bda5a76cd2ced0&amp;csf=1&amp;web=1&amp;e=GwIn5h</t>
  </si>
  <si>
    <t>https://secretariadistritald-my.sharepoint.com/:w:/g/personal/territorializacion2021_sdmujer_gov_co/EdzqyGq8VvZNil4hjl70KgAB8REP6U8JcXwOUPn1cYW5Zg?email=mgil%40sdmujer.gov.co&amp;e=byX7Ta</t>
  </si>
  <si>
    <t>https://secretariadistritald-my.sharepoint.com/:w:/g/personal/territorializacion2021_sdmujer_gov_co/EfFdRrKuLq9EtamdVmMMk5cBFzTaIIQ8rgRFcFvoGUwpLw?e=8rdRDb</t>
  </si>
  <si>
    <t>https://secretariadistritald-my.sharepoint.com/:w:/g/personal/territorializacion2021_sdmujer_gov_co/ETGQ70ob91JIo6fEfX8RvE8B_N3HMPv29jUNMiZ9RMNeRA?email=mgil%40sdmujer.gov.co&amp;e=UJakQ0</t>
  </si>
  <si>
    <t>Durante el periodo se adelantó el proceso pre contractual del equipo. En feb. se desarrollaron 2 espacios de acompañamiento en 2 localidades: Barrios Unidos y Puente Aranda. La asistencia consistió en brindar orientaciones técnicas desde la PPMYEG y las competencias del Sector, para las diferentes etapas de planeación de los proyectos de inversión local.En marzo, se logró brindar asistencia técnica en 5 localidades: Usaquén, Santa Fe, Usme, Antonio Nariño y Sumapaz. La asistencia consiste en brindar orientaciones técnicas desde la PPMYEG y las competencias del Sector, para las diferentes etapas de planeación de los proyectos de inversión local</t>
  </si>
  <si>
    <t>https://secretariadistritald-my.sharepoint.com/:w:/g/personal/territorializacion2021_sdmujer_gov_co/EfJiMtZ6NXNLoBGPlJjErFMBdiOtwAKb5RC_bOtIaygWLw?email=mgil%40sdmujer.gov.co&amp;e=sEgfkR</t>
  </si>
  <si>
    <t>Durante el periodo se logró desarrollar el punto en la agenda de las sesiones del COLMYEG y/o CLM  en 12 localidades ( Usaquén, Chapinero, tunjuelito, Kennedy, Fontibœn, Engativá, Suba, Barrios Unidos, Los Mártires, Antonio Nariño, La Candelaria y RUU) donde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En Feb. se acompañó 16 COLMYEGS y 1 Consejo Local de Mujeres (Puente Aranda)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LLegando de 17 localidades, a excepción de Tesuaquillo, Ciudad Bolívar y Sumapaz. En Marzo, se logró brindar asistencia técnica a 18COLMYG y 1 CLM (Puente Aranda)  con información sobre el avance en la ejecución de diferentes proyectos de inversión específicos del Sector Mujeres, asimismo se socializó con las ciudadanas el ejercicio de asistencia técnica desarrollado con la Alcaldía para el acompañamiento en la ejecución de los procesos, y se invitó a participar a través de chatico para la formulación del PDD en curso.</t>
  </si>
  <si>
    <t xml:space="preserve">  En marzo, se logró brindar asistencia técnica en 5 FDL: Usaquén, Santa Fe, Usme, Antonio Nariño y Sumapaz,se realizó un evento distrital ( Foro: Las mujeres incidimos en la planeación de Bogotá) convocando a todas las consejeras locales, y logrando la assitencia de 15 localidades a excepción de: Ciudad Bolivar, Tunjuelito, San Cristóbal, Puente Aranda y teusaquillo y se logró desarrollar el punto en 18 COLMYG y 1CLM (Puente aranda) en torno a presupuestos participativos, promoviendo ademas la incidencia en la formulación del PDD en curso. </t>
  </si>
  <si>
    <t xml:space="preserve">Durante el periodo se adelanto el proceso pre contractual del equipo. Por otro lado, se realizó una estrategia de incidencia para promover la participación de las mujeres en el procesos eleccionario del CPL para la vigencia 2024 - 2027, y se logró hacer incidencia para la delegación de 2 ciudadanas de los Consejos Locales de Seguridad para las Mujeres de Rafael Uribe Uribe y Ciudad Bolívar. Por otro lado, se desarrollo el punto en la agenda en 12 COLMYG/CLM sobre el avance del proceso de Presupuestos Participativos, en relación a las propuestas priorizadas.  Durante el mes de febrero, se logró avanzar en la socialización en los COLMYG de la importancia de los CPL como instancia para el posesionamiento de la agenda de las mujeres, por otra parte, se avanzó en las grstiones pertinente para realizar un encuentro con las delegadas de los CPL para el mes de marzo.  Por último se logró realizar 2 mesas técnicas de asistencia técnica la FDL de Puente Aranda y Barrios Unidos, para avanzar en la transversación de la PPMYEG en el marco de los presupuestos participativos.   En marzo, se logró brindar asistencia técnica en 5 FDL: Usaquén, Santa Fe, Usme, Antonio Nariño y Sumapaz,se realizó un evento distrital ( Foro: Las mujeres incidimos en la planeación de Bogotá) convocando a todas las consejeras locales, y logrando la assitencia de 15 localidades a excepción de: Ciudad Bolivar, Tunjuelito, San Cristóbal, Puente Aranda y teusaquillo y se logró desarrollar el punto en 18 COLMYG y 1CLM (Puente aranda) en torno a presupuestos participativos, promoviendo ademas la incidencia en la formulación del PDD en curso. Dicho esto se logró llegar a 41 instancias de las 60 proyectadas durante el I trimestre. </t>
  </si>
  <si>
    <t xml:space="preserve"> el equipo llevo a cabo reuniones internas de coordinación para revisar por localidad que instancias se han impactado con el propósito de verificar que procesos de incidencia se han hecho en las mismas y de esa manera priorizar los sectores a trabajar a lo largo del primer semestre del 2024. Dicho esto acompañaron la sesión de escrutinios del proceso eleccionario del Consejo Distrital de la Bicicleta y los Consejos Locales de la Bicicleta.En marzo, se trabajo con: 3 Consejos Locales de Juventud, 2 Comisiones Locales Intersectoriales de Participación, 1 Consejo local de Arte Cultura y Patrimonio y 1 Consejo Local de Mujeres, en cada una de estas instancias se realizó la charla ¡Hablemos de Paridad! con el fin de sensibilizar sobre el concepto, el marco normativo internacional e institucional y las barreras que aún persisten para el logro de una participación paritaria con el fin de avanzar en acciones conjuntas para la implementación de la paridad y la transformación cultural al interior de la instancia. Lo anterior se dió principalmente en 8 localidades: Los Mártires, Ciudad Bolívar, Usaquén, Teusaquillo, San Cristóbal, Santafé, Kennedy y Tunjuelito, ademas de la articulación con el sector cultura, para avanzar con este ejercicio en los 20 Consejos Locales de Arte, Cultura y Patrimonio.</t>
  </si>
  <si>
    <t xml:space="preserve">Durante el mes de enero se presentó un retraso en el proceso de contratación del equipo que dinamizará la implementación de esta meta, esta situación se subsanó en febrero donde se logró avanzar en la contratación del equipo. Dicho esto, en marzo, se avanzó en alcanzar la asistencia técnica en instancias de  20 localidades para alcanzar la meta propuesta.
			</t>
  </si>
  <si>
    <t xml:space="preserve">esta situación se subsanó desdefebrero donde se logró avanzar en la con tratación del equipo </t>
  </si>
  <si>
    <t>Meta cumplida en el 2021. La SDMujer cuenta con un documento que orienta la incorporación del Enfoque de Género en el proceso de presupuestación participativa, que le permite al Equipo Técnico del Proyecto de Inversión asociado a la Meta6 orientar la asistencia técnica y fortalecer las capacidades de incidencia de mujeres vinculadas a instancias como los Consejos Locales de Planeación y los Comités Operativos Locales de Mujeres y Equidad de Género y Consejos Locales de Mujeres. Este lineamiento traza la ruta con las y los profesionales de las Oficinas de Planeación Local que se desempeñan como Puntos Focales de Mujer y Equidad de Género.</t>
  </si>
  <si>
    <t>Durante el mes de marzo se implementaron las sesiones 1, 2 y 3 del ciclo de Planeación Distrital para la Incidencia de las mujeres que contó con 4 grupos de trabajo, logrando la participación de 293 personas de las cuales 288 se identificaron como mujeres. Se brindaron herramientas que promueven la apropiación de conocimientos técnicos acerca de la estructura del Distrito enfocada al ciclo de planeación que les permite entender e incidir tanto en la construcción del PDD como en los PDL. Por otra parte, se desarrollo el  foro “Las mujeres incidimos en la planeación de Bogotá, con el objetivo de brindar herramientas para fortalecer la participación y representación de las mujeres y su incidencia en la toma de decisiones dentro de los CPL y en los procesos de planeación desde una perspectiva de género, el foro se llevó a cabo el 19 de marzo de 2024 donde participaron 56 lideresas.</t>
  </si>
  <si>
    <t>Se avanzó en el proceso de contratación del resto del equipo que apoyarán la dinamización de esta meta. Por otro lado, Se avanzó en el desarrollo metodológico y conceptual del ciclo de formación en Planeación Distrital y local a desarrollarse con lideresas de Bogotá.  Se gestionó el desarrollo de dos ciclos de formación de Violencia Contra las Mujeres en Política con el equipo territorial de participación del Instituto Distrital de Gestión de riesgos y con el Consejo distrital de Juventud.   
Así las cosas, en el mes de febrero se avanzó sustancialmente en el desarrollo y planeación de los siguientes ciclos de formación: Ciclo de Planeación Distrital para la Incidencia de las Mujeres ,Ciclo básico, Ciclo de  Violencia Contra las Mujeres en Política, ciclo de comunicación estratégica para la incidencia, ciclo de formación básico para mujeres recuperadoras de reciclaje ne Bogotá, Tertulia de Cierre. También se destaca la alianza con el IDIGER para desarrollar el ciclo de formación de violencia política contra mujeres, también se avanzó en la construcción de un Foro: Las mujeres incidimos en la planeación de Bogotá que se desarrollará en marzo. Teniendo en cuenta lo anterior, en marzo, se desarrollo el Foro: Las mujeres incidimos en la planeación de Bogotá, y se inició con elCiclo de Planeación Distrital para la Incidencia de las Mujeres, logrando desarrollar 3 sesiones, en estos dos espacios se brindaron herramientas  para fortalecer la participación y representación de las mujeres y su incidencia en la toma de decisiones dentro de los procesos de planeación desde una perspectiva de género.
Así se adelantaron las gestiones para modificar la magnitud del cuatrienio y del a presente vigencia, previa aprobación de la SDP</t>
  </si>
  <si>
    <t xml:space="preserve">Durante el mes de enero se presentó un retraso en el proceso de contratación del equipo que dinamizará la implementación de esta meta, esta situación se subsanó en febrero donde se logró avanzar en la contratación del equipo. Dicho esto, en marzo se dió inicio a los ciclos y actividades programadas para dar cumplimiento a la meta. </t>
  </si>
  <si>
    <t xml:space="preserve">esta situación se subsanó en febrero donde se logró avanzar en la contratación del equipo.  Dicho esto, en marzo se dió inicio a los ciclos y actividades programadas para dar cumplimiento a la meta. </t>
  </si>
  <si>
    <t xml:space="preserve">Durante el mes de enero se presentó un retraso en el proceso de contratación del equipo que dinamizará la implementación de esta meta, esta situación se subsanó en febrero donde se logró avanzar en la contratación del equipo. Dicho esto, en marzo, se avanzó en alcanzar la asistencia técnica en instancias de  20 localidades para alcanzar la meta propuesta, se espera culminar de subsanar el retraso entre los meses de abril y mayo, dado que las instancias sesionan particularmente entre las primeras 2 semanas de cada mes.
			</t>
  </si>
  <si>
    <t>esta situación se ha ido subsanando desde  febrero donde se logró avanzar en la contratación del equipo, e inciaron con las gestiones pertinente para ir avanzando en la asistencia técnica a instancias en las 20 localidades</t>
  </si>
  <si>
    <t xml:space="preserve">https://secretariadistritald-my.sharepoint.com/:w:/g/personal/territorializacion2021_sdmujer_gov_co/EdzqyGq8VvZNil4hjl70KgAB8REP6U8JcXwOUPn1cYW5Zg?email=mgil%40sdmujer.gov.co&amp;e=byX7Ta
https://secretariadistritald-my.sharepoint.com/:w:/r/personal/territorializacion2021_sdmujer_gov_co/Documents/UNIDAD%20DE%20RED%20CIOM/NIVEL%20CENTRAL/PROYECTO%207676/2024/Meta4.%20Bancadas_Mesa/REPORTE%20DE%20AVANCE%20DE%20METAS_META.4%20MDMG%20(MARZO).docx?d=w6bae6006d0e9434da0bda5a76cd2ced0&amp;csf=1&amp;web=1&amp;e=GwIn5h
</t>
  </si>
  <si>
    <t xml:space="preserve">Durante el mes de febrero y como primera instancia para avanzar en la conformación de las bancadas con las nuevas edilesas electasse inició la caracterización de  trece (13) edilesas de las localidades de Puente Aranda (3 Edilesas), Teusaquillo (2 Edilesas), Santafé (2 Edilesas-), La Candelaria (1 Edilesa-), Kennedy (1 Edilesa-), Chapinero (1 Edilesa-), Antonio Nariño (1 Edilesa-), Bosa (1 Edilesa) y Sumapaz (1 Edilesa), abordando ademas la importante de la conformación de las bancadas para la movilización de las agendas de las mujeres en todas las localidades. Por otra parte. el equipo adelantó lasa gestiones de articulación con el Instituto  Holandés para la Democracia Multipartidaria a fin de buscar alianzas estrategia para convocar y desarrollar la primera mesa multipartidista del 2024. En marzo. En mar. se avanzó sutancialmente para la conformación de Bancadas de Mujeres en las localidades de Santafé y Tunjuelito, igualmente se logró realizar entrevistas a (8) edilesas de las localidades de: San Cristóbal (2 Edilesas), Puente Aranda (1 Edilesa), Sumapaz (1 Edilesa), Kennedy (1 Edilesa), Antonio Nariño (1 Edilesa), Fontibón (1 Edilesa) y Rafael Uribe Uribe (1 Edilesa) y socializó la estrategia 50/50 en la JAL de Suba. También se logró realizar la primera mesa Miltipartidista del año, abordando  el plan de trabajo en el 2024 de la Mesa de cara al fortalecimiento de las mujeres en escenarios de participación y toma de decisiones. </t>
  </si>
  <si>
    <t xml:space="preserve">En marzo se logró realizar la primera mesa Miltipartidista del año, abordando  el plan de trabajo en el 2024 de la Mesa de cara al fortalecimiento de las mujeres en escenarios de participación y toma de decisiones. Participaron los partidos políticos de: Partido de la U, Partido Alianza Verde, Partido Cambio Radical, Partidos MAIS, Partido Nuevo Liberalismo, Partido Colombia Humana, Partido Comunes, Partido ASI, Partido Salvación Nacional, Partido Unión Patriótica, Partido Polo Democrático Alternativo y Partido Centro Democrático. </t>
  </si>
  <si>
    <t>Durante el mes de enero se presentó un retraso en el proceso de contratación del equipo que dinamizará la implementación de esta meta, esta situación se subsanó en febrero donde se logró avanzar en la contratación del equipo. Dicho esto, se espera seguir avanzando en el cumplimiento de este objetivo entre: abril y mayo, teniendo encuenta el avance presentado en marzo para alcanzar la asistencia técnica en instancias de  las localidades priorizadaspara alcanzar la meta propuesta.</t>
  </si>
  <si>
    <t>esta situación se subsanó en febrero donde se logró avanzar en la contratación del equipo.   Dicho esto, se espera seguir avanzando en el cumplimiento de este objetivo entre: abril y mayo, teniendo encuenta el avance presentado en marzo para alcanzar la asistencia técnica en instancias de  las localidades priorizadaspara alcanzar la meta propuesta.</t>
  </si>
  <si>
    <t xml:space="preserve">Durante el mes de enero se presentó un retraso en el proceso de contratación del equipo que dinamizará la implementación de esta meta, esta situación se subsanó en febrero donde se logró avanzar en la con tratación del equipo. Así las cosas se logró en febrero  una articulación con el Instituto Holandes para dar cumplimiento a este indicador en los siguientes meses y en marzo se desarrolló la primera mesa		
			</t>
  </si>
  <si>
    <t xml:space="preserve">esta situación se subsanó en febrero donde se logró avanzar en la contratación del equipo. Así las cosas se logró en febrero  una articulación con el Instituto Holandes para dar cumplimiento a este indicador en los siguientes meses y en marzo se desarrolló la primera mesa		
			</t>
  </si>
  <si>
    <t xml:space="preserve"> se logró brindar asistencia técnica en 5 localidades: Usaquén, Santa Fe, Usme, Antonio Nariño y Sumapaz. La asistencia consiste en brindar orientaciones técnicas desde la PPMYEG y las competencias del Sector, para las diferentes etapas de planeación de los proyectos de inversión local</t>
  </si>
  <si>
    <t xml:space="preserve">Se presenta un retraso general , ocasionado originalmente por el retraso en el proceso de contracto que afecto la dinamización de esta meta. Situación que se fue subsanando hasta finales de febrero y en marzo se inció el proceso con las localidades que solicitaron el acompañamiento. 		
			</t>
  </si>
  <si>
    <t xml:space="preserve">esta situación se está subsanando a partir de febrero con la contratación. </t>
  </si>
  <si>
    <t xml:space="preserve">En marzo se desarrollo una evento distrital ( Foro: Las mujeres incidimos en la planeación de Bogotá) convocando a todas las consejeras locales, y logrando la assitencia de 15 localidades a excepción de: Ciudad Bolivar, Tunjuelito, San Cristóbal, Puente Aranda y teusaquillo, el Foro desarrollo tuvo como objetivo brindar herramientas para la incidencia en los procesos de planeación desde una perspectiva de género. </t>
  </si>
  <si>
    <t xml:space="preserve">Durante el periodo se llevaron a cabo  reuniones  y se logró realizar la delegación de dos ciudadanas de los Consejos Locales de Seguridad para las Mujeres de Rafael Uribe Uribe y Ciudad Bolívar, significando esto un importante avance en la representación por los derechos de las mujeres. Asimismo, con el propósito de poder incentivar la participación de más ciudadanas que participan en los COLMYEGs, se realiza un encuentro con las referentes de las Casas de Igualdad de Oportunidades, para dar cuenta del procesos eleccionario de los CPL para la vigencia 2024- 2027. Durante el mes de febrero, se logró avanzar en la socialización en los COLMYG de la importancia de los CPL como instancia para el posesionamiento de la agenda de las mujeres, por otra parte, se avanzó en las grstiones pertinente para realizar un encuentro con las delegadas de los CPL para el mes de marzo.  y en Marzo se logró desarrollar el Foro: Las mujeres incidimos en la planeación de Bogotá) convocando a todas las consejeras locales, y logrando la assitencia de 15 localidades a excepción de: Ciudad Bolivar, Tunjuelito, San Cristóbal, Puente Aranda y teusaquillo, el Foro desarrollo tuvo como objetivo brindar herramientas para la incidencia en los procesos de planeación desde una perspectiva de género. </t>
  </si>
  <si>
    <t xml:space="preserve">Se presentó un retraso general en el proceso de contracto que afecto la dinamización de esta meta. Situación que se fue subsanando a finales de febrero y logró subsanar sustancialmente la situación con un evento distrital logrando la participación de Consejeras Locales de 15 localidades. 		
			</t>
  </si>
  <si>
    <t xml:space="preserve">esta situación se subsanó sustancialmente con el desarrollo del evento distrital. </t>
  </si>
  <si>
    <t>En Marzo, se logró brindar asistencia técnica a 18COLMYG y 1 CLM (Puente Aranda)  con información sobre el avance en la ejecución de diferentes proyectos de inversión específicos del Sector Mujeres, asimismo se socializó con las ciudadanas el ejercicio de asistencia técnica desarrollado con la Alcaldía para el acompañamiento en la ejecución de los procesos, y se invitó a participar a través de chatico para la formulación del PDD en curso.</t>
  </si>
  <si>
    <t xml:space="preserve">Se presentó un retraso general en el proceso de contracto que afecto la dinamización de esta meta. Situación que se fue subsanando a partir de febrero como se puede evidenciar en el reporte. 		
			</t>
  </si>
  <si>
    <t>esta situación se subsanó en los meses de febrero y marzo donde se logró avanzar sustancialmente en la meta propuesta</t>
  </si>
  <si>
    <t>Bogotá Distrito Capital (Mesa)</t>
  </si>
  <si>
    <t>https://secretariadistritald-my.sharepoint.com/:b:/g/personal/territorializacion2021_sdmujer_gov_co/EbLsOvJN8VRBooIA2-CZF6UBsI-8y8BNZ82YXAOWxUt20A?email=mgil%40sdmujer.gov.co&amp;e=QvaqDo</t>
  </si>
  <si>
    <t>En marzo,  el equip logró promover la paridad con 7 instancias de participación a saber; 3 Consejos Locales de Juventud, 2 Comisiones Locales Intersectoriales de Participación, 1 Consejo local de Arte Cultura y Patrimonio y 1 Consejo Local de Mujeres, en cada una de estas instancias se realizó la charla ¡Hablemos de Paridad! con el fin de sensibilizar sobre el concepto, el marco normativo internacional e institucional y las barreras que aún persisten para el logro de una participación paritaria con el fin de avanzar en acciones conjuntas para la implementación de la paridad y la transformación cultural al interior de la instancia. Lo anterior se dió principalmente en 8 localidades: Los Mártires, Ciudad Bolívar, Usaquén, Teusaquillo, San Cristóbal, Santafé, Kennedy y Tunjuelito., ademas de la articulación con el sector cultura, para avanzar con este ejercicio en los 20 Consejos Locales de Arte, Cultura y Patrimonio</t>
  </si>
  <si>
    <t xml:space="preserve">En mar. se avanzó sutancialmente para la conformación. de Bancadas de Mujeres en las localidades de Santafé y Tunjuelito, igualmente se logró realizar entrevistas a (8) edilesas de las localidades de: San Cristóbal (2 Edilesas), Puente Aranda (1 Edilesa), Sumapaz (1 Edilesa), Kennedy (1 Edilesa), Antonio Nariño (1 Edilesa), Fontibón (1 Edilesa) y Rafael Uribe Uribe (1 Edilesa) y socializó la estrategia 50/50 en la JAL de Suba. También se logró realizar la primera mesa Multipartidista del año, abordando  el plan de trabajo en el 2024 de la Mesa de cara al fortalecimiento de las mujeres en escenarios de participación y toma de decisiones. </t>
  </si>
  <si>
    <t xml:space="preserve">Durante el mes de enero se avanzo en el proceso pre- contractual del restante del equipo que dinamizará la ejecución de esta meta. Durante el mes de febrero y como primera instancia para avanzar en la conformación de las bancadas con las nuevas edilesas electas se inició la caracterización de  trece (13) edilesas de las localidades de Puente Aranda (3 Edilesas), Teusaquillo (2 Edilesas), Santafé (2 Edilesas-), La Candelaria (1 Edilesa-), Kennedy (1 Edilesa-), Chapinero (1 Edilesa-), Antonio Nariño (1 Edilesa-), Bosa (1 Edilesa) y Sumapaz (1 Edilesa), abordando ademas la importante de la conformación de las bancadas para la movilización de las agendas de las mujeres en todas las localidades. En mar. se avanzó sutancialmente para la conformación. de Bancadas de Mujeres en las localidades de Santafé y Tunjuelito, igualmente se logró realizar entrevistas a (8) edilesas de las localidades de: San Cristóbal (2 Edilesas), Puente Aranda (1 Edilesa), Sumapaz (1 Edilesa), Kennedy (1 Edilesa), Antonio Nariño (1 Edilesa), Fontibón (1 Edilesa) y Rafael Uribe Uribe (1 Edilesa) y socializó la estrategia 50/50 en la JAL de Suba. Logrando llegar a 14 de las 18 localidades priorizadas. </t>
  </si>
  <si>
    <t xml:space="preserve">Durante el mes de enero se avanzo en el proceso pre- contractual del restante del equipo que dinamizará la ejecución de esta meta. Durante el mes de febrero  el equipo adelantó las gestiones de articulación con el Instituto  Holandés para la Democracia Multipartidaria a fin de buscar alianzas estrategia para convocar y desarrollar la primera mesa multipartidista del 2024. Teniendo en cuenta lo anterior, en marzo se logró realizar la primera mesa Multipartidista del año, abordando  el plan de trabajo en el 2024 de la Mesa de cara al fortalecimiento de las mujeres en escenarios de participación y toma de decisiones. Participaron los partidos políticos de: Partido de la U, Partido Alianza Verde, Partido Cambio Radical, Partidos MAIS, Partido Nuevo Liberalismo, Partido Colombia Humana, Partido Comunes, Partido ASI, Partido Salvación Nacional, Partido Unión Patriótica, Partido Polo Democrático Alternativo y Partido Centro Democrático. </t>
  </si>
  <si>
    <t>En enero se avanzo en el proceso pre- contractual del restante del equipo que dinamizará la ejecución de esta meta. En Febrero, el equipo llevo a cabo reuniones internas de coordinación para revisar por localidad que instancias se han impactado con el propósito de verificar que procesos de incidencia se han hecho en las mismas y de esa manera priorizar los sectores a trabajar a lo largo del primer semestre del 2024. Dicho esto acompañaron la sesión de escrutinios del proceso eleccionario del Consejo Distrital de la Bicicleta y los Consejos Locales de la Bicicleta.En marzo, se trabajó con: 3 Consejos Locales de Juventud, 2 Comisiones Locales Intersectoriales de Participación, 1 Consejo local de Arte Cultura y Patrimonio y 1 Consejo Local de Mujeres, en cada una de estas instancias se realizó la charla ¡Hablemos de Paridad! con el fin de sensibilizar sobre el concepto, el marco normativo internacional e institucional y las barreras que aún persisten para el logro de una participación paritaria con el fin de avanzar en acciones conjuntas para la implementación de la paridad y la transformación cultural al interior de la instancia. Lo anterior se dió principalmente en 8 localidades: Los Mártires, Ciudad Bolívar, Usaquén, Teusaquillo, San Cristóbal, Santafé, Kennedy y Tunjuelito, ademas de la articulación con el sector cultura, para avanzar con este ejercicio en los 20 Consejos Locales de Arte, Cultura y Patrimonio.</t>
  </si>
  <si>
    <t xml:space="preserve">Se presentó un retraso general en el proceso de contratación que afecto la dinamización de esta meta. Situación que se fue subsanando a finales de febrero, sin embargo, el cumplimiento total de la meta para el primer trimestre del año no fue posible alcanzaron por el retraso presentado en la contratación y las dinámicas locales que no permitieron lograr llegar en las 20 localidades para cada una de las instancias. Se espera poder subsanar esto entre abril y mayo para alcanzar a las 60 instancias. </t>
  </si>
  <si>
    <t xml:space="preserve">Durante el periodo se llevaron a cabo  reuniones  y se logró realizar la delegación de dos ciudadanas de los Consejos Locales de Seguridad para las Mujeres de Rafael Uribe Uribe y Ciudad Bolívar, significando esto un importante avance en la representación por los derechos de las mujeres. Asimismo, con el propósito de poder incentivar la participación de más ciudadanas que participan en los COLMYEGs, se realiza un encuentro con las referentes de las Casas de Igualdad de Oportunidades, para dar cuenta del procesos eleccionario de los CPL para la vigencia 2024- 2027. Durante el mes de febrero, se logró avanzar en la socialización en los COLMYG de la importancia de los CPL como instancia para el posesionamiento de la agenda de las mujeres, por otra parte, se avanzó en las gestiones pertinentes para realizar un encuentro con las delegadas de los CPL para el mes de marzo. Teniendo en cuenta lo anterior, en marzo se desarrolló una evento distrital ( Foro: Las mujeres incidimos en la planeación de Bogotá) convocando a todas las consejeras locales, y logrando la assitencia de 15 localidades a excepción de: Ciudad Bolivar, Tunjuelito, San Cristóbal, Puente Aranda y Teusaquillo, el Foro desarrollado tuvo como objetivo brindar herramientas para la incidencia en los procesos de planeación desde una perspectiva de género. </t>
  </si>
  <si>
    <t>Durante el periodo se logró desarrollar el punto en la agenda de las sesiones del COLMYEG y/o CLM  en 12 localidades ( Usaquén, Chapinero, tunjuelito, Kennedy, Fontibón, Engativá, Suba, Barrios Unidos, Los Mártires, Antonio Nariño, La Candelaria y RUU) donde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En Feb. se acompañó 16 COLMYEGS y 1 Consejo Local de Mujeres (Puente Aranda)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LLegando de 17 localidades, a excepción de Tesuaquillo, Ciudad Bolívar y Sumapaz. En Marzo, se logró brindar asistencia técnica a 18COLMYG y 1 CLM (Puente Aranda)  con información sobre el avance en la ejecución de diferentes proyectos de inversión específicos del Sector Mujeres, asimismo se socializó con las ciudadanas el ejercicio de asistencia técnica desarrollado con la Alcaldía para el acompañamiento en la ejecución de los procesos, y se invitó a participar a través de chatico para la formulación del PDD en curso.</t>
  </si>
  <si>
    <t>En marzo,  el equip logró promover la paridad con 7 instancias de participación a saber; 3 Consejos Locales de Juventud, 2 Comisiones Locales Intersectoriales de Participación, 1 Consejo local de Arte Cultura y Patrimonio y 1 Consejo Local de Mujeres, en cada una de estas instancias se realizó la charla ¡Hablemos de Paridad! con el fin de sensibilizar sobre el concepto, el marco normativo internacional e institucional y las barreras que aún persisten para el logro de una participación paritaria con el fin de avanzar en acciones conjuntas para la implementación de la paridad y la transformación cultural al interior de la instancia. Lo anterior se dió principalmente en 8 localidades: Los Mártires, Ciudad Bolívar, Usaquén, Teusaquillo, San Cristóbal, Santafé, Kennedy y Tunjuelito, ademas de la articulación con el sector cultura, para avanzar con este ejercicio en los 20 Consejos Locales de Arte, Cultura y Patrimonio</t>
  </si>
  <si>
    <t>En lo corrido de la vigencia 659 mujeres en total han participado de los Comités Operativos Locales de Mujer y Equidad de Género - COLMyEG, siendo esta instancia una espacio clave para el seguimiento a la territorialización de la PPMYEG y el posesionamiento de la agenda de las mujeres</t>
  </si>
  <si>
    <t xml:space="preserve">2.1 Vincular 400 mujeres a los procesos formativos para el desarrollo de capacidades de incidencia, liderazgo, empoderamiento y participación política de las Mujeres </t>
  </si>
  <si>
    <t xml:space="preserve">En mar. se avanzó sutancialmente para la conformación. de Bancadas de Mujeres en las localidades de Santafé y Tunjuelito, igualmente se logró realizar entrevistas a (8) edilesas de las localidades de: San Cristóbal (2 Edilesas), Puente Aranda (1 Edilesa), Sumapaz (1 Edilesa), Kennedy (1 Edilesa), Antonio Nariño (1 Edilesa), Fontibón (1 Edilesa) y Rafael Uribe Uribe (1 Edilesa) y socializó la estrategia 50/50 en la JAL de Suba. También se logró realizar la primera mesa Multipartidista del año, abordando  el plan de trabajo en el 2024 de la Mesa de cara al fortalecimiento de las mujeres en escenarios de participación y toma de decisiones.En marzo se logró realizar la primera mesa Miltipartidista del año, abordando  el plan de trabajo en el 2024 de la Mesa de cara al fortalecimiento de las mujeres en escenarios de participación y toma de decisiones. Participaron los partidos políticos de: Partido de la U, Partido Alianza Verde, Partido Cambio Radical, Partidos MAIS, Partido Nuevo Liberalismo, Partido Colombia Humana, Partido Comunes, Partido ASI, Partido Salvación Nacional, Partido Unión Patriótica, Partido Polo Democrático Alternativo y Partido Centro Democrático.  </t>
  </si>
  <si>
    <t>En lo corrido de marzo 659 mujeres han participado de los Comités Operativos Locales de Mujer y Equidad de Género - COLMyEG, de las cuales 195 mujeres eran nuevas con respecto a lo reportado en el mes anterior,  siendo esta instancia una espacio clave para el seguimiento a la territorialización de la PPMYEG y el posesionamiento de la agenda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</si>
</sst>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
      <sz val="11"/>
      <color theme="0" tint="-0.14999847407452621"/>
      <name val="Times New Roman"/>
      <family val="1"/>
    </font>
    <font>
      <sz val="11"/>
      <color theme="0" tint="-0.249977111117893"/>
      <name val="Times New Roman"/>
      <family val="1"/>
    </font>
    <font>
      <b/>
      <sz val="10"/>
      <color rgb="FF000000"/>
      <name val="Tahoma"/>
      <family val="2"/>
    </font>
    <font>
      <sz val="10"/>
      <color rgb="FF000000"/>
      <name val="Tahoma"/>
      <family val="2"/>
    </font>
    <font>
      <b/>
      <sz val="9"/>
      <color rgb="FF000000"/>
      <name val="Tahoma"/>
      <family val="2"/>
    </font>
    <font>
      <sz val="9"/>
      <color rgb="FF000000"/>
      <name val="Tahoma"/>
      <family val="2"/>
    </font>
    <font>
      <b/>
      <u/>
      <sz val="11"/>
      <color theme="5"/>
      <name val="Times New Roman"/>
      <family val="1"/>
    </font>
    <font>
      <sz val="11"/>
      <color theme="9"/>
      <name val="Times New Roman"/>
      <family val="1"/>
    </font>
    <font>
      <b/>
      <u/>
      <sz val="11"/>
      <color theme="1"/>
      <name val="Times New Roman"/>
      <family val="1"/>
    </font>
    <font>
      <sz val="11"/>
      <color rgb="FF00B050"/>
      <name val="Times New Roman"/>
      <family val="1"/>
    </font>
  </fonts>
  <fills count="1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39" fillId="0" borderId="0" applyNumberFormat="0" applyFill="0" applyBorder="0" applyAlignment="0" applyProtection="0"/>
  </cellStyleXfs>
  <cellXfs count="506">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6" fontId="18" fillId="0" borderId="0" xfId="15" applyFont="1" applyAlignment="1">
      <alignment vertical="center"/>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0" fontId="33" fillId="0" borderId="3" xfId="22" applyFont="1" applyBorder="1" applyAlignment="1">
      <alignment horizontal="center" vertical="center" wrapText="1"/>
    </xf>
    <xf numFmtId="9" fontId="34" fillId="0" borderId="4" xfId="29" applyFont="1" applyBorder="1" applyAlignment="1" applyProtection="1">
      <alignment horizontal="center" vertical="center" wrapText="1"/>
      <protection locked="0"/>
    </xf>
    <xf numFmtId="169" fontId="33" fillId="0" borderId="3" xfId="10" applyFont="1" applyBorder="1" applyAlignment="1">
      <alignment horizontal="center" vertical="center" wrapText="1"/>
    </xf>
    <xf numFmtId="169" fontId="33" fillId="0" borderId="3" xfId="10" applyFont="1" applyFill="1" applyBorder="1" applyAlignment="1" applyProtection="1">
      <alignment horizontal="center" vertical="center" wrapText="1"/>
    </xf>
    <xf numFmtId="9" fontId="34" fillId="0" borderId="4" xfId="29" applyFont="1" applyFill="1" applyBorder="1" applyAlignment="1" applyProtection="1">
      <alignment horizontal="center" vertical="center" wrapText="1"/>
      <protection locked="0"/>
    </xf>
    <xf numFmtId="9" fontId="33" fillId="0" borderId="15" xfId="22" applyNumberFormat="1" applyFont="1" applyBorder="1" applyAlignment="1">
      <alignment horizontal="center" vertical="center" wrapText="1"/>
    </xf>
    <xf numFmtId="9" fontId="34" fillId="0" borderId="4" xfId="12" applyNumberFormat="1" applyFont="1" applyBorder="1" applyAlignment="1" applyProtection="1">
      <alignment horizontal="center" vertical="center" wrapText="1"/>
      <protection locked="0"/>
    </xf>
    <xf numFmtId="9" fontId="8" fillId="0" borderId="6" xfId="29" applyFont="1" applyFill="1" applyBorder="1" applyAlignment="1" applyProtection="1">
      <alignment horizontal="center" vertical="center" wrapText="1"/>
      <protection locked="0"/>
    </xf>
    <xf numFmtId="9" fontId="8" fillId="0" borderId="6" xfId="29" applyFont="1" applyBorder="1" applyAlignment="1" applyProtection="1">
      <alignment horizontal="center" vertical="center" wrapText="1"/>
      <protection locked="0"/>
    </xf>
    <xf numFmtId="0" fontId="30" fillId="0" borderId="0" xfId="0" applyFont="1" applyAlignment="1">
      <alignment vertical="center" wrapText="1"/>
    </xf>
    <xf numFmtId="41" fontId="30" fillId="0" borderId="6" xfId="12" applyFont="1" applyBorder="1" applyAlignment="1">
      <alignment horizontal="center" vertical="center" wrapText="1"/>
    </xf>
    <xf numFmtId="9" fontId="30" fillId="0" borderId="6" xfId="28" applyFont="1" applyBorder="1" applyAlignment="1">
      <alignment horizontal="center" vertical="center" wrapText="1"/>
    </xf>
    <xf numFmtId="0" fontId="30" fillId="0" borderId="6" xfId="0" applyFont="1" applyBorder="1" applyAlignment="1">
      <alignment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6" xfId="0" applyFont="1" applyBorder="1" applyAlignment="1">
      <alignment horizontal="left" vertical="top" wrapText="1"/>
    </xf>
    <xf numFmtId="9" fontId="30" fillId="0" borderId="6" xfId="28" applyFont="1" applyBorder="1" applyAlignment="1">
      <alignment horizontal="left" vertical="top" wrapText="1"/>
    </xf>
    <xf numFmtId="0" fontId="30" fillId="0" borderId="6" xfId="0" applyFont="1" applyBorder="1" applyAlignment="1">
      <alignment horizontal="left" vertical="center" wrapText="1"/>
    </xf>
    <xf numFmtId="9" fontId="30" fillId="0" borderId="6" xfId="28" applyFont="1" applyBorder="1" applyAlignment="1">
      <alignment horizontal="right" vertical="center" wrapText="1"/>
    </xf>
    <xf numFmtId="9" fontId="30" fillId="0" borderId="6" xfId="28" applyFont="1" applyBorder="1" applyAlignment="1">
      <alignment horizontal="right" vertical="center"/>
    </xf>
    <xf numFmtId="9" fontId="30" fillId="0" borderId="0" xfId="28" applyFont="1" applyAlignment="1">
      <alignment horizontal="right" vertical="center"/>
    </xf>
    <xf numFmtId="9" fontId="8" fillId="10" borderId="5" xfId="28" applyFont="1" applyFill="1" applyBorder="1" applyAlignment="1" applyProtection="1">
      <alignment horizontal="center" vertical="center" wrapText="1"/>
      <protection locked="0"/>
    </xf>
    <xf numFmtId="9" fontId="9" fillId="0" borderId="5" xfId="22" applyNumberFormat="1" applyFont="1" applyBorder="1" applyAlignment="1">
      <alignment horizontal="center" vertical="center" wrapText="1"/>
    </xf>
    <xf numFmtId="1" fontId="34" fillId="10" borderId="5" xfId="3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1" fontId="32" fillId="10" borderId="5" xfId="30" applyNumberFormat="1" applyFont="1" applyFill="1" applyBorder="1" applyAlignment="1" applyProtection="1">
      <alignment horizontal="center" vertical="center" wrapText="1"/>
    </xf>
    <xf numFmtId="0" fontId="19" fillId="0" borderId="0" xfId="0" applyFont="1" applyAlignment="1">
      <alignment vertical="center"/>
    </xf>
    <xf numFmtId="9" fontId="0" fillId="0" borderId="0" xfId="28" applyFont="1" applyAlignment="1">
      <alignment vertical="center"/>
    </xf>
    <xf numFmtId="1" fontId="30" fillId="10" borderId="5" xfId="30" applyNumberFormat="1" applyFont="1" applyFill="1" applyBorder="1" applyAlignment="1" applyProtection="1">
      <alignment vertical="center" wrapText="1"/>
    </xf>
    <xf numFmtId="9" fontId="18" fillId="0" borderId="6" xfId="28" applyFont="1" applyBorder="1" applyAlignment="1">
      <alignment vertical="center"/>
    </xf>
    <xf numFmtId="172" fontId="18" fillId="14" borderId="4" xfId="10" applyNumberFormat="1" applyFont="1" applyFill="1" applyBorder="1" applyAlignment="1">
      <alignment vertical="center"/>
    </xf>
    <xf numFmtId="172" fontId="18" fillId="0" borderId="14" xfId="10" applyNumberFormat="1" applyFont="1" applyFill="1" applyBorder="1" applyAlignment="1">
      <alignment vertical="center"/>
    </xf>
    <xf numFmtId="172" fontId="18" fillId="0" borderId="4" xfId="10" applyNumberFormat="1" applyFont="1" applyFill="1" applyBorder="1" applyAlignment="1">
      <alignment vertical="center"/>
    </xf>
    <xf numFmtId="0" fontId="32" fillId="0" borderId="6" xfId="0" applyFont="1" applyBorder="1" applyAlignment="1">
      <alignment horizontal="left" vertical="center" wrapText="1"/>
    </xf>
    <xf numFmtId="0" fontId="32" fillId="10" borderId="39" xfId="0" applyFont="1" applyFill="1" applyBorder="1" applyAlignment="1">
      <alignment horizontal="center" vertical="center" wrapText="1"/>
    </xf>
    <xf numFmtId="14" fontId="0" fillId="0" borderId="14" xfId="0" applyNumberFormat="1" applyBorder="1" applyAlignment="1">
      <alignment vertical="top"/>
    </xf>
    <xf numFmtId="0" fontId="0" fillId="0" borderId="4" xfId="0" applyBorder="1" applyAlignment="1">
      <alignment vertical="top" wrapText="1"/>
    </xf>
    <xf numFmtId="176" fontId="14" fillId="15" borderId="6" xfId="14" applyNumberFormat="1" applyFont="1" applyFill="1" applyBorder="1" applyAlignment="1">
      <alignment vertical="center"/>
    </xf>
    <xf numFmtId="9" fontId="0" fillId="0" borderId="0" xfId="0" applyNumberFormat="1" applyAlignment="1">
      <alignment vertical="center"/>
    </xf>
    <xf numFmtId="10" fontId="0" fillId="0" borderId="0" xfId="0" applyNumberFormat="1" applyAlignment="1">
      <alignment vertical="center"/>
    </xf>
    <xf numFmtId="0" fontId="34" fillId="0" borderId="11" xfId="0" applyFont="1" applyBorder="1" applyAlignment="1">
      <alignment vertical="center"/>
    </xf>
    <xf numFmtId="0" fontId="30" fillId="0" borderId="6" xfId="28" applyNumberFormat="1" applyFont="1" applyBorder="1" applyAlignment="1">
      <alignment vertical="center" wrapText="1"/>
    </xf>
    <xf numFmtId="9" fontId="30" fillId="0" borderId="6" xfId="28" applyFont="1" applyBorder="1" applyAlignment="1">
      <alignment vertical="center" wrapText="1"/>
    </xf>
    <xf numFmtId="9" fontId="39" fillId="0" borderId="6" xfId="34" applyNumberFormat="1" applyBorder="1" applyAlignment="1">
      <alignment vertical="center" wrapText="1"/>
    </xf>
    <xf numFmtId="0" fontId="9" fillId="10" borderId="29" xfId="0" applyFont="1" applyFill="1" applyBorder="1" applyAlignment="1">
      <alignment horizontal="center" vertical="center" wrapText="1"/>
    </xf>
    <xf numFmtId="9" fontId="30" fillId="0" borderId="12" xfId="28" applyFont="1" applyBorder="1" applyAlignment="1">
      <alignment horizontal="center" vertical="center" wrapText="1"/>
    </xf>
    <xf numFmtId="0" fontId="30" fillId="0" borderId="12" xfId="0" applyFont="1" applyBorder="1" applyAlignment="1">
      <alignment horizontal="left" vertical="top" wrapText="1"/>
    </xf>
    <xf numFmtId="0" fontId="30" fillId="0" borderId="12" xfId="0" applyFont="1" applyBorder="1" applyAlignment="1">
      <alignment horizontal="center" vertical="center" wrapText="1"/>
    </xf>
    <xf numFmtId="0" fontId="30" fillId="0" borderId="12" xfId="0" applyFont="1" applyBorder="1" applyAlignment="1">
      <alignment vertical="center"/>
    </xf>
    <xf numFmtId="0" fontId="9" fillId="10" borderId="58" xfId="0" applyFont="1" applyFill="1" applyBorder="1" applyAlignment="1">
      <alignment horizontal="center" vertical="center" wrapText="1"/>
    </xf>
    <xf numFmtId="0" fontId="9" fillId="10" borderId="69" xfId="0" applyFont="1" applyFill="1" applyBorder="1" applyAlignment="1">
      <alignment horizontal="center" vertical="center" wrapText="1"/>
    </xf>
    <xf numFmtId="9" fontId="30" fillId="0" borderId="13" xfId="28" applyFont="1" applyBorder="1" applyAlignment="1">
      <alignment horizontal="center" vertical="center" wrapText="1"/>
    </xf>
    <xf numFmtId="9" fontId="30" fillId="0" borderId="16" xfId="28" applyFont="1" applyBorder="1" applyAlignment="1">
      <alignment horizontal="center" vertical="center" wrapText="1"/>
    </xf>
    <xf numFmtId="0" fontId="30" fillId="0" borderId="13" xfId="0" applyFont="1" applyBorder="1" applyAlignment="1">
      <alignment horizontal="left" vertical="top" wrapText="1"/>
    </xf>
    <xf numFmtId="0" fontId="30" fillId="0" borderId="16" xfId="0" applyFont="1" applyBorder="1" applyAlignment="1">
      <alignment horizontal="left" vertical="top" wrapText="1"/>
    </xf>
    <xf numFmtId="0" fontId="32" fillId="0" borderId="13" xfId="0" applyFont="1" applyBorder="1" applyAlignment="1">
      <alignment horizontal="left" vertical="center" wrapText="1"/>
    </xf>
    <xf numFmtId="0" fontId="30" fillId="0" borderId="13" xfId="0" applyFont="1" applyBorder="1" applyAlignment="1">
      <alignment vertical="center"/>
    </xf>
    <xf numFmtId="0" fontId="30" fillId="0" borderId="16" xfId="0" applyFont="1" applyBorder="1" applyAlignment="1">
      <alignment vertical="center"/>
    </xf>
    <xf numFmtId="0" fontId="30" fillId="0" borderId="23" xfId="0" applyFont="1" applyBorder="1" applyAlignment="1">
      <alignment vertical="center"/>
    </xf>
    <xf numFmtId="0" fontId="30" fillId="0" borderId="5" xfId="0" applyFont="1" applyBorder="1" applyAlignment="1">
      <alignment vertical="center"/>
    </xf>
    <xf numFmtId="0" fontId="30" fillId="0" borderId="28" xfId="0" applyFont="1" applyBorder="1" applyAlignment="1">
      <alignment vertical="center"/>
    </xf>
    <xf numFmtId="9" fontId="18" fillId="15" borderId="27" xfId="28" applyFont="1" applyFill="1" applyBorder="1" applyAlignment="1">
      <alignment vertical="center"/>
    </xf>
    <xf numFmtId="9" fontId="18" fillId="0" borderId="6" xfId="28" applyFont="1" applyFill="1" applyBorder="1" applyAlignment="1">
      <alignment vertical="center"/>
    </xf>
    <xf numFmtId="0" fontId="10" fillId="15" borderId="6" xfId="0" applyFont="1" applyFill="1" applyBorder="1" applyAlignment="1">
      <alignment horizontal="center"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0" fontId="30" fillId="0" borderId="0" xfId="0" applyFont="1" applyAlignment="1">
      <alignment horizontal="center" vertical="center" wrapText="1"/>
    </xf>
    <xf numFmtId="14" fontId="0" fillId="0" borderId="13" xfId="0" applyNumberFormat="1" applyBorder="1" applyAlignment="1">
      <alignment vertical="top"/>
    </xf>
    <xf numFmtId="0" fontId="0" fillId="0" borderId="6" xfId="0" applyBorder="1" applyAlignment="1">
      <alignment vertical="top" wrapText="1"/>
    </xf>
    <xf numFmtId="0" fontId="0" fillId="0" borderId="6" xfId="0" applyBorder="1" applyAlignment="1">
      <alignment horizontal="left" vertical="top" wrapText="1"/>
    </xf>
    <xf numFmtId="1" fontId="9" fillId="10" borderId="5" xfId="28" applyNumberFormat="1" applyFont="1" applyFill="1" applyBorder="1" applyAlignment="1" applyProtection="1">
      <alignment horizontal="right" vertical="center" wrapText="1"/>
    </xf>
    <xf numFmtId="0" fontId="46" fillId="0" borderId="3" xfId="22" applyFont="1" applyBorder="1" applyAlignment="1">
      <alignment horizontal="center" vertical="center" wrapText="1"/>
    </xf>
    <xf numFmtId="9" fontId="46" fillId="0" borderId="4" xfId="12" applyNumberFormat="1" applyFont="1" applyBorder="1" applyAlignment="1" applyProtection="1">
      <alignment horizontal="center" vertical="center" wrapText="1"/>
      <protection locked="0"/>
    </xf>
    <xf numFmtId="1" fontId="30" fillId="10" borderId="5" xfId="30" applyNumberFormat="1" applyFont="1" applyFill="1" applyBorder="1" applyAlignment="1" applyProtection="1">
      <alignment horizontal="center" vertical="center" wrapText="1"/>
    </xf>
    <xf numFmtId="0" fontId="30" fillId="0" borderId="6" xfId="28" applyNumberFormat="1" applyFont="1" applyFill="1" applyBorder="1" applyAlignment="1">
      <alignment vertical="center" wrapText="1"/>
    </xf>
    <xf numFmtId="0" fontId="30" fillId="9" borderId="6" xfId="0" applyFont="1" applyFill="1" applyBorder="1" applyAlignment="1">
      <alignment vertical="center"/>
    </xf>
    <xf numFmtId="168" fontId="30" fillId="16" borderId="6" xfId="11" applyFont="1" applyFill="1" applyBorder="1" applyAlignment="1">
      <alignment horizontal="center" vertical="center" wrapText="1"/>
    </xf>
    <xf numFmtId="0" fontId="0" fillId="0" borderId="6" xfId="0" applyBorder="1" applyAlignment="1">
      <alignment horizontal="center" vertical="center"/>
    </xf>
    <xf numFmtId="9" fontId="30" fillId="0" borderId="6" xfId="0" applyNumberFormat="1" applyFont="1" applyBorder="1" applyAlignment="1">
      <alignment horizontal="center" vertical="center" wrapText="1"/>
    </xf>
    <xf numFmtId="0" fontId="30" fillId="9" borderId="6" xfId="0" applyFont="1" applyFill="1" applyBorder="1" applyAlignment="1">
      <alignment horizontal="center" vertical="center"/>
    </xf>
    <xf numFmtId="0" fontId="30" fillId="9" borderId="6" xfId="0" applyFont="1" applyFill="1" applyBorder="1" applyAlignment="1">
      <alignment horizontal="center" vertical="center" wrapText="1"/>
    </xf>
    <xf numFmtId="41" fontId="30" fillId="9" borderId="6" xfId="12" applyFont="1" applyFill="1" applyBorder="1" applyAlignment="1">
      <alignment horizontal="center" vertical="center" wrapText="1"/>
    </xf>
    <xf numFmtId="0" fontId="30" fillId="0" borderId="3" xfId="22" applyFont="1" applyBorder="1" applyAlignment="1">
      <alignment horizontal="center" vertical="center" wrapText="1"/>
    </xf>
    <xf numFmtId="0" fontId="30" fillId="0" borderId="29" xfId="22" applyFont="1" applyBorder="1" applyAlignment="1">
      <alignment horizontal="center" vertical="center" wrapText="1"/>
    </xf>
    <xf numFmtId="0" fontId="30" fillId="0" borderId="13" xfId="0" applyFont="1" applyBorder="1" applyAlignment="1">
      <alignment horizontal="left" vertical="center" wrapText="1"/>
    </xf>
    <xf numFmtId="0" fontId="32" fillId="9" borderId="6" xfId="0" applyFont="1" applyFill="1" applyBorder="1" applyAlignment="1">
      <alignment horizontal="center" vertical="center"/>
    </xf>
    <xf numFmtId="0" fontId="32" fillId="9" borderId="6" xfId="0" applyFont="1" applyFill="1" applyBorder="1" applyAlignment="1">
      <alignment vertical="center"/>
    </xf>
    <xf numFmtId="0" fontId="32" fillId="0" borderId="3" xfId="22" applyFont="1" applyBorder="1" applyAlignment="1">
      <alignment horizontal="center" vertical="center" wrapText="1"/>
    </xf>
    <xf numFmtId="0" fontId="48" fillId="0" borderId="3" xfId="22" applyFont="1" applyBorder="1" applyAlignment="1">
      <alignment horizontal="center" vertical="center" wrapText="1"/>
    </xf>
    <xf numFmtId="41" fontId="30" fillId="0" borderId="6" xfId="12" applyFont="1" applyFill="1" applyBorder="1" applyAlignment="1">
      <alignment horizontal="center" vertical="center" wrapText="1"/>
    </xf>
    <xf numFmtId="0" fontId="30" fillId="0" borderId="13" xfId="0" applyFont="1" applyBorder="1" applyAlignment="1">
      <alignment vertical="center" wrapText="1"/>
    </xf>
    <xf numFmtId="9" fontId="30" fillId="0" borderId="6" xfId="28" applyFont="1" applyFill="1" applyBorder="1" applyAlignment="1">
      <alignment vertical="center" wrapText="1"/>
    </xf>
    <xf numFmtId="0" fontId="34" fillId="0" borderId="39" xfId="0" applyFont="1" applyBorder="1" applyAlignment="1">
      <alignment vertical="center"/>
    </xf>
    <xf numFmtId="176" fontId="14" fillId="0" borderId="6" xfId="14" applyNumberFormat="1" applyFont="1" applyFill="1" applyBorder="1" applyAlignment="1">
      <alignment vertical="center"/>
    </xf>
    <xf numFmtId="175" fontId="10" fillId="12" borderId="6" xfId="15" applyNumberFormat="1" applyFont="1" applyFill="1" applyBorder="1" applyAlignment="1">
      <alignment horizontal="center" vertical="center"/>
    </xf>
    <xf numFmtId="0" fontId="49" fillId="0" borderId="6" xfId="0" applyFont="1" applyBorder="1" applyAlignment="1">
      <alignment horizontal="center" vertical="center" wrapText="1"/>
    </xf>
    <xf numFmtId="0" fontId="49" fillId="12" borderId="6" xfId="0" applyFont="1" applyFill="1" applyBorder="1" applyAlignment="1">
      <alignment horizontal="center" vertical="center"/>
    </xf>
    <xf numFmtId="9" fontId="8" fillId="0" borderId="6" xfId="28" applyFont="1" applyBorder="1" applyAlignment="1">
      <alignment vertical="center" wrapText="1"/>
    </xf>
    <xf numFmtId="0" fontId="8" fillId="0" borderId="39"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39" xfId="0" applyFont="1" applyBorder="1" applyAlignment="1">
      <alignment horizontal="center" vertical="center"/>
    </xf>
    <xf numFmtId="9" fontId="8" fillId="0" borderId="39" xfId="28" applyFont="1" applyBorder="1" applyAlignment="1">
      <alignment horizontal="center" vertical="center" wrapText="1"/>
    </xf>
    <xf numFmtId="9" fontId="8" fillId="0" borderId="6" xfId="28" applyFont="1" applyBorder="1" applyAlignment="1">
      <alignment horizontal="right" vertical="center" wrapText="1"/>
    </xf>
    <xf numFmtId="0" fontId="8" fillId="0" borderId="5" xfId="0" applyFont="1" applyBorder="1" applyAlignment="1">
      <alignment vertical="center"/>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9" fontId="30" fillId="0" borderId="6" xfId="30" applyFont="1" applyFill="1" applyBorder="1" applyAlignment="1" applyProtection="1">
      <alignment horizontal="center" vertical="center" wrapText="1"/>
    </xf>
    <xf numFmtId="9" fontId="30" fillId="0" borderId="5" xfId="30" applyFont="1" applyFill="1" applyBorder="1" applyAlignment="1" applyProtection="1">
      <alignment horizontal="center" vertical="center" wrapText="1"/>
    </xf>
    <xf numFmtId="9" fontId="40" fillId="0" borderId="6" xfId="30" applyFont="1" applyFill="1" applyBorder="1" applyAlignment="1" applyProtection="1">
      <alignment horizontal="center" vertical="center" wrapText="1"/>
    </xf>
    <xf numFmtId="9" fontId="40" fillId="0" borderId="5" xfId="30" applyFont="1" applyFill="1" applyBorder="1" applyAlignment="1" applyProtection="1">
      <alignment horizontal="center" vertical="center" wrapText="1"/>
    </xf>
    <xf numFmtId="3" fontId="9" fillId="0" borderId="5" xfId="22" applyNumberFormat="1" applyFont="1" applyBorder="1" applyAlignment="1">
      <alignment horizontal="center" vertical="center" wrapText="1"/>
    </xf>
    <xf numFmtId="0" fontId="40" fillId="0" borderId="5" xfId="22" applyFont="1" applyBorder="1" applyAlignment="1">
      <alignment horizontal="center" vertical="center" wrapText="1"/>
    </xf>
    <xf numFmtId="0" fontId="40" fillId="0" borderId="28" xfId="22" applyFont="1" applyBorder="1" applyAlignment="1">
      <alignment horizontal="center" vertical="center" wrapText="1"/>
    </xf>
    <xf numFmtId="0" fontId="8" fillId="13" borderId="6"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9" fontId="34" fillId="0" borderId="17" xfId="28" applyFont="1" applyFill="1" applyBorder="1" applyAlignment="1" applyProtection="1">
      <alignment horizontal="center" vertical="center" wrapText="1"/>
    </xf>
    <xf numFmtId="9" fontId="34" fillId="0" borderId="19" xfId="28" applyFont="1" applyFill="1" applyBorder="1" applyAlignment="1" applyProtection="1">
      <alignment horizontal="center"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8" xfId="22" applyNumberFormat="1" applyFont="1" applyBorder="1" applyAlignment="1">
      <alignment horizontal="center" vertical="center" wrapText="1"/>
    </xf>
    <xf numFmtId="9" fontId="30" fillId="0" borderId="44" xfId="22" applyNumberFormat="1" applyFont="1" applyBorder="1" applyAlignment="1">
      <alignment horizontal="center" vertical="center" wrapText="1"/>
    </xf>
    <xf numFmtId="9" fontId="30" fillId="0" borderId="45" xfId="22" applyNumberFormat="1" applyFont="1" applyBorder="1" applyAlignment="1">
      <alignment horizontal="center" vertical="center" wrapText="1"/>
    </xf>
    <xf numFmtId="9" fontId="30" fillId="0" borderId="46" xfId="22" applyNumberFormat="1" applyFont="1" applyBorder="1" applyAlignment="1">
      <alignment horizontal="center" vertical="center" wrapText="1"/>
    </xf>
    <xf numFmtId="9" fontId="39"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44" xfId="22" applyNumberFormat="1" applyFont="1" applyBorder="1" applyAlignment="1">
      <alignment horizontal="center" vertical="center" wrapText="1"/>
    </xf>
    <xf numFmtId="9" fontId="31" fillId="0" borderId="45" xfId="22" applyNumberFormat="1" applyFont="1" applyBorder="1" applyAlignment="1">
      <alignment horizontal="center" vertical="center" wrapText="1"/>
    </xf>
    <xf numFmtId="9" fontId="31" fillId="0" borderId="48" xfId="22" applyNumberFormat="1" applyFont="1" applyBorder="1" applyAlignment="1">
      <alignment horizontal="center" vertical="center" wrapText="1"/>
    </xf>
    <xf numFmtId="9" fontId="40" fillId="0" borderId="16" xfId="30" applyFont="1" applyFill="1" applyBorder="1" applyAlignment="1" applyProtection="1">
      <alignment horizontal="center" vertical="center" wrapText="1"/>
    </xf>
    <xf numFmtId="9" fontId="40" fillId="0" borderId="28" xfId="30" applyFont="1" applyFill="1" applyBorder="1" applyAlignment="1" applyProtection="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13" borderId="52"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33" fillId="0" borderId="3" xfId="28" applyFont="1" applyFill="1" applyBorder="1" applyAlignment="1" applyProtection="1">
      <alignment horizontal="center" vertical="center" wrapText="1"/>
    </xf>
    <xf numFmtId="9" fontId="33" fillId="0" borderId="19" xfId="28" applyFont="1" applyFill="1" applyBorder="1" applyAlignment="1" applyProtection="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0" fontId="41" fillId="0" borderId="5" xfId="22" applyFont="1" applyBorder="1" applyAlignment="1">
      <alignment horizontal="center" vertical="center" wrapText="1"/>
    </xf>
    <xf numFmtId="0" fontId="41" fillId="0" borderId="28" xfId="22" applyFont="1" applyBorder="1" applyAlignment="1">
      <alignment horizontal="center" vertical="center" wrapText="1"/>
    </xf>
    <xf numFmtId="0" fontId="34" fillId="0" borderId="58" xfId="22" applyFont="1" applyBorder="1" applyAlignment="1">
      <alignment horizontal="center" vertical="center" wrapText="1"/>
    </xf>
    <xf numFmtId="0" fontId="34" fillId="0" borderId="18" xfId="22" applyFont="1" applyBorder="1" applyAlignment="1">
      <alignment horizontal="center" vertical="center" wrapText="1"/>
    </xf>
    <xf numFmtId="9" fontId="8" fillId="0" borderId="6" xfId="22" applyNumberFormat="1" applyFont="1" applyBorder="1" applyAlignment="1">
      <alignment horizontal="center" vertical="center" wrapText="1"/>
    </xf>
    <xf numFmtId="9" fontId="8" fillId="0" borderId="5"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44" xfId="22" applyNumberFormat="1" applyFont="1" applyBorder="1" applyAlignment="1">
      <alignment horizontal="left" vertical="center" wrapText="1"/>
    </xf>
    <xf numFmtId="9" fontId="30" fillId="0" borderId="45" xfId="22" applyNumberFormat="1" applyFont="1" applyBorder="1" applyAlignment="1">
      <alignment horizontal="left" vertical="center" wrapText="1"/>
    </xf>
    <xf numFmtId="9" fontId="30" fillId="0" borderId="46" xfId="22" applyNumberFormat="1" applyFont="1" applyBorder="1" applyAlignment="1">
      <alignment horizontal="left" vertical="center" wrapText="1"/>
    </xf>
    <xf numFmtId="9" fontId="41" fillId="0" borderId="6" xfId="30" applyFont="1" applyFill="1" applyBorder="1" applyAlignment="1" applyProtection="1">
      <alignment horizontal="center" vertical="center" wrapText="1"/>
    </xf>
    <xf numFmtId="9" fontId="41" fillId="0" borderId="16" xfId="30" applyFont="1" applyFill="1" applyBorder="1" applyAlignment="1" applyProtection="1">
      <alignment horizontal="center" vertical="center" wrapText="1"/>
    </xf>
    <xf numFmtId="9" fontId="41" fillId="0" borderId="5" xfId="30" applyFont="1" applyFill="1" applyBorder="1" applyAlignment="1" applyProtection="1">
      <alignment horizontal="center" vertical="center" wrapText="1"/>
    </xf>
    <xf numFmtId="9" fontId="41" fillId="0" borderId="28" xfId="30" applyFont="1" applyFill="1" applyBorder="1" applyAlignment="1" applyProtection="1">
      <alignment horizontal="center" vertical="center" wrapText="1"/>
    </xf>
    <xf numFmtId="9" fontId="9" fillId="0" borderId="3" xfId="22" applyNumberFormat="1" applyFont="1" applyBorder="1" applyAlignment="1">
      <alignment horizontal="center" vertical="center" wrapText="1"/>
    </xf>
    <xf numFmtId="9" fontId="9" fillId="0" borderId="19" xfId="22" applyNumberFormat="1" applyFont="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9" fontId="31" fillId="0" borderId="6"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9" fontId="41" fillId="0" borderId="7" xfId="22" applyNumberFormat="1" applyFont="1" applyBorder="1" applyAlignment="1">
      <alignment horizontal="center" vertical="center" wrapText="1"/>
    </xf>
    <xf numFmtId="9" fontId="41" fillId="0" borderId="59" xfId="22" applyNumberFormat="1" applyFont="1" applyBorder="1" applyAlignment="1">
      <alignment horizontal="center" vertical="center" wrapText="1"/>
    </xf>
    <xf numFmtId="9" fontId="41" fillId="0" borderId="15" xfId="22" applyNumberFormat="1" applyFont="1" applyBorder="1" applyAlignment="1">
      <alignment horizontal="center" vertical="center" wrapText="1"/>
    </xf>
    <xf numFmtId="9" fontId="41" fillId="0" borderId="10" xfId="22" applyNumberFormat="1" applyFont="1" applyBorder="1" applyAlignment="1">
      <alignment horizontal="center" vertical="center" wrapText="1"/>
    </xf>
    <xf numFmtId="9" fontId="41" fillId="0" borderId="60" xfId="22" applyNumberFormat="1" applyFont="1" applyBorder="1" applyAlignment="1">
      <alignment horizontal="center" vertical="center" wrapText="1"/>
    </xf>
    <xf numFmtId="9" fontId="41" fillId="0" borderId="44" xfId="22" applyNumberFormat="1" applyFont="1" applyBorder="1" applyAlignment="1">
      <alignment horizontal="center" vertical="center" wrapText="1"/>
    </xf>
    <xf numFmtId="9" fontId="41" fillId="0" borderId="45" xfId="22" applyNumberFormat="1" applyFont="1" applyBorder="1" applyAlignment="1">
      <alignment horizontal="center" vertical="center" wrapText="1"/>
    </xf>
    <xf numFmtId="9" fontId="41" fillId="0" borderId="4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11" xfId="22" applyNumberFormat="1" applyFont="1" applyBorder="1" applyAlignment="1">
      <alignment horizontal="center" vertical="center" wrapText="1"/>
    </xf>
    <xf numFmtId="2" fontId="34" fillId="0" borderId="13" xfId="22" applyNumberFormat="1" applyFont="1" applyBorder="1" applyAlignment="1">
      <alignment horizontal="left" vertical="center" wrapText="1"/>
    </xf>
    <xf numFmtId="173" fontId="8" fillId="0" borderId="6" xfId="22" applyNumberFormat="1" applyFont="1" applyBorder="1" applyAlignment="1">
      <alignment horizontal="center" vertical="center" wrapText="1"/>
    </xf>
    <xf numFmtId="2" fontId="34" fillId="0" borderId="58" xfId="22" applyNumberFormat="1" applyFont="1" applyBorder="1" applyAlignment="1">
      <alignment horizontal="left" vertical="center" wrapText="1"/>
    </xf>
    <xf numFmtId="2" fontId="34" fillId="0" borderId="18" xfId="22" applyNumberFormat="1" applyFont="1" applyBorder="1" applyAlignment="1">
      <alignment horizontal="left" vertical="center" wrapText="1"/>
    </xf>
    <xf numFmtId="2" fontId="34" fillId="0" borderId="14" xfId="22" applyNumberFormat="1" applyFont="1" applyBorder="1" applyAlignment="1">
      <alignment horizontal="left" vertical="center" wrapText="1"/>
    </xf>
    <xf numFmtId="9" fontId="47" fillId="0" borderId="6" xfId="30" applyFont="1" applyFill="1" applyBorder="1" applyAlignment="1" applyProtection="1">
      <alignment horizontal="center" vertical="center" wrapText="1"/>
    </xf>
    <xf numFmtId="9" fontId="47" fillId="0" borderId="5" xfId="30" applyFont="1" applyFill="1" applyBorder="1" applyAlignment="1" applyProtection="1">
      <alignment horizontal="center" vertical="center" wrapText="1"/>
    </xf>
    <xf numFmtId="0" fontId="32" fillId="10" borderId="8"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32" fillId="10" borderId="11" xfId="0" applyFont="1" applyFill="1" applyBorder="1" applyAlignment="1">
      <alignment horizontal="center" vertical="center" wrapText="1"/>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9" xfId="0" applyFont="1" applyFill="1" applyBorder="1" applyAlignment="1">
      <alignment horizontal="center" vertical="center"/>
    </xf>
    <xf numFmtId="0" fontId="32" fillId="10" borderId="42" xfId="0" applyFont="1" applyFill="1" applyBorder="1" applyAlignment="1">
      <alignment horizontal="center" vertical="center"/>
    </xf>
    <xf numFmtId="0" fontId="32" fillId="10" borderId="50"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9"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15" xfId="0" applyFont="1" applyFill="1" applyBorder="1" applyAlignment="1">
      <alignment horizontal="center" vertical="center"/>
    </xf>
    <xf numFmtId="14" fontId="38" fillId="0" borderId="6" xfId="0" applyNumberFormat="1" applyFont="1" applyBorder="1" applyAlignment="1">
      <alignment horizontal="center" vertical="center" wrapText="1"/>
    </xf>
    <xf numFmtId="0" fontId="38" fillId="0" borderId="6" xfId="0" applyFont="1" applyBorder="1" applyAlignment="1">
      <alignment horizontal="center" vertical="center" wrapText="1"/>
    </xf>
    <xf numFmtId="0" fontId="32" fillId="0" borderId="6" xfId="0" applyFont="1" applyBorder="1" applyAlignment="1">
      <alignment horizontal="center" vertical="center"/>
    </xf>
    <xf numFmtId="0" fontId="32" fillId="0" borderId="6" xfId="0" applyFont="1" applyBorder="1" applyAlignment="1">
      <alignment vertical="center" wrapText="1"/>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top" wrapText="1"/>
    </xf>
    <xf numFmtId="0" fontId="0" fillId="0" borderId="10" xfId="0" applyBorder="1" applyAlignment="1">
      <alignment horizontal="left" vertical="top"/>
    </xf>
    <xf numFmtId="0" fontId="0" fillId="0" borderId="60" xfId="0" applyBorder="1" applyAlignment="1">
      <alignment horizontal="left" vertical="top"/>
    </xf>
    <xf numFmtId="0" fontId="0" fillId="0" borderId="12" xfId="0" applyBorder="1" applyAlignment="1">
      <alignment horizontal="left" vertical="top" wrapText="1"/>
    </xf>
    <xf numFmtId="0" fontId="0" fillId="0" borderId="38" xfId="0" applyBorder="1" applyAlignment="1">
      <alignment horizontal="left" vertical="top" wrapText="1"/>
    </xf>
    <xf numFmtId="0" fontId="0" fillId="0" borderId="52" xfId="0" applyBorder="1" applyAlignment="1">
      <alignment horizontal="left" vertical="top" wrapText="1"/>
    </xf>
    <xf numFmtId="0" fontId="0" fillId="0" borderId="12" xfId="0" applyBorder="1" applyAlignment="1">
      <alignment horizontal="left" wrapText="1"/>
    </xf>
    <xf numFmtId="0" fontId="0" fillId="0" borderId="38" xfId="0" applyBorder="1" applyAlignment="1">
      <alignment horizontal="left" wrapText="1"/>
    </xf>
    <xf numFmtId="0" fontId="0" fillId="0" borderId="52" xfId="0" applyBorder="1" applyAlignment="1">
      <alignment horizontal="left"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8E31563-CB63-45CF-B636-03CB4E0E2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3857920-56BD-4EF4-A188-136A6BF56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5339B4E-0C7D-4078-A9E6-08C72F6A2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208196</xdr:colOff>
      <xdr:row>23</xdr:row>
      <xdr:rowOff>145737</xdr:rowOff>
    </xdr:from>
    <xdr:to>
      <xdr:col>4</xdr:col>
      <xdr:colOff>166557</xdr:colOff>
      <xdr:row>23</xdr:row>
      <xdr:rowOff>707869</xdr:rowOff>
    </xdr:to>
    <xdr:pic>
      <xdr:nvPicPr>
        <xdr:cNvPr id="5" name="Imagen 4">
          <a:extLst>
            <a:ext uri="{FF2B5EF4-FFF2-40B4-BE49-F238E27FC236}">
              <a16:creationId xmlns:a16="http://schemas.microsoft.com/office/drawing/2014/main" id="{BD286470-46D3-6D1E-2E89-BF52B1F10734}"/>
            </a:ext>
          </a:extLst>
        </xdr:cNvPr>
        <xdr:cNvPicPr>
          <a:picLocks noChangeAspect="1"/>
        </xdr:cNvPicPr>
      </xdr:nvPicPr>
      <xdr:blipFill rotWithShape="1">
        <a:blip xmlns:r="http://schemas.openxmlformats.org/officeDocument/2006/relationships" r:embed="rId1"/>
        <a:srcRect r="19599" b="23685"/>
        <a:stretch/>
      </xdr:blipFill>
      <xdr:spPr>
        <a:xfrm>
          <a:off x="2873114" y="30146885"/>
          <a:ext cx="1603115" cy="5621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retariadistritald-my.sharepoint.com/:w:/g/personal/territorializacion2021_sdmujer_gov_co/EXppWqnd9mlFkpbvT8s-sMoBv-Y-LfwR3xoAV6MOxy5FjA?email=mgil%40sdmujer.gov.co&amp;e=rSxnQ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cretariadistritald-my.sharepoint.com/:w:/g/personal/territorializacion2021_sdmujer_gov_co/EdfBBrxurJxEmv2K7SFXrmoB2eIyjRylsS5oHFO0tbuKmw?email=mgil%40sdmujer.gov.co&amp;e=kFLqB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my.sharepoint.com/:w:/g/personal/territorializacion2021_sdmujer_gov_co/EdzqyGq8VvZNil4hjl70KgAB8REP6U8JcXwOUPn1cYW5Zg?email=mgil%40sdmujer.gov.co&amp;e=byX7Ta" TargetMode="External"/><Relationship Id="rId1" Type="http://schemas.openxmlformats.org/officeDocument/2006/relationships/hyperlink" Target="https://secretariadistritald-my.sharepoint.com/:w:/r/personal/territorializacion2021_sdmujer_gov_co/Documents/UNIDAD%20DE%20RED%20CIOM/NIVEL%20CENTRAL/PROYECTO%207676/2024/Meta4.%20Bancadas_Mesa/REPORTE%20DE%20AVANCE%20DE%20METAS_META.4%20MDMG%20(MARZO).docx?d=w6bae6006d0e9434da0bda5a76cd2ced0&amp;csf=1&amp;web=1&amp;e=GwIn5h"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my.sharepoint.com/:w:/g/personal/territorializacion2021_sdmujer_gov_co/EfJiMtZ6NXNLoBGPlJjErFMBdiOtwAKb5RC_bOtIaygWLw?email=mgil%40sdmujer.gov.co&amp;e=sEgfkR" TargetMode="External"/><Relationship Id="rId7" Type="http://schemas.openxmlformats.org/officeDocument/2006/relationships/comments" Target="../comments4.xml"/><Relationship Id="rId2" Type="http://schemas.openxmlformats.org/officeDocument/2006/relationships/hyperlink" Target="https://secretariadistritald-my.sharepoint.com/:w:/g/personal/territorializacion2021_sdmujer_gov_co/ETGQ70ob91JIo6fEfX8RvE8B_N3HMPv29jUNMiZ9RMNeRA?email=mgil%40sdmujer.gov.co&amp;e=UJakQ0" TargetMode="External"/><Relationship Id="rId1" Type="http://schemas.openxmlformats.org/officeDocument/2006/relationships/hyperlink" Target="https://secretariadistritald-my.sharepoint.com/:w:/g/personal/territorializacion2021_sdmujer_gov_co/EfFdRrKuLq9EtamdVmMMk5cBFzTaIIQ8rgRFcFvoGUwpLw?e=8rdRDb"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my.sharepoint.com/:w:/g/personal/territorializacion2021_sdmujer_gov_co/EfJiMtZ6NXNLoBGPlJjErFMBdiOtwAKb5RC_bOtIaygWLw?email=mgil%40sdmujer.gov.co&amp;e=sEgfkR" TargetMode="External"/><Relationship Id="rId13" Type="http://schemas.openxmlformats.org/officeDocument/2006/relationships/comments" Target="../comments5.xml"/><Relationship Id="rId3" Type="http://schemas.openxmlformats.org/officeDocument/2006/relationships/hyperlink" Target="https://secretariadistritald-my.sharepoint.com/:w:/g/personal/territorializacion2021_sdmujer_gov_co/EdfBBrxurJxEmv2K7SFXrmoB2eIyjRylsS5oHFO0tbuKmw?email=mgil%40sdmujer.gov.co&amp;e=kFLqBA" TargetMode="External"/><Relationship Id="rId7" Type="http://schemas.openxmlformats.org/officeDocument/2006/relationships/hyperlink" Target="https://secretariadistritald-my.sharepoint.com/:w:/g/personal/territorializacion2021_sdmujer_gov_co/EfFdRrKuLq9EtamdVmMMk5cBFzTaIIQ8rgRFcFvoGUwpLw?e=8rdRDb" TargetMode="External"/><Relationship Id="rId12" Type="http://schemas.openxmlformats.org/officeDocument/2006/relationships/vmlDrawing" Target="../drawings/vmlDrawing5.vml"/><Relationship Id="rId2" Type="http://schemas.openxmlformats.org/officeDocument/2006/relationships/hyperlink" Target="https://secretariadistritald-my.sharepoint.com/:w:/g/personal/territorializacion2021_sdmujer_gov_co/EXppWqnd9mlFkpbvT8s-sMoBv-Y-LfwR3xoAV6MOxy5FjA?email=mgil%40sdmujer.gov.co&amp;e=rSxnQ2" TargetMode="External"/><Relationship Id="rId1" Type="http://schemas.openxmlformats.org/officeDocument/2006/relationships/hyperlink" Target="https://secretariadistritald-my.sharepoint.com/:w:/g/personal/territorializacion2021_sdmujer_gov_co/EXppWqnd9mlFkpbvT8s-sMoBv-Y-LfwR3xoAV6MOxy5FjA?email=mgil%40sdmujer.gov.co&amp;e=rSxnQ2" TargetMode="External"/><Relationship Id="rId6" Type="http://schemas.openxmlformats.org/officeDocument/2006/relationships/hyperlink" Target="https://secretariadistritald-my.sharepoint.com/:w:/g/personal/territorializacion2021_sdmujer_gov_co/ETGQ70ob91JIo6fEfX8RvE8B_N3HMPv29jUNMiZ9RMNeRA?email=mgil%40sdmujer.gov.co&amp;e=UJakQ0" TargetMode="External"/><Relationship Id="rId11" Type="http://schemas.openxmlformats.org/officeDocument/2006/relationships/drawing" Target="../drawings/drawing5.xml"/><Relationship Id="rId5" Type="http://schemas.openxmlformats.org/officeDocument/2006/relationships/hyperlink" Target="https://secretariadistritald-my.sharepoint.com/:w:/r/personal/territorializacion2021_sdmujer_gov_co/Documents/UNIDAD%20DE%20RED%20CIOM/NIVEL%20CENTRAL/PROYECTO%207676/2024/Meta4.%20Bancadas_Mesa/REPORTE%20DE%20AVANCE%20DE%20METAS_META.4%20MDMG%20(MARZO).docx?d=w6bae6006d0e9434da0bda5a76cd2ced0&amp;csf=1&amp;web=1&amp;e=GwIn5h" TargetMode="External"/><Relationship Id="rId10" Type="http://schemas.openxmlformats.org/officeDocument/2006/relationships/printerSettings" Target="../printerSettings/printerSettings5.bin"/><Relationship Id="rId4" Type="http://schemas.openxmlformats.org/officeDocument/2006/relationships/hyperlink" Target="https://secretariadistritald-my.sharepoint.com/:w:/g/personal/territorializacion2021_sdmujer_gov_co/EdzqyGq8VvZNil4hjl70KgAB8REP6U8JcXwOUPn1cYW5Zg?email=mgil%40sdmujer.gov.co&amp;e=byX7Ta" TargetMode="External"/><Relationship Id="rId9" Type="http://schemas.openxmlformats.org/officeDocument/2006/relationships/hyperlink" Target="https://secretariadistritald-my.sharepoint.com/:b:/g/personal/territorializacion2021_sdmujer_gov_co/EbLsOvJN8VRBooIA2-CZF6UBsI-8y8BNZ82YXAOWxUt20A?email=mgil%40sdmujer.gov.co&amp;e=QvaqD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9"/>
  <sheetViews>
    <sheetView showGridLines="0" topLeftCell="J34" zoomScale="70" zoomScaleNormal="7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3" width="18.140625" style="2" customWidth="1"/>
    <col min="24" max="24" width="29.140625" style="2" customWidth="1"/>
    <col min="25"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242"/>
      <c r="B1" s="245"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49"/>
      <c r="AE1" s="250"/>
    </row>
    <row r="2" spans="1:31" ht="30.75" customHeight="1" x14ac:dyDescent="0.25">
      <c r="A2" s="243"/>
      <c r="B2" s="245" t="s">
        <v>2</v>
      </c>
      <c r="C2" s="246"/>
      <c r="D2" s="246"/>
      <c r="E2" s="246"/>
      <c r="F2" s="246"/>
      <c r="G2" s="246"/>
      <c r="H2" s="246"/>
      <c r="I2" s="246"/>
      <c r="J2" s="246"/>
      <c r="K2" s="246"/>
      <c r="L2" s="246"/>
      <c r="M2" s="246"/>
      <c r="N2" s="246"/>
      <c r="O2" s="246"/>
      <c r="P2" s="246"/>
      <c r="Q2" s="246"/>
      <c r="R2" s="246"/>
      <c r="S2" s="246"/>
      <c r="T2" s="246"/>
      <c r="U2" s="246"/>
      <c r="V2" s="246"/>
      <c r="W2" s="246"/>
      <c r="X2" s="246"/>
      <c r="Y2" s="246"/>
      <c r="Z2" s="246"/>
      <c r="AA2" s="247"/>
      <c r="AB2" s="248" t="s">
        <v>3</v>
      </c>
      <c r="AC2" s="249"/>
      <c r="AD2" s="249"/>
      <c r="AE2" s="250"/>
    </row>
    <row r="3" spans="1:31" ht="24" customHeight="1" x14ac:dyDescent="0.25">
      <c r="A3" s="243"/>
      <c r="B3" s="251" t="s">
        <v>4</v>
      </c>
      <c r="C3" s="252"/>
      <c r="D3" s="252"/>
      <c r="E3" s="252"/>
      <c r="F3" s="252"/>
      <c r="G3" s="252"/>
      <c r="H3" s="252"/>
      <c r="I3" s="252"/>
      <c r="J3" s="252"/>
      <c r="K3" s="252"/>
      <c r="L3" s="252"/>
      <c r="M3" s="252"/>
      <c r="N3" s="252"/>
      <c r="O3" s="252"/>
      <c r="P3" s="252"/>
      <c r="Q3" s="252"/>
      <c r="R3" s="252"/>
      <c r="S3" s="252"/>
      <c r="T3" s="252"/>
      <c r="U3" s="252"/>
      <c r="V3" s="252"/>
      <c r="W3" s="252"/>
      <c r="X3" s="252"/>
      <c r="Y3" s="252"/>
      <c r="Z3" s="252"/>
      <c r="AA3" s="253"/>
      <c r="AB3" s="248" t="s">
        <v>5</v>
      </c>
      <c r="AC3" s="249"/>
      <c r="AD3" s="249"/>
      <c r="AE3" s="250"/>
    </row>
    <row r="4" spans="1:31" ht="21.75" customHeight="1" x14ac:dyDescent="0.25">
      <c r="A4" s="244"/>
      <c r="B4" s="254"/>
      <c r="C4" s="255"/>
      <c r="D4" s="255"/>
      <c r="E4" s="255"/>
      <c r="F4" s="255"/>
      <c r="G4" s="255"/>
      <c r="H4" s="255"/>
      <c r="I4" s="255"/>
      <c r="J4" s="255"/>
      <c r="K4" s="255"/>
      <c r="L4" s="255"/>
      <c r="M4" s="255"/>
      <c r="N4" s="255"/>
      <c r="O4" s="255"/>
      <c r="P4" s="255"/>
      <c r="Q4" s="255"/>
      <c r="R4" s="255"/>
      <c r="S4" s="255"/>
      <c r="T4" s="255"/>
      <c r="U4" s="255"/>
      <c r="V4" s="255"/>
      <c r="W4" s="255"/>
      <c r="X4" s="255"/>
      <c r="Y4" s="255"/>
      <c r="Z4" s="255"/>
      <c r="AA4" s="256"/>
      <c r="AB4" s="257" t="s">
        <v>6</v>
      </c>
      <c r="AC4" s="258"/>
      <c r="AD4" s="258"/>
      <c r="AE4" s="259"/>
    </row>
    <row r="5" spans="1:31" ht="9" customHeight="1" x14ac:dyDescent="0.25">
      <c r="A5" s="3"/>
      <c r="B5" s="98"/>
      <c r="C5" s="99"/>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60" t="s">
        <v>7</v>
      </c>
      <c r="B7" s="261"/>
      <c r="C7" s="275" t="s">
        <v>29</v>
      </c>
      <c r="D7" s="260" t="s">
        <v>8</v>
      </c>
      <c r="E7" s="278"/>
      <c r="F7" s="278"/>
      <c r="G7" s="278"/>
      <c r="H7" s="261"/>
      <c r="I7" s="281">
        <v>45387</v>
      </c>
      <c r="J7" s="282"/>
      <c r="K7" s="260" t="s">
        <v>9</v>
      </c>
      <c r="L7" s="261"/>
      <c r="M7" s="287" t="s">
        <v>10</v>
      </c>
      <c r="N7" s="288"/>
      <c r="O7" s="292"/>
      <c r="P7" s="293"/>
      <c r="Q7" s="4"/>
      <c r="R7" s="4"/>
      <c r="S7" s="4"/>
      <c r="T7" s="4"/>
      <c r="U7" s="4"/>
      <c r="V7" s="4"/>
      <c r="W7" s="4"/>
      <c r="X7" s="4"/>
      <c r="Y7" s="4"/>
      <c r="Z7" s="5"/>
      <c r="AA7" s="4"/>
      <c r="AB7" s="4"/>
      <c r="AD7" s="7"/>
      <c r="AE7" s="8"/>
    </row>
    <row r="8" spans="1:31" x14ac:dyDescent="0.25">
      <c r="A8" s="262"/>
      <c r="B8" s="263"/>
      <c r="C8" s="276"/>
      <c r="D8" s="262"/>
      <c r="E8" s="279"/>
      <c r="F8" s="279"/>
      <c r="G8" s="279"/>
      <c r="H8" s="263"/>
      <c r="I8" s="283"/>
      <c r="J8" s="284"/>
      <c r="K8" s="262"/>
      <c r="L8" s="263"/>
      <c r="M8" s="294" t="s">
        <v>11</v>
      </c>
      <c r="N8" s="295"/>
      <c r="O8" s="296"/>
      <c r="P8" s="297"/>
      <c r="Q8" s="4"/>
      <c r="R8" s="4"/>
      <c r="S8" s="4"/>
      <c r="T8" s="4"/>
      <c r="U8" s="4"/>
      <c r="V8" s="4"/>
      <c r="W8" s="4"/>
      <c r="X8" s="4"/>
      <c r="Y8" s="4"/>
      <c r="Z8" s="5"/>
      <c r="AA8" s="4"/>
      <c r="AB8" s="4"/>
      <c r="AD8" s="7"/>
      <c r="AE8" s="8"/>
    </row>
    <row r="9" spans="1:31" x14ac:dyDescent="0.25">
      <c r="A9" s="264"/>
      <c r="B9" s="265"/>
      <c r="C9" s="277"/>
      <c r="D9" s="264"/>
      <c r="E9" s="280"/>
      <c r="F9" s="280"/>
      <c r="G9" s="280"/>
      <c r="H9" s="265"/>
      <c r="I9" s="285"/>
      <c r="J9" s="286"/>
      <c r="K9" s="264"/>
      <c r="L9" s="265"/>
      <c r="M9" s="298" t="s">
        <v>12</v>
      </c>
      <c r="N9" s="299"/>
      <c r="O9" s="300" t="s">
        <v>418</v>
      </c>
      <c r="P9" s="301"/>
      <c r="Q9" s="4"/>
      <c r="R9" s="4"/>
      <c r="S9" s="4"/>
      <c r="T9" s="4"/>
      <c r="U9" s="4"/>
      <c r="V9" s="4"/>
      <c r="W9" s="4"/>
      <c r="X9" s="4"/>
      <c r="Y9" s="4"/>
      <c r="Z9" s="5"/>
      <c r="AA9" s="4"/>
      <c r="AB9" s="4"/>
      <c r="AD9" s="7"/>
      <c r="AE9" s="8"/>
    </row>
    <row r="10" spans="1:31" ht="15" customHeight="1" x14ac:dyDescent="0.25">
      <c r="A10" s="72"/>
      <c r="B10" s="73"/>
      <c r="C10" s="73"/>
      <c r="D10" s="9"/>
      <c r="E10" s="9"/>
      <c r="F10" s="9"/>
      <c r="G10" s="9"/>
      <c r="H10" s="9"/>
      <c r="I10" s="69"/>
      <c r="J10" s="69"/>
      <c r="K10" s="9"/>
      <c r="L10" s="9"/>
      <c r="M10" s="70"/>
      <c r="N10" s="70"/>
      <c r="O10" s="71"/>
      <c r="P10" s="71"/>
      <c r="Q10" s="73"/>
      <c r="R10" s="73"/>
      <c r="S10" s="73"/>
      <c r="T10" s="73"/>
      <c r="U10" s="73"/>
      <c r="V10" s="73"/>
      <c r="W10" s="73"/>
      <c r="X10" s="73"/>
      <c r="Y10" s="73"/>
      <c r="Z10" s="74"/>
      <c r="AA10" s="73"/>
      <c r="AB10" s="73"/>
      <c r="AD10" s="75"/>
      <c r="AE10" s="76"/>
    </row>
    <row r="11" spans="1:31" ht="15" customHeight="1" x14ac:dyDescent="0.25">
      <c r="A11" s="260" t="s">
        <v>13</v>
      </c>
      <c r="B11" s="261"/>
      <c r="C11" s="266" t="s">
        <v>14</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8"/>
    </row>
    <row r="12" spans="1:31" ht="15" customHeight="1" x14ac:dyDescent="0.25">
      <c r="A12" s="262"/>
      <c r="B12" s="263"/>
      <c r="C12" s="269"/>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1"/>
    </row>
    <row r="13" spans="1:31" ht="15" customHeight="1" x14ac:dyDescent="0.25">
      <c r="A13" s="264"/>
      <c r="B13" s="265"/>
      <c r="C13" s="272"/>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302" t="s">
        <v>15</v>
      </c>
      <c r="B15" s="303"/>
      <c r="C15" s="304" t="s">
        <v>16</v>
      </c>
      <c r="D15" s="305"/>
      <c r="E15" s="305"/>
      <c r="F15" s="305"/>
      <c r="G15" s="305"/>
      <c r="H15" s="305"/>
      <c r="I15" s="305"/>
      <c r="J15" s="305"/>
      <c r="K15" s="306"/>
      <c r="L15" s="307" t="s">
        <v>17</v>
      </c>
      <c r="M15" s="308"/>
      <c r="N15" s="308"/>
      <c r="O15" s="308"/>
      <c r="P15" s="308"/>
      <c r="Q15" s="309"/>
      <c r="R15" s="310" t="s">
        <v>18</v>
      </c>
      <c r="S15" s="311"/>
      <c r="T15" s="311"/>
      <c r="U15" s="311"/>
      <c r="V15" s="311"/>
      <c r="W15" s="311"/>
      <c r="X15" s="312"/>
      <c r="Y15" s="307" t="s">
        <v>19</v>
      </c>
      <c r="Z15" s="309"/>
      <c r="AA15" s="289" t="s">
        <v>427</v>
      </c>
      <c r="AB15" s="290"/>
      <c r="AC15" s="290"/>
      <c r="AD15" s="290"/>
      <c r="AE15" s="291"/>
    </row>
    <row r="16" spans="1:31" ht="9" customHeight="1" thickBot="1" x14ac:dyDescent="0.3">
      <c r="A16" s="6"/>
      <c r="B16" s="4"/>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D16" s="7"/>
      <c r="AE16" s="8"/>
    </row>
    <row r="17" spans="1:32" s="16" customFormat="1" ht="37.5" customHeight="1" x14ac:dyDescent="0.25">
      <c r="A17" s="302" t="s">
        <v>21</v>
      </c>
      <c r="B17" s="303"/>
      <c r="C17" s="289" t="s">
        <v>22</v>
      </c>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1"/>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307" t="s">
        <v>23</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9"/>
      <c r="AF19" s="20"/>
    </row>
    <row r="20" spans="1:32" ht="32.1" customHeight="1" x14ac:dyDescent="0.25">
      <c r="A20" s="101" t="s">
        <v>24</v>
      </c>
      <c r="B20" s="314" t="s">
        <v>25</v>
      </c>
      <c r="C20" s="315"/>
      <c r="D20" s="315"/>
      <c r="E20" s="315"/>
      <c r="F20" s="315"/>
      <c r="G20" s="315"/>
      <c r="H20" s="315"/>
      <c r="I20" s="315"/>
      <c r="J20" s="315"/>
      <c r="K20" s="315"/>
      <c r="L20" s="315"/>
      <c r="M20" s="315"/>
      <c r="N20" s="315"/>
      <c r="O20" s="316"/>
      <c r="P20" s="307" t="s">
        <v>26</v>
      </c>
      <c r="Q20" s="308"/>
      <c r="R20" s="308"/>
      <c r="S20" s="308"/>
      <c r="T20" s="308"/>
      <c r="U20" s="308"/>
      <c r="V20" s="308"/>
      <c r="W20" s="308"/>
      <c r="X20" s="308"/>
      <c r="Y20" s="308"/>
      <c r="Z20" s="308"/>
      <c r="AA20" s="308"/>
      <c r="AB20" s="308"/>
      <c r="AC20" s="308"/>
      <c r="AD20" s="308"/>
      <c r="AE20" s="309"/>
      <c r="AF20" s="20"/>
    </row>
    <row r="21" spans="1:32" ht="32.1" customHeight="1" x14ac:dyDescent="0.25">
      <c r="A21" s="72"/>
      <c r="B21" s="110" t="s">
        <v>27</v>
      </c>
      <c r="C21" s="111" t="s">
        <v>28</v>
      </c>
      <c r="D21" s="111" t="s">
        <v>29</v>
      </c>
      <c r="E21" s="111" t="s">
        <v>30</v>
      </c>
      <c r="F21" s="111" t="s">
        <v>31</v>
      </c>
      <c r="G21" s="111" t="s">
        <v>32</v>
      </c>
      <c r="H21" s="111" t="s">
        <v>33</v>
      </c>
      <c r="I21" s="111" t="s">
        <v>34</v>
      </c>
      <c r="J21" s="111" t="s">
        <v>35</v>
      </c>
      <c r="K21" s="111" t="s">
        <v>36</v>
      </c>
      <c r="L21" s="111" t="s">
        <v>37</v>
      </c>
      <c r="M21" s="111" t="s">
        <v>38</v>
      </c>
      <c r="N21" s="111" t="s">
        <v>39</v>
      </c>
      <c r="O21" s="112" t="s">
        <v>40</v>
      </c>
      <c r="P21" s="135"/>
      <c r="Q21" s="101" t="s">
        <v>27</v>
      </c>
      <c r="R21" s="102" t="s">
        <v>28</v>
      </c>
      <c r="S21" s="102" t="s">
        <v>29</v>
      </c>
      <c r="T21" s="102" t="s">
        <v>30</v>
      </c>
      <c r="U21" s="102" t="s">
        <v>31</v>
      </c>
      <c r="V21" s="102" t="s">
        <v>32</v>
      </c>
      <c r="W21" s="102" t="s">
        <v>33</v>
      </c>
      <c r="X21" s="102" t="s">
        <v>34</v>
      </c>
      <c r="Y21" s="102" t="s">
        <v>35</v>
      </c>
      <c r="Z21" s="102" t="s">
        <v>36</v>
      </c>
      <c r="AA21" s="102" t="s">
        <v>37</v>
      </c>
      <c r="AB21" s="102" t="s">
        <v>38</v>
      </c>
      <c r="AC21" s="102" t="s">
        <v>39</v>
      </c>
      <c r="AD21" s="134" t="s">
        <v>41</v>
      </c>
      <c r="AE21" s="134" t="s">
        <v>42</v>
      </c>
      <c r="AF21" s="1"/>
    </row>
    <row r="22" spans="1:32" ht="32.1" customHeight="1" x14ac:dyDescent="0.25">
      <c r="A22" s="131" t="s">
        <v>43</v>
      </c>
      <c r="B22" s="169"/>
      <c r="C22" s="170">
        <v>6410000</v>
      </c>
      <c r="D22" s="170"/>
      <c r="E22" s="170"/>
      <c r="F22" s="170"/>
      <c r="G22" s="170"/>
      <c r="H22" s="79"/>
      <c r="I22" s="79"/>
      <c r="J22" s="79"/>
      <c r="K22" s="79"/>
      <c r="L22" s="79"/>
      <c r="M22" s="79"/>
      <c r="N22" s="168">
        <f>SUM(B22:M22)</f>
        <v>6410000</v>
      </c>
      <c r="O22" s="82"/>
      <c r="P22" s="131" t="s">
        <v>44</v>
      </c>
      <c r="R22" s="103">
        <v>66744000</v>
      </c>
      <c r="S22" s="104"/>
      <c r="T22" s="104"/>
      <c r="U22" s="104"/>
      <c r="V22" s="104"/>
      <c r="W22" s="104"/>
      <c r="X22" s="104"/>
      <c r="Y22" s="104"/>
      <c r="Z22" s="104"/>
      <c r="AA22" s="104"/>
      <c r="AB22" s="104"/>
      <c r="AC22" s="104">
        <f>SUM(R22:AB22)</f>
        <v>66744000</v>
      </c>
      <c r="AE22" s="105"/>
      <c r="AF22" s="1"/>
    </row>
    <row r="23" spans="1:32" ht="32.1" customHeight="1" x14ac:dyDescent="0.25">
      <c r="A23" s="132" t="s">
        <v>45</v>
      </c>
      <c r="B23" s="78"/>
      <c r="C23" s="77"/>
      <c r="D23" s="77"/>
      <c r="E23" s="77"/>
      <c r="F23" s="77"/>
      <c r="G23" s="77"/>
      <c r="H23" s="77"/>
      <c r="I23" s="77"/>
      <c r="J23" s="77"/>
      <c r="K23" s="77"/>
      <c r="L23" s="77"/>
      <c r="M23" s="77"/>
      <c r="N23" s="77">
        <f>SUM(B23:M23)</f>
        <v>0</v>
      </c>
      <c r="O23" s="91" t="str">
        <f>IFERROR(N23/(SUMIF(B23:M23,"&gt;0",B22:M22))," ")</f>
        <v xml:space="preserve"> </v>
      </c>
      <c r="P23" s="132" t="s">
        <v>46</v>
      </c>
      <c r="Q23" s="78"/>
      <c r="R23" s="77">
        <v>55855253</v>
      </c>
      <c r="S23" s="77"/>
      <c r="T23" s="77"/>
      <c r="U23" s="77"/>
      <c r="V23" s="77"/>
      <c r="W23" s="77"/>
      <c r="X23" s="77"/>
      <c r="Y23" s="77"/>
      <c r="Z23" s="77"/>
      <c r="AA23" s="77"/>
      <c r="AB23" s="77"/>
      <c r="AC23" s="77">
        <f>SUM(Q23:AB23)</f>
        <v>55855253</v>
      </c>
      <c r="AD23" s="200">
        <f>+AC23/SUM(Q22:R22)</f>
        <v>0.8368580396739782</v>
      </c>
      <c r="AE23" s="83">
        <f>AC23/AC22</f>
        <v>0.8368580396739782</v>
      </c>
      <c r="AF23" s="1"/>
    </row>
    <row r="24" spans="1:32" ht="32.1" customHeight="1" x14ac:dyDescent="0.25">
      <c r="A24" s="132" t="s">
        <v>47</v>
      </c>
      <c r="B24" s="202"/>
      <c r="C24" s="203">
        <f>+C22-C23</f>
        <v>6410000</v>
      </c>
      <c r="D24" s="203"/>
      <c r="E24" s="203"/>
      <c r="F24" s="203"/>
      <c r="G24" s="203"/>
      <c r="H24" s="203"/>
      <c r="I24" s="203"/>
      <c r="J24" s="203"/>
      <c r="K24" s="203"/>
      <c r="L24" s="203"/>
      <c r="M24" s="203"/>
      <c r="N24" s="203">
        <f>SUM(B24:M24)</f>
        <v>6410000</v>
      </c>
      <c r="O24" s="80"/>
      <c r="P24" s="132" t="s">
        <v>43</v>
      </c>
      <c r="Q24" s="78"/>
      <c r="R24" s="77"/>
      <c r="S24" s="77">
        <v>8593290</v>
      </c>
      <c r="T24" s="77">
        <v>8593290</v>
      </c>
      <c r="U24" s="77">
        <v>8593290</v>
      </c>
      <c r="V24" s="77">
        <v>8593290</v>
      </c>
      <c r="W24" s="77">
        <v>8593290</v>
      </c>
      <c r="X24" s="77">
        <v>8593290</v>
      </c>
      <c r="Y24" s="77">
        <v>8593290</v>
      </c>
      <c r="Z24" s="77">
        <v>6590970</v>
      </c>
      <c r="AA24" s="77"/>
      <c r="AB24" s="77"/>
      <c r="AC24" s="77">
        <f>SUM(Q24:AB24)</f>
        <v>66744000</v>
      </c>
      <c r="AD24" s="77"/>
      <c r="AE24" s="106"/>
      <c r="AF24" s="1"/>
    </row>
    <row r="25" spans="1:32" ht="32.1" customHeight="1" x14ac:dyDescent="0.25">
      <c r="A25" s="133" t="s">
        <v>48</v>
      </c>
      <c r="B25" s="113"/>
      <c r="C25" s="114"/>
      <c r="D25" s="114"/>
      <c r="E25" s="114"/>
      <c r="F25" s="114"/>
      <c r="G25" s="114"/>
      <c r="H25" s="114"/>
      <c r="I25" s="114"/>
      <c r="J25" s="114"/>
      <c r="K25" s="114"/>
      <c r="L25" s="114"/>
      <c r="M25" s="114"/>
      <c r="N25" s="114">
        <f>SUM(B25:M25)</f>
        <v>0</v>
      </c>
      <c r="O25" s="115">
        <f>+N25/N24</f>
        <v>0</v>
      </c>
      <c r="P25" s="133" t="s">
        <v>48</v>
      </c>
      <c r="Q25" s="113"/>
      <c r="R25" s="114"/>
      <c r="S25" s="114">
        <v>6301533</v>
      </c>
      <c r="T25" s="114"/>
      <c r="U25" s="114"/>
      <c r="V25" s="114"/>
      <c r="W25" s="114"/>
      <c r="X25" s="114"/>
      <c r="Y25" s="114"/>
      <c r="Z25" s="114"/>
      <c r="AA25" s="114"/>
      <c r="AB25" s="114"/>
      <c r="AC25" s="114">
        <f>SUM(Q25:AB25)</f>
        <v>6301533</v>
      </c>
      <c r="AD25" s="114">
        <f>AC25/SUM(Q24:V24)</f>
        <v>0.18332713663800476</v>
      </c>
      <c r="AE25" s="116">
        <f>AC25/AC24</f>
        <v>9.4413475368572461E-2</v>
      </c>
      <c r="AF25" s="1"/>
    </row>
    <row r="26" spans="1:32" customFormat="1" ht="16.5" customHeight="1" x14ac:dyDescent="0.25"/>
    <row r="27" spans="1:32" ht="33.950000000000003" customHeight="1" x14ac:dyDescent="0.25">
      <c r="A27" s="317" t="s">
        <v>49</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9"/>
    </row>
    <row r="28" spans="1:32" ht="15" customHeight="1" x14ac:dyDescent="0.25">
      <c r="A28" s="320" t="s">
        <v>50</v>
      </c>
      <c r="B28" s="321" t="s">
        <v>51</v>
      </c>
      <c r="C28" s="321"/>
      <c r="D28" s="321" t="s">
        <v>52</v>
      </c>
      <c r="E28" s="321"/>
      <c r="F28" s="321"/>
      <c r="G28" s="321"/>
      <c r="H28" s="321"/>
      <c r="I28" s="321"/>
      <c r="J28" s="321"/>
      <c r="K28" s="321"/>
      <c r="L28" s="321"/>
      <c r="M28" s="321"/>
      <c r="N28" s="321"/>
      <c r="O28" s="321"/>
      <c r="P28" s="321" t="s">
        <v>39</v>
      </c>
      <c r="Q28" s="321" t="s">
        <v>53</v>
      </c>
      <c r="R28" s="321"/>
      <c r="S28" s="321"/>
      <c r="T28" s="321"/>
      <c r="U28" s="321"/>
      <c r="V28" s="321"/>
      <c r="W28" s="321"/>
      <c r="X28" s="321"/>
      <c r="Y28" s="321" t="s">
        <v>54</v>
      </c>
      <c r="Z28" s="321"/>
      <c r="AA28" s="321"/>
      <c r="AB28" s="321"/>
      <c r="AC28" s="321"/>
      <c r="AD28" s="321"/>
      <c r="AE28" s="322"/>
    </row>
    <row r="29" spans="1:32" ht="27" customHeight="1" x14ac:dyDescent="0.25">
      <c r="A29" s="320"/>
      <c r="B29" s="321"/>
      <c r="C29" s="321"/>
      <c r="D29" s="97" t="s">
        <v>27</v>
      </c>
      <c r="E29" s="97" t="s">
        <v>28</v>
      </c>
      <c r="F29" s="97" t="s">
        <v>29</v>
      </c>
      <c r="G29" s="97" t="s">
        <v>30</v>
      </c>
      <c r="H29" s="97" t="s">
        <v>31</v>
      </c>
      <c r="I29" s="97" t="s">
        <v>32</v>
      </c>
      <c r="J29" s="97" t="s">
        <v>33</v>
      </c>
      <c r="K29" s="97" t="s">
        <v>34</v>
      </c>
      <c r="L29" s="97" t="s">
        <v>35</v>
      </c>
      <c r="M29" s="97" t="s">
        <v>36</v>
      </c>
      <c r="N29" s="97" t="s">
        <v>37</v>
      </c>
      <c r="O29" s="97" t="s">
        <v>38</v>
      </c>
      <c r="P29" s="321"/>
      <c r="Q29" s="321"/>
      <c r="R29" s="321"/>
      <c r="S29" s="321"/>
      <c r="T29" s="321"/>
      <c r="U29" s="321"/>
      <c r="V29" s="321"/>
      <c r="W29" s="321"/>
      <c r="X29" s="321"/>
      <c r="Y29" s="321"/>
      <c r="Z29" s="321"/>
      <c r="AA29" s="321"/>
      <c r="AB29" s="321"/>
      <c r="AC29" s="321"/>
      <c r="AD29" s="321"/>
      <c r="AE29" s="322"/>
    </row>
    <row r="30" spans="1:32" ht="42" customHeight="1" x14ac:dyDescent="0.25">
      <c r="A30" s="107"/>
      <c r="B30" s="327"/>
      <c r="C30" s="327"/>
      <c r="D30" s="100"/>
      <c r="E30" s="100"/>
      <c r="F30" s="100"/>
      <c r="G30" s="100"/>
      <c r="H30" s="100"/>
      <c r="I30" s="100"/>
      <c r="J30" s="100"/>
      <c r="K30" s="100"/>
      <c r="L30" s="100"/>
      <c r="M30" s="100"/>
      <c r="N30" s="100"/>
      <c r="O30" s="100"/>
      <c r="P30" s="108">
        <f>SUM(D30:O30)</f>
        <v>0</v>
      </c>
      <c r="Q30" s="328" t="s">
        <v>55</v>
      </c>
      <c r="R30" s="328"/>
      <c r="S30" s="328"/>
      <c r="T30" s="328"/>
      <c r="U30" s="328"/>
      <c r="V30" s="328"/>
      <c r="W30" s="328"/>
      <c r="X30" s="328"/>
      <c r="Y30" s="328" t="s">
        <v>56</v>
      </c>
      <c r="Z30" s="328"/>
      <c r="AA30" s="328"/>
      <c r="AB30" s="328"/>
      <c r="AC30" s="328"/>
      <c r="AD30" s="328"/>
      <c r="AE30" s="329"/>
    </row>
    <row r="31" spans="1:32" ht="12" customHeight="1" x14ac:dyDescent="0.25">
      <c r="A31" s="117"/>
      <c r="B31" s="118"/>
      <c r="C31" s="118"/>
      <c r="D31" s="9"/>
      <c r="E31" s="9"/>
      <c r="F31" s="9"/>
      <c r="G31" s="9"/>
      <c r="H31" s="9"/>
      <c r="I31" s="9"/>
      <c r="J31" s="9"/>
      <c r="K31" s="9"/>
      <c r="L31" s="9"/>
      <c r="M31" s="9"/>
      <c r="N31" s="9"/>
      <c r="O31" s="9"/>
      <c r="P31" s="119"/>
      <c r="Q31" s="120"/>
      <c r="R31" s="120"/>
      <c r="S31" s="120"/>
      <c r="T31" s="120"/>
      <c r="U31" s="120"/>
      <c r="V31" s="120"/>
      <c r="W31" s="120"/>
      <c r="X31" s="120"/>
      <c r="Y31" s="120"/>
      <c r="Z31" s="120"/>
      <c r="AA31" s="120"/>
      <c r="AB31" s="120"/>
      <c r="AC31" s="120"/>
      <c r="AD31" s="120"/>
      <c r="AE31" s="121"/>
    </row>
    <row r="32" spans="1:32" ht="45" customHeight="1" x14ac:dyDescent="0.25">
      <c r="A32" s="266" t="s">
        <v>57</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8"/>
    </row>
    <row r="33" spans="1:41" ht="23.1" customHeight="1" x14ac:dyDescent="0.25">
      <c r="A33" s="320" t="s">
        <v>58</v>
      </c>
      <c r="B33" s="321" t="s">
        <v>59</v>
      </c>
      <c r="C33" s="321" t="s">
        <v>51</v>
      </c>
      <c r="D33" s="321" t="s">
        <v>60</v>
      </c>
      <c r="E33" s="321"/>
      <c r="F33" s="321"/>
      <c r="G33" s="321"/>
      <c r="H33" s="321"/>
      <c r="I33" s="321"/>
      <c r="J33" s="321"/>
      <c r="K33" s="321"/>
      <c r="L33" s="321"/>
      <c r="M33" s="321"/>
      <c r="N33" s="321"/>
      <c r="O33" s="321"/>
      <c r="P33" s="321"/>
      <c r="Q33" s="321" t="s">
        <v>61</v>
      </c>
      <c r="R33" s="321"/>
      <c r="S33" s="321"/>
      <c r="T33" s="321"/>
      <c r="U33" s="321"/>
      <c r="V33" s="321"/>
      <c r="W33" s="321"/>
      <c r="X33" s="321"/>
      <c r="Y33" s="321"/>
      <c r="Z33" s="321"/>
      <c r="AA33" s="321"/>
      <c r="AB33" s="321"/>
      <c r="AC33" s="321"/>
      <c r="AD33" s="321"/>
      <c r="AE33" s="322"/>
      <c r="AG33" s="21"/>
      <c r="AH33" s="21"/>
      <c r="AI33" s="21"/>
      <c r="AJ33" s="21"/>
      <c r="AK33" s="21"/>
      <c r="AL33" s="21"/>
      <c r="AM33" s="21"/>
      <c r="AN33" s="21"/>
      <c r="AO33" s="21"/>
    </row>
    <row r="34" spans="1:41" ht="27" customHeight="1" x14ac:dyDescent="0.25">
      <c r="A34" s="320"/>
      <c r="B34" s="321"/>
      <c r="C34" s="330"/>
      <c r="D34" s="97" t="s">
        <v>27</v>
      </c>
      <c r="E34" s="97" t="s">
        <v>28</v>
      </c>
      <c r="F34" s="97" t="s">
        <v>29</v>
      </c>
      <c r="G34" s="97" t="s">
        <v>30</v>
      </c>
      <c r="H34" s="97" t="s">
        <v>31</v>
      </c>
      <c r="I34" s="97" t="s">
        <v>32</v>
      </c>
      <c r="J34" s="97" t="s">
        <v>33</v>
      </c>
      <c r="K34" s="97" t="s">
        <v>34</v>
      </c>
      <c r="L34" s="97" t="s">
        <v>35</v>
      </c>
      <c r="M34" s="97" t="s">
        <v>36</v>
      </c>
      <c r="N34" s="97" t="s">
        <v>37</v>
      </c>
      <c r="O34" s="97" t="s">
        <v>38</v>
      </c>
      <c r="P34" s="97" t="s">
        <v>39</v>
      </c>
      <c r="Q34" s="331" t="s">
        <v>62</v>
      </c>
      <c r="R34" s="332"/>
      <c r="S34" s="332"/>
      <c r="T34" s="333"/>
      <c r="U34" s="321" t="s">
        <v>63</v>
      </c>
      <c r="V34" s="321"/>
      <c r="W34" s="321"/>
      <c r="X34" s="321"/>
      <c r="Y34" s="321" t="s">
        <v>64</v>
      </c>
      <c r="Z34" s="321"/>
      <c r="AA34" s="321"/>
      <c r="AB34" s="321"/>
      <c r="AC34" s="321" t="s">
        <v>65</v>
      </c>
      <c r="AD34" s="321"/>
      <c r="AE34" s="322"/>
      <c r="AG34" s="21"/>
      <c r="AH34" s="21"/>
      <c r="AI34" s="21"/>
      <c r="AJ34" s="21"/>
      <c r="AK34" s="21"/>
      <c r="AL34" s="21"/>
      <c r="AM34" s="21"/>
      <c r="AN34" s="21"/>
      <c r="AO34" s="21"/>
    </row>
    <row r="35" spans="1:41" ht="129.75" customHeight="1" x14ac:dyDescent="0.25">
      <c r="A35" s="361" t="s">
        <v>22</v>
      </c>
      <c r="B35" s="363">
        <v>0.3</v>
      </c>
      <c r="C35" s="22" t="s">
        <v>66</v>
      </c>
      <c r="D35" s="137">
        <v>0</v>
      </c>
      <c r="E35" s="137">
        <v>5</v>
      </c>
      <c r="F35" s="137">
        <v>5</v>
      </c>
      <c r="G35" s="137">
        <v>5</v>
      </c>
      <c r="H35" s="137">
        <v>5</v>
      </c>
      <c r="I35" s="137">
        <v>0</v>
      </c>
      <c r="J35" s="137">
        <v>0</v>
      </c>
      <c r="K35" s="137">
        <v>0</v>
      </c>
      <c r="L35" s="137">
        <v>0</v>
      </c>
      <c r="M35" s="137">
        <v>0</v>
      </c>
      <c r="N35" s="137">
        <v>0</v>
      </c>
      <c r="O35" s="137">
        <v>0</v>
      </c>
      <c r="P35" s="140">
        <f>SUM(D35:O35)</f>
        <v>20</v>
      </c>
      <c r="Q35" s="365" t="s">
        <v>490</v>
      </c>
      <c r="R35" s="366"/>
      <c r="S35" s="366"/>
      <c r="T35" s="367"/>
      <c r="U35" s="323" t="s">
        <v>442</v>
      </c>
      <c r="V35" s="323"/>
      <c r="W35" s="323"/>
      <c r="X35" s="323"/>
      <c r="Y35" s="323" t="s">
        <v>443</v>
      </c>
      <c r="Z35" s="325"/>
      <c r="AA35" s="325"/>
      <c r="AB35" s="325"/>
      <c r="AC35" s="325" t="s">
        <v>67</v>
      </c>
      <c r="AD35" s="325"/>
      <c r="AE35" s="350"/>
      <c r="AG35" s="21"/>
      <c r="AH35" s="21"/>
      <c r="AI35" s="21"/>
      <c r="AJ35" s="21"/>
      <c r="AK35" s="21"/>
      <c r="AL35" s="21"/>
      <c r="AM35" s="21"/>
      <c r="AN35" s="21"/>
      <c r="AO35" s="21"/>
    </row>
    <row r="36" spans="1:41" ht="129.75" customHeight="1" thickBot="1" x14ac:dyDescent="0.3">
      <c r="A36" s="362"/>
      <c r="B36" s="364"/>
      <c r="C36" s="23" t="s">
        <v>68</v>
      </c>
      <c r="D36" s="161">
        <v>0</v>
      </c>
      <c r="E36" s="161">
        <v>0</v>
      </c>
      <c r="F36" s="161">
        <v>8</v>
      </c>
      <c r="G36" s="24"/>
      <c r="H36" s="24"/>
      <c r="I36" s="24"/>
      <c r="J36" s="24"/>
      <c r="K36" s="24"/>
      <c r="L36" s="24"/>
      <c r="M36" s="24"/>
      <c r="N36" s="24"/>
      <c r="O36" s="24"/>
      <c r="P36" s="208">
        <f>SUM(D36:H36)</f>
        <v>8</v>
      </c>
      <c r="Q36" s="368"/>
      <c r="R36" s="369"/>
      <c r="S36" s="369"/>
      <c r="T36" s="370"/>
      <c r="U36" s="324"/>
      <c r="V36" s="324"/>
      <c r="W36" s="324"/>
      <c r="X36" s="324"/>
      <c r="Y36" s="326"/>
      <c r="Z36" s="326"/>
      <c r="AA36" s="326"/>
      <c r="AB36" s="326"/>
      <c r="AC36" s="326"/>
      <c r="AD36" s="326"/>
      <c r="AE36" s="351"/>
      <c r="AG36" s="21"/>
      <c r="AH36" s="21"/>
      <c r="AI36" s="21"/>
      <c r="AJ36" s="21"/>
      <c r="AK36" s="21"/>
      <c r="AL36" s="21"/>
      <c r="AM36" s="21"/>
      <c r="AN36" s="21"/>
      <c r="AO36" s="21"/>
    </row>
    <row r="37" spans="1:41" customFormat="1" ht="17.25" customHeight="1" thickBot="1" x14ac:dyDescent="0.3"/>
    <row r="38" spans="1:41" ht="45" customHeight="1" thickBot="1" x14ac:dyDescent="0.3">
      <c r="A38" s="266" t="s">
        <v>69</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8"/>
      <c r="AG38" s="21"/>
      <c r="AH38" s="21"/>
      <c r="AI38" s="21"/>
      <c r="AJ38" s="21"/>
      <c r="AK38" s="21"/>
      <c r="AL38" s="21"/>
      <c r="AM38" s="21"/>
      <c r="AN38" s="21"/>
      <c r="AO38" s="21"/>
    </row>
    <row r="39" spans="1:41" ht="26.1" customHeight="1" x14ac:dyDescent="0.25">
      <c r="A39" s="352" t="s">
        <v>70</v>
      </c>
      <c r="B39" s="353" t="s">
        <v>71</v>
      </c>
      <c r="C39" s="354" t="s">
        <v>72</v>
      </c>
      <c r="D39" s="356" t="s">
        <v>73</v>
      </c>
      <c r="E39" s="357"/>
      <c r="F39" s="357"/>
      <c r="G39" s="357"/>
      <c r="H39" s="357"/>
      <c r="I39" s="357"/>
      <c r="J39" s="357"/>
      <c r="K39" s="357"/>
      <c r="L39" s="357"/>
      <c r="M39" s="357"/>
      <c r="N39" s="357"/>
      <c r="O39" s="357"/>
      <c r="P39" s="358"/>
      <c r="Q39" s="353" t="s">
        <v>74</v>
      </c>
      <c r="R39" s="353"/>
      <c r="S39" s="353"/>
      <c r="T39" s="353"/>
      <c r="U39" s="353"/>
      <c r="V39" s="353"/>
      <c r="W39" s="353"/>
      <c r="X39" s="353"/>
      <c r="Y39" s="353"/>
      <c r="Z39" s="353"/>
      <c r="AA39" s="353"/>
      <c r="AB39" s="353"/>
      <c r="AC39" s="353"/>
      <c r="AD39" s="353"/>
      <c r="AE39" s="359"/>
      <c r="AG39" s="21"/>
      <c r="AH39" s="21"/>
      <c r="AI39" s="21"/>
      <c r="AJ39" s="21"/>
      <c r="AK39" s="21"/>
      <c r="AL39" s="21"/>
      <c r="AM39" s="21"/>
      <c r="AN39" s="21"/>
      <c r="AO39" s="21"/>
    </row>
    <row r="40" spans="1:41" ht="26.1" customHeight="1" x14ac:dyDescent="0.25">
      <c r="A40" s="320"/>
      <c r="B40" s="321"/>
      <c r="C40" s="355"/>
      <c r="D40" s="97" t="s">
        <v>75</v>
      </c>
      <c r="E40" s="97" t="s">
        <v>76</v>
      </c>
      <c r="F40" s="97" t="s">
        <v>77</v>
      </c>
      <c r="G40" s="97" t="s">
        <v>78</v>
      </c>
      <c r="H40" s="97" t="s">
        <v>79</v>
      </c>
      <c r="I40" s="97" t="s">
        <v>80</v>
      </c>
      <c r="J40" s="97" t="s">
        <v>81</v>
      </c>
      <c r="K40" s="97" t="s">
        <v>82</v>
      </c>
      <c r="L40" s="97" t="s">
        <v>83</v>
      </c>
      <c r="M40" s="97" t="s">
        <v>84</v>
      </c>
      <c r="N40" s="97" t="s">
        <v>85</v>
      </c>
      <c r="O40" s="97" t="s">
        <v>86</v>
      </c>
      <c r="P40" s="97" t="s">
        <v>87</v>
      </c>
      <c r="Q40" s="331" t="s">
        <v>88</v>
      </c>
      <c r="R40" s="332"/>
      <c r="S40" s="332"/>
      <c r="T40" s="332"/>
      <c r="U40" s="332"/>
      <c r="V40" s="332"/>
      <c r="W40" s="332"/>
      <c r="X40" s="333"/>
      <c r="Y40" s="331" t="s">
        <v>89</v>
      </c>
      <c r="Z40" s="332"/>
      <c r="AA40" s="332"/>
      <c r="AB40" s="332"/>
      <c r="AC40" s="332"/>
      <c r="AD40" s="332"/>
      <c r="AE40" s="360"/>
      <c r="AG40" s="25"/>
      <c r="AH40" s="25"/>
      <c r="AI40" s="25"/>
      <c r="AJ40" s="25"/>
      <c r="AK40" s="25"/>
      <c r="AL40" s="25"/>
      <c r="AM40" s="25"/>
      <c r="AN40" s="25"/>
      <c r="AO40" s="25"/>
    </row>
    <row r="41" spans="1:41" ht="28.5" customHeight="1" x14ac:dyDescent="0.25">
      <c r="A41" s="334" t="s">
        <v>90</v>
      </c>
      <c r="B41" s="336">
        <v>0.3</v>
      </c>
      <c r="C41" s="29" t="s">
        <v>66</v>
      </c>
      <c r="D41" s="141">
        <v>0</v>
      </c>
      <c r="E41" s="141">
        <v>0.25</v>
      </c>
      <c r="F41" s="141">
        <v>0.25</v>
      </c>
      <c r="G41" s="141">
        <v>0.25</v>
      </c>
      <c r="H41" s="141">
        <v>0.25</v>
      </c>
      <c r="I41" s="141">
        <v>0</v>
      </c>
      <c r="J41" s="141">
        <v>0</v>
      </c>
      <c r="K41" s="141">
        <v>0</v>
      </c>
      <c r="L41" s="141">
        <v>0</v>
      </c>
      <c r="M41" s="141">
        <v>0</v>
      </c>
      <c r="N41" s="141">
        <v>0</v>
      </c>
      <c r="O41" s="141">
        <v>0</v>
      </c>
      <c r="P41" s="142">
        <f>SUM(D41:O41)</f>
        <v>1</v>
      </c>
      <c r="Q41" s="338" t="s">
        <v>494</v>
      </c>
      <c r="R41" s="339"/>
      <c r="S41" s="339"/>
      <c r="T41" s="339"/>
      <c r="U41" s="339"/>
      <c r="V41" s="339"/>
      <c r="W41" s="339"/>
      <c r="X41" s="340"/>
      <c r="Y41" s="344" t="s">
        <v>444</v>
      </c>
      <c r="Z41" s="345"/>
      <c r="AA41" s="345"/>
      <c r="AB41" s="345"/>
      <c r="AC41" s="345"/>
      <c r="AD41" s="345"/>
      <c r="AE41" s="346"/>
      <c r="AG41" s="26"/>
      <c r="AH41" s="26"/>
      <c r="AI41" s="26"/>
      <c r="AJ41" s="26"/>
      <c r="AK41" s="26"/>
      <c r="AL41" s="26"/>
      <c r="AM41" s="26"/>
      <c r="AN41" s="26"/>
      <c r="AO41" s="26"/>
    </row>
    <row r="42" spans="1:41" ht="132" customHeight="1" thickBot="1" x14ac:dyDescent="0.3">
      <c r="A42" s="335"/>
      <c r="B42" s="337"/>
      <c r="C42" s="23" t="s">
        <v>68</v>
      </c>
      <c r="D42" s="159">
        <v>0.02</v>
      </c>
      <c r="E42" s="159">
        <v>0.08</v>
      </c>
      <c r="F42" s="159">
        <v>0.3</v>
      </c>
      <c r="G42" s="159"/>
      <c r="H42" s="159"/>
      <c r="I42" s="159"/>
      <c r="J42" s="159"/>
      <c r="K42" s="159"/>
      <c r="L42" s="159"/>
      <c r="M42" s="159"/>
      <c r="N42" s="159"/>
      <c r="O42" s="159"/>
      <c r="P42" s="160">
        <f t="shared" ref="P42" si="0">SUM(D42:O42)</f>
        <v>0.4</v>
      </c>
      <c r="Q42" s="341"/>
      <c r="R42" s="342"/>
      <c r="S42" s="342"/>
      <c r="T42" s="342"/>
      <c r="U42" s="342"/>
      <c r="V42" s="342"/>
      <c r="W42" s="342"/>
      <c r="X42" s="343"/>
      <c r="Y42" s="347"/>
      <c r="Z42" s="348"/>
      <c r="AA42" s="348"/>
      <c r="AB42" s="348"/>
      <c r="AC42" s="348"/>
      <c r="AD42" s="348"/>
      <c r="AE42" s="349"/>
    </row>
    <row r="43" spans="1:41" ht="15" customHeight="1" x14ac:dyDescent="0.25">
      <c r="A43" s="2" t="s">
        <v>91</v>
      </c>
    </row>
    <row r="45" spans="1:41" x14ac:dyDescent="0.25">
      <c r="E45" s="176"/>
      <c r="F45" s="165"/>
    </row>
    <row r="47" spans="1:41" x14ac:dyDescent="0.25">
      <c r="F47" s="176"/>
    </row>
    <row r="49" spans="6:6" x14ac:dyDescent="0.25">
      <c r="F49" s="165"/>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000-000000000000}">
      <formula1>$B$21:$M$21</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textLength" operator="lessThanOrEqual" allowBlank="1" showInputMessage="1" showErrorMessage="1" errorTitle="Máximo 2.000 caracteres" error="Máximo 2.000 caracteres" sqref="AC35 Q35 Y35 Q41" xr:uid="{00000000-0002-0000-0000-000002000000}">
      <formula1>2000</formula1>
    </dataValidation>
  </dataValidations>
  <hyperlinks>
    <hyperlink ref="Y41" r:id="rId1" xr:uid="{00000000-0004-0000-0000-000000000000}"/>
  </hyperlinks>
  <pageMargins left="0.25" right="0.25" top="0.75" bottom="0.75" header="0.3" footer="0.3"/>
  <pageSetup scale="19"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1"/>
  <sheetViews>
    <sheetView showGridLines="0" topLeftCell="L35" zoomScale="70" zoomScaleNormal="7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242"/>
      <c r="B1" s="245"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49"/>
      <c r="AE1" s="250"/>
    </row>
    <row r="2" spans="1:31" ht="30.75" customHeight="1" x14ac:dyDescent="0.25">
      <c r="A2" s="243"/>
      <c r="B2" s="245" t="s">
        <v>2</v>
      </c>
      <c r="C2" s="246"/>
      <c r="D2" s="246"/>
      <c r="E2" s="246"/>
      <c r="F2" s="246"/>
      <c r="G2" s="246"/>
      <c r="H2" s="246"/>
      <c r="I2" s="246"/>
      <c r="J2" s="246"/>
      <c r="K2" s="246"/>
      <c r="L2" s="246"/>
      <c r="M2" s="246"/>
      <c r="N2" s="246"/>
      <c r="O2" s="246"/>
      <c r="P2" s="246"/>
      <c r="Q2" s="246"/>
      <c r="R2" s="246"/>
      <c r="S2" s="246"/>
      <c r="T2" s="246"/>
      <c r="U2" s="246"/>
      <c r="V2" s="246"/>
      <c r="W2" s="246"/>
      <c r="X2" s="246"/>
      <c r="Y2" s="246"/>
      <c r="Z2" s="246"/>
      <c r="AA2" s="247"/>
      <c r="AB2" s="248" t="s">
        <v>3</v>
      </c>
      <c r="AC2" s="249"/>
      <c r="AD2" s="249"/>
      <c r="AE2" s="250"/>
    </row>
    <row r="3" spans="1:31" ht="24" customHeight="1" x14ac:dyDescent="0.25">
      <c r="A3" s="243"/>
      <c r="B3" s="251" t="s">
        <v>4</v>
      </c>
      <c r="C3" s="252"/>
      <c r="D3" s="252"/>
      <c r="E3" s="252"/>
      <c r="F3" s="252"/>
      <c r="G3" s="252"/>
      <c r="H3" s="252"/>
      <c r="I3" s="252"/>
      <c r="J3" s="252"/>
      <c r="K3" s="252"/>
      <c r="L3" s="252"/>
      <c r="M3" s="252"/>
      <c r="N3" s="252"/>
      <c r="O3" s="252"/>
      <c r="P3" s="252"/>
      <c r="Q3" s="252"/>
      <c r="R3" s="252"/>
      <c r="S3" s="252"/>
      <c r="T3" s="252"/>
      <c r="U3" s="252"/>
      <c r="V3" s="252"/>
      <c r="W3" s="252"/>
      <c r="X3" s="252"/>
      <c r="Y3" s="252"/>
      <c r="Z3" s="252"/>
      <c r="AA3" s="253"/>
      <c r="AB3" s="248" t="s">
        <v>5</v>
      </c>
      <c r="AC3" s="249"/>
      <c r="AD3" s="249"/>
      <c r="AE3" s="250"/>
    </row>
    <row r="4" spans="1:31" ht="21.75" customHeight="1" x14ac:dyDescent="0.25">
      <c r="A4" s="244"/>
      <c r="B4" s="254"/>
      <c r="C4" s="255"/>
      <c r="D4" s="255"/>
      <c r="E4" s="255"/>
      <c r="F4" s="255"/>
      <c r="G4" s="255"/>
      <c r="H4" s="255"/>
      <c r="I4" s="255"/>
      <c r="J4" s="255"/>
      <c r="K4" s="255"/>
      <c r="L4" s="255"/>
      <c r="M4" s="255"/>
      <c r="N4" s="255"/>
      <c r="O4" s="255"/>
      <c r="P4" s="255"/>
      <c r="Q4" s="255"/>
      <c r="R4" s="255"/>
      <c r="S4" s="255"/>
      <c r="T4" s="255"/>
      <c r="U4" s="255"/>
      <c r="V4" s="255"/>
      <c r="W4" s="255"/>
      <c r="X4" s="255"/>
      <c r="Y4" s="255"/>
      <c r="Z4" s="255"/>
      <c r="AA4" s="256"/>
      <c r="AB4" s="257" t="s">
        <v>6</v>
      </c>
      <c r="AC4" s="258"/>
      <c r="AD4" s="258"/>
      <c r="AE4" s="259"/>
    </row>
    <row r="5" spans="1:31" ht="9" customHeight="1" x14ac:dyDescent="0.25">
      <c r="A5" s="3"/>
      <c r="B5" s="98"/>
      <c r="C5" s="99"/>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60" t="s">
        <v>7</v>
      </c>
      <c r="B7" s="261"/>
      <c r="C7" s="275" t="s">
        <v>29</v>
      </c>
      <c r="D7" s="260" t="s">
        <v>8</v>
      </c>
      <c r="E7" s="278"/>
      <c r="F7" s="278"/>
      <c r="G7" s="278"/>
      <c r="H7" s="261"/>
      <c r="I7" s="281">
        <v>45387</v>
      </c>
      <c r="J7" s="282"/>
      <c r="K7" s="260" t="s">
        <v>9</v>
      </c>
      <c r="L7" s="261"/>
      <c r="M7" s="287" t="s">
        <v>10</v>
      </c>
      <c r="N7" s="288"/>
      <c r="O7" s="292"/>
      <c r="P7" s="293"/>
      <c r="Q7" s="4"/>
      <c r="R7" s="4"/>
      <c r="S7" s="4"/>
      <c r="T7" s="4"/>
      <c r="U7" s="4"/>
      <c r="V7" s="4"/>
      <c r="W7" s="4"/>
      <c r="X7" s="4"/>
      <c r="Y7" s="4"/>
      <c r="Z7" s="5"/>
      <c r="AA7" s="4"/>
      <c r="AB7" s="4"/>
      <c r="AD7" s="7"/>
      <c r="AE7" s="8"/>
    </row>
    <row r="8" spans="1:31" ht="15" customHeight="1" x14ac:dyDescent="0.25">
      <c r="A8" s="262"/>
      <c r="B8" s="263"/>
      <c r="C8" s="276"/>
      <c r="D8" s="262"/>
      <c r="E8" s="279"/>
      <c r="F8" s="279"/>
      <c r="G8" s="279"/>
      <c r="H8" s="263"/>
      <c r="I8" s="283"/>
      <c r="J8" s="284"/>
      <c r="K8" s="262"/>
      <c r="L8" s="263"/>
      <c r="M8" s="294" t="s">
        <v>11</v>
      </c>
      <c r="N8" s="295"/>
      <c r="O8" s="296"/>
      <c r="P8" s="297"/>
      <c r="Q8" s="4"/>
      <c r="R8" s="4"/>
      <c r="S8" s="4"/>
      <c r="T8" s="4"/>
      <c r="U8" s="4"/>
      <c r="V8" s="4"/>
      <c r="W8" s="4"/>
      <c r="X8" s="4"/>
      <c r="Y8" s="4"/>
      <c r="Z8" s="5"/>
      <c r="AA8" s="4"/>
      <c r="AB8" s="4"/>
      <c r="AD8" s="7"/>
      <c r="AE8" s="8"/>
    </row>
    <row r="9" spans="1:31" ht="15" customHeight="1" thickBot="1" x14ac:dyDescent="0.3">
      <c r="A9" s="264"/>
      <c r="B9" s="265"/>
      <c r="C9" s="277"/>
      <c r="D9" s="264"/>
      <c r="E9" s="280"/>
      <c r="F9" s="280"/>
      <c r="G9" s="280"/>
      <c r="H9" s="265"/>
      <c r="I9" s="285"/>
      <c r="J9" s="286"/>
      <c r="K9" s="264"/>
      <c r="L9" s="265"/>
      <c r="M9" s="298" t="s">
        <v>12</v>
      </c>
      <c r="N9" s="299"/>
      <c r="O9" s="300" t="s">
        <v>418</v>
      </c>
      <c r="P9" s="301"/>
      <c r="Q9" s="4"/>
      <c r="R9" s="4"/>
      <c r="S9" s="4"/>
      <c r="T9" s="4"/>
      <c r="U9" s="4"/>
      <c r="V9" s="4"/>
      <c r="W9" s="4"/>
      <c r="X9" s="4"/>
      <c r="Y9" s="4"/>
      <c r="Z9" s="5"/>
      <c r="AA9" s="4"/>
      <c r="AB9" s="4"/>
      <c r="AD9" s="7"/>
      <c r="AE9" s="8"/>
    </row>
    <row r="10" spans="1:31" ht="15" customHeight="1" thickBot="1" x14ac:dyDescent="0.3">
      <c r="A10" s="72"/>
      <c r="B10" s="73"/>
      <c r="C10" s="73"/>
      <c r="D10" s="9"/>
      <c r="E10" s="9"/>
      <c r="F10" s="9"/>
      <c r="G10" s="9"/>
      <c r="H10" s="9"/>
      <c r="I10" s="69"/>
      <c r="J10" s="69"/>
      <c r="K10" s="9"/>
      <c r="L10" s="9"/>
      <c r="M10" s="70"/>
      <c r="N10" s="70"/>
      <c r="O10" s="71"/>
      <c r="P10" s="71"/>
      <c r="Q10" s="73"/>
      <c r="R10" s="73"/>
      <c r="S10" s="73"/>
      <c r="T10" s="73"/>
      <c r="U10" s="73"/>
      <c r="V10" s="73"/>
      <c r="W10" s="73"/>
      <c r="X10" s="73"/>
      <c r="Y10" s="73"/>
      <c r="Z10" s="74"/>
      <c r="AA10" s="73"/>
      <c r="AB10" s="73"/>
      <c r="AD10" s="75"/>
      <c r="AE10" s="76"/>
    </row>
    <row r="11" spans="1:31" ht="15" customHeight="1" x14ac:dyDescent="0.25">
      <c r="A11" s="260" t="s">
        <v>13</v>
      </c>
      <c r="B11" s="261"/>
      <c r="C11" s="266" t="s">
        <v>14</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8"/>
    </row>
    <row r="12" spans="1:31" ht="15" customHeight="1" x14ac:dyDescent="0.25">
      <c r="A12" s="262"/>
      <c r="B12" s="263"/>
      <c r="C12" s="269"/>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1"/>
    </row>
    <row r="13" spans="1:31" ht="15" customHeight="1" x14ac:dyDescent="0.25">
      <c r="A13" s="264"/>
      <c r="B13" s="265"/>
      <c r="C13" s="272"/>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302" t="s">
        <v>15</v>
      </c>
      <c r="B15" s="303"/>
      <c r="C15" s="304" t="s">
        <v>16</v>
      </c>
      <c r="D15" s="305"/>
      <c r="E15" s="305"/>
      <c r="F15" s="305"/>
      <c r="G15" s="305"/>
      <c r="H15" s="305"/>
      <c r="I15" s="305"/>
      <c r="J15" s="305"/>
      <c r="K15" s="306"/>
      <c r="L15" s="307" t="s">
        <v>17</v>
      </c>
      <c r="M15" s="308"/>
      <c r="N15" s="308"/>
      <c r="O15" s="308"/>
      <c r="P15" s="308"/>
      <c r="Q15" s="309"/>
      <c r="R15" s="310" t="s">
        <v>18</v>
      </c>
      <c r="S15" s="311"/>
      <c r="T15" s="311"/>
      <c r="U15" s="311"/>
      <c r="V15" s="311"/>
      <c r="W15" s="311"/>
      <c r="X15" s="312"/>
      <c r="Y15" s="307" t="s">
        <v>19</v>
      </c>
      <c r="Z15" s="309"/>
      <c r="AA15" s="289" t="s">
        <v>427</v>
      </c>
      <c r="AB15" s="290"/>
      <c r="AC15" s="290"/>
      <c r="AD15" s="290"/>
      <c r="AE15" s="291"/>
    </row>
    <row r="16" spans="1:31" ht="9" customHeight="1" thickBot="1" x14ac:dyDescent="0.3">
      <c r="A16" s="6"/>
      <c r="B16" s="4"/>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D16" s="7"/>
      <c r="AE16" s="8"/>
    </row>
    <row r="17" spans="1:32" s="16" customFormat="1" ht="37.5" customHeight="1" x14ac:dyDescent="0.25">
      <c r="A17" s="302" t="s">
        <v>21</v>
      </c>
      <c r="B17" s="303"/>
      <c r="C17" s="289" t="s">
        <v>92</v>
      </c>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1"/>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307" t="s">
        <v>23</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9"/>
      <c r="AF19" s="20"/>
    </row>
    <row r="20" spans="1:32" ht="32.1" customHeight="1" x14ac:dyDescent="0.25">
      <c r="A20" s="101" t="s">
        <v>24</v>
      </c>
      <c r="B20" s="314" t="s">
        <v>25</v>
      </c>
      <c r="C20" s="315"/>
      <c r="D20" s="315"/>
      <c r="E20" s="315"/>
      <c r="F20" s="315"/>
      <c r="G20" s="315"/>
      <c r="H20" s="315"/>
      <c r="I20" s="315"/>
      <c r="J20" s="315"/>
      <c r="K20" s="315"/>
      <c r="L20" s="315"/>
      <c r="M20" s="315"/>
      <c r="N20" s="315"/>
      <c r="O20" s="316"/>
      <c r="P20" s="307" t="s">
        <v>26</v>
      </c>
      <c r="Q20" s="308"/>
      <c r="R20" s="308"/>
      <c r="S20" s="308"/>
      <c r="T20" s="308"/>
      <c r="U20" s="308"/>
      <c r="V20" s="308"/>
      <c r="W20" s="308"/>
      <c r="X20" s="308"/>
      <c r="Y20" s="308"/>
      <c r="Z20" s="308"/>
      <c r="AA20" s="308"/>
      <c r="AB20" s="308"/>
      <c r="AC20" s="308"/>
      <c r="AD20" s="308"/>
      <c r="AE20" s="309"/>
      <c r="AF20" s="20"/>
    </row>
    <row r="21" spans="1:32" ht="32.1" customHeight="1" x14ac:dyDescent="0.25">
      <c r="A21" s="72"/>
      <c r="B21" s="110" t="s">
        <v>27</v>
      </c>
      <c r="C21" s="111" t="s">
        <v>28</v>
      </c>
      <c r="D21" s="111" t="s">
        <v>29</v>
      </c>
      <c r="E21" s="111" t="s">
        <v>30</v>
      </c>
      <c r="F21" s="111" t="s">
        <v>31</v>
      </c>
      <c r="G21" s="111" t="s">
        <v>32</v>
      </c>
      <c r="H21" s="111" t="s">
        <v>33</v>
      </c>
      <c r="I21" s="111" t="s">
        <v>34</v>
      </c>
      <c r="J21" s="111" t="s">
        <v>35</v>
      </c>
      <c r="K21" s="111" t="s">
        <v>36</v>
      </c>
      <c r="L21" s="111" t="s">
        <v>37</v>
      </c>
      <c r="M21" s="111" t="s">
        <v>38</v>
      </c>
      <c r="N21" s="111" t="s">
        <v>39</v>
      </c>
      <c r="O21" s="112" t="s">
        <v>40</v>
      </c>
      <c r="P21" s="135"/>
      <c r="Q21" s="101" t="s">
        <v>27</v>
      </c>
      <c r="R21" s="102" t="s">
        <v>28</v>
      </c>
      <c r="S21" s="102" t="s">
        <v>29</v>
      </c>
      <c r="T21" s="102" t="s">
        <v>30</v>
      </c>
      <c r="U21" s="102" t="s">
        <v>31</v>
      </c>
      <c r="V21" s="102" t="s">
        <v>32</v>
      </c>
      <c r="W21" s="102" t="s">
        <v>33</v>
      </c>
      <c r="X21" s="102" t="s">
        <v>34</v>
      </c>
      <c r="Y21" s="102" t="s">
        <v>35</v>
      </c>
      <c r="Z21" s="102" t="s">
        <v>36</v>
      </c>
      <c r="AA21" s="102" t="s">
        <v>37</v>
      </c>
      <c r="AB21" s="102" t="s">
        <v>38</v>
      </c>
      <c r="AC21" s="102" t="s">
        <v>39</v>
      </c>
      <c r="AD21" s="134" t="s">
        <v>41</v>
      </c>
      <c r="AE21" s="134" t="s">
        <v>42</v>
      </c>
      <c r="AF21" s="1"/>
    </row>
    <row r="22" spans="1:32" ht="32.1" customHeight="1" x14ac:dyDescent="0.25">
      <c r="A22" s="131" t="s">
        <v>43</v>
      </c>
      <c r="B22" s="81">
        <v>1210230</v>
      </c>
      <c r="C22" s="77">
        <v>7503480</v>
      </c>
      <c r="D22" s="77">
        <v>7230600</v>
      </c>
      <c r="E22" s="77">
        <v>7230600</v>
      </c>
      <c r="F22" s="77">
        <v>86833273</v>
      </c>
      <c r="G22" s="79"/>
      <c r="H22" s="79"/>
      <c r="I22" s="79"/>
      <c r="J22" s="79"/>
      <c r="K22" s="79"/>
      <c r="L22" s="79"/>
      <c r="M22" s="79"/>
      <c r="N22" s="170">
        <f>SUM(B22:M22)</f>
        <v>110008183</v>
      </c>
      <c r="O22" s="82"/>
      <c r="P22" s="131" t="s">
        <v>44</v>
      </c>
      <c r="Q22" s="103">
        <v>2431761</v>
      </c>
      <c r="R22" s="104">
        <v>479749239</v>
      </c>
      <c r="S22" s="104"/>
      <c r="T22" s="104"/>
      <c r="U22" s="104"/>
      <c r="V22" s="104"/>
      <c r="W22" s="104">
        <v>30089000</v>
      </c>
      <c r="X22" s="104"/>
      <c r="Y22" s="104"/>
      <c r="Z22" s="104"/>
      <c r="AA22" s="104"/>
      <c r="AB22" s="104"/>
      <c r="AC22" s="104">
        <f>SUM(Q22:AB22)</f>
        <v>512270000</v>
      </c>
      <c r="AE22" s="105"/>
      <c r="AF22" s="1"/>
    </row>
    <row r="23" spans="1:32" ht="32.1" customHeight="1" thickBot="1" x14ac:dyDescent="0.3">
      <c r="A23" s="132" t="s">
        <v>45</v>
      </c>
      <c r="B23" s="78"/>
      <c r="C23" s="77"/>
      <c r="D23" s="77"/>
      <c r="E23" s="77"/>
      <c r="F23" s="77"/>
      <c r="G23" s="77"/>
      <c r="H23" s="77"/>
      <c r="I23" s="77"/>
      <c r="J23" s="77"/>
      <c r="K23" s="77"/>
      <c r="L23" s="77"/>
      <c r="M23" s="77"/>
      <c r="N23" s="77">
        <f>SUM(B23:M23)</f>
        <v>0</v>
      </c>
      <c r="O23" s="91" t="str">
        <f>IFERROR(N23/(SUMIF(B23:M23,"&gt;0",B22:M22))," ")</f>
        <v xml:space="preserve"> </v>
      </c>
      <c r="P23" s="132" t="s">
        <v>46</v>
      </c>
      <c r="Q23" s="78">
        <v>29914300</v>
      </c>
      <c r="R23" s="77">
        <v>289260000</v>
      </c>
      <c r="S23" s="77">
        <v>-283907</v>
      </c>
      <c r="T23" s="77"/>
      <c r="U23" s="77"/>
      <c r="V23" s="77"/>
      <c r="W23" s="77"/>
      <c r="X23" s="77"/>
      <c r="Y23" s="77"/>
      <c r="Z23" s="77"/>
      <c r="AA23" s="77"/>
      <c r="AB23" s="77"/>
      <c r="AC23" s="77">
        <f>SUM(Q23:AB23)</f>
        <v>318890393</v>
      </c>
      <c r="AD23" s="167">
        <f>AC23/SUM(Q22:R22)</f>
        <v>0.66134997646112148</v>
      </c>
      <c r="AE23" s="83">
        <f>AC23/AC22</f>
        <v>0.62250452495754194</v>
      </c>
      <c r="AF23" s="1"/>
    </row>
    <row r="24" spans="1:32" ht="32.1" customHeight="1" x14ac:dyDescent="0.25">
      <c r="A24" s="132" t="s">
        <v>47</v>
      </c>
      <c r="B24" s="78">
        <v>1210230</v>
      </c>
      <c r="C24" s="77">
        <v>7503480</v>
      </c>
      <c r="D24" s="77">
        <v>7230600</v>
      </c>
      <c r="E24" s="77">
        <v>7230600</v>
      </c>
      <c r="F24" s="77">
        <v>86833273</v>
      </c>
      <c r="G24" s="77"/>
      <c r="H24" s="77"/>
      <c r="I24" s="77"/>
      <c r="J24" s="77"/>
      <c r="K24" s="77"/>
      <c r="L24" s="77"/>
      <c r="M24" s="77"/>
      <c r="N24" s="77">
        <f>SUM(B24:M24)</f>
        <v>110008183</v>
      </c>
      <c r="O24" s="80"/>
      <c r="P24" s="132" t="s">
        <v>43</v>
      </c>
      <c r="Q24" s="78"/>
      <c r="R24" s="103">
        <v>60258914</v>
      </c>
      <c r="S24" s="77">
        <v>60258914</v>
      </c>
      <c r="T24" s="77">
        <v>60258914</v>
      </c>
      <c r="U24" s="77">
        <v>60258914</v>
      </c>
      <c r="V24" s="77">
        <v>90347914</v>
      </c>
      <c r="W24" s="77">
        <v>60258914</v>
      </c>
      <c r="X24" s="77">
        <v>60258914</v>
      </c>
      <c r="Y24" s="77">
        <v>47272406.200000003</v>
      </c>
      <c r="Z24" s="77">
        <v>4602452</v>
      </c>
      <c r="AA24" s="77">
        <v>4602452</v>
      </c>
      <c r="AB24" s="77">
        <v>3891292</v>
      </c>
      <c r="AC24" s="77">
        <f>SUM(Q24:AB24)</f>
        <v>512270000.19999999</v>
      </c>
      <c r="AD24" s="77"/>
      <c r="AE24" s="106"/>
      <c r="AF24" s="1"/>
    </row>
    <row r="25" spans="1:32" ht="32.1" customHeight="1" thickBot="1" x14ac:dyDescent="0.3">
      <c r="A25" s="133" t="s">
        <v>48</v>
      </c>
      <c r="B25" s="113">
        <v>1210320</v>
      </c>
      <c r="C25" s="114">
        <v>8713800</v>
      </c>
      <c r="D25" s="114">
        <v>7230600</v>
      </c>
      <c r="E25" s="114"/>
      <c r="F25" s="114"/>
      <c r="G25" s="114"/>
      <c r="H25" s="114"/>
      <c r="I25" s="114"/>
      <c r="J25" s="114"/>
      <c r="K25" s="114"/>
      <c r="L25" s="114"/>
      <c r="M25" s="114"/>
      <c r="N25" s="114">
        <f>SUM(B25:M25)</f>
        <v>17154720</v>
      </c>
      <c r="O25" s="199">
        <f>+N25/N24</f>
        <v>0.15594039945192079</v>
      </c>
      <c r="P25" s="133" t="s">
        <v>48</v>
      </c>
      <c r="Q25" s="113"/>
      <c r="R25" s="114">
        <v>1762580</v>
      </c>
      <c r="S25" s="114">
        <v>17274600</v>
      </c>
      <c r="T25" s="114"/>
      <c r="U25" s="114"/>
      <c r="V25" s="114"/>
      <c r="W25" s="114"/>
      <c r="X25" s="114"/>
      <c r="Y25" s="114"/>
      <c r="Z25" s="114"/>
      <c r="AA25" s="114"/>
      <c r="AB25" s="114"/>
      <c r="AC25" s="114">
        <f>SUM(Q25:AB25)</f>
        <v>19037180</v>
      </c>
      <c r="AD25" s="114">
        <f>AC25/SUM(Q24:V24)</f>
        <v>5.7447567481996767E-2</v>
      </c>
      <c r="AE25" s="116">
        <f>AC25/AC24</f>
        <v>3.7162394816342009E-2</v>
      </c>
      <c r="AF25" s="1"/>
    </row>
    <row r="26" spans="1:32" customFormat="1" ht="16.5" customHeight="1" x14ac:dyDescent="0.25"/>
    <row r="27" spans="1:32" ht="33.950000000000003" customHeight="1" x14ac:dyDescent="0.25">
      <c r="A27" s="317" t="s">
        <v>49</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9"/>
    </row>
    <row r="28" spans="1:32" ht="15" customHeight="1" x14ac:dyDescent="0.25">
      <c r="A28" s="320" t="s">
        <v>50</v>
      </c>
      <c r="B28" s="321" t="s">
        <v>51</v>
      </c>
      <c r="C28" s="321"/>
      <c r="D28" s="321" t="s">
        <v>52</v>
      </c>
      <c r="E28" s="321"/>
      <c r="F28" s="321"/>
      <c r="G28" s="321"/>
      <c r="H28" s="321"/>
      <c r="I28" s="321"/>
      <c r="J28" s="321"/>
      <c r="K28" s="321"/>
      <c r="L28" s="321"/>
      <c r="M28" s="321"/>
      <c r="N28" s="321"/>
      <c r="O28" s="321"/>
      <c r="P28" s="321" t="s">
        <v>39</v>
      </c>
      <c r="Q28" s="321" t="s">
        <v>53</v>
      </c>
      <c r="R28" s="321"/>
      <c r="S28" s="321"/>
      <c r="T28" s="321"/>
      <c r="U28" s="321"/>
      <c r="V28" s="321"/>
      <c r="W28" s="321"/>
      <c r="X28" s="321"/>
      <c r="Y28" s="321" t="s">
        <v>54</v>
      </c>
      <c r="Z28" s="321"/>
      <c r="AA28" s="321"/>
      <c r="AB28" s="321"/>
      <c r="AC28" s="321"/>
      <c r="AD28" s="321"/>
      <c r="AE28" s="322"/>
    </row>
    <row r="29" spans="1:32" ht="27" customHeight="1" x14ac:dyDescent="0.25">
      <c r="A29" s="320"/>
      <c r="B29" s="321"/>
      <c r="C29" s="321"/>
      <c r="D29" s="97" t="s">
        <v>27</v>
      </c>
      <c r="E29" s="97" t="s">
        <v>28</v>
      </c>
      <c r="F29" s="97" t="s">
        <v>29</v>
      </c>
      <c r="G29" s="97" t="s">
        <v>30</v>
      </c>
      <c r="H29" s="97" t="s">
        <v>31</v>
      </c>
      <c r="I29" s="97" t="s">
        <v>32</v>
      </c>
      <c r="J29" s="97" t="s">
        <v>33</v>
      </c>
      <c r="K29" s="97" t="s">
        <v>34</v>
      </c>
      <c r="L29" s="97" t="s">
        <v>35</v>
      </c>
      <c r="M29" s="97" t="s">
        <v>36</v>
      </c>
      <c r="N29" s="97" t="s">
        <v>37</v>
      </c>
      <c r="O29" s="97" t="s">
        <v>38</v>
      </c>
      <c r="P29" s="321"/>
      <c r="Q29" s="321"/>
      <c r="R29" s="321"/>
      <c r="S29" s="321"/>
      <c r="T29" s="321"/>
      <c r="U29" s="321"/>
      <c r="V29" s="321"/>
      <c r="W29" s="321"/>
      <c r="X29" s="321"/>
      <c r="Y29" s="321"/>
      <c r="Z29" s="321"/>
      <c r="AA29" s="321"/>
      <c r="AB29" s="321"/>
      <c r="AC29" s="321"/>
      <c r="AD29" s="321"/>
      <c r="AE29" s="322"/>
    </row>
    <row r="30" spans="1:32" ht="42" customHeight="1" thickBot="1" x14ac:dyDescent="0.3">
      <c r="A30" s="373" t="s">
        <v>92</v>
      </c>
      <c r="B30" s="327"/>
      <c r="C30" s="327"/>
      <c r="D30" s="100">
        <v>0</v>
      </c>
      <c r="E30" s="100"/>
      <c r="F30" s="100"/>
      <c r="G30" s="100"/>
      <c r="H30" s="100"/>
      <c r="I30" s="100"/>
      <c r="J30" s="100"/>
      <c r="K30" s="100"/>
      <c r="L30" s="100"/>
      <c r="M30" s="100"/>
      <c r="N30" s="100"/>
      <c r="O30" s="100"/>
      <c r="P30" s="108">
        <f>SUM(D30:O30)</f>
        <v>0</v>
      </c>
      <c r="Q30" s="371" t="s">
        <v>419</v>
      </c>
      <c r="R30" s="371"/>
      <c r="S30" s="371"/>
      <c r="T30" s="371"/>
      <c r="U30" s="371"/>
      <c r="V30" s="371"/>
      <c r="W30" s="371"/>
      <c r="X30" s="371"/>
      <c r="Y30" s="371" t="s">
        <v>56</v>
      </c>
      <c r="Z30" s="371"/>
      <c r="AA30" s="371"/>
      <c r="AB30" s="371"/>
      <c r="AC30" s="371"/>
      <c r="AD30" s="371"/>
      <c r="AE30" s="372"/>
    </row>
    <row r="31" spans="1:32" ht="12" customHeight="1" thickBot="1" x14ac:dyDescent="0.3">
      <c r="A31" s="374"/>
      <c r="B31" s="118"/>
      <c r="C31" s="118"/>
      <c r="D31" s="9"/>
      <c r="E31" s="9"/>
      <c r="F31" s="9"/>
      <c r="G31" s="9"/>
      <c r="H31" s="9"/>
      <c r="I31" s="9"/>
      <c r="J31" s="9"/>
      <c r="K31" s="9"/>
      <c r="L31" s="9"/>
      <c r="M31" s="9"/>
      <c r="N31" s="9"/>
      <c r="O31" s="9"/>
      <c r="P31" s="119"/>
      <c r="Q31" s="120"/>
      <c r="R31" s="120"/>
      <c r="S31" s="120"/>
      <c r="T31" s="120"/>
      <c r="U31" s="120"/>
      <c r="V31" s="120"/>
      <c r="W31" s="120"/>
      <c r="X31" s="120"/>
      <c r="Y31" s="120"/>
      <c r="Z31" s="120"/>
      <c r="AA31" s="120"/>
      <c r="AB31" s="120"/>
      <c r="AC31" s="120"/>
      <c r="AD31" s="120"/>
      <c r="AE31" s="121"/>
    </row>
    <row r="32" spans="1:32" ht="45" customHeight="1" x14ac:dyDescent="0.25">
      <c r="A32" s="266" t="s">
        <v>57</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8"/>
    </row>
    <row r="33" spans="1:41" ht="23.1" customHeight="1" x14ac:dyDescent="0.25">
      <c r="A33" s="320" t="s">
        <v>58</v>
      </c>
      <c r="B33" s="321" t="s">
        <v>59</v>
      </c>
      <c r="C33" s="321" t="s">
        <v>51</v>
      </c>
      <c r="D33" s="321" t="s">
        <v>60</v>
      </c>
      <c r="E33" s="321"/>
      <c r="F33" s="321"/>
      <c r="G33" s="321"/>
      <c r="H33" s="321"/>
      <c r="I33" s="321"/>
      <c r="J33" s="321"/>
      <c r="K33" s="321"/>
      <c r="L33" s="321"/>
      <c r="M33" s="321"/>
      <c r="N33" s="321"/>
      <c r="O33" s="321"/>
      <c r="P33" s="321"/>
      <c r="Q33" s="321" t="s">
        <v>61</v>
      </c>
      <c r="R33" s="321"/>
      <c r="S33" s="321"/>
      <c r="T33" s="321"/>
      <c r="U33" s="321"/>
      <c r="V33" s="321"/>
      <c r="W33" s="321"/>
      <c r="X33" s="321"/>
      <c r="Y33" s="321"/>
      <c r="Z33" s="321"/>
      <c r="AA33" s="321"/>
      <c r="AB33" s="321"/>
      <c r="AC33" s="321"/>
      <c r="AD33" s="321"/>
      <c r="AE33" s="322"/>
      <c r="AG33" s="21"/>
      <c r="AH33" s="21"/>
      <c r="AI33" s="21"/>
      <c r="AJ33" s="21"/>
      <c r="AK33" s="21"/>
      <c r="AL33" s="21"/>
      <c r="AM33" s="21"/>
      <c r="AN33" s="21"/>
      <c r="AO33" s="21"/>
    </row>
    <row r="34" spans="1:41" ht="27" customHeight="1" x14ac:dyDescent="0.25">
      <c r="A34" s="320"/>
      <c r="B34" s="321"/>
      <c r="C34" s="330"/>
      <c r="D34" s="97" t="s">
        <v>27</v>
      </c>
      <c r="E34" s="97" t="s">
        <v>28</v>
      </c>
      <c r="F34" s="97" t="s">
        <v>29</v>
      </c>
      <c r="G34" s="97" t="s">
        <v>30</v>
      </c>
      <c r="H34" s="97" t="s">
        <v>31</v>
      </c>
      <c r="I34" s="97" t="s">
        <v>32</v>
      </c>
      <c r="J34" s="97" t="s">
        <v>33</v>
      </c>
      <c r="K34" s="97" t="s">
        <v>34</v>
      </c>
      <c r="L34" s="97" t="s">
        <v>35</v>
      </c>
      <c r="M34" s="97" t="s">
        <v>36</v>
      </c>
      <c r="N34" s="97" t="s">
        <v>37</v>
      </c>
      <c r="O34" s="97" t="s">
        <v>38</v>
      </c>
      <c r="P34" s="97" t="s">
        <v>39</v>
      </c>
      <c r="Q34" s="331" t="s">
        <v>62</v>
      </c>
      <c r="R34" s="332"/>
      <c r="S34" s="332"/>
      <c r="T34" s="333"/>
      <c r="U34" s="321" t="s">
        <v>63</v>
      </c>
      <c r="V34" s="321"/>
      <c r="W34" s="321"/>
      <c r="X34" s="321"/>
      <c r="Y34" s="321" t="s">
        <v>64</v>
      </c>
      <c r="Z34" s="321"/>
      <c r="AA34" s="321"/>
      <c r="AB34" s="321"/>
      <c r="AC34" s="321" t="s">
        <v>65</v>
      </c>
      <c r="AD34" s="321"/>
      <c r="AE34" s="322"/>
      <c r="AG34" s="21"/>
      <c r="AH34" s="21"/>
      <c r="AI34" s="21"/>
      <c r="AJ34" s="21"/>
      <c r="AK34" s="21"/>
      <c r="AL34" s="21"/>
      <c r="AM34" s="21"/>
      <c r="AN34" s="21"/>
      <c r="AO34" s="21"/>
    </row>
    <row r="35" spans="1:41" ht="146.25" customHeight="1" x14ac:dyDescent="0.25">
      <c r="A35" s="373" t="s">
        <v>92</v>
      </c>
      <c r="B35" s="387">
        <v>0.35</v>
      </c>
      <c r="C35" s="22" t="s">
        <v>66</v>
      </c>
      <c r="D35" s="137">
        <v>0</v>
      </c>
      <c r="E35" s="137">
        <v>50</v>
      </c>
      <c r="F35" s="209">
        <v>130</v>
      </c>
      <c r="G35" s="209">
        <v>120</v>
      </c>
      <c r="H35" s="209">
        <v>100</v>
      </c>
      <c r="I35" s="137">
        <v>0</v>
      </c>
      <c r="J35" s="137">
        <v>0</v>
      </c>
      <c r="K35" s="137">
        <v>0</v>
      </c>
      <c r="L35" s="137">
        <v>0</v>
      </c>
      <c r="M35" s="137">
        <v>0</v>
      </c>
      <c r="N35" s="137">
        <v>0</v>
      </c>
      <c r="O35" s="137">
        <v>0</v>
      </c>
      <c r="P35" s="140">
        <f>SUM(D35:O35)</f>
        <v>400</v>
      </c>
      <c r="Q35" s="365" t="s">
        <v>465</v>
      </c>
      <c r="R35" s="366"/>
      <c r="S35" s="366"/>
      <c r="T35" s="367"/>
      <c r="U35" s="323" t="s">
        <v>446</v>
      </c>
      <c r="V35" s="323"/>
      <c r="W35" s="323"/>
      <c r="X35" s="323"/>
      <c r="Y35" s="323" t="s">
        <v>447</v>
      </c>
      <c r="Z35" s="323"/>
      <c r="AA35" s="323"/>
      <c r="AB35" s="323"/>
      <c r="AC35" s="383" t="s">
        <v>67</v>
      </c>
      <c r="AD35" s="383"/>
      <c r="AE35" s="384"/>
      <c r="AG35" s="21"/>
      <c r="AH35" s="21"/>
      <c r="AI35" s="21"/>
      <c r="AJ35" s="21"/>
      <c r="AK35" s="21"/>
      <c r="AL35" s="21"/>
      <c r="AM35" s="21"/>
      <c r="AN35" s="21"/>
      <c r="AO35" s="21"/>
    </row>
    <row r="36" spans="1:41" ht="146.25" customHeight="1" thickBot="1" x14ac:dyDescent="0.3">
      <c r="A36" s="374"/>
      <c r="B36" s="388"/>
      <c r="C36" s="23" t="s">
        <v>68</v>
      </c>
      <c r="D36" s="163">
        <v>0</v>
      </c>
      <c r="E36" s="163">
        <v>0</v>
      </c>
      <c r="F36" s="211">
        <v>288</v>
      </c>
      <c r="G36" s="24"/>
      <c r="H36" s="24"/>
      <c r="I36" s="24"/>
      <c r="J36" s="24"/>
      <c r="K36" s="24"/>
      <c r="L36" s="24"/>
      <c r="M36" s="24"/>
      <c r="N36" s="24"/>
      <c r="O36" s="24"/>
      <c r="P36" s="162">
        <f>SUM(D36:O36)</f>
        <v>288</v>
      </c>
      <c r="Q36" s="368"/>
      <c r="R36" s="369"/>
      <c r="S36" s="369"/>
      <c r="T36" s="370"/>
      <c r="U36" s="324"/>
      <c r="V36" s="324"/>
      <c r="W36" s="324"/>
      <c r="X36" s="324"/>
      <c r="Y36" s="324"/>
      <c r="Z36" s="324"/>
      <c r="AA36" s="324"/>
      <c r="AB36" s="324"/>
      <c r="AC36" s="385"/>
      <c r="AD36" s="385"/>
      <c r="AE36" s="386"/>
      <c r="AG36" s="21"/>
      <c r="AH36" s="21"/>
      <c r="AI36" s="21"/>
      <c r="AJ36" s="21"/>
      <c r="AK36" s="21"/>
      <c r="AL36" s="21"/>
      <c r="AM36" s="21"/>
      <c r="AN36" s="21"/>
      <c r="AO36" s="21"/>
    </row>
    <row r="37" spans="1:41" customFormat="1" ht="17.25" customHeight="1" thickBot="1" x14ac:dyDescent="0.3"/>
    <row r="38" spans="1:41" ht="45" customHeight="1" thickBot="1" x14ac:dyDescent="0.3">
      <c r="A38" s="266" t="s">
        <v>69</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8"/>
      <c r="AG38" s="21"/>
      <c r="AH38" s="21"/>
      <c r="AI38" s="21"/>
      <c r="AJ38" s="21"/>
      <c r="AK38" s="21"/>
      <c r="AL38" s="21"/>
      <c r="AM38" s="21"/>
      <c r="AN38" s="21"/>
      <c r="AO38" s="21"/>
    </row>
    <row r="39" spans="1:41" ht="26.1" customHeight="1" x14ac:dyDescent="0.25">
      <c r="A39" s="352" t="s">
        <v>70</v>
      </c>
      <c r="B39" s="353" t="s">
        <v>71</v>
      </c>
      <c r="C39" s="354" t="s">
        <v>72</v>
      </c>
      <c r="D39" s="356" t="s">
        <v>73</v>
      </c>
      <c r="E39" s="357"/>
      <c r="F39" s="357"/>
      <c r="G39" s="357"/>
      <c r="H39" s="357"/>
      <c r="I39" s="357"/>
      <c r="J39" s="357"/>
      <c r="K39" s="357"/>
      <c r="L39" s="357"/>
      <c r="M39" s="357"/>
      <c r="N39" s="357"/>
      <c r="O39" s="357"/>
      <c r="P39" s="358"/>
      <c r="Q39" s="353" t="s">
        <v>74</v>
      </c>
      <c r="R39" s="353"/>
      <c r="S39" s="353"/>
      <c r="T39" s="353"/>
      <c r="U39" s="353"/>
      <c r="V39" s="353"/>
      <c r="W39" s="353"/>
      <c r="X39" s="353"/>
      <c r="Y39" s="353"/>
      <c r="Z39" s="353"/>
      <c r="AA39" s="353"/>
      <c r="AB39" s="353"/>
      <c r="AC39" s="353"/>
      <c r="AD39" s="353"/>
      <c r="AE39" s="359"/>
      <c r="AG39" s="21"/>
      <c r="AH39" s="21"/>
      <c r="AI39" s="21"/>
      <c r="AJ39" s="21"/>
      <c r="AK39" s="21"/>
      <c r="AL39" s="21"/>
      <c r="AM39" s="21"/>
      <c r="AN39" s="21"/>
      <c r="AO39" s="21"/>
    </row>
    <row r="40" spans="1:41" ht="26.1" customHeight="1" x14ac:dyDescent="0.25">
      <c r="A40" s="320"/>
      <c r="B40" s="321"/>
      <c r="C40" s="355"/>
      <c r="D40" s="97" t="s">
        <v>75</v>
      </c>
      <c r="E40" s="97" t="s">
        <v>76</v>
      </c>
      <c r="F40" s="97" t="s">
        <v>77</v>
      </c>
      <c r="G40" s="97" t="s">
        <v>78</v>
      </c>
      <c r="H40" s="97" t="s">
        <v>79</v>
      </c>
      <c r="I40" s="97" t="s">
        <v>80</v>
      </c>
      <c r="J40" s="97" t="s">
        <v>81</v>
      </c>
      <c r="K40" s="97" t="s">
        <v>82</v>
      </c>
      <c r="L40" s="97" t="s">
        <v>83</v>
      </c>
      <c r="M40" s="97" t="s">
        <v>84</v>
      </c>
      <c r="N40" s="97" t="s">
        <v>85</v>
      </c>
      <c r="O40" s="97" t="s">
        <v>86</v>
      </c>
      <c r="P40" s="97" t="s">
        <v>87</v>
      </c>
      <c r="Q40" s="331" t="s">
        <v>88</v>
      </c>
      <c r="R40" s="332"/>
      <c r="S40" s="332"/>
      <c r="T40" s="332"/>
      <c r="U40" s="332"/>
      <c r="V40" s="332"/>
      <c r="W40" s="332"/>
      <c r="X40" s="333"/>
      <c r="Y40" s="331" t="s">
        <v>89</v>
      </c>
      <c r="Z40" s="332"/>
      <c r="AA40" s="332"/>
      <c r="AB40" s="332"/>
      <c r="AC40" s="332"/>
      <c r="AD40" s="332"/>
      <c r="AE40" s="360"/>
      <c r="AG40" s="25"/>
      <c r="AH40" s="25"/>
      <c r="AI40" s="25"/>
      <c r="AJ40" s="25"/>
      <c r="AK40" s="25"/>
      <c r="AL40" s="25"/>
      <c r="AM40" s="25"/>
      <c r="AN40" s="25"/>
      <c r="AO40" s="25"/>
    </row>
    <row r="41" spans="1:41" ht="78" customHeight="1" x14ac:dyDescent="0.25">
      <c r="A41" s="334" t="s">
        <v>500</v>
      </c>
      <c r="B41" s="375">
        <v>0.35</v>
      </c>
      <c r="C41" s="29" t="s">
        <v>66</v>
      </c>
      <c r="D41" s="138">
        <v>0</v>
      </c>
      <c r="E41" s="143">
        <v>0.05</v>
      </c>
      <c r="F41" s="210">
        <v>0.38</v>
      </c>
      <c r="G41" s="210">
        <v>0.32</v>
      </c>
      <c r="H41" s="143">
        <v>0.25</v>
      </c>
      <c r="I41" s="138">
        <v>0</v>
      </c>
      <c r="J41" s="138">
        <v>0</v>
      </c>
      <c r="K41" s="138">
        <v>0</v>
      </c>
      <c r="L41" s="138">
        <v>0</v>
      </c>
      <c r="M41" s="138">
        <v>0</v>
      </c>
      <c r="N41" s="138">
        <v>0</v>
      </c>
      <c r="O41" s="138">
        <v>0</v>
      </c>
      <c r="P41" s="142">
        <f>SUM(D41:O41)</f>
        <v>1</v>
      </c>
      <c r="Q41" s="377" t="s">
        <v>445</v>
      </c>
      <c r="R41" s="378"/>
      <c r="S41" s="378"/>
      <c r="T41" s="378"/>
      <c r="U41" s="378"/>
      <c r="V41" s="378"/>
      <c r="W41" s="378"/>
      <c r="X41" s="379"/>
      <c r="Y41" s="344" t="s">
        <v>448</v>
      </c>
      <c r="Z41" s="345"/>
      <c r="AA41" s="345"/>
      <c r="AB41" s="345"/>
      <c r="AC41" s="345"/>
      <c r="AD41" s="345"/>
      <c r="AE41" s="346"/>
      <c r="AG41" s="26"/>
      <c r="AH41" s="26"/>
      <c r="AI41" s="26"/>
      <c r="AJ41" s="26"/>
      <c r="AK41" s="26"/>
      <c r="AL41" s="26"/>
      <c r="AM41" s="26"/>
      <c r="AN41" s="26"/>
      <c r="AO41" s="26"/>
    </row>
    <row r="42" spans="1:41" ht="108.95" customHeight="1" thickBot="1" x14ac:dyDescent="0.3">
      <c r="A42" s="335"/>
      <c r="B42" s="376"/>
      <c r="C42" s="23" t="s">
        <v>68</v>
      </c>
      <c r="D42" s="159">
        <v>0.02</v>
      </c>
      <c r="E42" s="159">
        <v>0.03</v>
      </c>
      <c r="F42" s="159">
        <v>0.67</v>
      </c>
      <c r="G42" s="159"/>
      <c r="H42" s="159"/>
      <c r="I42" s="159"/>
      <c r="J42" s="159"/>
      <c r="K42" s="159"/>
      <c r="L42" s="159"/>
      <c r="M42" s="159"/>
      <c r="N42" s="159"/>
      <c r="O42" s="159"/>
      <c r="P42" s="160">
        <f t="shared" ref="P42" si="0">SUM(D42:O42)</f>
        <v>0.72000000000000008</v>
      </c>
      <c r="Q42" s="380"/>
      <c r="R42" s="381"/>
      <c r="S42" s="381"/>
      <c r="T42" s="381"/>
      <c r="U42" s="381"/>
      <c r="V42" s="381"/>
      <c r="W42" s="381"/>
      <c r="X42" s="382"/>
      <c r="Y42" s="347"/>
      <c r="Z42" s="348"/>
      <c r="AA42" s="348"/>
      <c r="AB42" s="348"/>
      <c r="AC42" s="348"/>
      <c r="AD42" s="348"/>
      <c r="AE42" s="349"/>
    </row>
    <row r="43" spans="1:41" ht="15" customHeight="1" x14ac:dyDescent="0.25">
      <c r="A43" s="2" t="s">
        <v>91</v>
      </c>
    </row>
    <row r="45" spans="1:41" x14ac:dyDescent="0.25">
      <c r="E45" s="176"/>
      <c r="F45" s="165"/>
    </row>
    <row r="49" spans="16:16" x14ac:dyDescent="0.25">
      <c r="P49" s="164" t="s">
        <v>412</v>
      </c>
    </row>
    <row r="50" spans="16:16" x14ac:dyDescent="0.25">
      <c r="P50" s="164" t="s">
        <v>413</v>
      </c>
    </row>
    <row r="51" spans="16:16" x14ac:dyDescent="0.25">
      <c r="P51" s="164" t="s">
        <v>416</v>
      </c>
    </row>
  </sheetData>
  <mergeCells count="72">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30:A31"/>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00000000-0004-0000-0100-000000000000}"/>
  </hyperlinks>
  <pageMargins left="0.25" right="0.25" top="0.75" bottom="0.75" header="0.3" footer="0.3"/>
  <pageSetup scale="19"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8"/>
  <sheetViews>
    <sheetView showGridLines="0" topLeftCell="L33" zoomScale="80" zoomScaleNormal="8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242"/>
      <c r="B1" s="245"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49"/>
      <c r="AE1" s="250"/>
    </row>
    <row r="2" spans="1:31" ht="30.75" customHeight="1" x14ac:dyDescent="0.25">
      <c r="A2" s="243"/>
      <c r="B2" s="245" t="s">
        <v>2</v>
      </c>
      <c r="C2" s="246"/>
      <c r="D2" s="246"/>
      <c r="E2" s="246"/>
      <c r="F2" s="246"/>
      <c r="G2" s="246"/>
      <c r="H2" s="246"/>
      <c r="I2" s="246"/>
      <c r="J2" s="246"/>
      <c r="K2" s="246"/>
      <c r="L2" s="246"/>
      <c r="M2" s="246"/>
      <c r="N2" s="246"/>
      <c r="O2" s="246"/>
      <c r="P2" s="246"/>
      <c r="Q2" s="246"/>
      <c r="R2" s="246"/>
      <c r="S2" s="246"/>
      <c r="T2" s="246"/>
      <c r="U2" s="246"/>
      <c r="V2" s="246"/>
      <c r="W2" s="246"/>
      <c r="X2" s="246"/>
      <c r="Y2" s="246"/>
      <c r="Z2" s="246"/>
      <c r="AA2" s="247"/>
      <c r="AB2" s="248" t="s">
        <v>3</v>
      </c>
      <c r="AC2" s="249"/>
      <c r="AD2" s="249"/>
      <c r="AE2" s="250"/>
    </row>
    <row r="3" spans="1:31" ht="24" customHeight="1" x14ac:dyDescent="0.25">
      <c r="A3" s="243"/>
      <c r="B3" s="251" t="s">
        <v>4</v>
      </c>
      <c r="C3" s="252"/>
      <c r="D3" s="252"/>
      <c r="E3" s="252"/>
      <c r="F3" s="252"/>
      <c r="G3" s="252"/>
      <c r="H3" s="252"/>
      <c r="I3" s="252"/>
      <c r="J3" s="252"/>
      <c r="K3" s="252"/>
      <c r="L3" s="252"/>
      <c r="M3" s="252"/>
      <c r="N3" s="252"/>
      <c r="O3" s="252"/>
      <c r="P3" s="252"/>
      <c r="Q3" s="252"/>
      <c r="R3" s="252"/>
      <c r="S3" s="252"/>
      <c r="T3" s="252"/>
      <c r="U3" s="252"/>
      <c r="V3" s="252"/>
      <c r="W3" s="252"/>
      <c r="X3" s="252"/>
      <c r="Y3" s="252"/>
      <c r="Z3" s="252"/>
      <c r="AA3" s="253"/>
      <c r="AB3" s="248" t="s">
        <v>5</v>
      </c>
      <c r="AC3" s="249"/>
      <c r="AD3" s="249"/>
      <c r="AE3" s="250"/>
    </row>
    <row r="4" spans="1:31" ht="21.75" customHeight="1" x14ac:dyDescent="0.25">
      <c r="A4" s="244"/>
      <c r="B4" s="254"/>
      <c r="C4" s="255"/>
      <c r="D4" s="255"/>
      <c r="E4" s="255"/>
      <c r="F4" s="255"/>
      <c r="G4" s="255"/>
      <c r="H4" s="255"/>
      <c r="I4" s="255"/>
      <c r="J4" s="255"/>
      <c r="K4" s="255"/>
      <c r="L4" s="255"/>
      <c r="M4" s="255"/>
      <c r="N4" s="255"/>
      <c r="O4" s="255"/>
      <c r="P4" s="255"/>
      <c r="Q4" s="255"/>
      <c r="R4" s="255"/>
      <c r="S4" s="255"/>
      <c r="T4" s="255"/>
      <c r="U4" s="255"/>
      <c r="V4" s="255"/>
      <c r="W4" s="255"/>
      <c r="X4" s="255"/>
      <c r="Y4" s="255"/>
      <c r="Z4" s="255"/>
      <c r="AA4" s="256"/>
      <c r="AB4" s="257" t="s">
        <v>6</v>
      </c>
      <c r="AC4" s="258"/>
      <c r="AD4" s="258"/>
      <c r="AE4" s="259"/>
    </row>
    <row r="5" spans="1:31" ht="9" customHeight="1" x14ac:dyDescent="0.25">
      <c r="A5" s="3"/>
      <c r="B5" s="98"/>
      <c r="C5" s="99"/>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60" t="s">
        <v>7</v>
      </c>
      <c r="B7" s="261"/>
      <c r="C7" s="275" t="s">
        <v>29</v>
      </c>
      <c r="D7" s="260" t="s">
        <v>8</v>
      </c>
      <c r="E7" s="278"/>
      <c r="F7" s="278"/>
      <c r="G7" s="278"/>
      <c r="H7" s="261"/>
      <c r="I7" s="281">
        <v>45387</v>
      </c>
      <c r="J7" s="282"/>
      <c r="K7" s="260" t="s">
        <v>9</v>
      </c>
      <c r="L7" s="261"/>
      <c r="M7" s="287" t="s">
        <v>10</v>
      </c>
      <c r="N7" s="288"/>
      <c r="O7" s="292"/>
      <c r="P7" s="293"/>
      <c r="Q7" s="4"/>
      <c r="R7" s="4"/>
      <c r="S7" s="4"/>
      <c r="T7" s="4"/>
      <c r="U7" s="4"/>
      <c r="V7" s="4"/>
      <c r="W7" s="4"/>
      <c r="X7" s="4"/>
      <c r="Y7" s="4"/>
      <c r="Z7" s="5"/>
      <c r="AA7" s="4"/>
      <c r="AB7" s="4"/>
      <c r="AD7" s="7"/>
      <c r="AE7" s="8"/>
    </row>
    <row r="8" spans="1:31" ht="15" customHeight="1" x14ac:dyDescent="0.25">
      <c r="A8" s="262"/>
      <c r="B8" s="263"/>
      <c r="C8" s="276"/>
      <c r="D8" s="262"/>
      <c r="E8" s="279"/>
      <c r="F8" s="279"/>
      <c r="G8" s="279"/>
      <c r="H8" s="263"/>
      <c r="I8" s="283"/>
      <c r="J8" s="284"/>
      <c r="K8" s="262"/>
      <c r="L8" s="263"/>
      <c r="M8" s="294" t="s">
        <v>11</v>
      </c>
      <c r="N8" s="295"/>
      <c r="O8" s="296"/>
      <c r="P8" s="297"/>
      <c r="Q8" s="4"/>
      <c r="R8" s="4"/>
      <c r="S8" s="4"/>
      <c r="T8" s="4"/>
      <c r="U8" s="4"/>
      <c r="V8" s="4"/>
      <c r="W8" s="4"/>
      <c r="X8" s="4"/>
      <c r="Y8" s="4"/>
      <c r="Z8" s="5"/>
      <c r="AA8" s="4"/>
      <c r="AB8" s="4"/>
      <c r="AD8" s="7"/>
      <c r="AE8" s="8"/>
    </row>
    <row r="9" spans="1:31" ht="15" customHeight="1" thickBot="1" x14ac:dyDescent="0.3">
      <c r="A9" s="264"/>
      <c r="B9" s="265"/>
      <c r="C9" s="277"/>
      <c r="D9" s="264"/>
      <c r="E9" s="280"/>
      <c r="F9" s="280"/>
      <c r="G9" s="280"/>
      <c r="H9" s="265"/>
      <c r="I9" s="285"/>
      <c r="J9" s="286"/>
      <c r="K9" s="264"/>
      <c r="L9" s="265"/>
      <c r="M9" s="298" t="s">
        <v>12</v>
      </c>
      <c r="N9" s="299"/>
      <c r="O9" s="300" t="s">
        <v>418</v>
      </c>
      <c r="P9" s="301"/>
      <c r="Q9" s="4"/>
      <c r="R9" s="4"/>
      <c r="S9" s="4"/>
      <c r="T9" s="4"/>
      <c r="U9" s="4"/>
      <c r="V9" s="4"/>
      <c r="W9" s="4"/>
      <c r="X9" s="4"/>
      <c r="Y9" s="4"/>
      <c r="Z9" s="5"/>
      <c r="AA9" s="4"/>
      <c r="AB9" s="4"/>
      <c r="AD9" s="7"/>
      <c r="AE9" s="8"/>
    </row>
    <row r="10" spans="1:31" ht="15" customHeight="1" thickBot="1" x14ac:dyDescent="0.3">
      <c r="A10" s="72"/>
      <c r="B10" s="73"/>
      <c r="C10" s="73"/>
      <c r="D10" s="9"/>
      <c r="E10" s="9"/>
      <c r="F10" s="9"/>
      <c r="G10" s="9"/>
      <c r="H10" s="9"/>
      <c r="I10" s="69"/>
      <c r="J10" s="69"/>
      <c r="K10" s="9"/>
      <c r="L10" s="9"/>
      <c r="M10" s="70"/>
      <c r="N10" s="70"/>
      <c r="O10" s="71"/>
      <c r="P10" s="71"/>
      <c r="Q10" s="73"/>
      <c r="R10" s="73"/>
      <c r="S10" s="73"/>
      <c r="T10" s="73"/>
      <c r="U10" s="73"/>
      <c r="V10" s="73"/>
      <c r="W10" s="73"/>
      <c r="X10" s="73"/>
      <c r="Y10" s="73"/>
      <c r="Z10" s="74"/>
      <c r="AA10" s="73"/>
      <c r="AB10" s="73"/>
      <c r="AD10" s="75"/>
      <c r="AE10" s="76"/>
    </row>
    <row r="11" spans="1:31" ht="15" customHeight="1" x14ac:dyDescent="0.25">
      <c r="A11" s="260" t="s">
        <v>13</v>
      </c>
      <c r="B11" s="261"/>
      <c r="C11" s="266" t="s">
        <v>14</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8"/>
    </row>
    <row r="12" spans="1:31" ht="15" customHeight="1" x14ac:dyDescent="0.25">
      <c r="A12" s="262"/>
      <c r="B12" s="263"/>
      <c r="C12" s="269"/>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1"/>
    </row>
    <row r="13" spans="1:31" ht="15" customHeight="1" x14ac:dyDescent="0.25">
      <c r="A13" s="264"/>
      <c r="B13" s="265"/>
      <c r="C13" s="272"/>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302" t="s">
        <v>15</v>
      </c>
      <c r="B15" s="303"/>
      <c r="C15" s="304" t="s">
        <v>16</v>
      </c>
      <c r="D15" s="305"/>
      <c r="E15" s="305"/>
      <c r="F15" s="305"/>
      <c r="G15" s="305"/>
      <c r="H15" s="305"/>
      <c r="I15" s="305"/>
      <c r="J15" s="305"/>
      <c r="K15" s="306"/>
      <c r="L15" s="307" t="s">
        <v>17</v>
      </c>
      <c r="M15" s="308"/>
      <c r="N15" s="308"/>
      <c r="O15" s="308"/>
      <c r="P15" s="308"/>
      <c r="Q15" s="309"/>
      <c r="R15" s="310" t="s">
        <v>18</v>
      </c>
      <c r="S15" s="311"/>
      <c r="T15" s="311"/>
      <c r="U15" s="311"/>
      <c r="V15" s="311"/>
      <c r="W15" s="311"/>
      <c r="X15" s="312"/>
      <c r="Y15" s="307" t="s">
        <v>19</v>
      </c>
      <c r="Z15" s="309"/>
      <c r="AA15" s="289" t="s">
        <v>427</v>
      </c>
      <c r="AB15" s="290"/>
      <c r="AC15" s="290"/>
      <c r="AD15" s="290"/>
      <c r="AE15" s="291"/>
    </row>
    <row r="16" spans="1:31" ht="9" customHeight="1" thickBot="1" x14ac:dyDescent="0.3">
      <c r="A16" s="6"/>
      <c r="B16" s="4"/>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D16" s="7"/>
      <c r="AE16" s="8"/>
    </row>
    <row r="17" spans="1:32" s="16" customFormat="1" ht="37.5" customHeight="1" x14ac:dyDescent="0.25">
      <c r="A17" s="302" t="s">
        <v>21</v>
      </c>
      <c r="B17" s="303"/>
      <c r="C17" s="289" t="s">
        <v>93</v>
      </c>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1"/>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307" t="s">
        <v>23</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9"/>
      <c r="AF19" s="20"/>
    </row>
    <row r="20" spans="1:32" ht="32.1" customHeight="1" x14ac:dyDescent="0.25">
      <c r="A20" s="101" t="s">
        <v>24</v>
      </c>
      <c r="B20" s="314" t="s">
        <v>25</v>
      </c>
      <c r="C20" s="315"/>
      <c r="D20" s="315"/>
      <c r="E20" s="315"/>
      <c r="F20" s="315"/>
      <c r="G20" s="315"/>
      <c r="H20" s="315"/>
      <c r="I20" s="315"/>
      <c r="J20" s="315"/>
      <c r="K20" s="315"/>
      <c r="L20" s="315"/>
      <c r="M20" s="315"/>
      <c r="N20" s="315"/>
      <c r="O20" s="316"/>
      <c r="P20" s="307" t="s">
        <v>26</v>
      </c>
      <c r="Q20" s="308"/>
      <c r="R20" s="308"/>
      <c r="S20" s="308"/>
      <c r="T20" s="308"/>
      <c r="U20" s="308"/>
      <c r="V20" s="308"/>
      <c r="W20" s="308"/>
      <c r="X20" s="308"/>
      <c r="Y20" s="308"/>
      <c r="Z20" s="308"/>
      <c r="AA20" s="308"/>
      <c r="AB20" s="308"/>
      <c r="AC20" s="308"/>
      <c r="AD20" s="308"/>
      <c r="AE20" s="309"/>
      <c r="AF20" s="20"/>
    </row>
    <row r="21" spans="1:32" ht="32.1" customHeight="1" x14ac:dyDescent="0.25">
      <c r="A21" s="72"/>
      <c r="B21" s="110" t="s">
        <v>27</v>
      </c>
      <c r="C21" s="111" t="s">
        <v>28</v>
      </c>
      <c r="D21" s="111" t="s">
        <v>29</v>
      </c>
      <c r="E21" s="111" t="s">
        <v>30</v>
      </c>
      <c r="F21" s="111" t="s">
        <v>31</v>
      </c>
      <c r="G21" s="111" t="s">
        <v>32</v>
      </c>
      <c r="H21" s="111" t="s">
        <v>33</v>
      </c>
      <c r="I21" s="111" t="s">
        <v>34</v>
      </c>
      <c r="J21" s="111" t="s">
        <v>35</v>
      </c>
      <c r="K21" s="111" t="s">
        <v>36</v>
      </c>
      <c r="L21" s="111" t="s">
        <v>37</v>
      </c>
      <c r="M21" s="111" t="s">
        <v>38</v>
      </c>
      <c r="N21" s="111" t="s">
        <v>39</v>
      </c>
      <c r="O21" s="112" t="s">
        <v>40</v>
      </c>
      <c r="P21" s="135"/>
      <c r="Q21" s="101" t="s">
        <v>27</v>
      </c>
      <c r="R21" s="102" t="s">
        <v>28</v>
      </c>
      <c r="S21" s="102" t="s">
        <v>29</v>
      </c>
      <c r="T21" s="102" t="s">
        <v>30</v>
      </c>
      <c r="U21" s="102" t="s">
        <v>31</v>
      </c>
      <c r="V21" s="102" t="s">
        <v>32</v>
      </c>
      <c r="W21" s="102" t="s">
        <v>33</v>
      </c>
      <c r="X21" s="102" t="s">
        <v>34</v>
      </c>
      <c r="Y21" s="102" t="s">
        <v>35</v>
      </c>
      <c r="Z21" s="102" t="s">
        <v>36</v>
      </c>
      <c r="AA21" s="102" t="s">
        <v>37</v>
      </c>
      <c r="AB21" s="102" t="s">
        <v>38</v>
      </c>
      <c r="AC21" s="102" t="s">
        <v>39</v>
      </c>
      <c r="AD21" s="134" t="s">
        <v>41</v>
      </c>
      <c r="AE21" s="134" t="s">
        <v>42</v>
      </c>
      <c r="AF21" s="1"/>
    </row>
    <row r="22" spans="1:32" ht="32.1" customHeight="1" x14ac:dyDescent="0.25">
      <c r="A22" s="131" t="s">
        <v>43</v>
      </c>
      <c r="B22" s="81"/>
      <c r="C22" s="79"/>
      <c r="D22" s="79"/>
      <c r="E22" s="79"/>
      <c r="F22" s="79"/>
      <c r="G22" s="79"/>
      <c r="H22" s="79"/>
      <c r="I22" s="79"/>
      <c r="J22" s="79"/>
      <c r="K22" s="79"/>
      <c r="L22" s="79"/>
      <c r="M22" s="79"/>
      <c r="N22" s="79">
        <f>SUM(B22:M22)</f>
        <v>0</v>
      </c>
      <c r="O22" s="82"/>
      <c r="P22" s="131" t="s">
        <v>44</v>
      </c>
      <c r="Q22" s="103"/>
      <c r="R22" s="104">
        <v>154560000</v>
      </c>
      <c r="S22" s="104"/>
      <c r="T22" s="104"/>
      <c r="U22" s="104"/>
      <c r="V22" s="104"/>
      <c r="W22" s="104"/>
      <c r="X22" s="104"/>
      <c r="Y22" s="104"/>
      <c r="Z22" s="104"/>
      <c r="AA22" s="104"/>
      <c r="AB22" s="104"/>
      <c r="AC22" s="104">
        <f>SUM(Q22:AB22)</f>
        <v>154560000</v>
      </c>
      <c r="AE22" s="105"/>
      <c r="AF22" s="1"/>
    </row>
    <row r="23" spans="1:32" ht="32.1" customHeight="1" x14ac:dyDescent="0.25">
      <c r="A23" s="132" t="s">
        <v>45</v>
      </c>
      <c r="B23" s="78"/>
      <c r="C23" s="77"/>
      <c r="D23" s="77"/>
      <c r="E23" s="77"/>
      <c r="F23" s="77"/>
      <c r="G23" s="77"/>
      <c r="H23" s="77"/>
      <c r="I23" s="77"/>
      <c r="J23" s="77"/>
      <c r="K23" s="77"/>
      <c r="L23" s="77"/>
      <c r="M23" s="77"/>
      <c r="N23" s="77">
        <f>SUM(B23:M23)</f>
        <v>0</v>
      </c>
      <c r="O23" s="91" t="str">
        <f>IFERROR(N23/(SUMIF(B23:M23,"&gt;0",B22:M22))," ")</f>
        <v xml:space="preserve"> </v>
      </c>
      <c r="P23" s="132" t="s">
        <v>46</v>
      </c>
      <c r="Q23" s="78"/>
      <c r="R23" s="77">
        <v>119394000</v>
      </c>
      <c r="S23" s="77"/>
      <c r="T23" s="77"/>
      <c r="U23" s="77"/>
      <c r="V23" s="77"/>
      <c r="W23" s="77"/>
      <c r="X23" s="77"/>
      <c r="Y23" s="77"/>
      <c r="Z23" s="77"/>
      <c r="AA23" s="77"/>
      <c r="AB23" s="77"/>
      <c r="AC23" s="77">
        <f>SUM(Q23:AB23)</f>
        <v>119394000</v>
      </c>
      <c r="AD23" s="167">
        <f>AC23/SUM(Q22:V22)</f>
        <v>0.77247670807453417</v>
      </c>
      <c r="AE23" s="83">
        <f>AC23/AC22</f>
        <v>0.77247670807453417</v>
      </c>
      <c r="AF23" s="1"/>
    </row>
    <row r="24" spans="1:32" ht="32.1" customHeight="1" x14ac:dyDescent="0.25">
      <c r="A24" s="132" t="s">
        <v>47</v>
      </c>
      <c r="B24" s="78"/>
      <c r="C24" s="77"/>
      <c r="D24" s="77"/>
      <c r="E24" s="77"/>
      <c r="F24" s="77"/>
      <c r="G24" s="77"/>
      <c r="H24" s="77"/>
      <c r="I24" s="77"/>
      <c r="J24" s="77"/>
      <c r="K24" s="77"/>
      <c r="L24" s="77"/>
      <c r="M24" s="77"/>
      <c r="N24" s="77">
        <f>SUM(B24:M24)</f>
        <v>0</v>
      </c>
      <c r="O24" s="80"/>
      <c r="P24" s="132" t="s">
        <v>43</v>
      </c>
      <c r="Q24" s="78"/>
      <c r="R24" s="77"/>
      <c r="S24" s="77">
        <v>19899600</v>
      </c>
      <c r="T24" s="77">
        <v>19899600</v>
      </c>
      <c r="U24" s="77">
        <v>19899600</v>
      </c>
      <c r="V24" s="77">
        <v>19899600</v>
      </c>
      <c r="W24" s="77">
        <v>19899600</v>
      </c>
      <c r="X24" s="77">
        <v>19899600</v>
      </c>
      <c r="Y24" s="77">
        <v>19899600</v>
      </c>
      <c r="Z24" s="77">
        <v>15262800</v>
      </c>
      <c r="AA24" s="77"/>
      <c r="AB24" s="77"/>
      <c r="AC24" s="77">
        <f>SUM(Q24:AB24)</f>
        <v>154560000</v>
      </c>
      <c r="AD24" s="77"/>
      <c r="AE24" s="106"/>
      <c r="AF24" s="1"/>
    </row>
    <row r="25" spans="1:32" ht="32.1" customHeight="1" x14ac:dyDescent="0.25">
      <c r="A25" s="133" t="s">
        <v>48</v>
      </c>
      <c r="B25" s="113"/>
      <c r="C25" s="114"/>
      <c r="D25" s="114"/>
      <c r="E25" s="114"/>
      <c r="F25" s="114"/>
      <c r="G25" s="114"/>
      <c r="H25" s="114"/>
      <c r="I25" s="114"/>
      <c r="J25" s="114"/>
      <c r="K25" s="114"/>
      <c r="L25" s="114"/>
      <c r="M25" s="114"/>
      <c r="N25" s="114">
        <f>SUM(B25:M25)</f>
        <v>0</v>
      </c>
      <c r="O25" s="115" t="str">
        <f>IFERROR(N25/(SUMIF(B25:M25,"&gt;0",B24:M24))," ")</f>
        <v xml:space="preserve"> </v>
      </c>
      <c r="P25" s="133" t="s">
        <v>48</v>
      </c>
      <c r="Q25" s="113"/>
      <c r="R25" s="114"/>
      <c r="S25" s="114">
        <v>7738500</v>
      </c>
      <c r="T25" s="114"/>
      <c r="U25" s="114"/>
      <c r="V25" s="114"/>
      <c r="W25" s="114"/>
      <c r="X25" s="114"/>
      <c r="Y25" s="114"/>
      <c r="Z25" s="114"/>
      <c r="AA25" s="114"/>
      <c r="AB25" s="114"/>
      <c r="AC25" s="114">
        <f>SUM(Q25:AB25)</f>
        <v>7738500</v>
      </c>
      <c r="AD25" s="114">
        <f>AC25/SUM(Q24:V24)</f>
        <v>9.7219290840016889E-2</v>
      </c>
      <c r="AE25" s="116">
        <f>AC25/AC24</f>
        <v>5.0067934782608695E-2</v>
      </c>
      <c r="AF25" s="1"/>
    </row>
    <row r="26" spans="1:32" customFormat="1" ht="16.5" customHeight="1" x14ac:dyDescent="0.25"/>
    <row r="27" spans="1:32" ht="33.950000000000003" customHeight="1" x14ac:dyDescent="0.25">
      <c r="A27" s="317" t="s">
        <v>49</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9"/>
    </row>
    <row r="28" spans="1:32" ht="15" customHeight="1" x14ac:dyDescent="0.25">
      <c r="A28" s="320" t="s">
        <v>50</v>
      </c>
      <c r="B28" s="321" t="s">
        <v>51</v>
      </c>
      <c r="C28" s="321"/>
      <c r="D28" s="321" t="s">
        <v>52</v>
      </c>
      <c r="E28" s="321"/>
      <c r="F28" s="321"/>
      <c r="G28" s="321"/>
      <c r="H28" s="321"/>
      <c r="I28" s="321"/>
      <c r="J28" s="321"/>
      <c r="K28" s="321"/>
      <c r="L28" s="321"/>
      <c r="M28" s="321"/>
      <c r="N28" s="321"/>
      <c r="O28" s="321"/>
      <c r="P28" s="321" t="s">
        <v>39</v>
      </c>
      <c r="Q28" s="321" t="s">
        <v>53</v>
      </c>
      <c r="R28" s="321"/>
      <c r="S28" s="321"/>
      <c r="T28" s="321"/>
      <c r="U28" s="321"/>
      <c r="V28" s="321"/>
      <c r="W28" s="321"/>
      <c r="X28" s="321"/>
      <c r="Y28" s="321" t="s">
        <v>54</v>
      </c>
      <c r="Z28" s="321"/>
      <c r="AA28" s="321"/>
      <c r="AB28" s="321"/>
      <c r="AC28" s="321"/>
      <c r="AD28" s="321"/>
      <c r="AE28" s="322"/>
    </row>
    <row r="29" spans="1:32" ht="27" customHeight="1" x14ac:dyDescent="0.25">
      <c r="A29" s="320"/>
      <c r="B29" s="321"/>
      <c r="C29" s="321"/>
      <c r="D29" s="97" t="s">
        <v>27</v>
      </c>
      <c r="E29" s="97" t="s">
        <v>28</v>
      </c>
      <c r="F29" s="97" t="s">
        <v>29</v>
      </c>
      <c r="G29" s="97" t="s">
        <v>30</v>
      </c>
      <c r="H29" s="97" t="s">
        <v>31</v>
      </c>
      <c r="I29" s="97" t="s">
        <v>32</v>
      </c>
      <c r="J29" s="97" t="s">
        <v>33</v>
      </c>
      <c r="K29" s="97" t="s">
        <v>34</v>
      </c>
      <c r="L29" s="97" t="s">
        <v>35</v>
      </c>
      <c r="M29" s="97" t="s">
        <v>36</v>
      </c>
      <c r="N29" s="97" t="s">
        <v>37</v>
      </c>
      <c r="O29" s="97" t="s">
        <v>38</v>
      </c>
      <c r="P29" s="321"/>
      <c r="Q29" s="321"/>
      <c r="R29" s="321"/>
      <c r="S29" s="321"/>
      <c r="T29" s="321"/>
      <c r="U29" s="321"/>
      <c r="V29" s="321"/>
      <c r="W29" s="321"/>
      <c r="X29" s="321"/>
      <c r="Y29" s="321"/>
      <c r="Z29" s="321"/>
      <c r="AA29" s="321"/>
      <c r="AB29" s="321"/>
      <c r="AC29" s="321"/>
      <c r="AD29" s="321"/>
      <c r="AE29" s="322"/>
    </row>
    <row r="30" spans="1:32" ht="42" customHeight="1" x14ac:dyDescent="0.25">
      <c r="A30" s="107"/>
      <c r="B30" s="327"/>
      <c r="C30" s="327"/>
      <c r="D30" s="100"/>
      <c r="E30" s="100"/>
      <c r="F30" s="100"/>
      <c r="G30" s="100"/>
      <c r="H30" s="100"/>
      <c r="I30" s="100"/>
      <c r="J30" s="100"/>
      <c r="K30" s="100"/>
      <c r="L30" s="100"/>
      <c r="M30" s="100"/>
      <c r="N30" s="100"/>
      <c r="O30" s="100"/>
      <c r="P30" s="108">
        <f>SUM(D30:O30)</f>
        <v>0</v>
      </c>
      <c r="Q30" s="389" t="s">
        <v>55</v>
      </c>
      <c r="R30" s="389"/>
      <c r="S30" s="389"/>
      <c r="T30" s="389"/>
      <c r="U30" s="389"/>
      <c r="V30" s="389"/>
      <c r="W30" s="389"/>
      <c r="X30" s="389"/>
      <c r="Y30" s="389" t="s">
        <v>56</v>
      </c>
      <c r="Z30" s="389"/>
      <c r="AA30" s="389"/>
      <c r="AB30" s="389"/>
      <c r="AC30" s="389"/>
      <c r="AD30" s="389"/>
      <c r="AE30" s="390"/>
    </row>
    <row r="31" spans="1:32" ht="12" customHeight="1" x14ac:dyDescent="0.25">
      <c r="A31" s="117"/>
      <c r="B31" s="118"/>
      <c r="C31" s="118"/>
      <c r="D31" s="9"/>
      <c r="E31" s="9"/>
      <c r="F31" s="9"/>
      <c r="G31" s="9"/>
      <c r="H31" s="9"/>
      <c r="I31" s="9"/>
      <c r="J31" s="9"/>
      <c r="K31" s="9"/>
      <c r="L31" s="9"/>
      <c r="M31" s="9"/>
      <c r="N31" s="9"/>
      <c r="O31" s="9"/>
      <c r="P31" s="119"/>
      <c r="Q31" s="120"/>
      <c r="R31" s="120"/>
      <c r="S31" s="120"/>
      <c r="T31" s="120"/>
      <c r="U31" s="120"/>
      <c r="V31" s="120"/>
      <c r="W31" s="120"/>
      <c r="X31" s="120"/>
      <c r="Y31" s="120"/>
      <c r="Z31" s="120"/>
      <c r="AA31" s="120"/>
      <c r="AB31" s="120"/>
      <c r="AC31" s="120"/>
      <c r="AD31" s="120"/>
      <c r="AE31" s="121"/>
    </row>
    <row r="32" spans="1:32" ht="45" customHeight="1" x14ac:dyDescent="0.25">
      <c r="A32" s="266" t="s">
        <v>57</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8"/>
    </row>
    <row r="33" spans="1:41" ht="23.1" customHeight="1" x14ac:dyDescent="0.25">
      <c r="A33" s="320" t="s">
        <v>58</v>
      </c>
      <c r="B33" s="321" t="s">
        <v>59</v>
      </c>
      <c r="C33" s="321" t="s">
        <v>51</v>
      </c>
      <c r="D33" s="321" t="s">
        <v>60</v>
      </c>
      <c r="E33" s="321"/>
      <c r="F33" s="321"/>
      <c r="G33" s="321"/>
      <c r="H33" s="321"/>
      <c r="I33" s="321"/>
      <c r="J33" s="321"/>
      <c r="K33" s="321"/>
      <c r="L33" s="321"/>
      <c r="M33" s="321"/>
      <c r="N33" s="321"/>
      <c r="O33" s="321"/>
      <c r="P33" s="321"/>
      <c r="Q33" s="321" t="s">
        <v>61</v>
      </c>
      <c r="R33" s="321"/>
      <c r="S33" s="321"/>
      <c r="T33" s="321"/>
      <c r="U33" s="321"/>
      <c r="V33" s="321"/>
      <c r="W33" s="321"/>
      <c r="X33" s="321"/>
      <c r="Y33" s="321"/>
      <c r="Z33" s="321"/>
      <c r="AA33" s="321"/>
      <c r="AB33" s="321"/>
      <c r="AC33" s="321"/>
      <c r="AD33" s="321"/>
      <c r="AE33" s="322"/>
      <c r="AG33" s="21"/>
      <c r="AH33" s="21"/>
      <c r="AI33" s="21"/>
      <c r="AJ33" s="21"/>
      <c r="AK33" s="21"/>
      <c r="AL33" s="21"/>
      <c r="AM33" s="21"/>
      <c r="AN33" s="21"/>
      <c r="AO33" s="21"/>
    </row>
    <row r="34" spans="1:41" ht="27" customHeight="1" x14ac:dyDescent="0.25">
      <c r="A34" s="320"/>
      <c r="B34" s="321"/>
      <c r="C34" s="330"/>
      <c r="D34" s="97" t="s">
        <v>27</v>
      </c>
      <c r="E34" s="97" t="s">
        <v>28</v>
      </c>
      <c r="F34" s="97" t="s">
        <v>29</v>
      </c>
      <c r="G34" s="97" t="s">
        <v>30</v>
      </c>
      <c r="H34" s="97" t="s">
        <v>31</v>
      </c>
      <c r="I34" s="97" t="s">
        <v>32</v>
      </c>
      <c r="J34" s="97" t="s">
        <v>33</v>
      </c>
      <c r="K34" s="97" t="s">
        <v>34</v>
      </c>
      <c r="L34" s="97" t="s">
        <v>35</v>
      </c>
      <c r="M34" s="97" t="s">
        <v>36</v>
      </c>
      <c r="N34" s="97" t="s">
        <v>37</v>
      </c>
      <c r="O34" s="97" t="s">
        <v>38</v>
      </c>
      <c r="P34" s="97" t="s">
        <v>39</v>
      </c>
      <c r="Q34" s="331" t="s">
        <v>62</v>
      </c>
      <c r="R34" s="332"/>
      <c r="S34" s="332"/>
      <c r="T34" s="333"/>
      <c r="U34" s="321" t="s">
        <v>63</v>
      </c>
      <c r="V34" s="321"/>
      <c r="W34" s="321"/>
      <c r="X34" s="321"/>
      <c r="Y34" s="321" t="s">
        <v>64</v>
      </c>
      <c r="Z34" s="321"/>
      <c r="AA34" s="321"/>
      <c r="AB34" s="321"/>
      <c r="AC34" s="321" t="s">
        <v>65</v>
      </c>
      <c r="AD34" s="321"/>
      <c r="AE34" s="322"/>
      <c r="AG34" s="21"/>
      <c r="AH34" s="21"/>
      <c r="AI34" s="21"/>
      <c r="AJ34" s="21"/>
      <c r="AK34" s="21"/>
      <c r="AL34" s="21"/>
      <c r="AM34" s="21"/>
      <c r="AN34" s="21"/>
      <c r="AO34" s="21"/>
    </row>
    <row r="35" spans="1:41" ht="104.25" customHeight="1" x14ac:dyDescent="0.25">
      <c r="A35" s="361" t="s">
        <v>93</v>
      </c>
      <c r="B35" s="387">
        <v>0.15</v>
      </c>
      <c r="C35" s="22" t="s">
        <v>66</v>
      </c>
      <c r="D35" s="137">
        <v>0</v>
      </c>
      <c r="E35" s="137">
        <v>0</v>
      </c>
      <c r="F35" s="137">
        <v>5</v>
      </c>
      <c r="G35" s="137">
        <v>7</v>
      </c>
      <c r="H35" s="137">
        <v>7</v>
      </c>
      <c r="I35" s="137">
        <v>0</v>
      </c>
      <c r="J35" s="137">
        <v>0</v>
      </c>
      <c r="K35" s="137">
        <v>0</v>
      </c>
      <c r="L35" s="137">
        <v>0</v>
      </c>
      <c r="M35" s="137">
        <v>0</v>
      </c>
      <c r="N35" s="137">
        <v>0</v>
      </c>
      <c r="O35" s="137">
        <v>0</v>
      </c>
      <c r="P35" s="139">
        <v>19</v>
      </c>
      <c r="Q35" s="365" t="s">
        <v>491</v>
      </c>
      <c r="R35" s="366"/>
      <c r="S35" s="366"/>
      <c r="T35" s="367"/>
      <c r="U35" s="365" t="s">
        <v>451</v>
      </c>
      <c r="V35" s="366"/>
      <c r="W35" s="366"/>
      <c r="X35" s="367"/>
      <c r="Y35" s="323" t="s">
        <v>449</v>
      </c>
      <c r="Z35" s="323"/>
      <c r="AA35" s="323"/>
      <c r="AB35" s="323"/>
      <c r="AC35" s="391"/>
      <c r="AD35" s="391"/>
      <c r="AE35" s="392"/>
      <c r="AG35" s="21"/>
      <c r="AH35" s="21"/>
      <c r="AI35" s="21"/>
      <c r="AJ35" s="21"/>
      <c r="AK35" s="21"/>
      <c r="AL35" s="21"/>
      <c r="AM35" s="21"/>
      <c r="AN35" s="21"/>
      <c r="AO35" s="21"/>
    </row>
    <row r="36" spans="1:41" ht="189.95" customHeight="1" thickBot="1" x14ac:dyDescent="0.3">
      <c r="A36" s="362"/>
      <c r="B36" s="388"/>
      <c r="C36" s="23" t="s">
        <v>68</v>
      </c>
      <c r="D36" s="166">
        <v>0</v>
      </c>
      <c r="E36" s="166">
        <v>9</v>
      </c>
      <c r="F36" s="166">
        <v>11</v>
      </c>
      <c r="G36" s="24"/>
      <c r="H36" s="24"/>
      <c r="I36" s="24"/>
      <c r="J36" s="24"/>
      <c r="K36" s="24"/>
      <c r="L36" s="24"/>
      <c r="M36" s="24"/>
      <c r="N36" s="24"/>
      <c r="O36" s="24"/>
      <c r="P36" s="162">
        <v>15</v>
      </c>
      <c r="Q36" s="368"/>
      <c r="R36" s="369"/>
      <c r="S36" s="369"/>
      <c r="T36" s="370"/>
      <c r="U36" s="368"/>
      <c r="V36" s="369"/>
      <c r="W36" s="369"/>
      <c r="X36" s="370"/>
      <c r="Y36" s="324"/>
      <c r="Z36" s="324"/>
      <c r="AA36" s="324"/>
      <c r="AB36" s="324"/>
      <c r="AC36" s="393"/>
      <c r="AD36" s="393"/>
      <c r="AE36" s="394"/>
      <c r="AG36" s="21"/>
      <c r="AH36" s="21"/>
      <c r="AI36" s="21"/>
      <c r="AJ36" s="21"/>
      <c r="AK36" s="21"/>
      <c r="AL36" s="21"/>
      <c r="AM36" s="21"/>
      <c r="AN36" s="21"/>
      <c r="AO36" s="21"/>
    </row>
    <row r="37" spans="1:41" customFormat="1" ht="17.25" customHeight="1" thickBot="1" x14ac:dyDescent="0.3"/>
    <row r="38" spans="1:41" ht="45" customHeight="1" thickBot="1" x14ac:dyDescent="0.3">
      <c r="A38" s="266" t="s">
        <v>69</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8"/>
      <c r="AG38" s="21"/>
      <c r="AH38" s="21"/>
      <c r="AI38" s="21"/>
      <c r="AJ38" s="21"/>
      <c r="AK38" s="21"/>
      <c r="AL38" s="21"/>
      <c r="AM38" s="21"/>
      <c r="AN38" s="21"/>
      <c r="AO38" s="21"/>
    </row>
    <row r="39" spans="1:41" ht="26.1" customHeight="1" x14ac:dyDescent="0.25">
      <c r="A39" s="352" t="s">
        <v>70</v>
      </c>
      <c r="B39" s="353" t="s">
        <v>71</v>
      </c>
      <c r="C39" s="354" t="s">
        <v>72</v>
      </c>
      <c r="D39" s="356" t="s">
        <v>73</v>
      </c>
      <c r="E39" s="357"/>
      <c r="F39" s="357"/>
      <c r="G39" s="357"/>
      <c r="H39" s="357"/>
      <c r="I39" s="357"/>
      <c r="J39" s="357"/>
      <c r="K39" s="357"/>
      <c r="L39" s="357"/>
      <c r="M39" s="357"/>
      <c r="N39" s="357"/>
      <c r="O39" s="357"/>
      <c r="P39" s="358"/>
      <c r="Q39" s="353" t="s">
        <v>74</v>
      </c>
      <c r="R39" s="353"/>
      <c r="S39" s="353"/>
      <c r="T39" s="353"/>
      <c r="U39" s="353"/>
      <c r="V39" s="353"/>
      <c r="W39" s="353"/>
      <c r="X39" s="353"/>
      <c r="Y39" s="353"/>
      <c r="Z39" s="353"/>
      <c r="AA39" s="353"/>
      <c r="AB39" s="353"/>
      <c r="AC39" s="353"/>
      <c r="AD39" s="353"/>
      <c r="AE39" s="359"/>
      <c r="AG39" s="21"/>
      <c r="AH39" s="21"/>
      <c r="AI39" s="21"/>
      <c r="AJ39" s="21"/>
      <c r="AK39" s="21"/>
      <c r="AL39" s="21"/>
      <c r="AM39" s="21"/>
      <c r="AN39" s="21"/>
      <c r="AO39" s="21"/>
    </row>
    <row r="40" spans="1:41" ht="26.1" customHeight="1" x14ac:dyDescent="0.25">
      <c r="A40" s="320"/>
      <c r="B40" s="321"/>
      <c r="C40" s="355"/>
      <c r="D40" s="97" t="s">
        <v>75</v>
      </c>
      <c r="E40" s="97" t="s">
        <v>76</v>
      </c>
      <c r="F40" s="97" t="s">
        <v>77</v>
      </c>
      <c r="G40" s="97" t="s">
        <v>78</v>
      </c>
      <c r="H40" s="97" t="s">
        <v>79</v>
      </c>
      <c r="I40" s="97" t="s">
        <v>80</v>
      </c>
      <c r="J40" s="97" t="s">
        <v>81</v>
      </c>
      <c r="K40" s="97" t="s">
        <v>82</v>
      </c>
      <c r="L40" s="97" t="s">
        <v>83</v>
      </c>
      <c r="M40" s="97" t="s">
        <v>84</v>
      </c>
      <c r="N40" s="97" t="s">
        <v>85</v>
      </c>
      <c r="O40" s="97" t="s">
        <v>86</v>
      </c>
      <c r="P40" s="97" t="s">
        <v>87</v>
      </c>
      <c r="Q40" s="331" t="s">
        <v>88</v>
      </c>
      <c r="R40" s="332"/>
      <c r="S40" s="332"/>
      <c r="T40" s="332"/>
      <c r="U40" s="332"/>
      <c r="V40" s="332"/>
      <c r="W40" s="332"/>
      <c r="X40" s="333"/>
      <c r="Y40" s="331" t="s">
        <v>89</v>
      </c>
      <c r="Z40" s="332"/>
      <c r="AA40" s="332"/>
      <c r="AB40" s="332"/>
      <c r="AC40" s="332"/>
      <c r="AD40" s="332"/>
      <c r="AE40" s="360"/>
      <c r="AG40" s="25"/>
      <c r="AH40" s="25"/>
      <c r="AI40" s="25"/>
      <c r="AJ40" s="25"/>
      <c r="AK40" s="25"/>
      <c r="AL40" s="25"/>
      <c r="AM40" s="25"/>
      <c r="AN40" s="25"/>
      <c r="AO40" s="25"/>
    </row>
    <row r="41" spans="1:41" ht="53.25" customHeight="1" x14ac:dyDescent="0.25">
      <c r="A41" s="334" t="s">
        <v>407</v>
      </c>
      <c r="B41" s="375">
        <v>0.1</v>
      </c>
      <c r="C41" s="29" t="s">
        <v>66</v>
      </c>
      <c r="D41" s="138">
        <v>0</v>
      </c>
      <c r="E41" s="138">
        <v>0</v>
      </c>
      <c r="F41" s="138">
        <v>0.26</v>
      </c>
      <c r="G41" s="138">
        <v>0.37</v>
      </c>
      <c r="H41" s="138">
        <v>0.37</v>
      </c>
      <c r="I41" s="138">
        <v>0</v>
      </c>
      <c r="J41" s="138">
        <v>0</v>
      </c>
      <c r="K41" s="138">
        <v>0</v>
      </c>
      <c r="L41" s="138">
        <v>0</v>
      </c>
      <c r="M41" s="138">
        <v>0</v>
      </c>
      <c r="N41" s="138">
        <v>0</v>
      </c>
      <c r="O41" s="138">
        <v>0</v>
      </c>
      <c r="P41" s="109">
        <f t="shared" ref="P41:P44" si="0">SUM(D41:O41)</f>
        <v>1</v>
      </c>
      <c r="Q41" s="377" t="s">
        <v>492</v>
      </c>
      <c r="R41" s="378"/>
      <c r="S41" s="378"/>
      <c r="T41" s="378"/>
      <c r="U41" s="378"/>
      <c r="V41" s="378"/>
      <c r="W41" s="378"/>
      <c r="X41" s="379"/>
      <c r="Y41" s="344" t="s">
        <v>453</v>
      </c>
      <c r="Z41" s="398"/>
      <c r="AA41" s="398"/>
      <c r="AB41" s="398"/>
      <c r="AC41" s="398"/>
      <c r="AD41" s="398"/>
      <c r="AE41" s="399"/>
      <c r="AG41" s="26"/>
      <c r="AH41" s="26"/>
      <c r="AI41" s="26"/>
      <c r="AJ41" s="26"/>
      <c r="AK41" s="26"/>
      <c r="AL41" s="26"/>
      <c r="AM41" s="26"/>
      <c r="AN41" s="26"/>
      <c r="AO41" s="26"/>
    </row>
    <row r="42" spans="1:41" ht="53.25" customHeight="1" x14ac:dyDescent="0.25">
      <c r="A42" s="334"/>
      <c r="B42" s="375"/>
      <c r="C42" s="27" t="s">
        <v>68</v>
      </c>
      <c r="D42" s="28">
        <v>0</v>
      </c>
      <c r="E42" s="28">
        <v>0.13</v>
      </c>
      <c r="F42" s="28">
        <v>0.65</v>
      </c>
      <c r="G42" s="28"/>
      <c r="H42" s="28"/>
      <c r="I42" s="28"/>
      <c r="J42" s="28"/>
      <c r="K42" s="28"/>
      <c r="L42" s="28"/>
      <c r="M42" s="28"/>
      <c r="N42" s="28"/>
      <c r="O42" s="28"/>
      <c r="P42" s="109">
        <f t="shared" si="0"/>
        <v>0.78</v>
      </c>
      <c r="Q42" s="395"/>
      <c r="R42" s="396"/>
      <c r="S42" s="396"/>
      <c r="T42" s="396"/>
      <c r="U42" s="396"/>
      <c r="V42" s="396"/>
      <c r="W42" s="396"/>
      <c r="X42" s="397"/>
      <c r="Y42" s="400"/>
      <c r="Z42" s="401"/>
      <c r="AA42" s="401"/>
      <c r="AB42" s="401"/>
      <c r="AC42" s="401"/>
      <c r="AD42" s="401"/>
      <c r="AE42" s="402"/>
    </row>
    <row r="43" spans="1:41" ht="28.5" customHeight="1" x14ac:dyDescent="0.25">
      <c r="A43" s="334" t="s">
        <v>94</v>
      </c>
      <c r="B43" s="375">
        <v>0.05</v>
      </c>
      <c r="C43" s="29" t="s">
        <v>66</v>
      </c>
      <c r="D43" s="138">
        <v>0</v>
      </c>
      <c r="E43" s="138">
        <v>0</v>
      </c>
      <c r="F43" s="138">
        <v>0.26</v>
      </c>
      <c r="G43" s="138">
        <v>0.37</v>
      </c>
      <c r="H43" s="138">
        <v>0.37</v>
      </c>
      <c r="I43" s="138">
        <v>0</v>
      </c>
      <c r="J43" s="138">
        <v>0</v>
      </c>
      <c r="K43" s="138">
        <v>0</v>
      </c>
      <c r="L43" s="138">
        <v>0</v>
      </c>
      <c r="M43" s="138">
        <v>0</v>
      </c>
      <c r="N43" s="138">
        <v>0</v>
      </c>
      <c r="O43" s="138">
        <v>0</v>
      </c>
      <c r="P43" s="109">
        <f t="shared" si="0"/>
        <v>1</v>
      </c>
      <c r="Q43" s="338" t="s">
        <v>493</v>
      </c>
      <c r="R43" s="339"/>
      <c r="S43" s="339"/>
      <c r="T43" s="339"/>
      <c r="U43" s="339"/>
      <c r="V43" s="339"/>
      <c r="W43" s="339"/>
      <c r="X43" s="340"/>
      <c r="Y43" s="344" t="s">
        <v>452</v>
      </c>
      <c r="Z43" s="398"/>
      <c r="AA43" s="398"/>
      <c r="AB43" s="398"/>
      <c r="AC43" s="398"/>
      <c r="AD43" s="398"/>
      <c r="AE43" s="399"/>
    </row>
    <row r="44" spans="1:41" ht="92.1" customHeight="1" thickBot="1" x14ac:dyDescent="0.3">
      <c r="A44" s="335"/>
      <c r="B44" s="376"/>
      <c r="C44" s="23" t="s">
        <v>68</v>
      </c>
      <c r="D44" s="159">
        <v>0</v>
      </c>
      <c r="E44" s="159">
        <v>0.05</v>
      </c>
      <c r="F44" s="159">
        <v>0.26</v>
      </c>
      <c r="G44" s="159"/>
      <c r="H44" s="159"/>
      <c r="I44" s="159"/>
      <c r="J44" s="159"/>
      <c r="K44" s="159"/>
      <c r="L44" s="159"/>
      <c r="M44" s="159"/>
      <c r="N44" s="159"/>
      <c r="O44" s="159"/>
      <c r="P44" s="160">
        <f t="shared" si="0"/>
        <v>0.31</v>
      </c>
      <c r="Q44" s="341"/>
      <c r="R44" s="342"/>
      <c r="S44" s="342"/>
      <c r="T44" s="342"/>
      <c r="U44" s="342"/>
      <c r="V44" s="342"/>
      <c r="W44" s="342"/>
      <c r="X44" s="343"/>
      <c r="Y44" s="403"/>
      <c r="Z44" s="404"/>
      <c r="AA44" s="404"/>
      <c r="AB44" s="404"/>
      <c r="AC44" s="404"/>
      <c r="AD44" s="404"/>
      <c r="AE44" s="405"/>
    </row>
    <row r="45" spans="1:41" ht="15" customHeight="1" x14ac:dyDescent="0.25">
      <c r="A45" s="2" t="s">
        <v>91</v>
      </c>
    </row>
    <row r="46" spans="1:41" x14ac:dyDescent="0.25">
      <c r="F46" s="165"/>
    </row>
    <row r="47" spans="1:41" x14ac:dyDescent="0.25">
      <c r="F47" s="165"/>
      <c r="G47" s="176"/>
    </row>
    <row r="48" spans="1:41" x14ac:dyDescent="0.25">
      <c r="F48" s="16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Y35 Q43 Q41 U35" xr:uid="{00000000-0002-0000-0200-000002000000}">
      <formula1>2000</formula1>
    </dataValidation>
  </dataValidations>
  <hyperlinks>
    <hyperlink ref="Y43" r:id="rId1" display="https://secretariadistritald-my.sharepoint.com/:w:/r/personal/territorializacion2021_sdmujer_gov_co/Documents/UNIDAD%20DE%20RED%20CIOM/NIVEL%20CENTRAL/PROYECTO%207676/2024/Meta4.%20Bancadas_Mesa/REPORTE%20DE%20AVANCE%20DE%20METAS_META.4%20MDMG%20(MARZO).docx?d=w6bae6006d0e9434da0bda5a76cd2ced0&amp;csf=1&amp;web=1&amp;e=GwIn5h" xr:uid="{00000000-0004-0000-0200-000000000000}"/>
    <hyperlink ref="Y41" r:id="rId2" xr:uid="{00000000-0004-0000-0200-000001000000}"/>
  </hyperlinks>
  <pageMargins left="0.25" right="0.25" top="0.75" bottom="0.75" header="0.3" footer="0.3"/>
  <pageSetup scale="19" orientation="landscape"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56"/>
  <sheetViews>
    <sheetView showGridLines="0" topLeftCell="O34" zoomScale="90" zoomScaleNormal="9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42"/>
      <c r="B1" s="245"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49"/>
      <c r="AE1" s="250"/>
    </row>
    <row r="2" spans="1:31" ht="30.75" customHeight="1" thickBot="1" x14ac:dyDescent="0.3">
      <c r="A2" s="243"/>
      <c r="B2" s="245" t="s">
        <v>2</v>
      </c>
      <c r="C2" s="246"/>
      <c r="D2" s="246"/>
      <c r="E2" s="246"/>
      <c r="F2" s="246"/>
      <c r="G2" s="246"/>
      <c r="H2" s="246"/>
      <c r="I2" s="246"/>
      <c r="J2" s="246"/>
      <c r="K2" s="246"/>
      <c r="L2" s="246"/>
      <c r="M2" s="246"/>
      <c r="N2" s="246"/>
      <c r="O2" s="246"/>
      <c r="P2" s="246"/>
      <c r="Q2" s="246"/>
      <c r="R2" s="246"/>
      <c r="S2" s="246"/>
      <c r="T2" s="246"/>
      <c r="U2" s="246"/>
      <c r="V2" s="246"/>
      <c r="W2" s="246"/>
      <c r="X2" s="246"/>
      <c r="Y2" s="246"/>
      <c r="Z2" s="246"/>
      <c r="AA2" s="247"/>
      <c r="AB2" s="248" t="s">
        <v>3</v>
      </c>
      <c r="AC2" s="249"/>
      <c r="AD2" s="249"/>
      <c r="AE2" s="250"/>
    </row>
    <row r="3" spans="1:31" ht="24" customHeight="1" thickBot="1" x14ac:dyDescent="0.3">
      <c r="A3" s="243"/>
      <c r="B3" s="251" t="s">
        <v>4</v>
      </c>
      <c r="C3" s="252"/>
      <c r="D3" s="252"/>
      <c r="E3" s="252"/>
      <c r="F3" s="252"/>
      <c r="G3" s="252"/>
      <c r="H3" s="252"/>
      <c r="I3" s="252"/>
      <c r="J3" s="252"/>
      <c r="K3" s="252"/>
      <c r="L3" s="252"/>
      <c r="M3" s="252"/>
      <c r="N3" s="252"/>
      <c r="O3" s="252"/>
      <c r="P3" s="252"/>
      <c r="Q3" s="252"/>
      <c r="R3" s="252"/>
      <c r="S3" s="252"/>
      <c r="T3" s="252"/>
      <c r="U3" s="252"/>
      <c r="V3" s="252"/>
      <c r="W3" s="252"/>
      <c r="X3" s="252"/>
      <c r="Y3" s="252"/>
      <c r="Z3" s="252"/>
      <c r="AA3" s="253"/>
      <c r="AB3" s="248" t="s">
        <v>5</v>
      </c>
      <c r="AC3" s="249"/>
      <c r="AD3" s="249"/>
      <c r="AE3" s="250"/>
    </row>
    <row r="4" spans="1:31" ht="21.75" customHeight="1" thickBot="1" x14ac:dyDescent="0.3">
      <c r="A4" s="244"/>
      <c r="B4" s="254"/>
      <c r="C4" s="255"/>
      <c r="D4" s="255"/>
      <c r="E4" s="255"/>
      <c r="F4" s="255"/>
      <c r="G4" s="255"/>
      <c r="H4" s="255"/>
      <c r="I4" s="255"/>
      <c r="J4" s="255"/>
      <c r="K4" s="255"/>
      <c r="L4" s="255"/>
      <c r="M4" s="255"/>
      <c r="N4" s="255"/>
      <c r="O4" s="255"/>
      <c r="P4" s="255"/>
      <c r="Q4" s="255"/>
      <c r="R4" s="255"/>
      <c r="S4" s="255"/>
      <c r="T4" s="255"/>
      <c r="U4" s="255"/>
      <c r="V4" s="255"/>
      <c r="W4" s="255"/>
      <c r="X4" s="255"/>
      <c r="Y4" s="255"/>
      <c r="Z4" s="255"/>
      <c r="AA4" s="256"/>
      <c r="AB4" s="257" t="s">
        <v>6</v>
      </c>
      <c r="AC4" s="258"/>
      <c r="AD4" s="258"/>
      <c r="AE4" s="259"/>
    </row>
    <row r="5" spans="1:31" ht="9" customHeight="1" thickBot="1" x14ac:dyDescent="0.3">
      <c r="A5" s="3"/>
      <c r="B5" s="98"/>
      <c r="C5" s="99"/>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60" t="s">
        <v>7</v>
      </c>
      <c r="B7" s="261"/>
      <c r="C7" s="275" t="s">
        <v>29</v>
      </c>
      <c r="D7" s="260" t="s">
        <v>8</v>
      </c>
      <c r="E7" s="278"/>
      <c r="F7" s="278"/>
      <c r="G7" s="278"/>
      <c r="H7" s="261"/>
      <c r="I7" s="281">
        <v>45387</v>
      </c>
      <c r="J7" s="282"/>
      <c r="K7" s="260" t="s">
        <v>9</v>
      </c>
      <c r="L7" s="261"/>
      <c r="M7" s="287" t="s">
        <v>10</v>
      </c>
      <c r="N7" s="288"/>
      <c r="O7" s="292"/>
      <c r="P7" s="293"/>
      <c r="Q7" s="4"/>
      <c r="R7" s="4"/>
      <c r="S7" s="4"/>
      <c r="T7" s="4"/>
      <c r="U7" s="4"/>
      <c r="V7" s="4"/>
      <c r="W7" s="4"/>
      <c r="X7" s="4"/>
      <c r="Y7" s="4"/>
      <c r="Z7" s="5"/>
      <c r="AA7" s="4"/>
      <c r="AB7" s="4"/>
      <c r="AD7" s="7"/>
      <c r="AE7" s="8"/>
    </row>
    <row r="8" spans="1:31" ht="15" customHeight="1" x14ac:dyDescent="0.25">
      <c r="A8" s="262"/>
      <c r="B8" s="263"/>
      <c r="C8" s="276"/>
      <c r="D8" s="262"/>
      <c r="E8" s="279"/>
      <c r="F8" s="279"/>
      <c r="G8" s="279"/>
      <c r="H8" s="263"/>
      <c r="I8" s="283"/>
      <c r="J8" s="284"/>
      <c r="K8" s="262"/>
      <c r="L8" s="263"/>
      <c r="M8" s="294" t="s">
        <v>11</v>
      </c>
      <c r="N8" s="295"/>
      <c r="O8" s="296"/>
      <c r="P8" s="297"/>
      <c r="Q8" s="4"/>
      <c r="R8" s="4"/>
      <c r="S8" s="4"/>
      <c r="T8" s="4"/>
      <c r="U8" s="4"/>
      <c r="V8" s="4"/>
      <c r="W8" s="4"/>
      <c r="X8" s="4"/>
      <c r="Y8" s="4"/>
      <c r="Z8" s="5"/>
      <c r="AA8" s="4"/>
      <c r="AB8" s="4"/>
      <c r="AD8" s="7"/>
      <c r="AE8" s="8"/>
    </row>
    <row r="9" spans="1:31" ht="15.95" customHeight="1" thickBot="1" x14ac:dyDescent="0.3">
      <c r="A9" s="264"/>
      <c r="B9" s="265"/>
      <c r="C9" s="277"/>
      <c r="D9" s="264"/>
      <c r="E9" s="280"/>
      <c r="F9" s="280"/>
      <c r="G9" s="280"/>
      <c r="H9" s="265"/>
      <c r="I9" s="285"/>
      <c r="J9" s="286"/>
      <c r="K9" s="264"/>
      <c r="L9" s="265"/>
      <c r="M9" s="298" t="s">
        <v>12</v>
      </c>
      <c r="N9" s="299"/>
      <c r="O9" s="300" t="s">
        <v>418</v>
      </c>
      <c r="P9" s="301"/>
      <c r="Q9" s="4"/>
      <c r="R9" s="4"/>
      <c r="S9" s="4"/>
      <c r="T9" s="4"/>
      <c r="U9" s="4"/>
      <c r="V9" s="4"/>
      <c r="W9" s="4"/>
      <c r="X9" s="4"/>
      <c r="Y9" s="4"/>
      <c r="Z9" s="5"/>
      <c r="AA9" s="4"/>
      <c r="AB9" s="4"/>
      <c r="AD9" s="7"/>
      <c r="AE9" s="8"/>
    </row>
    <row r="10" spans="1:31" ht="15" customHeight="1" thickBot="1" x14ac:dyDescent="0.3">
      <c r="A10" s="72"/>
      <c r="B10" s="73"/>
      <c r="C10" s="73"/>
      <c r="D10" s="9"/>
      <c r="E10" s="9"/>
      <c r="F10" s="9"/>
      <c r="G10" s="9"/>
      <c r="H10" s="9"/>
      <c r="I10" s="69"/>
      <c r="J10" s="69"/>
      <c r="K10" s="9"/>
      <c r="L10" s="9"/>
      <c r="M10" s="70"/>
      <c r="N10" s="70"/>
      <c r="O10" s="71"/>
      <c r="P10" s="71"/>
      <c r="Q10" s="73"/>
      <c r="R10" s="73"/>
      <c r="S10" s="73"/>
      <c r="T10" s="73"/>
      <c r="U10" s="73"/>
      <c r="V10" s="73"/>
      <c r="W10" s="73"/>
      <c r="X10" s="73"/>
      <c r="Y10" s="73"/>
      <c r="Z10" s="74"/>
      <c r="AA10" s="73"/>
      <c r="AB10" s="73"/>
      <c r="AD10" s="75"/>
      <c r="AE10" s="76"/>
    </row>
    <row r="11" spans="1:31" ht="15" customHeight="1" x14ac:dyDescent="0.25">
      <c r="A11" s="260" t="s">
        <v>13</v>
      </c>
      <c r="B11" s="261"/>
      <c r="C11" s="266" t="s">
        <v>14</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8"/>
    </row>
    <row r="12" spans="1:31" ht="15" customHeight="1" x14ac:dyDescent="0.25">
      <c r="A12" s="262"/>
      <c r="B12" s="263"/>
      <c r="C12" s="269"/>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1"/>
    </row>
    <row r="13" spans="1:31" ht="15" customHeight="1" thickBot="1" x14ac:dyDescent="0.3">
      <c r="A13" s="264"/>
      <c r="B13" s="265"/>
      <c r="C13" s="272"/>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302" t="s">
        <v>15</v>
      </c>
      <c r="B15" s="303"/>
      <c r="C15" s="304" t="s">
        <v>16</v>
      </c>
      <c r="D15" s="305"/>
      <c r="E15" s="305"/>
      <c r="F15" s="305"/>
      <c r="G15" s="305"/>
      <c r="H15" s="305"/>
      <c r="I15" s="305"/>
      <c r="J15" s="305"/>
      <c r="K15" s="306"/>
      <c r="L15" s="307" t="s">
        <v>17</v>
      </c>
      <c r="M15" s="308"/>
      <c r="N15" s="308"/>
      <c r="O15" s="308"/>
      <c r="P15" s="308"/>
      <c r="Q15" s="309"/>
      <c r="R15" s="310" t="s">
        <v>18</v>
      </c>
      <c r="S15" s="311"/>
      <c r="T15" s="311"/>
      <c r="U15" s="311"/>
      <c r="V15" s="311"/>
      <c r="W15" s="311"/>
      <c r="X15" s="312"/>
      <c r="Y15" s="307" t="s">
        <v>19</v>
      </c>
      <c r="Z15" s="309"/>
      <c r="AA15" s="289" t="s">
        <v>427</v>
      </c>
      <c r="AB15" s="290"/>
      <c r="AC15" s="290"/>
      <c r="AD15" s="290"/>
      <c r="AE15" s="291"/>
    </row>
    <row r="16" spans="1:31" ht="9" customHeight="1" thickBot="1" x14ac:dyDescent="0.3">
      <c r="A16" s="6"/>
      <c r="B16" s="4"/>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D16" s="7"/>
      <c r="AE16" s="8"/>
    </row>
    <row r="17" spans="1:32" s="16" customFormat="1" ht="37.5" customHeight="1" thickBot="1" x14ac:dyDescent="0.3">
      <c r="A17" s="302" t="s">
        <v>21</v>
      </c>
      <c r="B17" s="303"/>
      <c r="C17" s="289" t="s">
        <v>95</v>
      </c>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307" t="s">
        <v>23</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9"/>
      <c r="AF19" s="20"/>
    </row>
    <row r="20" spans="1:32" ht="32.1" customHeight="1" thickBot="1" x14ac:dyDescent="0.3">
      <c r="A20" s="101" t="s">
        <v>24</v>
      </c>
      <c r="B20" s="314" t="s">
        <v>25</v>
      </c>
      <c r="C20" s="315"/>
      <c r="D20" s="315"/>
      <c r="E20" s="315"/>
      <c r="F20" s="315"/>
      <c r="G20" s="315"/>
      <c r="H20" s="315"/>
      <c r="I20" s="315"/>
      <c r="J20" s="315"/>
      <c r="K20" s="315"/>
      <c r="L20" s="315"/>
      <c r="M20" s="315"/>
      <c r="N20" s="315"/>
      <c r="O20" s="316"/>
      <c r="P20" s="307" t="s">
        <v>26</v>
      </c>
      <c r="Q20" s="308"/>
      <c r="R20" s="308"/>
      <c r="S20" s="308"/>
      <c r="T20" s="308"/>
      <c r="U20" s="308"/>
      <c r="V20" s="308"/>
      <c r="W20" s="308"/>
      <c r="X20" s="308"/>
      <c r="Y20" s="308"/>
      <c r="Z20" s="308"/>
      <c r="AA20" s="308"/>
      <c r="AB20" s="308"/>
      <c r="AC20" s="308"/>
      <c r="AD20" s="308"/>
      <c r="AE20" s="309"/>
      <c r="AF20" s="20"/>
    </row>
    <row r="21" spans="1:32" ht="32.1" customHeight="1" thickBot="1" x14ac:dyDescent="0.3">
      <c r="A21" s="72"/>
      <c r="B21" s="110" t="s">
        <v>27</v>
      </c>
      <c r="C21" s="111" t="s">
        <v>28</v>
      </c>
      <c r="D21" s="111" t="s">
        <v>29</v>
      </c>
      <c r="E21" s="111" t="s">
        <v>30</v>
      </c>
      <c r="F21" s="111" t="s">
        <v>31</v>
      </c>
      <c r="G21" s="111" t="s">
        <v>32</v>
      </c>
      <c r="H21" s="111" t="s">
        <v>33</v>
      </c>
      <c r="I21" s="111" t="s">
        <v>34</v>
      </c>
      <c r="J21" s="111" t="s">
        <v>35</v>
      </c>
      <c r="K21" s="111" t="s">
        <v>36</v>
      </c>
      <c r="L21" s="111" t="s">
        <v>37</v>
      </c>
      <c r="M21" s="111" t="s">
        <v>38</v>
      </c>
      <c r="N21" s="111" t="s">
        <v>39</v>
      </c>
      <c r="O21" s="112" t="s">
        <v>40</v>
      </c>
      <c r="P21" s="135"/>
      <c r="Q21" s="101" t="s">
        <v>27</v>
      </c>
      <c r="R21" s="102" t="s">
        <v>28</v>
      </c>
      <c r="S21" s="102" t="s">
        <v>29</v>
      </c>
      <c r="T21" s="102" t="s">
        <v>30</v>
      </c>
      <c r="U21" s="102" t="s">
        <v>31</v>
      </c>
      <c r="V21" s="102" t="s">
        <v>32</v>
      </c>
      <c r="W21" s="102" t="s">
        <v>33</v>
      </c>
      <c r="X21" s="102" t="s">
        <v>34</v>
      </c>
      <c r="Y21" s="102" t="s">
        <v>35</v>
      </c>
      <c r="Z21" s="102" t="s">
        <v>36</v>
      </c>
      <c r="AA21" s="102" t="s">
        <v>37</v>
      </c>
      <c r="AB21" s="102" t="s">
        <v>38</v>
      </c>
      <c r="AC21" s="102" t="s">
        <v>39</v>
      </c>
      <c r="AD21" s="134" t="s">
        <v>41</v>
      </c>
      <c r="AE21" s="134" t="s">
        <v>42</v>
      </c>
      <c r="AF21" s="1"/>
    </row>
    <row r="22" spans="1:32" ht="32.1" customHeight="1" x14ac:dyDescent="0.25">
      <c r="A22" s="131" t="s">
        <v>43</v>
      </c>
      <c r="B22" s="81"/>
      <c r="C22" s="79">
        <v>5792000</v>
      </c>
      <c r="D22" s="79"/>
      <c r="E22" s="79"/>
      <c r="F22" s="79"/>
      <c r="G22" s="79"/>
      <c r="H22" s="79"/>
      <c r="I22" s="79"/>
      <c r="J22" s="79"/>
      <c r="K22" s="79"/>
      <c r="L22" s="79"/>
      <c r="M22" s="79"/>
      <c r="N22" s="79">
        <f>SUM(B22:M22)</f>
        <v>5792000</v>
      </c>
      <c r="O22" s="82"/>
      <c r="P22" s="131" t="s">
        <v>44</v>
      </c>
      <c r="Q22" s="77">
        <v>380850</v>
      </c>
      <c r="R22" s="104">
        <v>66045150</v>
      </c>
      <c r="S22" s="104"/>
      <c r="T22" s="104"/>
      <c r="U22" s="104"/>
      <c r="V22" s="104"/>
      <c r="W22" s="104"/>
      <c r="X22" s="104"/>
      <c r="Y22" s="104"/>
      <c r="Z22" s="104"/>
      <c r="AA22" s="104"/>
      <c r="AB22" s="104"/>
      <c r="AC22" s="104">
        <f>SUM(Q22:AB22)</f>
        <v>66426000</v>
      </c>
      <c r="AE22" s="105"/>
      <c r="AF22" s="1"/>
    </row>
    <row r="23" spans="1:32" ht="32.1" customHeight="1" x14ac:dyDescent="0.25">
      <c r="A23" s="132" t="s">
        <v>45</v>
      </c>
      <c r="B23" s="78"/>
      <c r="C23" s="77"/>
      <c r="D23" s="77"/>
      <c r="E23" s="77"/>
      <c r="F23" s="77"/>
      <c r="G23" s="77"/>
      <c r="H23" s="77"/>
      <c r="I23" s="77"/>
      <c r="J23" s="77"/>
      <c r="K23" s="77"/>
      <c r="L23" s="77"/>
      <c r="M23" s="77"/>
      <c r="N23" s="77">
        <f>SUM(B23:M23)</f>
        <v>0</v>
      </c>
      <c r="O23" s="91" t="str">
        <f>IFERROR(N23/(SUMIF(B23:M23,"&gt;0",B22:M22))," ")</f>
        <v xml:space="preserve"> </v>
      </c>
      <c r="P23" s="132" t="s">
        <v>46</v>
      </c>
      <c r="Q23" s="78">
        <v>4944550</v>
      </c>
      <c r="R23" s="77">
        <v>44742000</v>
      </c>
      <c r="S23" s="77">
        <v>-152140</v>
      </c>
      <c r="T23" s="77"/>
      <c r="U23" s="77"/>
      <c r="V23" s="77"/>
      <c r="W23" s="77"/>
      <c r="X23" s="77"/>
      <c r="Y23" s="77"/>
      <c r="Z23" s="77"/>
      <c r="AA23" s="77"/>
      <c r="AB23" s="77"/>
      <c r="AC23" s="77">
        <f>SUM(Q23:AB23)</f>
        <v>49534410</v>
      </c>
      <c r="AD23" s="167">
        <f>AC23/SUM(Q22:V22)</f>
        <v>0.74570815644476562</v>
      </c>
      <c r="AE23" s="83">
        <f>AC23/AC22</f>
        <v>0.74570815644476562</v>
      </c>
      <c r="AF23" s="1"/>
    </row>
    <row r="24" spans="1:32" ht="32.1" customHeight="1" x14ac:dyDescent="0.25">
      <c r="A24" s="132" t="s">
        <v>47</v>
      </c>
      <c r="B24" s="78"/>
      <c r="C24" s="77">
        <v>5792000</v>
      </c>
      <c r="D24" s="77"/>
      <c r="E24" s="77"/>
      <c r="F24" s="77"/>
      <c r="G24" s="77"/>
      <c r="H24" s="77"/>
      <c r="I24" s="77"/>
      <c r="J24" s="77"/>
      <c r="K24" s="77"/>
      <c r="L24" s="77"/>
      <c r="M24" s="77"/>
      <c r="N24" s="77">
        <f>SUM(B24:M24)</f>
        <v>5792000</v>
      </c>
      <c r="O24" s="80"/>
      <c r="P24" s="132" t="s">
        <v>43</v>
      </c>
      <c r="Q24" s="78"/>
      <c r="R24" s="77">
        <v>380850</v>
      </c>
      <c r="S24" s="77">
        <v>8218900</v>
      </c>
      <c r="T24" s="77">
        <v>8218900</v>
      </c>
      <c r="U24" s="77">
        <v>8218900</v>
      </c>
      <c r="V24" s="77">
        <v>8218900</v>
      </c>
      <c r="W24" s="77">
        <v>8218900</v>
      </c>
      <c r="X24" s="77">
        <v>8218900</v>
      </c>
      <c r="Y24" s="77">
        <v>8218900</v>
      </c>
      <c r="Z24" s="77">
        <v>6478886.666666667</v>
      </c>
      <c r="AA24" s="77">
        <v>761700</v>
      </c>
      <c r="AB24" s="77">
        <v>1272263</v>
      </c>
      <c r="AC24" s="77">
        <f>SUM(Q24:AB24)</f>
        <v>66425999.666666664</v>
      </c>
      <c r="AD24" s="77"/>
      <c r="AE24" s="106"/>
      <c r="AF24" s="1"/>
    </row>
    <row r="25" spans="1:32" ht="32.1" customHeight="1" thickBot="1" x14ac:dyDescent="0.3">
      <c r="A25" s="133" t="s">
        <v>48</v>
      </c>
      <c r="B25" s="113"/>
      <c r="C25" s="114">
        <v>5792000</v>
      </c>
      <c r="D25" s="114"/>
      <c r="E25" s="114"/>
      <c r="F25" s="114"/>
      <c r="G25" s="114"/>
      <c r="H25" s="114"/>
      <c r="I25" s="114"/>
      <c r="J25" s="114"/>
      <c r="K25" s="114"/>
      <c r="L25" s="114"/>
      <c r="M25" s="114"/>
      <c r="N25" s="114">
        <f>SUM(B25:M25)</f>
        <v>5792000</v>
      </c>
      <c r="O25" s="115">
        <f>IFERROR(N25/(SUMIF(B25:M25,"&gt;0",B24:M24))," ")</f>
        <v>1</v>
      </c>
      <c r="P25" s="133" t="s">
        <v>48</v>
      </c>
      <c r="Q25" s="113"/>
      <c r="R25" s="114">
        <v>228210</v>
      </c>
      <c r="S25" s="114">
        <v>4986333</v>
      </c>
      <c r="T25" s="114"/>
      <c r="U25" s="114"/>
      <c r="V25" s="114"/>
      <c r="W25" s="114"/>
      <c r="X25" s="114"/>
      <c r="Y25" s="114"/>
      <c r="Z25" s="114"/>
      <c r="AA25" s="114"/>
      <c r="AB25" s="114"/>
      <c r="AC25" s="114">
        <f>SUM(Q25:AB25)</f>
        <v>5214543</v>
      </c>
      <c r="AD25" s="114">
        <f>AC25/SUM(Q24:V24)</f>
        <v>0.15679794445889444</v>
      </c>
      <c r="AE25" s="116">
        <f>AC25/AC24</f>
        <v>7.8501535937241129E-2</v>
      </c>
      <c r="AF25" s="1"/>
    </row>
    <row r="26" spans="1:32" customFormat="1" ht="16.5" customHeight="1" thickBot="1" x14ac:dyDescent="0.3"/>
    <row r="27" spans="1:32" ht="33.950000000000003" customHeight="1" x14ac:dyDescent="0.25">
      <c r="A27" s="317" t="s">
        <v>49</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9"/>
    </row>
    <row r="28" spans="1:32" ht="15" customHeight="1" x14ac:dyDescent="0.25">
      <c r="A28" s="320" t="s">
        <v>50</v>
      </c>
      <c r="B28" s="321" t="s">
        <v>51</v>
      </c>
      <c r="C28" s="321"/>
      <c r="D28" s="321" t="s">
        <v>52</v>
      </c>
      <c r="E28" s="321"/>
      <c r="F28" s="321"/>
      <c r="G28" s="321"/>
      <c r="H28" s="321"/>
      <c r="I28" s="321"/>
      <c r="J28" s="321"/>
      <c r="K28" s="321"/>
      <c r="L28" s="321"/>
      <c r="M28" s="321"/>
      <c r="N28" s="321"/>
      <c r="O28" s="321"/>
      <c r="P28" s="321" t="s">
        <v>39</v>
      </c>
      <c r="Q28" s="321" t="s">
        <v>53</v>
      </c>
      <c r="R28" s="321"/>
      <c r="S28" s="321"/>
      <c r="T28" s="321"/>
      <c r="U28" s="321"/>
      <c r="V28" s="321"/>
      <c r="W28" s="321"/>
      <c r="X28" s="321"/>
      <c r="Y28" s="321" t="s">
        <v>54</v>
      </c>
      <c r="Z28" s="321"/>
      <c r="AA28" s="321"/>
      <c r="AB28" s="321"/>
      <c r="AC28" s="321"/>
      <c r="AD28" s="321"/>
      <c r="AE28" s="322"/>
    </row>
    <row r="29" spans="1:32" ht="27" customHeight="1" x14ac:dyDescent="0.25">
      <c r="A29" s="320"/>
      <c r="B29" s="321"/>
      <c r="C29" s="321"/>
      <c r="D29" s="97" t="s">
        <v>27</v>
      </c>
      <c r="E29" s="97" t="s">
        <v>28</v>
      </c>
      <c r="F29" s="97" t="s">
        <v>29</v>
      </c>
      <c r="G29" s="97" t="s">
        <v>30</v>
      </c>
      <c r="H29" s="97" t="s">
        <v>31</v>
      </c>
      <c r="I29" s="97" t="s">
        <v>32</v>
      </c>
      <c r="J29" s="97" t="s">
        <v>33</v>
      </c>
      <c r="K29" s="97" t="s">
        <v>34</v>
      </c>
      <c r="L29" s="97" t="s">
        <v>35</v>
      </c>
      <c r="M29" s="97" t="s">
        <v>36</v>
      </c>
      <c r="N29" s="97" t="s">
        <v>37</v>
      </c>
      <c r="O29" s="97" t="s">
        <v>38</v>
      </c>
      <c r="P29" s="321"/>
      <c r="Q29" s="321"/>
      <c r="R29" s="321"/>
      <c r="S29" s="321"/>
      <c r="T29" s="321"/>
      <c r="U29" s="321"/>
      <c r="V29" s="321"/>
      <c r="W29" s="321"/>
      <c r="X29" s="321"/>
      <c r="Y29" s="321"/>
      <c r="Z29" s="321"/>
      <c r="AA29" s="321"/>
      <c r="AB29" s="321"/>
      <c r="AC29" s="321"/>
      <c r="AD29" s="321"/>
      <c r="AE29" s="322"/>
    </row>
    <row r="30" spans="1:32" ht="42" customHeight="1" thickBot="1" x14ac:dyDescent="0.3">
      <c r="A30" s="107"/>
      <c r="B30" s="327"/>
      <c r="C30" s="327"/>
      <c r="D30" s="100"/>
      <c r="E30" s="100"/>
      <c r="F30" s="100"/>
      <c r="G30" s="100"/>
      <c r="H30" s="100"/>
      <c r="I30" s="100"/>
      <c r="J30" s="100"/>
      <c r="K30" s="100"/>
      <c r="L30" s="100"/>
      <c r="M30" s="100"/>
      <c r="N30" s="100"/>
      <c r="O30" s="100"/>
      <c r="P30" s="108">
        <f>SUM(D30:O30)</f>
        <v>0</v>
      </c>
      <c r="Q30" s="389" t="s">
        <v>55</v>
      </c>
      <c r="R30" s="389"/>
      <c r="S30" s="389"/>
      <c r="T30" s="389"/>
      <c r="U30" s="389"/>
      <c r="V30" s="389"/>
      <c r="W30" s="389"/>
      <c r="X30" s="389"/>
      <c r="Y30" s="389" t="s">
        <v>56</v>
      </c>
      <c r="Z30" s="389"/>
      <c r="AA30" s="389"/>
      <c r="AB30" s="389"/>
      <c r="AC30" s="389"/>
      <c r="AD30" s="389"/>
      <c r="AE30" s="390"/>
    </row>
    <row r="31" spans="1:32" ht="12" customHeight="1" thickBot="1" x14ac:dyDescent="0.3">
      <c r="A31" s="117"/>
      <c r="B31" s="118"/>
      <c r="C31" s="118"/>
      <c r="D31" s="9"/>
      <c r="E31" s="9"/>
      <c r="F31" s="9"/>
      <c r="G31" s="9"/>
      <c r="H31" s="9"/>
      <c r="I31" s="9"/>
      <c r="J31" s="9"/>
      <c r="K31" s="9"/>
      <c r="L31" s="9"/>
      <c r="M31" s="9"/>
      <c r="N31" s="9"/>
      <c r="O31" s="9"/>
      <c r="P31" s="119"/>
      <c r="Q31" s="120"/>
      <c r="R31" s="120"/>
      <c r="S31" s="120"/>
      <c r="T31" s="120"/>
      <c r="U31" s="120"/>
      <c r="V31" s="120"/>
      <c r="W31" s="120"/>
      <c r="X31" s="120"/>
      <c r="Y31" s="120"/>
      <c r="Z31" s="120"/>
      <c r="AA31" s="120"/>
      <c r="AB31" s="120"/>
      <c r="AC31" s="120"/>
      <c r="AD31" s="120"/>
      <c r="AE31" s="121"/>
    </row>
    <row r="32" spans="1:32" ht="45" customHeight="1" x14ac:dyDescent="0.25">
      <c r="A32" s="266" t="s">
        <v>57</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8"/>
    </row>
    <row r="33" spans="1:41" ht="23.1" customHeight="1" x14ac:dyDescent="0.25">
      <c r="A33" s="320" t="s">
        <v>58</v>
      </c>
      <c r="B33" s="321" t="s">
        <v>59</v>
      </c>
      <c r="C33" s="321" t="s">
        <v>51</v>
      </c>
      <c r="D33" s="321" t="s">
        <v>60</v>
      </c>
      <c r="E33" s="321"/>
      <c r="F33" s="321"/>
      <c r="G33" s="321"/>
      <c r="H33" s="321"/>
      <c r="I33" s="321"/>
      <c r="J33" s="321"/>
      <c r="K33" s="321"/>
      <c r="L33" s="321"/>
      <c r="M33" s="321"/>
      <c r="N33" s="321"/>
      <c r="O33" s="321"/>
      <c r="P33" s="321"/>
      <c r="Q33" s="321" t="s">
        <v>61</v>
      </c>
      <c r="R33" s="321"/>
      <c r="S33" s="321"/>
      <c r="T33" s="321"/>
      <c r="U33" s="321"/>
      <c r="V33" s="321"/>
      <c r="W33" s="321"/>
      <c r="X33" s="321"/>
      <c r="Y33" s="321"/>
      <c r="Z33" s="321"/>
      <c r="AA33" s="321"/>
      <c r="AB33" s="321"/>
      <c r="AC33" s="321"/>
      <c r="AD33" s="321"/>
      <c r="AE33" s="322"/>
      <c r="AG33" s="21"/>
      <c r="AH33" s="21"/>
      <c r="AI33" s="21"/>
      <c r="AJ33" s="21"/>
      <c r="AK33" s="21"/>
      <c r="AL33" s="21"/>
      <c r="AM33" s="21"/>
      <c r="AN33" s="21"/>
      <c r="AO33" s="21"/>
    </row>
    <row r="34" spans="1:41" ht="27" customHeight="1" x14ac:dyDescent="0.25">
      <c r="A34" s="320"/>
      <c r="B34" s="321"/>
      <c r="C34" s="330"/>
      <c r="D34" s="97" t="s">
        <v>27</v>
      </c>
      <c r="E34" s="97" t="s">
        <v>28</v>
      </c>
      <c r="F34" s="97" t="s">
        <v>29</v>
      </c>
      <c r="G34" s="97" t="s">
        <v>30</v>
      </c>
      <c r="H34" s="97" t="s">
        <v>31</v>
      </c>
      <c r="I34" s="97" t="s">
        <v>32</v>
      </c>
      <c r="J34" s="97" t="s">
        <v>33</v>
      </c>
      <c r="K34" s="97" t="s">
        <v>34</v>
      </c>
      <c r="L34" s="97" t="s">
        <v>35</v>
      </c>
      <c r="M34" s="97" t="s">
        <v>36</v>
      </c>
      <c r="N34" s="97" t="s">
        <v>37</v>
      </c>
      <c r="O34" s="97" t="s">
        <v>38</v>
      </c>
      <c r="P34" s="97" t="s">
        <v>39</v>
      </c>
      <c r="Q34" s="331" t="s">
        <v>62</v>
      </c>
      <c r="R34" s="332"/>
      <c r="S34" s="332"/>
      <c r="T34" s="333"/>
      <c r="U34" s="321" t="s">
        <v>63</v>
      </c>
      <c r="V34" s="321"/>
      <c r="W34" s="321"/>
      <c r="X34" s="321"/>
      <c r="Y34" s="321" t="s">
        <v>64</v>
      </c>
      <c r="Z34" s="321"/>
      <c r="AA34" s="321"/>
      <c r="AB34" s="321"/>
      <c r="AC34" s="321" t="s">
        <v>65</v>
      </c>
      <c r="AD34" s="321"/>
      <c r="AE34" s="322"/>
      <c r="AG34" s="21"/>
      <c r="AH34" s="21"/>
      <c r="AI34" s="21"/>
      <c r="AJ34" s="21"/>
      <c r="AK34" s="21"/>
      <c r="AL34" s="21"/>
      <c r="AM34" s="21"/>
      <c r="AN34" s="21"/>
      <c r="AO34" s="21"/>
    </row>
    <row r="35" spans="1:41" ht="154.5" customHeight="1" x14ac:dyDescent="0.25">
      <c r="A35" s="361" t="s">
        <v>95</v>
      </c>
      <c r="B35" s="387">
        <v>0.2</v>
      </c>
      <c r="C35" s="22" t="s">
        <v>66</v>
      </c>
      <c r="D35" s="137">
        <v>0</v>
      </c>
      <c r="E35" s="137"/>
      <c r="F35" s="137">
        <v>60</v>
      </c>
      <c r="G35" s="137"/>
      <c r="H35" s="137">
        <v>60</v>
      </c>
      <c r="I35" s="137"/>
      <c r="J35" s="137"/>
      <c r="K35" s="137"/>
      <c r="L35" s="137">
        <v>0</v>
      </c>
      <c r="M35" s="137"/>
      <c r="N35" s="137"/>
      <c r="O35" s="137">
        <v>0</v>
      </c>
      <c r="P35" s="92">
        <v>60</v>
      </c>
      <c r="Q35" s="365" t="s">
        <v>459</v>
      </c>
      <c r="R35" s="366"/>
      <c r="S35" s="366"/>
      <c r="T35" s="367"/>
      <c r="U35" s="365" t="s">
        <v>460</v>
      </c>
      <c r="V35" s="366"/>
      <c r="W35" s="366"/>
      <c r="X35" s="367"/>
      <c r="Y35" s="417" t="s">
        <v>495</v>
      </c>
      <c r="Z35" s="417"/>
      <c r="AA35" s="417"/>
      <c r="AB35" s="417"/>
      <c r="AC35" s="391"/>
      <c r="AD35" s="391"/>
      <c r="AE35" s="392"/>
      <c r="AG35" s="21"/>
      <c r="AH35" s="21"/>
      <c r="AI35" s="21"/>
      <c r="AJ35" s="21"/>
      <c r="AK35" s="21"/>
      <c r="AL35" s="21"/>
      <c r="AM35" s="21"/>
      <c r="AN35" s="21"/>
      <c r="AO35" s="21"/>
    </row>
    <row r="36" spans="1:41" ht="154.5" customHeight="1" thickBot="1" x14ac:dyDescent="0.3">
      <c r="A36" s="362"/>
      <c r="B36" s="388"/>
      <c r="C36" s="23" t="s">
        <v>68</v>
      </c>
      <c r="D36" s="166">
        <v>12</v>
      </c>
      <c r="E36" s="166">
        <v>17</v>
      </c>
      <c r="F36" s="166">
        <v>41</v>
      </c>
      <c r="G36" s="166"/>
      <c r="H36" s="166"/>
      <c r="I36" s="24"/>
      <c r="J36" s="24"/>
      <c r="K36" s="24"/>
      <c r="L36" s="24"/>
      <c r="M36" s="24"/>
      <c r="N36" s="24"/>
      <c r="O36" s="24"/>
      <c r="P36" s="162">
        <v>41</v>
      </c>
      <c r="Q36" s="368"/>
      <c r="R36" s="369"/>
      <c r="S36" s="369"/>
      <c r="T36" s="370"/>
      <c r="U36" s="368"/>
      <c r="V36" s="369"/>
      <c r="W36" s="369"/>
      <c r="X36" s="370"/>
      <c r="Y36" s="418"/>
      <c r="Z36" s="418"/>
      <c r="AA36" s="418"/>
      <c r="AB36" s="418"/>
      <c r="AC36" s="393"/>
      <c r="AD36" s="393"/>
      <c r="AE36" s="394"/>
      <c r="AG36" s="21"/>
      <c r="AH36" s="21"/>
      <c r="AI36" s="21"/>
      <c r="AJ36" s="21"/>
      <c r="AK36" s="21"/>
      <c r="AL36" s="21"/>
      <c r="AM36" s="21"/>
      <c r="AN36" s="21"/>
      <c r="AO36" s="21"/>
    </row>
    <row r="37" spans="1:41" customFormat="1" ht="17.25" customHeight="1" thickBot="1" x14ac:dyDescent="0.3"/>
    <row r="38" spans="1:41" ht="45" customHeight="1" thickBot="1" x14ac:dyDescent="0.3">
      <c r="A38" s="266" t="s">
        <v>69</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8"/>
      <c r="AG38" s="21"/>
      <c r="AH38" s="21"/>
      <c r="AI38" s="21"/>
      <c r="AJ38" s="21"/>
      <c r="AK38" s="21"/>
      <c r="AL38" s="21"/>
      <c r="AM38" s="21"/>
      <c r="AN38" s="21"/>
      <c r="AO38" s="21"/>
    </row>
    <row r="39" spans="1:41" ht="26.1" customHeight="1" x14ac:dyDescent="0.25">
      <c r="A39" s="352" t="s">
        <v>70</v>
      </c>
      <c r="B39" s="353" t="s">
        <v>71</v>
      </c>
      <c r="C39" s="354" t="s">
        <v>72</v>
      </c>
      <c r="D39" s="356" t="s">
        <v>73</v>
      </c>
      <c r="E39" s="357"/>
      <c r="F39" s="357"/>
      <c r="G39" s="357"/>
      <c r="H39" s="357"/>
      <c r="I39" s="357"/>
      <c r="J39" s="357"/>
      <c r="K39" s="357"/>
      <c r="L39" s="357"/>
      <c r="M39" s="357"/>
      <c r="N39" s="357"/>
      <c r="O39" s="357"/>
      <c r="P39" s="358"/>
      <c r="Q39" s="353" t="s">
        <v>74</v>
      </c>
      <c r="R39" s="353"/>
      <c r="S39" s="353"/>
      <c r="T39" s="353"/>
      <c r="U39" s="353"/>
      <c r="V39" s="353"/>
      <c r="W39" s="353"/>
      <c r="X39" s="353"/>
      <c r="Y39" s="353"/>
      <c r="Z39" s="353"/>
      <c r="AA39" s="353"/>
      <c r="AB39" s="353"/>
      <c r="AC39" s="353"/>
      <c r="AD39" s="353"/>
      <c r="AE39" s="359"/>
      <c r="AG39" s="21"/>
      <c r="AH39" s="21"/>
      <c r="AI39" s="21"/>
      <c r="AJ39" s="21"/>
      <c r="AK39" s="21"/>
      <c r="AL39" s="21"/>
      <c r="AM39" s="21"/>
      <c r="AN39" s="21"/>
      <c r="AO39" s="21"/>
    </row>
    <row r="40" spans="1:41" ht="26.1" customHeight="1" x14ac:dyDescent="0.25">
      <c r="A40" s="320"/>
      <c r="B40" s="321"/>
      <c r="C40" s="355"/>
      <c r="D40" s="97" t="s">
        <v>75</v>
      </c>
      <c r="E40" s="97" t="s">
        <v>76</v>
      </c>
      <c r="F40" s="97" t="s">
        <v>77</v>
      </c>
      <c r="G40" s="97" t="s">
        <v>78</v>
      </c>
      <c r="H40" s="97" t="s">
        <v>79</v>
      </c>
      <c r="I40" s="97" t="s">
        <v>80</v>
      </c>
      <c r="J40" s="97" t="s">
        <v>81</v>
      </c>
      <c r="K40" s="97" t="s">
        <v>82</v>
      </c>
      <c r="L40" s="97" t="s">
        <v>83</v>
      </c>
      <c r="M40" s="97" t="s">
        <v>84</v>
      </c>
      <c r="N40" s="97" t="s">
        <v>85</v>
      </c>
      <c r="O40" s="97" t="s">
        <v>86</v>
      </c>
      <c r="P40" s="97" t="s">
        <v>87</v>
      </c>
      <c r="Q40" s="331" t="s">
        <v>88</v>
      </c>
      <c r="R40" s="332"/>
      <c r="S40" s="332"/>
      <c r="T40" s="332"/>
      <c r="U40" s="332"/>
      <c r="V40" s="332"/>
      <c r="W40" s="332"/>
      <c r="X40" s="333"/>
      <c r="Y40" s="331" t="s">
        <v>89</v>
      </c>
      <c r="Z40" s="332"/>
      <c r="AA40" s="332"/>
      <c r="AB40" s="332"/>
      <c r="AC40" s="332"/>
      <c r="AD40" s="332"/>
      <c r="AE40" s="360"/>
      <c r="AG40" s="25"/>
      <c r="AH40" s="25"/>
      <c r="AI40" s="25"/>
      <c r="AJ40" s="25"/>
      <c r="AK40" s="25"/>
      <c r="AL40" s="25"/>
      <c r="AM40" s="25"/>
      <c r="AN40" s="25"/>
      <c r="AO40" s="25"/>
    </row>
    <row r="41" spans="1:41" ht="28.5" customHeight="1" x14ac:dyDescent="0.25">
      <c r="A41" s="416" t="s">
        <v>96</v>
      </c>
      <c r="B41" s="375">
        <v>6.6600000000000006E-2</v>
      </c>
      <c r="C41" s="29" t="s">
        <v>66</v>
      </c>
      <c r="D41" s="144">
        <v>0</v>
      </c>
      <c r="E41" s="144">
        <v>0.25</v>
      </c>
      <c r="F41" s="144">
        <v>0.25</v>
      </c>
      <c r="G41" s="144">
        <v>0.25</v>
      </c>
      <c r="H41" s="144">
        <v>0.25</v>
      </c>
      <c r="I41" s="144">
        <v>0</v>
      </c>
      <c r="J41" s="144">
        <v>0</v>
      </c>
      <c r="K41" s="144">
        <v>0</v>
      </c>
      <c r="L41" s="144">
        <v>0</v>
      </c>
      <c r="M41" s="144">
        <v>0</v>
      </c>
      <c r="N41" s="144">
        <v>0</v>
      </c>
      <c r="O41" s="144">
        <v>0</v>
      </c>
      <c r="P41" s="109">
        <f t="shared" ref="P41:P46" si="0">SUM(D41:O41)</f>
        <v>1</v>
      </c>
      <c r="Q41" s="338" t="s">
        <v>456</v>
      </c>
      <c r="R41" s="339"/>
      <c r="S41" s="339"/>
      <c r="T41" s="339"/>
      <c r="U41" s="339"/>
      <c r="V41" s="339"/>
      <c r="W41" s="339"/>
      <c r="X41" s="340"/>
      <c r="Y41" s="344" t="s">
        <v>455</v>
      </c>
      <c r="Z41" s="345"/>
      <c r="AA41" s="345"/>
      <c r="AB41" s="345"/>
      <c r="AC41" s="345"/>
      <c r="AD41" s="345"/>
      <c r="AE41" s="346"/>
      <c r="AG41" s="26"/>
      <c r="AH41" s="26"/>
      <c r="AI41" s="26"/>
      <c r="AJ41" s="26"/>
      <c r="AK41" s="26"/>
      <c r="AL41" s="26"/>
      <c r="AM41" s="26"/>
      <c r="AN41" s="26"/>
      <c r="AO41" s="26"/>
    </row>
    <row r="42" spans="1:41" ht="28.5" customHeight="1" x14ac:dyDescent="0.25">
      <c r="A42" s="412"/>
      <c r="B42" s="375"/>
      <c r="C42" s="27" t="s">
        <v>68</v>
      </c>
      <c r="D42" s="28">
        <v>0</v>
      </c>
      <c r="E42" s="28">
        <v>0.03</v>
      </c>
      <c r="F42" s="28">
        <v>0.05</v>
      </c>
      <c r="G42" s="28"/>
      <c r="H42" s="28"/>
      <c r="I42" s="28"/>
      <c r="J42" s="28"/>
      <c r="K42" s="28"/>
      <c r="L42" s="28"/>
      <c r="M42" s="28"/>
      <c r="N42" s="28"/>
      <c r="O42" s="28"/>
      <c r="P42" s="109">
        <f t="shared" si="0"/>
        <v>0.08</v>
      </c>
      <c r="Q42" s="409"/>
      <c r="R42" s="410"/>
      <c r="S42" s="410"/>
      <c r="T42" s="410"/>
      <c r="U42" s="410"/>
      <c r="V42" s="410"/>
      <c r="W42" s="410"/>
      <c r="X42" s="411"/>
      <c r="Y42" s="406"/>
      <c r="Z42" s="407"/>
      <c r="AA42" s="407"/>
      <c r="AB42" s="407"/>
      <c r="AC42" s="407"/>
      <c r="AD42" s="407"/>
      <c r="AE42" s="408"/>
    </row>
    <row r="43" spans="1:41" ht="58.5" customHeight="1" x14ac:dyDescent="0.25">
      <c r="A43" s="412" t="s">
        <v>97</v>
      </c>
      <c r="B43" s="413">
        <v>6.6600000000000006E-2</v>
      </c>
      <c r="C43" s="29" t="s">
        <v>66</v>
      </c>
      <c r="D43" s="145">
        <v>0</v>
      </c>
      <c r="E43" s="145">
        <v>0.25</v>
      </c>
      <c r="F43" s="145">
        <v>0.25</v>
      </c>
      <c r="G43" s="145">
        <v>0.25</v>
      </c>
      <c r="H43" s="145">
        <v>0.25</v>
      </c>
      <c r="I43" s="145">
        <v>0</v>
      </c>
      <c r="J43" s="145">
        <v>0</v>
      </c>
      <c r="K43" s="145">
        <v>0</v>
      </c>
      <c r="L43" s="145">
        <v>0</v>
      </c>
      <c r="M43" s="145">
        <v>0</v>
      </c>
      <c r="N43" s="145">
        <v>0</v>
      </c>
      <c r="O43" s="145">
        <v>0</v>
      </c>
      <c r="P43" s="109">
        <f t="shared" si="0"/>
        <v>1</v>
      </c>
      <c r="Q43" s="338" t="s">
        <v>496</v>
      </c>
      <c r="R43" s="339"/>
      <c r="S43" s="339"/>
      <c r="T43" s="339"/>
      <c r="U43" s="339"/>
      <c r="V43" s="339"/>
      <c r="W43" s="339"/>
      <c r="X43" s="340"/>
      <c r="Y43" s="344" t="s">
        <v>454</v>
      </c>
      <c r="Z43" s="345"/>
      <c r="AA43" s="345"/>
      <c r="AB43" s="345"/>
      <c r="AC43" s="345"/>
      <c r="AD43" s="345"/>
      <c r="AE43" s="346"/>
    </row>
    <row r="44" spans="1:41" ht="58.5" customHeight="1" x14ac:dyDescent="0.25">
      <c r="A44" s="412"/>
      <c r="B44" s="413"/>
      <c r="C44" s="27" t="s">
        <v>68</v>
      </c>
      <c r="D44" s="28">
        <v>0.05</v>
      </c>
      <c r="E44" s="28">
        <v>0.1</v>
      </c>
      <c r="F44" s="28">
        <v>0.19</v>
      </c>
      <c r="G44" s="28"/>
      <c r="H44" s="28"/>
      <c r="I44" s="28"/>
      <c r="J44" s="28"/>
      <c r="K44" s="28"/>
      <c r="L44" s="28"/>
      <c r="M44" s="28"/>
      <c r="N44" s="28"/>
      <c r="O44" s="28"/>
      <c r="P44" s="109">
        <f t="shared" si="0"/>
        <v>0.34</v>
      </c>
      <c r="Q44" s="409"/>
      <c r="R44" s="410"/>
      <c r="S44" s="410"/>
      <c r="T44" s="410"/>
      <c r="U44" s="410"/>
      <c r="V44" s="410"/>
      <c r="W44" s="410"/>
      <c r="X44" s="411"/>
      <c r="Y44" s="406"/>
      <c r="Z44" s="407"/>
      <c r="AA44" s="407"/>
      <c r="AB44" s="407"/>
      <c r="AC44" s="407"/>
      <c r="AD44" s="407"/>
      <c r="AE44" s="408"/>
    </row>
    <row r="45" spans="1:41" ht="28.5" customHeight="1" x14ac:dyDescent="0.25">
      <c r="A45" s="414" t="s">
        <v>98</v>
      </c>
      <c r="B45" s="375">
        <v>6.6600000000000006E-2</v>
      </c>
      <c r="C45" s="29" t="s">
        <v>66</v>
      </c>
      <c r="D45" s="145">
        <v>0</v>
      </c>
      <c r="E45" s="145">
        <v>0.25</v>
      </c>
      <c r="F45" s="145">
        <v>0.25</v>
      </c>
      <c r="G45" s="145">
        <v>0.25</v>
      </c>
      <c r="H45" s="145">
        <v>0.25</v>
      </c>
      <c r="I45" s="145">
        <v>0</v>
      </c>
      <c r="J45" s="145">
        <v>0</v>
      </c>
      <c r="K45" s="145">
        <v>0</v>
      </c>
      <c r="L45" s="145">
        <v>0</v>
      </c>
      <c r="M45" s="145">
        <v>0</v>
      </c>
      <c r="N45" s="145">
        <v>0</v>
      </c>
      <c r="O45" s="145">
        <v>0</v>
      </c>
      <c r="P45" s="109">
        <f t="shared" si="0"/>
        <v>1</v>
      </c>
      <c r="Q45" s="338" t="s">
        <v>497</v>
      </c>
      <c r="R45" s="339"/>
      <c r="S45" s="339"/>
      <c r="T45" s="339"/>
      <c r="U45" s="339"/>
      <c r="V45" s="339"/>
      <c r="W45" s="339"/>
      <c r="X45" s="340"/>
      <c r="Y45" s="344" t="s">
        <v>457</v>
      </c>
      <c r="Z45" s="345"/>
      <c r="AA45" s="345"/>
      <c r="AB45" s="345"/>
      <c r="AC45" s="345"/>
      <c r="AD45" s="345"/>
      <c r="AE45" s="346"/>
    </row>
    <row r="46" spans="1:41" ht="95.1" customHeight="1" thickBot="1" x14ac:dyDescent="0.3">
      <c r="A46" s="415"/>
      <c r="B46" s="376"/>
      <c r="C46" s="23" t="s">
        <v>68</v>
      </c>
      <c r="D46" s="159">
        <v>0.1</v>
      </c>
      <c r="E46" s="159">
        <v>0.18</v>
      </c>
      <c r="F46" s="159">
        <v>0.24</v>
      </c>
      <c r="G46" s="159"/>
      <c r="H46" s="159"/>
      <c r="I46" s="159"/>
      <c r="J46" s="159"/>
      <c r="K46" s="159"/>
      <c r="L46" s="159"/>
      <c r="M46" s="159"/>
      <c r="N46" s="159"/>
      <c r="O46" s="159"/>
      <c r="P46" s="160">
        <f t="shared" si="0"/>
        <v>0.52</v>
      </c>
      <c r="Q46" s="341"/>
      <c r="R46" s="342"/>
      <c r="S46" s="342"/>
      <c r="T46" s="342"/>
      <c r="U46" s="342"/>
      <c r="V46" s="342"/>
      <c r="W46" s="342"/>
      <c r="X46" s="343"/>
      <c r="Y46" s="347"/>
      <c r="Z46" s="348"/>
      <c r="AA46" s="348"/>
      <c r="AB46" s="348"/>
      <c r="AC46" s="348"/>
      <c r="AD46" s="348"/>
      <c r="AE46" s="349"/>
    </row>
    <row r="47" spans="1:41" ht="15" customHeight="1" x14ac:dyDescent="0.25">
      <c r="A47" s="2" t="s">
        <v>91</v>
      </c>
      <c r="P47" s="176"/>
    </row>
    <row r="48" spans="1:41" x14ac:dyDescent="0.25">
      <c r="D48" s="165"/>
      <c r="F48" s="177"/>
      <c r="G48" s="165"/>
    </row>
    <row r="49" spans="1:16" x14ac:dyDescent="0.25">
      <c r="P49" s="176">
        <f>P36/P35</f>
        <v>0.68333333333333335</v>
      </c>
    </row>
    <row r="50" spans="1:16" x14ac:dyDescent="0.25">
      <c r="A50" s="164"/>
      <c r="E50" s="165"/>
      <c r="F50" s="165"/>
      <c r="G50" s="176"/>
      <c r="P50" s="176"/>
    </row>
    <row r="51" spans="1:16" x14ac:dyDescent="0.25">
      <c r="A51" s="164" t="s">
        <v>411</v>
      </c>
    </row>
    <row r="52" spans="1:16" x14ac:dyDescent="0.25">
      <c r="A52" s="164" t="s">
        <v>414</v>
      </c>
      <c r="E52" s="176"/>
      <c r="F52" s="165"/>
      <c r="G52" s="176"/>
    </row>
    <row r="53" spans="1:16" x14ac:dyDescent="0.25">
      <c r="A53" s="164" t="s">
        <v>415</v>
      </c>
    </row>
    <row r="54" spans="1:16" x14ac:dyDescent="0.25">
      <c r="A54" s="164"/>
    </row>
    <row r="55" spans="1:16" x14ac:dyDescent="0.25">
      <c r="A55" s="164"/>
    </row>
    <row r="56" spans="1:16" x14ac:dyDescent="0.25">
      <c r="A56" s="164"/>
    </row>
  </sheetData>
  <mergeCells count="79">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27:AE27"/>
    <mergeCell ref="U34:X34"/>
    <mergeCell ref="Y34:AB34"/>
    <mergeCell ref="A32:AE32"/>
    <mergeCell ref="Q33:AE33"/>
    <mergeCell ref="Q34:T34"/>
    <mergeCell ref="A33:A34"/>
    <mergeCell ref="B33:B34"/>
    <mergeCell ref="C33:C34"/>
    <mergeCell ref="D33:P33"/>
    <mergeCell ref="AC34:AE34"/>
    <mergeCell ref="Y35:AB36"/>
    <mergeCell ref="AC35:AE36"/>
    <mergeCell ref="Q39:AE39"/>
    <mergeCell ref="D28:O28"/>
    <mergeCell ref="P28:P29"/>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Y35 Q43 Q41 Q45 U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3" r:id="rId1" xr:uid="{00000000-0004-0000-0300-000000000000}"/>
    <hyperlink ref="Y41" r:id="rId2" xr:uid="{00000000-0004-0000-0300-000001000000}"/>
    <hyperlink ref="Y45" r:id="rId3" xr:uid="{00000000-0004-0000-0300-000002000000}"/>
  </hyperlinks>
  <pageMargins left="0.25" right="0.25" top="0.75" bottom="0.75" header="0.3" footer="0.3"/>
  <pageSetup scale="19"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XFD26"/>
  <sheetViews>
    <sheetView tabSelected="1" topLeftCell="AG16" zoomScale="56" zoomScaleNormal="90" workbookViewId="0">
      <selection activeCell="AW16" sqref="AW16"/>
    </sheetView>
  </sheetViews>
  <sheetFormatPr baseColWidth="10" defaultColWidth="10.85546875" defaultRowHeight="15" x14ac:dyDescent="0.25"/>
  <cols>
    <col min="1" max="1" width="15" style="146" customWidth="1"/>
    <col min="2" max="2" width="8.28515625" style="146" customWidth="1"/>
    <col min="3" max="3" width="11.42578125" style="146" customWidth="1"/>
    <col min="4" max="4" width="21.7109375" style="146" customWidth="1"/>
    <col min="5" max="5" width="15.85546875" style="146" customWidth="1"/>
    <col min="6" max="8" width="29.28515625" style="146" customWidth="1"/>
    <col min="9" max="9" width="20.42578125" style="146" customWidth="1"/>
    <col min="10" max="10" width="18.85546875" style="146" customWidth="1"/>
    <col min="11" max="11" width="15.28515625" style="146" customWidth="1"/>
    <col min="12" max="12" width="23" style="146" customWidth="1"/>
    <col min="13" max="13" width="21.140625" style="146" customWidth="1"/>
    <col min="14" max="16" width="8.7109375" style="146" customWidth="1"/>
    <col min="17" max="18" width="8.7109375" style="30" customWidth="1"/>
    <col min="19" max="19" width="22.28515625" style="30" customWidth="1"/>
    <col min="20" max="20" width="25.28515625" style="30" customWidth="1"/>
    <col min="21" max="31" width="7.42578125" style="30" customWidth="1"/>
    <col min="32" max="32" width="5.85546875" style="30" customWidth="1"/>
    <col min="33" max="43" width="8.140625" style="30" customWidth="1"/>
    <col min="44" max="44" width="5.85546875" style="30" customWidth="1"/>
    <col min="45" max="45" width="17.140625" style="44" customWidth="1"/>
    <col min="46" max="46" width="15.85546875" style="158" customWidth="1"/>
    <col min="47" max="47" width="79.7109375" style="30" customWidth="1"/>
    <col min="48" max="48" width="20.28515625" style="30" customWidth="1"/>
    <col min="49" max="49" width="68.85546875" style="30" customWidth="1"/>
    <col min="50" max="50" width="39.42578125" style="30" customWidth="1"/>
    <col min="51" max="51" width="24.42578125" style="30" customWidth="1"/>
    <col min="52" max="16382" width="10.85546875" style="30"/>
    <col min="16383" max="16383" width="9" style="30" customWidth="1"/>
    <col min="16384" max="16384" width="10.85546875" style="30"/>
  </cols>
  <sheetData>
    <row r="1" spans="1:51 16384:16384" ht="15.95" customHeight="1" x14ac:dyDescent="0.25">
      <c r="A1" s="449" t="s">
        <v>0</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1"/>
      <c r="AX1" s="444" t="s">
        <v>1</v>
      </c>
      <c r="AY1" s="445"/>
    </row>
    <row r="2" spans="1:51 16384:16384" ht="15.95" customHeight="1" x14ac:dyDescent="0.25">
      <c r="A2" s="452" t="s">
        <v>2</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3"/>
      <c r="AS2" s="453"/>
      <c r="AT2" s="453"/>
      <c r="AU2" s="453"/>
      <c r="AV2" s="453"/>
      <c r="AW2" s="454"/>
      <c r="AX2" s="446" t="s">
        <v>3</v>
      </c>
      <c r="AY2" s="447"/>
    </row>
    <row r="3" spans="1:51 16384:16384" ht="15" customHeight="1" x14ac:dyDescent="0.25">
      <c r="A3" s="455" t="s">
        <v>99</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7"/>
      <c r="AX3" s="446" t="s">
        <v>5</v>
      </c>
      <c r="AY3" s="447"/>
    </row>
    <row r="4" spans="1:51 16384:16384" ht="15.95" customHeight="1" x14ac:dyDescent="0.25">
      <c r="A4" s="449"/>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1"/>
      <c r="AX4" s="448" t="s">
        <v>100</v>
      </c>
      <c r="AY4" s="448"/>
    </row>
    <row r="5" spans="1:51 16384:16384" ht="15" customHeight="1" x14ac:dyDescent="0.25">
      <c r="A5" s="460" t="s">
        <v>101</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2"/>
      <c r="AG5" s="436" t="s">
        <v>12</v>
      </c>
      <c r="AH5" s="437"/>
      <c r="AI5" s="437"/>
      <c r="AJ5" s="437"/>
      <c r="AK5" s="437"/>
      <c r="AL5" s="437"/>
      <c r="AM5" s="437"/>
      <c r="AN5" s="437"/>
      <c r="AO5" s="437"/>
      <c r="AP5" s="437"/>
      <c r="AQ5" s="437"/>
      <c r="AR5" s="437"/>
      <c r="AS5" s="437"/>
      <c r="AT5" s="438"/>
      <c r="AU5" s="424" t="s">
        <v>102</v>
      </c>
      <c r="AV5" s="424" t="s">
        <v>103</v>
      </c>
      <c r="AW5" s="424" t="s">
        <v>104</v>
      </c>
      <c r="AX5" s="424" t="s">
        <v>105</v>
      </c>
      <c r="AY5" s="424" t="s">
        <v>106</v>
      </c>
    </row>
    <row r="6" spans="1:51 16384:16384" ht="15" customHeight="1" x14ac:dyDescent="0.25">
      <c r="A6" s="463" t="s">
        <v>8</v>
      </c>
      <c r="B6" s="466">
        <v>45387</v>
      </c>
      <c r="C6" s="467"/>
      <c r="D6" s="419"/>
      <c r="E6" s="422" t="s">
        <v>10</v>
      </c>
      <c r="F6" s="422"/>
      <c r="G6" s="39"/>
      <c r="H6" s="150"/>
      <c r="I6" s="436"/>
      <c r="J6" s="437"/>
      <c r="K6" s="437"/>
      <c r="L6" s="437"/>
      <c r="M6" s="437"/>
      <c r="N6" s="437"/>
      <c r="O6" s="437"/>
      <c r="P6" s="437"/>
      <c r="Q6" s="437"/>
      <c r="R6" s="437"/>
      <c r="S6" s="437"/>
      <c r="T6" s="437"/>
      <c r="U6" s="31"/>
      <c r="V6" s="31"/>
      <c r="W6" s="31"/>
      <c r="X6" s="31"/>
      <c r="Y6" s="31"/>
      <c r="Z6" s="31"/>
      <c r="AA6" s="31"/>
      <c r="AB6" s="31"/>
      <c r="AC6" s="31"/>
      <c r="AD6" s="31"/>
      <c r="AE6" s="31"/>
      <c r="AF6" s="32"/>
      <c r="AG6" s="439"/>
      <c r="AH6" s="440"/>
      <c r="AI6" s="440"/>
      <c r="AJ6" s="440"/>
      <c r="AK6" s="440"/>
      <c r="AL6" s="440"/>
      <c r="AM6" s="440"/>
      <c r="AN6" s="440"/>
      <c r="AO6" s="440"/>
      <c r="AP6" s="440"/>
      <c r="AQ6" s="440"/>
      <c r="AR6" s="440"/>
      <c r="AS6" s="440"/>
      <c r="AT6" s="441"/>
      <c r="AU6" s="432"/>
      <c r="AV6" s="432"/>
      <c r="AW6" s="432"/>
      <c r="AX6" s="432"/>
      <c r="AY6" s="432"/>
    </row>
    <row r="7" spans="1:51 16384:16384" ht="15" customHeight="1" x14ac:dyDescent="0.25">
      <c r="A7" s="463"/>
      <c r="B7" s="467"/>
      <c r="C7" s="467"/>
      <c r="D7" s="420"/>
      <c r="E7" s="422" t="s">
        <v>11</v>
      </c>
      <c r="F7" s="422"/>
      <c r="G7" s="39"/>
      <c r="H7" s="151"/>
      <c r="I7" s="439"/>
      <c r="J7" s="440"/>
      <c r="K7" s="440"/>
      <c r="L7" s="440"/>
      <c r="M7" s="440"/>
      <c r="N7" s="440"/>
      <c r="O7" s="440"/>
      <c r="P7" s="440"/>
      <c r="Q7" s="440"/>
      <c r="R7" s="440"/>
      <c r="S7" s="440"/>
      <c r="T7" s="440"/>
      <c r="U7" s="33"/>
      <c r="V7" s="33"/>
      <c r="W7" s="33"/>
      <c r="X7" s="33"/>
      <c r="Y7" s="33"/>
      <c r="Z7" s="33"/>
      <c r="AA7" s="33"/>
      <c r="AB7" s="33"/>
      <c r="AC7" s="33"/>
      <c r="AD7" s="33"/>
      <c r="AE7" s="33"/>
      <c r="AF7" s="34"/>
      <c r="AG7" s="439"/>
      <c r="AH7" s="440"/>
      <c r="AI7" s="440"/>
      <c r="AJ7" s="440"/>
      <c r="AK7" s="440"/>
      <c r="AL7" s="440"/>
      <c r="AM7" s="440"/>
      <c r="AN7" s="440"/>
      <c r="AO7" s="440"/>
      <c r="AP7" s="440"/>
      <c r="AQ7" s="440"/>
      <c r="AR7" s="440"/>
      <c r="AS7" s="440"/>
      <c r="AT7" s="441"/>
      <c r="AU7" s="432"/>
      <c r="AV7" s="432"/>
      <c r="AW7" s="432"/>
      <c r="AX7" s="432"/>
      <c r="AY7" s="432"/>
    </row>
    <row r="8" spans="1:51 16384:16384" ht="15" customHeight="1" x14ac:dyDescent="0.25">
      <c r="A8" s="463"/>
      <c r="B8" s="467"/>
      <c r="C8" s="467"/>
      <c r="D8" s="421"/>
      <c r="E8" s="422" t="s">
        <v>12</v>
      </c>
      <c r="F8" s="422"/>
      <c r="G8" s="39" t="s">
        <v>418</v>
      </c>
      <c r="H8" s="152"/>
      <c r="I8" s="465"/>
      <c r="J8" s="442"/>
      <c r="K8" s="442"/>
      <c r="L8" s="442"/>
      <c r="M8" s="442"/>
      <c r="N8" s="442"/>
      <c r="O8" s="442"/>
      <c r="P8" s="442"/>
      <c r="Q8" s="442"/>
      <c r="R8" s="442"/>
      <c r="S8" s="442"/>
      <c r="T8" s="442"/>
      <c r="U8" s="35"/>
      <c r="V8" s="35"/>
      <c r="W8" s="35"/>
      <c r="X8" s="35"/>
      <c r="Y8" s="35"/>
      <c r="Z8" s="35"/>
      <c r="AA8" s="35"/>
      <c r="AB8" s="35"/>
      <c r="AC8" s="35"/>
      <c r="AD8" s="35"/>
      <c r="AE8" s="35"/>
      <c r="AF8" s="36"/>
      <c r="AG8" s="439"/>
      <c r="AH8" s="440"/>
      <c r="AI8" s="440"/>
      <c r="AJ8" s="440"/>
      <c r="AK8" s="440"/>
      <c r="AL8" s="440"/>
      <c r="AM8" s="440"/>
      <c r="AN8" s="440"/>
      <c r="AO8" s="440"/>
      <c r="AP8" s="440"/>
      <c r="AQ8" s="440"/>
      <c r="AR8" s="440"/>
      <c r="AS8" s="440"/>
      <c r="AT8" s="441"/>
      <c r="AU8" s="432"/>
      <c r="AV8" s="432"/>
      <c r="AW8" s="432"/>
      <c r="AX8" s="432"/>
      <c r="AY8" s="432"/>
    </row>
    <row r="9" spans="1:51 16384:16384" ht="15" customHeight="1" x14ac:dyDescent="0.25">
      <c r="A9" s="464" t="s">
        <v>107</v>
      </c>
      <c r="B9" s="430"/>
      <c r="C9" s="430"/>
      <c r="D9" s="430"/>
      <c r="E9" s="468" t="s">
        <v>108</v>
      </c>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39"/>
      <c r="AH9" s="440"/>
      <c r="AI9" s="440"/>
      <c r="AJ9" s="440"/>
      <c r="AK9" s="440"/>
      <c r="AL9" s="440"/>
      <c r="AM9" s="440"/>
      <c r="AN9" s="440"/>
      <c r="AO9" s="440"/>
      <c r="AP9" s="440"/>
      <c r="AQ9" s="440"/>
      <c r="AR9" s="440"/>
      <c r="AS9" s="440"/>
      <c r="AT9" s="441"/>
      <c r="AU9" s="432"/>
      <c r="AV9" s="432"/>
      <c r="AW9" s="432"/>
      <c r="AX9" s="432"/>
      <c r="AY9" s="432"/>
    </row>
    <row r="10" spans="1:51 16384:16384" ht="15" customHeight="1" thickBot="1" x14ac:dyDescent="0.3">
      <c r="A10" s="464" t="s">
        <v>109</v>
      </c>
      <c r="B10" s="430"/>
      <c r="C10" s="430"/>
      <c r="D10" s="430"/>
      <c r="E10" s="468" t="s">
        <v>110</v>
      </c>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39"/>
      <c r="AH10" s="440"/>
      <c r="AI10" s="440"/>
      <c r="AJ10" s="440"/>
      <c r="AK10" s="440"/>
      <c r="AL10" s="440"/>
      <c r="AM10" s="440"/>
      <c r="AN10" s="440"/>
      <c r="AO10" s="440"/>
      <c r="AP10" s="440"/>
      <c r="AQ10" s="440"/>
      <c r="AR10" s="440"/>
      <c r="AS10" s="442"/>
      <c r="AT10" s="443"/>
      <c r="AU10" s="432"/>
      <c r="AV10" s="432"/>
      <c r="AW10" s="432"/>
      <c r="AX10" s="432"/>
      <c r="AY10" s="432"/>
    </row>
    <row r="11" spans="1:51 16384:16384" ht="39.950000000000003" customHeight="1" x14ac:dyDescent="0.25">
      <c r="A11" s="464" t="s">
        <v>111</v>
      </c>
      <c r="B11" s="430"/>
      <c r="C11" s="430"/>
      <c r="D11" s="430"/>
      <c r="E11" s="431"/>
      <c r="F11" s="424" t="s">
        <v>112</v>
      </c>
      <c r="G11" s="424" t="s">
        <v>113</v>
      </c>
      <c r="H11" s="424" t="s">
        <v>114</v>
      </c>
      <c r="I11" s="424" t="s">
        <v>115</v>
      </c>
      <c r="J11" s="424" t="s">
        <v>116</v>
      </c>
      <c r="K11" s="424" t="s">
        <v>117</v>
      </c>
      <c r="L11" s="424" t="s">
        <v>118</v>
      </c>
      <c r="M11" s="424" t="s">
        <v>119</v>
      </c>
      <c r="N11" s="464" t="s">
        <v>120</v>
      </c>
      <c r="O11" s="430"/>
      <c r="P11" s="430"/>
      <c r="Q11" s="430"/>
      <c r="R11" s="431"/>
      <c r="S11" s="424" t="s">
        <v>121</v>
      </c>
      <c r="T11" s="424" t="s">
        <v>122</v>
      </c>
      <c r="U11" s="460" t="s">
        <v>123</v>
      </c>
      <c r="V11" s="461"/>
      <c r="W11" s="461"/>
      <c r="X11" s="461"/>
      <c r="Y11" s="461"/>
      <c r="Z11" s="461"/>
      <c r="AA11" s="461"/>
      <c r="AB11" s="461"/>
      <c r="AC11" s="461"/>
      <c r="AD11" s="461"/>
      <c r="AE11" s="461"/>
      <c r="AF11" s="461"/>
      <c r="AG11" s="433" t="s">
        <v>124</v>
      </c>
      <c r="AH11" s="434"/>
      <c r="AI11" s="434"/>
      <c r="AJ11" s="434"/>
      <c r="AK11" s="434"/>
      <c r="AL11" s="434"/>
      <c r="AM11" s="434"/>
      <c r="AN11" s="434"/>
      <c r="AO11" s="434"/>
      <c r="AP11" s="434"/>
      <c r="AQ11" s="434"/>
      <c r="AR11" s="435"/>
      <c r="AS11" s="430" t="s">
        <v>39</v>
      </c>
      <c r="AT11" s="431"/>
      <c r="AU11" s="432"/>
      <c r="AV11" s="432"/>
      <c r="AW11" s="432"/>
      <c r="AX11" s="432"/>
      <c r="AY11" s="432"/>
    </row>
    <row r="12" spans="1:51 16384:16384" ht="111.75" customHeight="1" x14ac:dyDescent="0.25">
      <c r="A12" s="37" t="s">
        <v>125</v>
      </c>
      <c r="B12" s="37" t="s">
        <v>126</v>
      </c>
      <c r="C12" s="37" t="s">
        <v>127</v>
      </c>
      <c r="D12" s="37" t="s">
        <v>128</v>
      </c>
      <c r="E12" s="37" t="s">
        <v>129</v>
      </c>
      <c r="F12" s="425"/>
      <c r="G12" s="425"/>
      <c r="H12" s="425"/>
      <c r="I12" s="425"/>
      <c r="J12" s="425"/>
      <c r="K12" s="425"/>
      <c r="L12" s="425"/>
      <c r="M12" s="425"/>
      <c r="N12" s="37">
        <v>2020</v>
      </c>
      <c r="O12" s="37">
        <v>2021</v>
      </c>
      <c r="P12" s="37">
        <v>2022</v>
      </c>
      <c r="Q12" s="37">
        <v>2023</v>
      </c>
      <c r="R12" s="37">
        <v>2024</v>
      </c>
      <c r="S12" s="425"/>
      <c r="T12" s="425"/>
      <c r="U12" s="42" t="s">
        <v>27</v>
      </c>
      <c r="V12" s="42" t="s">
        <v>28</v>
      </c>
      <c r="W12" s="42" t="s">
        <v>29</v>
      </c>
      <c r="X12" s="42" t="s">
        <v>30</v>
      </c>
      <c r="Y12" s="42" t="s">
        <v>31</v>
      </c>
      <c r="Z12" s="42" t="s">
        <v>32</v>
      </c>
      <c r="AA12" s="42" t="s">
        <v>33</v>
      </c>
      <c r="AB12" s="42" t="s">
        <v>34</v>
      </c>
      <c r="AC12" s="42" t="s">
        <v>35</v>
      </c>
      <c r="AD12" s="42" t="s">
        <v>36</v>
      </c>
      <c r="AE12" s="42" t="s">
        <v>37</v>
      </c>
      <c r="AF12" s="182" t="s">
        <v>38</v>
      </c>
      <c r="AG12" s="187" t="s">
        <v>27</v>
      </c>
      <c r="AH12" s="42" t="s">
        <v>28</v>
      </c>
      <c r="AI12" s="42" t="s">
        <v>29</v>
      </c>
      <c r="AJ12" s="42" t="s">
        <v>30</v>
      </c>
      <c r="AK12" s="42" t="s">
        <v>31</v>
      </c>
      <c r="AL12" s="42" t="s">
        <v>32</v>
      </c>
      <c r="AM12" s="42" t="s">
        <v>33</v>
      </c>
      <c r="AN12" s="42" t="s">
        <v>34</v>
      </c>
      <c r="AO12" s="42" t="s">
        <v>35</v>
      </c>
      <c r="AP12" s="42" t="s">
        <v>36</v>
      </c>
      <c r="AQ12" s="42" t="s">
        <v>37</v>
      </c>
      <c r="AR12" s="188" t="s">
        <v>38</v>
      </c>
      <c r="AS12" s="172" t="s">
        <v>130</v>
      </c>
      <c r="AT12" s="94" t="s">
        <v>131</v>
      </c>
      <c r="AU12" s="425"/>
      <c r="AV12" s="425"/>
      <c r="AW12" s="425"/>
      <c r="AX12" s="425"/>
      <c r="AY12" s="425"/>
    </row>
    <row r="13" spans="1:51 16384:16384" ht="270" x14ac:dyDescent="0.25">
      <c r="A13" s="39" t="s">
        <v>432</v>
      </c>
      <c r="B13" s="39"/>
      <c r="C13" s="39"/>
      <c r="D13" s="39"/>
      <c r="E13" s="39" t="s">
        <v>417</v>
      </c>
      <c r="F13" s="39" t="s">
        <v>132</v>
      </c>
      <c r="G13" s="39" t="s">
        <v>393</v>
      </c>
      <c r="H13" s="39"/>
      <c r="I13" s="39" t="s">
        <v>133</v>
      </c>
      <c r="J13" s="39">
        <v>20</v>
      </c>
      <c r="K13" s="39" t="s">
        <v>134</v>
      </c>
      <c r="L13" s="39" t="s">
        <v>135</v>
      </c>
      <c r="M13" s="39" t="s">
        <v>136</v>
      </c>
      <c r="N13" s="147"/>
      <c r="O13" s="148">
        <v>1</v>
      </c>
      <c r="P13" s="148">
        <v>1</v>
      </c>
      <c r="Q13" s="148">
        <v>1</v>
      </c>
      <c r="R13" s="148">
        <v>1</v>
      </c>
      <c r="S13" s="214" t="s">
        <v>431</v>
      </c>
      <c r="T13" s="147" t="s">
        <v>137</v>
      </c>
      <c r="U13" s="39"/>
      <c r="V13" s="39"/>
      <c r="W13" s="148">
        <v>0.5</v>
      </c>
      <c r="X13" s="148"/>
      <c r="Y13" s="148">
        <v>0.5</v>
      </c>
      <c r="Z13" s="148"/>
      <c r="AA13" s="148"/>
      <c r="AB13" s="148"/>
      <c r="AC13" s="148"/>
      <c r="AD13" s="148"/>
      <c r="AE13" s="148"/>
      <c r="AF13" s="183"/>
      <c r="AG13" s="189"/>
      <c r="AH13" s="148"/>
      <c r="AI13" s="148">
        <v>0.4</v>
      </c>
      <c r="AJ13" s="148" t="s">
        <v>138</v>
      </c>
      <c r="AK13" s="148"/>
      <c r="AL13" s="148"/>
      <c r="AM13" s="148"/>
      <c r="AN13" s="148"/>
      <c r="AO13" s="148"/>
      <c r="AP13" s="148"/>
      <c r="AQ13" s="148"/>
      <c r="AR13" s="190"/>
      <c r="AS13" s="239">
        <v>0.4</v>
      </c>
      <c r="AT13" s="240">
        <v>0.4</v>
      </c>
      <c r="AU13" s="179" t="s">
        <v>498</v>
      </c>
      <c r="AV13" s="181" t="s">
        <v>444</v>
      </c>
      <c r="AW13" s="179" t="s">
        <v>461</v>
      </c>
      <c r="AX13" s="179" t="s">
        <v>462</v>
      </c>
      <c r="AY13" s="149" t="s">
        <v>463</v>
      </c>
      <c r="XFD13" s="30" t="s">
        <v>139</v>
      </c>
    </row>
    <row r="14" spans="1:51 16384:16384" ht="120" x14ac:dyDescent="0.25">
      <c r="A14" s="215" t="s">
        <v>433</v>
      </c>
      <c r="B14" s="39"/>
      <c r="C14" s="39"/>
      <c r="D14" s="39"/>
      <c r="E14" s="39" t="s">
        <v>417</v>
      </c>
      <c r="F14" s="149" t="s">
        <v>434</v>
      </c>
      <c r="G14" s="39" t="s">
        <v>140</v>
      </c>
      <c r="H14" s="149"/>
      <c r="I14" s="39" t="s">
        <v>133</v>
      </c>
      <c r="J14" s="39">
        <v>1</v>
      </c>
      <c r="K14" s="39" t="s">
        <v>134</v>
      </c>
      <c r="L14" s="39" t="s">
        <v>141</v>
      </c>
      <c r="M14" s="39" t="s">
        <v>142</v>
      </c>
      <c r="N14" s="39"/>
      <c r="O14" s="216">
        <v>1</v>
      </c>
      <c r="P14" s="216">
        <v>0</v>
      </c>
      <c r="Q14" s="216">
        <v>0</v>
      </c>
      <c r="R14" s="216">
        <v>0</v>
      </c>
      <c r="S14" s="38"/>
      <c r="T14" s="39" t="s">
        <v>141</v>
      </c>
      <c r="U14" s="39"/>
      <c r="V14" s="39"/>
      <c r="W14" s="39"/>
      <c r="X14" s="39"/>
      <c r="Y14" s="39"/>
      <c r="Z14" s="39"/>
      <c r="AA14" s="39"/>
      <c r="AB14" s="153"/>
      <c r="AC14" s="153"/>
      <c r="AD14" s="153"/>
      <c r="AE14" s="153"/>
      <c r="AF14" s="184"/>
      <c r="AG14" s="191"/>
      <c r="AH14" s="153"/>
      <c r="AI14" s="153"/>
      <c r="AJ14" s="153"/>
      <c r="AK14" s="153"/>
      <c r="AL14" s="153"/>
      <c r="AM14" s="153"/>
      <c r="AN14" s="153"/>
      <c r="AO14" s="153"/>
      <c r="AP14" s="153"/>
      <c r="AQ14" s="153"/>
      <c r="AR14" s="192"/>
      <c r="AS14" s="237">
        <f t="shared" ref="AS14:AS16" si="0">SUM(AG14:AR14)</f>
        <v>0</v>
      </c>
      <c r="AT14" s="156">
        <v>1</v>
      </c>
      <c r="AU14" s="154" t="s">
        <v>464</v>
      </c>
      <c r="AV14" s="41"/>
      <c r="AW14" s="41"/>
      <c r="AX14" s="41"/>
      <c r="AY14" s="40"/>
      <c r="XFD14" s="30" t="s">
        <v>143</v>
      </c>
    </row>
    <row r="15" spans="1:51 16384:16384" ht="270" x14ac:dyDescent="0.25">
      <c r="A15" s="39"/>
      <c r="B15" s="39"/>
      <c r="C15" s="217" t="s">
        <v>144</v>
      </c>
      <c r="D15" s="218" t="s">
        <v>145</v>
      </c>
      <c r="E15" s="39" t="s">
        <v>426</v>
      </c>
      <c r="F15" s="218" t="s">
        <v>146</v>
      </c>
      <c r="G15" s="218" t="s">
        <v>147</v>
      </c>
      <c r="H15" s="149"/>
      <c r="I15" s="39" t="s">
        <v>133</v>
      </c>
      <c r="J15" s="218">
        <v>20</v>
      </c>
      <c r="K15" s="39" t="s">
        <v>134</v>
      </c>
      <c r="L15" s="39" t="s">
        <v>148</v>
      </c>
      <c r="M15" s="39" t="s">
        <v>142</v>
      </c>
      <c r="N15" s="218">
        <v>20</v>
      </c>
      <c r="O15" s="218">
        <v>20</v>
      </c>
      <c r="P15" s="218">
        <v>20</v>
      </c>
      <c r="Q15" s="218">
        <v>20</v>
      </c>
      <c r="R15" s="218">
        <v>20</v>
      </c>
      <c r="S15" s="219" t="s">
        <v>149</v>
      </c>
      <c r="T15" s="219" t="s">
        <v>150</v>
      </c>
      <c r="U15" s="39"/>
      <c r="V15" s="220"/>
      <c r="W15" s="220"/>
      <c r="X15" s="220"/>
      <c r="Y15" s="220">
        <v>20</v>
      </c>
      <c r="Z15" s="220"/>
      <c r="AA15" s="220"/>
      <c r="AB15" s="220"/>
      <c r="AC15" s="220"/>
      <c r="AD15" s="220"/>
      <c r="AE15" s="220"/>
      <c r="AF15" s="221"/>
      <c r="AG15" s="222">
        <v>0</v>
      </c>
      <c r="AH15" s="155">
        <v>0</v>
      </c>
      <c r="AI15" s="155">
        <v>8</v>
      </c>
      <c r="AJ15" s="153"/>
      <c r="AK15" s="153"/>
      <c r="AL15" s="153"/>
      <c r="AM15" s="153"/>
      <c r="AN15" s="153"/>
      <c r="AO15" s="153"/>
      <c r="AP15" s="153"/>
      <c r="AQ15" s="153"/>
      <c r="AR15" s="192"/>
      <c r="AS15" s="237">
        <f t="shared" si="0"/>
        <v>8</v>
      </c>
      <c r="AT15" s="156">
        <f t="shared" ref="AT15:AT17" si="1">+AS15/Q15</f>
        <v>0.4</v>
      </c>
      <c r="AU15" s="179" t="s">
        <v>441</v>
      </c>
      <c r="AV15" s="181" t="s">
        <v>444</v>
      </c>
      <c r="AW15" s="179" t="s">
        <v>461</v>
      </c>
      <c r="AX15" s="179" t="s">
        <v>469</v>
      </c>
      <c r="AY15" s="149" t="s">
        <v>470</v>
      </c>
      <c r="XFD15" s="30" t="s">
        <v>151</v>
      </c>
    </row>
    <row r="16" spans="1:51 16384:16384" ht="379.5" customHeight="1" x14ac:dyDescent="0.25">
      <c r="A16" s="223" t="s">
        <v>435</v>
      </c>
      <c r="B16" s="217">
        <v>20</v>
      </c>
      <c r="C16" s="217" t="s">
        <v>153</v>
      </c>
      <c r="D16" s="218" t="s">
        <v>145</v>
      </c>
      <c r="E16" s="204" t="s">
        <v>417</v>
      </c>
      <c r="F16" s="218" t="s">
        <v>436</v>
      </c>
      <c r="G16" s="149" t="s">
        <v>395</v>
      </c>
      <c r="H16" s="149"/>
      <c r="I16" s="39" t="s">
        <v>139</v>
      </c>
      <c r="J16" s="217">
        <v>4800</v>
      </c>
      <c r="K16" s="149" t="s">
        <v>134</v>
      </c>
      <c r="L16" s="218" t="s">
        <v>154</v>
      </c>
      <c r="M16" s="39" t="s">
        <v>142</v>
      </c>
      <c r="N16" s="213">
        <v>0</v>
      </c>
      <c r="O16" s="213">
        <v>1361</v>
      </c>
      <c r="P16" s="213">
        <v>1239</v>
      </c>
      <c r="Q16" s="224">
        <v>2689</v>
      </c>
      <c r="R16" s="224">
        <v>400</v>
      </c>
      <c r="S16" s="219" t="s">
        <v>155</v>
      </c>
      <c r="T16" s="218" t="s">
        <v>156</v>
      </c>
      <c r="U16" s="39">
        <v>0</v>
      </c>
      <c r="V16" s="225">
        <v>50</v>
      </c>
      <c r="W16" s="226">
        <v>130</v>
      </c>
      <c r="X16" s="226">
        <v>120</v>
      </c>
      <c r="Y16" s="226">
        <v>100</v>
      </c>
      <c r="Z16" s="39">
        <v>0</v>
      </c>
      <c r="AA16" s="220">
        <v>0</v>
      </c>
      <c r="AB16" s="220">
        <v>0</v>
      </c>
      <c r="AC16" s="220">
        <v>0</v>
      </c>
      <c r="AD16" s="220">
        <v>0</v>
      </c>
      <c r="AE16" s="220">
        <v>0</v>
      </c>
      <c r="AF16" s="221">
        <v>0</v>
      </c>
      <c r="AG16" s="193">
        <v>0</v>
      </c>
      <c r="AH16" s="171">
        <v>0</v>
      </c>
      <c r="AI16" s="155">
        <v>288</v>
      </c>
      <c r="AJ16" s="153"/>
      <c r="AK16" s="153"/>
      <c r="AL16" s="153"/>
      <c r="AM16" s="153"/>
      <c r="AN16" s="153"/>
      <c r="AO16" s="153"/>
      <c r="AP16" s="153"/>
      <c r="AQ16" s="153"/>
      <c r="AR16" s="192"/>
      <c r="AS16" s="237">
        <f t="shared" si="0"/>
        <v>288</v>
      </c>
      <c r="AT16" s="156">
        <f>+AS16/R16</f>
        <v>0.72</v>
      </c>
      <c r="AU16" s="180" t="s">
        <v>465</v>
      </c>
      <c r="AV16" s="181" t="s">
        <v>448</v>
      </c>
      <c r="AW16" s="180" t="s">
        <v>466</v>
      </c>
      <c r="AX16" s="212" t="s">
        <v>467</v>
      </c>
      <c r="AY16" s="149" t="s">
        <v>468</v>
      </c>
      <c r="XFD16" s="30" t="s">
        <v>133</v>
      </c>
    </row>
    <row r="17" spans="1:51" ht="409.5" x14ac:dyDescent="0.25">
      <c r="A17" s="39"/>
      <c r="B17" s="39"/>
      <c r="C17" s="38" t="s">
        <v>422</v>
      </c>
      <c r="D17" s="39" t="s">
        <v>145</v>
      </c>
      <c r="E17" s="39" t="s">
        <v>426</v>
      </c>
      <c r="F17" s="39" t="s">
        <v>93</v>
      </c>
      <c r="G17" s="39" t="s">
        <v>157</v>
      </c>
      <c r="H17" s="149"/>
      <c r="I17" s="39" t="s">
        <v>133</v>
      </c>
      <c r="J17" s="39">
        <v>19</v>
      </c>
      <c r="K17" s="149" t="s">
        <v>134</v>
      </c>
      <c r="L17" s="39" t="s">
        <v>158</v>
      </c>
      <c r="M17" s="39" t="s">
        <v>142</v>
      </c>
      <c r="N17" s="40">
        <v>0</v>
      </c>
      <c r="O17" s="40">
        <v>19</v>
      </c>
      <c r="P17" s="40">
        <v>19</v>
      </c>
      <c r="Q17" s="40">
        <v>19</v>
      </c>
      <c r="R17" s="40">
        <v>19</v>
      </c>
      <c r="S17" s="227" t="s">
        <v>159</v>
      </c>
      <c r="T17" s="39" t="s">
        <v>160</v>
      </c>
      <c r="U17" s="39"/>
      <c r="V17" s="39"/>
      <c r="W17" s="39"/>
      <c r="X17" s="39"/>
      <c r="Y17" s="39">
        <v>19</v>
      </c>
      <c r="Z17" s="39"/>
      <c r="AA17" s="39"/>
      <c r="AB17" s="39"/>
      <c r="AC17" s="39"/>
      <c r="AD17" s="39"/>
      <c r="AE17" s="39"/>
      <c r="AF17" s="185"/>
      <c r="AG17" s="228">
        <v>0</v>
      </c>
      <c r="AH17" s="149">
        <v>9</v>
      </c>
      <c r="AI17" s="233">
        <v>11</v>
      </c>
      <c r="AJ17" s="153"/>
      <c r="AK17" s="153"/>
      <c r="AL17" s="153"/>
      <c r="AM17" s="153"/>
      <c r="AN17" s="153"/>
      <c r="AO17" s="153"/>
      <c r="AP17" s="153"/>
      <c r="AQ17" s="153"/>
      <c r="AR17" s="192"/>
      <c r="AS17" s="236">
        <v>15</v>
      </c>
      <c r="AT17" s="148">
        <f t="shared" si="1"/>
        <v>0.78947368421052633</v>
      </c>
      <c r="AU17" s="235" t="s">
        <v>501</v>
      </c>
      <c r="AV17" s="181" t="s">
        <v>471</v>
      </c>
      <c r="AW17" s="229" t="s">
        <v>472</v>
      </c>
      <c r="AX17" s="212" t="s">
        <v>474</v>
      </c>
      <c r="AY17" s="149" t="s">
        <v>475</v>
      </c>
    </row>
    <row r="18" spans="1:51" ht="183.75" customHeight="1" x14ac:dyDescent="0.25">
      <c r="A18" s="39"/>
      <c r="B18" s="39"/>
      <c r="C18" s="39" t="s">
        <v>167</v>
      </c>
      <c r="D18" s="39" t="s">
        <v>145</v>
      </c>
      <c r="E18" s="39" t="s">
        <v>426</v>
      </c>
      <c r="F18" s="39" t="s">
        <v>93</v>
      </c>
      <c r="G18" s="149" t="s">
        <v>161</v>
      </c>
      <c r="H18" s="149"/>
      <c r="I18" s="39" t="s">
        <v>139</v>
      </c>
      <c r="J18" s="39">
        <v>4</v>
      </c>
      <c r="K18" s="149" t="s">
        <v>134</v>
      </c>
      <c r="L18" s="39" t="s">
        <v>162</v>
      </c>
      <c r="M18" s="39" t="s">
        <v>142</v>
      </c>
      <c r="N18" s="40"/>
      <c r="O18" s="40">
        <v>4</v>
      </c>
      <c r="P18" s="40">
        <v>4</v>
      </c>
      <c r="Q18" s="40">
        <v>4</v>
      </c>
      <c r="R18" s="40">
        <v>4</v>
      </c>
      <c r="S18" s="217" t="s">
        <v>155</v>
      </c>
      <c r="T18" s="39" t="s">
        <v>163</v>
      </c>
      <c r="U18" s="40"/>
      <c r="V18" s="40">
        <v>1</v>
      </c>
      <c r="W18" s="40">
        <v>1</v>
      </c>
      <c r="X18" s="40">
        <v>1</v>
      </c>
      <c r="Y18" s="40">
        <v>1</v>
      </c>
      <c r="Z18" s="40"/>
      <c r="AA18" s="40"/>
      <c r="AB18" s="40"/>
      <c r="AC18" s="40"/>
      <c r="AD18" s="40"/>
      <c r="AE18" s="40"/>
      <c r="AF18" s="186"/>
      <c r="AG18" s="194">
        <v>0</v>
      </c>
      <c r="AH18" s="40">
        <v>0</v>
      </c>
      <c r="AI18" s="40">
        <v>1</v>
      </c>
      <c r="AJ18" s="40"/>
      <c r="AK18" s="40"/>
      <c r="AL18" s="40"/>
      <c r="AM18" s="40"/>
      <c r="AN18" s="40"/>
      <c r="AO18" s="40"/>
      <c r="AP18" s="40"/>
      <c r="AQ18" s="40"/>
      <c r="AR18" s="195"/>
      <c r="AS18" s="238">
        <f t="shared" ref="AS18" si="2">IF(I18="suma",SUM(AG18:AR18),IF(I18="creciente",MAX(AG18:AR18),IF(I18="DECRECIENTE",Q18-MIN(AG18:AR18),IF(I18="CONSTANTE",AVERAGE(AG18:AR18)," "))))</f>
        <v>1</v>
      </c>
      <c r="AT18" s="157">
        <f t="shared" ref="AT18" si="3">IF(I18="suma",AS18/R18,IF(I18="creciente",AS18/(MAX(U18:AF18)),IF(I18="DECRECIENTE",AS18/(Q18-(MIN(U18:AF18))),IF(I18="CONSTANTE",AS18/AVERAGE(U18:AF18)," "))))</f>
        <v>0.25</v>
      </c>
      <c r="AU18" s="180" t="s">
        <v>473</v>
      </c>
      <c r="AV18" s="181" t="s">
        <v>452</v>
      </c>
      <c r="AW18" s="229" t="s">
        <v>450</v>
      </c>
      <c r="AX18" s="212" t="s">
        <v>476</v>
      </c>
      <c r="AY18" s="149" t="s">
        <v>477</v>
      </c>
    </row>
    <row r="19" spans="1:51" ht="165" x14ac:dyDescent="0.25">
      <c r="A19" s="215" t="s">
        <v>152</v>
      </c>
      <c r="B19" s="39"/>
      <c r="C19" s="39" t="s">
        <v>423</v>
      </c>
      <c r="D19" s="39" t="s">
        <v>145</v>
      </c>
      <c r="E19" s="204" t="s">
        <v>417</v>
      </c>
      <c r="F19" s="39" t="s">
        <v>95</v>
      </c>
      <c r="G19" s="149" t="s">
        <v>164</v>
      </c>
      <c r="H19" s="149"/>
      <c r="I19" s="39" t="s">
        <v>133</v>
      </c>
      <c r="J19" s="39">
        <v>20</v>
      </c>
      <c r="K19" s="149" t="s">
        <v>134</v>
      </c>
      <c r="L19" s="149" t="s">
        <v>165</v>
      </c>
      <c r="M19" s="39" t="s">
        <v>142</v>
      </c>
      <c r="N19" s="39">
        <v>20</v>
      </c>
      <c r="O19" s="39">
        <v>20</v>
      </c>
      <c r="P19" s="39">
        <v>20</v>
      </c>
      <c r="Q19" s="38">
        <v>20</v>
      </c>
      <c r="R19" s="38">
        <v>20</v>
      </c>
      <c r="S19" s="38" t="s">
        <v>159</v>
      </c>
      <c r="T19" s="39" t="s">
        <v>166</v>
      </c>
      <c r="U19" s="40"/>
      <c r="V19" s="40"/>
      <c r="W19" s="40"/>
      <c r="X19" s="40"/>
      <c r="Y19" s="40">
        <v>20</v>
      </c>
      <c r="Z19" s="40"/>
      <c r="AA19" s="40"/>
      <c r="AB19" s="40"/>
      <c r="AC19" s="40"/>
      <c r="AD19" s="40"/>
      <c r="AE19" s="40"/>
      <c r="AF19" s="186"/>
      <c r="AG19" s="194">
        <v>0</v>
      </c>
      <c r="AH19" s="40">
        <v>2</v>
      </c>
      <c r="AI19" s="40">
        <v>5</v>
      </c>
      <c r="AJ19" s="40"/>
      <c r="AK19" s="40"/>
      <c r="AL19" s="40"/>
      <c r="AM19" s="40"/>
      <c r="AN19" s="40"/>
      <c r="AO19" s="40"/>
      <c r="AP19" s="40"/>
      <c r="AQ19" s="40"/>
      <c r="AR19" s="195"/>
      <c r="AS19" s="238">
        <v>7</v>
      </c>
      <c r="AT19" s="157">
        <f>AS19/Y19</f>
        <v>0.35</v>
      </c>
      <c r="AU19" s="180" t="s">
        <v>478</v>
      </c>
      <c r="AV19" s="181" t="s">
        <v>455</v>
      </c>
      <c r="AW19" s="180" t="s">
        <v>456</v>
      </c>
      <c r="AX19" s="180" t="s">
        <v>479</v>
      </c>
      <c r="AY19" s="149" t="s">
        <v>480</v>
      </c>
    </row>
    <row r="20" spans="1:51" ht="270" x14ac:dyDescent="0.25">
      <c r="A20" s="215" t="s">
        <v>152</v>
      </c>
      <c r="B20" s="39"/>
      <c r="C20" s="39" t="s">
        <v>424</v>
      </c>
      <c r="D20" s="39" t="s">
        <v>145</v>
      </c>
      <c r="E20" s="204" t="s">
        <v>417</v>
      </c>
      <c r="F20" s="39" t="s">
        <v>95</v>
      </c>
      <c r="G20" s="149" t="s">
        <v>168</v>
      </c>
      <c r="H20" s="149"/>
      <c r="I20" s="39" t="s">
        <v>133</v>
      </c>
      <c r="J20" s="39">
        <v>20</v>
      </c>
      <c r="K20" s="149" t="s">
        <v>134</v>
      </c>
      <c r="L20" s="149" t="s">
        <v>169</v>
      </c>
      <c r="M20" s="39" t="s">
        <v>142</v>
      </c>
      <c r="N20" s="39">
        <v>20</v>
      </c>
      <c r="O20" s="39">
        <v>20</v>
      </c>
      <c r="P20" s="39">
        <v>20</v>
      </c>
      <c r="Q20" s="38">
        <v>20</v>
      </c>
      <c r="R20" s="38">
        <v>20</v>
      </c>
      <c r="S20" s="38" t="s">
        <v>159</v>
      </c>
      <c r="T20" s="39" t="s">
        <v>428</v>
      </c>
      <c r="U20" s="40"/>
      <c r="V20" s="40"/>
      <c r="W20" s="40"/>
      <c r="X20" s="40"/>
      <c r="Y20" s="40">
        <v>20</v>
      </c>
      <c r="Z20" s="40"/>
      <c r="AA20" s="40"/>
      <c r="AB20" s="40"/>
      <c r="AC20" s="40"/>
      <c r="AD20" s="40"/>
      <c r="AE20" s="40"/>
      <c r="AF20" s="186"/>
      <c r="AG20" s="194">
        <v>0</v>
      </c>
      <c r="AH20" s="40">
        <v>0</v>
      </c>
      <c r="AI20" s="40">
        <v>15</v>
      </c>
      <c r="AJ20" s="40"/>
      <c r="AK20" s="40"/>
      <c r="AL20" s="40"/>
      <c r="AM20" s="40"/>
      <c r="AN20" s="40"/>
      <c r="AO20" s="40"/>
      <c r="AP20" s="40"/>
      <c r="AQ20" s="40"/>
      <c r="AR20" s="195"/>
      <c r="AS20" s="238">
        <v>15</v>
      </c>
      <c r="AT20" s="157">
        <f>AS20/Y20</f>
        <v>0.75</v>
      </c>
      <c r="AU20" s="180" t="s">
        <v>481</v>
      </c>
      <c r="AV20" s="181" t="s">
        <v>454</v>
      </c>
      <c r="AW20" s="180" t="s">
        <v>482</v>
      </c>
      <c r="AX20" s="180" t="s">
        <v>483</v>
      </c>
      <c r="AY20" s="149" t="s">
        <v>484</v>
      </c>
    </row>
    <row r="21" spans="1:51" ht="315" x14ac:dyDescent="0.25">
      <c r="A21" s="215" t="s">
        <v>152</v>
      </c>
      <c r="B21" s="39"/>
      <c r="C21" s="39" t="s">
        <v>170</v>
      </c>
      <c r="D21" s="39" t="s">
        <v>145</v>
      </c>
      <c r="E21" s="204" t="s">
        <v>417</v>
      </c>
      <c r="F21" s="39" t="s">
        <v>95</v>
      </c>
      <c r="G21" s="155" t="s">
        <v>171</v>
      </c>
      <c r="H21" s="149"/>
      <c r="I21" s="39" t="s">
        <v>133</v>
      </c>
      <c r="J21" s="39">
        <v>20</v>
      </c>
      <c r="K21" s="149" t="s">
        <v>134</v>
      </c>
      <c r="L21" s="149" t="s">
        <v>172</v>
      </c>
      <c r="M21" s="39" t="s">
        <v>142</v>
      </c>
      <c r="N21" s="39">
        <v>20</v>
      </c>
      <c r="O21" s="39">
        <v>20</v>
      </c>
      <c r="P21" s="39">
        <v>20</v>
      </c>
      <c r="Q21" s="38">
        <v>20</v>
      </c>
      <c r="R21" s="38">
        <v>20</v>
      </c>
      <c r="S21" s="38" t="s">
        <v>159</v>
      </c>
      <c r="T21" s="39" t="s">
        <v>173</v>
      </c>
      <c r="U21" s="40"/>
      <c r="V21" s="40"/>
      <c r="W21" s="40"/>
      <c r="X21" s="40"/>
      <c r="Y21" s="38">
        <v>20</v>
      </c>
      <c r="Z21" s="40"/>
      <c r="AA21" s="40"/>
      <c r="AB21" s="40"/>
      <c r="AC21" s="40"/>
      <c r="AD21" s="40"/>
      <c r="AE21" s="40"/>
      <c r="AF21" s="186"/>
      <c r="AG21" s="194">
        <v>12</v>
      </c>
      <c r="AH21" s="40">
        <v>15</v>
      </c>
      <c r="AI21" s="40">
        <v>19</v>
      </c>
      <c r="AJ21" s="40"/>
      <c r="AK21" s="40"/>
      <c r="AL21" s="40"/>
      <c r="AM21" s="40"/>
      <c r="AN21" s="40"/>
      <c r="AO21" s="40"/>
      <c r="AP21" s="40"/>
      <c r="AQ21" s="40"/>
      <c r="AR21" s="195"/>
      <c r="AS21" s="238">
        <v>19</v>
      </c>
      <c r="AT21" s="157">
        <f>AS21/Y21</f>
        <v>0.95</v>
      </c>
      <c r="AU21" s="180" t="s">
        <v>485</v>
      </c>
      <c r="AV21" s="181" t="s">
        <v>457</v>
      </c>
      <c r="AW21" s="180" t="s">
        <v>458</v>
      </c>
      <c r="AX21" s="180" t="s">
        <v>486</v>
      </c>
      <c r="AY21" s="149" t="s">
        <v>487</v>
      </c>
    </row>
    <row r="22" spans="1:51" ht="127.5" customHeight="1" thickBot="1" x14ac:dyDescent="0.3">
      <c r="A22" s="215" t="s">
        <v>152</v>
      </c>
      <c r="B22" s="39"/>
      <c r="C22" s="39" t="s">
        <v>425</v>
      </c>
      <c r="D22" s="39" t="s">
        <v>145</v>
      </c>
      <c r="E22" s="204" t="s">
        <v>417</v>
      </c>
      <c r="F22" s="39" t="s">
        <v>95</v>
      </c>
      <c r="G22" s="149" t="s">
        <v>174</v>
      </c>
      <c r="H22" s="149"/>
      <c r="I22" s="39" t="s">
        <v>139</v>
      </c>
      <c r="J22" s="39"/>
      <c r="K22" s="149"/>
      <c r="L22" s="149"/>
      <c r="M22" s="149"/>
      <c r="N22" s="149"/>
      <c r="O22" s="149"/>
      <c r="P22" s="149"/>
      <c r="Q22" s="40"/>
      <c r="R22" s="40"/>
      <c r="S22" s="38" t="s">
        <v>175</v>
      </c>
      <c r="T22" s="39" t="s">
        <v>176</v>
      </c>
      <c r="U22" s="40"/>
      <c r="V22" s="40"/>
      <c r="W22" s="40"/>
      <c r="X22" s="40"/>
      <c r="Y22" s="40"/>
      <c r="Z22" s="40"/>
      <c r="AA22" s="40"/>
      <c r="AB22" s="40"/>
      <c r="AC22" s="40"/>
      <c r="AD22" s="40"/>
      <c r="AE22" s="40"/>
      <c r="AF22" s="186"/>
      <c r="AG22" s="196">
        <v>0</v>
      </c>
      <c r="AH22" s="197">
        <v>464</v>
      </c>
      <c r="AI22" s="241">
        <v>195</v>
      </c>
      <c r="AJ22" s="197"/>
      <c r="AK22" s="197"/>
      <c r="AL22" s="197"/>
      <c r="AM22" s="197"/>
      <c r="AN22" s="197"/>
      <c r="AO22" s="197"/>
      <c r="AP22" s="197"/>
      <c r="AQ22" s="197"/>
      <c r="AR22" s="198"/>
      <c r="AS22" s="238">
        <v>659</v>
      </c>
      <c r="AT22" s="157">
        <v>1</v>
      </c>
      <c r="AU22" s="235" t="s">
        <v>502</v>
      </c>
      <c r="AV22" s="181" t="s">
        <v>489</v>
      </c>
      <c r="AW22" s="180" t="s">
        <v>499</v>
      </c>
      <c r="AX22" s="180"/>
      <c r="AY22" s="149"/>
    </row>
    <row r="23" spans="1:51" x14ac:dyDescent="0.25">
      <c r="A23" s="426" t="s">
        <v>91</v>
      </c>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c r="AH23" s="428"/>
      <c r="AI23" s="428"/>
      <c r="AJ23" s="428"/>
      <c r="AK23" s="428"/>
      <c r="AL23" s="428"/>
      <c r="AM23" s="428"/>
      <c r="AN23" s="428"/>
      <c r="AO23" s="428"/>
      <c r="AP23" s="428"/>
      <c r="AQ23" s="428"/>
      <c r="AR23" s="428"/>
      <c r="AS23" s="427"/>
      <c r="AT23" s="427"/>
      <c r="AU23" s="427"/>
      <c r="AV23" s="427"/>
      <c r="AW23" s="427"/>
      <c r="AX23" s="427"/>
      <c r="AY23" s="429"/>
    </row>
    <row r="24" spans="1:51" ht="75.75" customHeight="1" x14ac:dyDescent="0.25">
      <c r="A24" s="458" t="s">
        <v>177</v>
      </c>
      <c r="B24" s="423" t="s">
        <v>178</v>
      </c>
      <c r="C24" s="423"/>
      <c r="D24" s="423"/>
      <c r="E24" s="423"/>
      <c r="F24" s="423"/>
      <c r="G24" s="459" t="s">
        <v>179</v>
      </c>
      <c r="H24" s="459"/>
      <c r="I24" s="459"/>
      <c r="J24" s="459"/>
      <c r="K24" s="459"/>
      <c r="L24" s="459"/>
      <c r="M24" s="459"/>
      <c r="N24" s="459"/>
      <c r="O24" s="423" t="s">
        <v>180</v>
      </c>
      <c r="P24" s="423"/>
      <c r="Q24" s="423"/>
      <c r="R24" s="423"/>
      <c r="S24" s="423"/>
      <c r="T24" s="423"/>
      <c r="U24" s="423" t="s">
        <v>180</v>
      </c>
      <c r="V24" s="423"/>
      <c r="W24" s="423"/>
      <c r="X24" s="423"/>
      <c r="Y24" s="423"/>
      <c r="Z24" s="423"/>
      <c r="AA24" s="423"/>
      <c r="AB24" s="423"/>
      <c r="AC24" s="423" t="s">
        <v>180</v>
      </c>
      <c r="AD24" s="423"/>
      <c r="AE24" s="423"/>
      <c r="AF24" s="423"/>
      <c r="AG24" s="423"/>
      <c r="AH24" s="423"/>
      <c r="AI24" s="423"/>
      <c r="AJ24" s="423"/>
      <c r="AK24" s="423"/>
      <c r="AL24" s="423"/>
      <c r="AM24" s="423"/>
      <c r="AN24" s="423"/>
      <c r="AO24" s="459" t="s">
        <v>181</v>
      </c>
      <c r="AP24" s="459"/>
      <c r="AQ24" s="459"/>
      <c r="AR24" s="459"/>
      <c r="AS24" s="423" t="s">
        <v>182</v>
      </c>
      <c r="AT24" s="423"/>
      <c r="AU24" s="423"/>
      <c r="AV24" s="423"/>
      <c r="AW24" s="423"/>
      <c r="AX24" s="423"/>
      <c r="AY24" s="423"/>
    </row>
    <row r="25" spans="1:51" ht="14.1" customHeight="1" x14ac:dyDescent="0.25">
      <c r="A25" s="458"/>
      <c r="B25" s="423" t="s">
        <v>429</v>
      </c>
      <c r="C25" s="423"/>
      <c r="D25" s="423"/>
      <c r="E25" s="423"/>
      <c r="F25" s="423"/>
      <c r="G25" s="459"/>
      <c r="H25" s="459"/>
      <c r="I25" s="459"/>
      <c r="J25" s="459"/>
      <c r="K25" s="459"/>
      <c r="L25" s="459"/>
      <c r="M25" s="459"/>
      <c r="N25" s="459"/>
      <c r="O25" s="423" t="s">
        <v>408</v>
      </c>
      <c r="P25" s="423"/>
      <c r="Q25" s="423"/>
      <c r="R25" s="423"/>
      <c r="S25" s="423"/>
      <c r="T25" s="423"/>
      <c r="U25" s="423" t="s">
        <v>408</v>
      </c>
      <c r="V25" s="423"/>
      <c r="W25" s="423"/>
      <c r="X25" s="423"/>
      <c r="Y25" s="423"/>
      <c r="Z25" s="423"/>
      <c r="AA25" s="423"/>
      <c r="AB25" s="423"/>
      <c r="AC25" s="423" t="s">
        <v>183</v>
      </c>
      <c r="AD25" s="423"/>
      <c r="AE25" s="423"/>
      <c r="AF25" s="423"/>
      <c r="AG25" s="423"/>
      <c r="AH25" s="423"/>
      <c r="AI25" s="423"/>
      <c r="AJ25" s="423"/>
      <c r="AK25" s="423"/>
      <c r="AL25" s="423"/>
      <c r="AM25" s="423"/>
      <c r="AN25" s="423"/>
      <c r="AO25" s="459"/>
      <c r="AP25" s="459"/>
      <c r="AQ25" s="459"/>
      <c r="AR25" s="459"/>
      <c r="AS25" s="423" t="s">
        <v>183</v>
      </c>
      <c r="AT25" s="423"/>
      <c r="AU25" s="423"/>
      <c r="AV25" s="423"/>
      <c r="AW25" s="423"/>
      <c r="AX25" s="423"/>
      <c r="AY25" s="423"/>
    </row>
    <row r="26" spans="1:51" ht="15.95" customHeight="1" x14ac:dyDescent="0.25">
      <c r="A26" s="458"/>
      <c r="B26" s="423" t="s">
        <v>430</v>
      </c>
      <c r="C26" s="423"/>
      <c r="D26" s="423"/>
      <c r="E26" s="423"/>
      <c r="F26" s="423"/>
      <c r="G26" s="459"/>
      <c r="H26" s="459"/>
      <c r="I26" s="459"/>
      <c r="J26" s="459"/>
      <c r="K26" s="459"/>
      <c r="L26" s="459"/>
      <c r="M26" s="459"/>
      <c r="N26" s="459"/>
      <c r="O26" s="423" t="s">
        <v>409</v>
      </c>
      <c r="P26" s="423"/>
      <c r="Q26" s="423"/>
      <c r="R26" s="423"/>
      <c r="S26" s="423"/>
      <c r="T26" s="423"/>
      <c r="U26" s="423" t="s">
        <v>410</v>
      </c>
      <c r="V26" s="423"/>
      <c r="W26" s="423"/>
      <c r="X26" s="423"/>
      <c r="Y26" s="423"/>
      <c r="Z26" s="423"/>
      <c r="AA26" s="423"/>
      <c r="AB26" s="423"/>
      <c r="AC26" s="423" t="s">
        <v>184</v>
      </c>
      <c r="AD26" s="423"/>
      <c r="AE26" s="423"/>
      <c r="AF26" s="423"/>
      <c r="AG26" s="423"/>
      <c r="AH26" s="423"/>
      <c r="AI26" s="423"/>
      <c r="AJ26" s="423"/>
      <c r="AK26" s="423"/>
      <c r="AL26" s="423"/>
      <c r="AM26" s="423"/>
      <c r="AN26" s="423"/>
      <c r="AO26" s="459"/>
      <c r="AP26" s="459"/>
      <c r="AQ26" s="459"/>
      <c r="AR26" s="459"/>
      <c r="AS26" s="423" t="s">
        <v>185</v>
      </c>
      <c r="AT26" s="423"/>
      <c r="AU26" s="423"/>
      <c r="AV26" s="423"/>
      <c r="AW26" s="423"/>
      <c r="AX26" s="423"/>
      <c r="AY26" s="423"/>
    </row>
  </sheetData>
  <mergeCells count="59">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24:A26"/>
    <mergeCell ref="G24:N26"/>
    <mergeCell ref="AS25:AY25"/>
    <mergeCell ref="AS24:AY24"/>
    <mergeCell ref="AO24:AR26"/>
    <mergeCell ref="O24:T24"/>
    <mergeCell ref="O25:T25"/>
    <mergeCell ref="B24:F24"/>
    <mergeCell ref="B26:F26"/>
    <mergeCell ref="AC25:AN25"/>
    <mergeCell ref="AC26:AN26"/>
    <mergeCell ref="AS26:AY26"/>
    <mergeCell ref="AC24:AN24"/>
    <mergeCell ref="U25:AB25"/>
    <mergeCell ref="AX1:AY1"/>
    <mergeCell ref="AX2:AY2"/>
    <mergeCell ref="AX3:AY3"/>
    <mergeCell ref="AX4:AY4"/>
    <mergeCell ref="A1:AW1"/>
    <mergeCell ref="A2:AW2"/>
    <mergeCell ref="A3:AW4"/>
    <mergeCell ref="D6:D8"/>
    <mergeCell ref="E6:F6"/>
    <mergeCell ref="O26:T26"/>
    <mergeCell ref="U24:AB24"/>
    <mergeCell ref="U26:AB26"/>
    <mergeCell ref="I11:I12"/>
    <mergeCell ref="B25:F25"/>
    <mergeCell ref="K11:K12"/>
    <mergeCell ref="A23:AY23"/>
    <mergeCell ref="AS11:AT11"/>
    <mergeCell ref="AV5:AV12"/>
    <mergeCell ref="AX5:AX12"/>
    <mergeCell ref="AY5:AY12"/>
    <mergeCell ref="AG11:AR11"/>
    <mergeCell ref="AW5:AW12"/>
    <mergeCell ref="AG5:AT10"/>
  </mergeCells>
  <dataValidations count="1">
    <dataValidation type="list" allowBlank="1" showInputMessage="1" showErrorMessage="1" sqref="I13:I22" xr:uid="{00000000-0002-0000-0400-000000000000}">
      <formula1>$XFD$13:$XFD$17</formula1>
    </dataValidation>
  </dataValidations>
  <hyperlinks>
    <hyperlink ref="AV13" r:id="rId1" xr:uid="{00000000-0004-0000-0400-000000000000}"/>
    <hyperlink ref="AV15" r:id="rId2" xr:uid="{00000000-0004-0000-0400-000001000000}"/>
    <hyperlink ref="AV16" r:id="rId3" xr:uid="{00000000-0004-0000-0400-000002000000}"/>
    <hyperlink ref="AV17" r:id="rId4" display="https://secretariadistritald-my.sharepoint.com/:w:/g/personal/territorializacion2021_sdmujer_gov_co/EdzqyGq8VvZNil4hjl70KgAB8REP6U8JcXwOUPn1cYW5Zg?email=mgil%40sdmujer.gov.co&amp;e=byX7Ta_x000a__x000a__x000a__x000a__x000a_" xr:uid="{00000000-0004-0000-0400-000003000000}"/>
    <hyperlink ref="AV18" r:id="rId5" display="https://secretariadistritald-my.sharepoint.com/:w:/r/personal/territorializacion2021_sdmujer_gov_co/Documents/UNIDAD%20DE%20RED%20CIOM/NIVEL%20CENTRAL/PROYECTO%207676/2024/Meta4.%20Bancadas_Mesa/REPORTE%20DE%20AVANCE%20DE%20METAS_META.4%20MDMG%20(MARZO).docx?d=w6bae6006d0e9434da0bda5a76cd2ced0&amp;csf=1&amp;web=1&amp;e=GwIn5h" xr:uid="{00000000-0004-0000-0400-000004000000}"/>
    <hyperlink ref="AV19" r:id="rId6" xr:uid="{00000000-0004-0000-0400-000005000000}"/>
    <hyperlink ref="AV20" r:id="rId7" xr:uid="{00000000-0004-0000-0400-000006000000}"/>
    <hyperlink ref="AV21" r:id="rId8" xr:uid="{00000000-0004-0000-0400-000007000000}"/>
    <hyperlink ref="AV22" r:id="rId9" xr:uid="{00000000-0004-0000-0400-000008000000}"/>
  </hyperlinks>
  <pageMargins left="0.7" right="0.7" top="0.75" bottom="0.75" header="0.3" footer="0.3"/>
  <pageSetup scale="17" orientation="landscape" r:id="rId10"/>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Hoja1!$B$2:$B$3</xm:f>
          </x14:formula1>
          <xm:sqref>K13:K22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186</v>
      </c>
      <c r="B1" t="s">
        <v>187</v>
      </c>
    </row>
    <row r="2" spans="1:2" x14ac:dyDescent="0.25">
      <c r="A2" t="s">
        <v>188</v>
      </c>
      <c r="B2" t="s">
        <v>134</v>
      </c>
    </row>
    <row r="3" spans="1:2" x14ac:dyDescent="0.25">
      <c r="A3" t="s">
        <v>189</v>
      </c>
      <c r="B3" t="s">
        <v>190</v>
      </c>
    </row>
    <row r="4" spans="1:2" x14ac:dyDescent="0.25">
      <c r="A4" t="s">
        <v>191</v>
      </c>
    </row>
    <row r="5" spans="1:2" x14ac:dyDescent="0.25">
      <c r="A5" t="s">
        <v>192</v>
      </c>
    </row>
    <row r="6" spans="1:2" x14ac:dyDescent="0.25">
      <c r="A6" t="s">
        <v>193</v>
      </c>
    </row>
    <row r="7" spans="1:2" x14ac:dyDescent="0.25">
      <c r="A7" t="s">
        <v>194</v>
      </c>
    </row>
    <row r="8" spans="1:2" x14ac:dyDescent="0.25">
      <c r="A8" t="s">
        <v>195</v>
      </c>
    </row>
    <row r="9" spans="1:2" x14ac:dyDescent="0.25">
      <c r="A9" t="s">
        <v>196</v>
      </c>
    </row>
    <row r="10" spans="1:2" x14ac:dyDescent="0.25">
      <c r="A10" t="s">
        <v>197</v>
      </c>
    </row>
    <row r="11" spans="1:2" x14ac:dyDescent="0.25">
      <c r="A11" t="s">
        <v>198</v>
      </c>
    </row>
    <row r="12" spans="1:2" x14ac:dyDescent="0.25">
      <c r="A12" t="s">
        <v>199</v>
      </c>
    </row>
    <row r="13" spans="1:2" x14ac:dyDescent="0.25">
      <c r="A13"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K88"/>
  <sheetViews>
    <sheetView topLeftCell="AE60" zoomScale="70" zoomScaleNormal="70" workbookViewId="0">
      <selection activeCell="AM74" sqref="AM74"/>
    </sheetView>
  </sheetViews>
  <sheetFormatPr baseColWidth="10" defaultColWidth="19.42578125" defaultRowHeight="15" x14ac:dyDescent="0.25"/>
  <cols>
    <col min="1" max="1" width="29.42578125" style="30" bestFit="1" customWidth="1"/>
    <col min="2" max="4" width="11" style="30" customWidth="1"/>
    <col min="5" max="5" width="20.42578125" style="30" customWidth="1"/>
    <col min="6" max="17" width="11" style="30" customWidth="1"/>
    <col min="18" max="18" width="12.140625" style="30" customWidth="1"/>
    <col min="19" max="19" width="24" style="30" customWidth="1"/>
    <col min="20" max="23" width="8.140625" style="30" customWidth="1"/>
    <col min="24" max="24" width="9.42578125" style="30" customWidth="1"/>
    <col min="25" max="25" width="8.140625" style="30" customWidth="1"/>
    <col min="26" max="30" width="7.85546875" style="30" customWidth="1"/>
    <col min="31" max="31" width="11.28515625" style="30" customWidth="1"/>
    <col min="32" max="32" width="2.28515625" style="30" customWidth="1"/>
    <col min="33" max="33" width="19.42578125" style="30" customWidth="1"/>
    <col min="34" max="51" width="11.28515625" style="30" customWidth="1"/>
    <col min="52" max="63" width="8.85546875" style="30" customWidth="1"/>
    <col min="64" max="16384" width="19.42578125" style="30"/>
  </cols>
  <sheetData>
    <row r="1" spans="1:63" ht="15.95" customHeight="1" x14ac:dyDescent="0.25">
      <c r="A1" s="468" t="s">
        <v>0</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470" t="s">
        <v>201</v>
      </c>
      <c r="BJ1" s="470"/>
      <c r="BK1" s="470"/>
    </row>
    <row r="2" spans="1:63" ht="15.95" customHeight="1" x14ac:dyDescent="0.25">
      <c r="A2" s="468" t="s">
        <v>2</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c r="AV2" s="468"/>
      <c r="AW2" s="468"/>
      <c r="AX2" s="468"/>
      <c r="AY2" s="468"/>
      <c r="AZ2" s="468"/>
      <c r="BA2" s="468"/>
      <c r="BB2" s="468"/>
      <c r="BC2" s="468"/>
      <c r="BD2" s="468"/>
      <c r="BE2" s="468"/>
      <c r="BF2" s="468"/>
      <c r="BG2" s="468"/>
      <c r="BH2" s="468"/>
      <c r="BI2" s="470" t="s">
        <v>3</v>
      </c>
      <c r="BJ2" s="470"/>
      <c r="BK2" s="470"/>
    </row>
    <row r="3" spans="1:63" ht="26.1" customHeight="1" x14ac:dyDescent="0.25">
      <c r="A3" s="468" t="s">
        <v>202</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70" t="s">
        <v>5</v>
      </c>
      <c r="BJ3" s="470"/>
      <c r="BK3" s="470"/>
    </row>
    <row r="4" spans="1:63" ht="15.95" customHeight="1" x14ac:dyDescent="0.25">
      <c r="A4" s="468" t="s">
        <v>203</v>
      </c>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8"/>
      <c r="AV4" s="468"/>
      <c r="AW4" s="468"/>
      <c r="AX4" s="468"/>
      <c r="AY4" s="468"/>
      <c r="AZ4" s="468"/>
      <c r="BA4" s="468"/>
      <c r="BB4" s="468"/>
      <c r="BC4" s="468"/>
      <c r="BD4" s="468"/>
      <c r="BE4" s="468"/>
      <c r="BF4" s="468"/>
      <c r="BG4" s="468"/>
      <c r="BH4" s="468"/>
      <c r="BI4" s="469" t="s">
        <v>204</v>
      </c>
      <c r="BJ4" s="469"/>
      <c r="BK4" s="469"/>
    </row>
    <row r="5" spans="1:63" ht="26.1" customHeight="1" x14ac:dyDescent="0.25">
      <c r="A5" s="471" t="s">
        <v>205</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G5" s="471" t="s">
        <v>205</v>
      </c>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row>
    <row r="6" spans="1:63" ht="31.5" customHeight="1" x14ac:dyDescent="0.25">
      <c r="A6" s="65" t="s">
        <v>206</v>
      </c>
      <c r="B6" s="476"/>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row>
    <row r="7" spans="1:63" ht="31.5" customHeight="1" x14ac:dyDescent="0.25">
      <c r="A7" s="66" t="s">
        <v>207</v>
      </c>
      <c r="B7" s="474" t="s">
        <v>22</v>
      </c>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7"/>
      <c r="AX7" s="477"/>
      <c r="AY7" s="477"/>
      <c r="AZ7" s="477"/>
      <c r="BA7" s="477"/>
      <c r="BB7" s="477"/>
      <c r="BC7" s="477"/>
      <c r="BD7" s="477"/>
      <c r="BE7" s="477"/>
      <c r="BF7" s="477"/>
      <c r="BG7" s="477"/>
      <c r="BH7" s="477"/>
      <c r="BI7" s="477"/>
      <c r="BJ7" s="477"/>
      <c r="BK7" s="475"/>
    </row>
    <row r="8" spans="1:63" ht="18.75" customHeight="1" x14ac:dyDescent="0.25">
      <c r="A8" s="57"/>
      <c r="B8" s="57"/>
      <c r="C8" s="57"/>
      <c r="D8" s="57"/>
      <c r="E8" s="57"/>
      <c r="F8" s="57"/>
      <c r="G8" s="57"/>
      <c r="H8" s="57"/>
      <c r="I8" s="57"/>
      <c r="J8" s="57"/>
      <c r="K8" s="58"/>
      <c r="L8" s="58"/>
      <c r="M8" s="58"/>
      <c r="N8" s="58"/>
      <c r="O8" s="58"/>
      <c r="P8" s="58"/>
      <c r="Q8" s="58"/>
      <c r="R8" s="58"/>
      <c r="S8" s="58"/>
      <c r="T8" s="58"/>
      <c r="U8" s="58"/>
      <c r="V8" s="58"/>
      <c r="W8" s="58"/>
      <c r="X8" s="58"/>
      <c r="Y8" s="58"/>
      <c r="Z8" s="58"/>
      <c r="AA8" s="58"/>
      <c r="AB8" s="58"/>
      <c r="AC8" s="58"/>
      <c r="AD8" s="58"/>
      <c r="AE8" s="58"/>
      <c r="AG8" s="57"/>
      <c r="AH8" s="58"/>
      <c r="AI8" s="58"/>
      <c r="AJ8" s="58"/>
      <c r="AK8" s="58"/>
      <c r="AL8" s="58"/>
      <c r="AM8" s="58"/>
      <c r="AN8" s="58"/>
      <c r="AO8" s="58"/>
    </row>
    <row r="9" spans="1:63" ht="30" customHeight="1" x14ac:dyDescent="0.25">
      <c r="A9" s="472" t="s">
        <v>208</v>
      </c>
      <c r="B9" s="93" t="s">
        <v>27</v>
      </c>
      <c r="C9" s="93" t="s">
        <v>28</v>
      </c>
      <c r="D9" s="474" t="s">
        <v>29</v>
      </c>
      <c r="E9" s="475"/>
      <c r="F9" s="93" t="s">
        <v>30</v>
      </c>
      <c r="G9" s="93" t="s">
        <v>31</v>
      </c>
      <c r="H9" s="474" t="s">
        <v>32</v>
      </c>
      <c r="I9" s="475"/>
      <c r="J9" s="93" t="s">
        <v>33</v>
      </c>
      <c r="K9" s="93" t="s">
        <v>34</v>
      </c>
      <c r="L9" s="474" t="s">
        <v>35</v>
      </c>
      <c r="M9" s="475"/>
      <c r="N9" s="93" t="s">
        <v>36</v>
      </c>
      <c r="O9" s="93" t="s">
        <v>37</v>
      </c>
      <c r="P9" s="474" t="s">
        <v>38</v>
      </c>
      <c r="Q9" s="475"/>
      <c r="R9" s="474" t="s">
        <v>209</v>
      </c>
      <c r="S9" s="475"/>
      <c r="T9" s="474" t="s">
        <v>210</v>
      </c>
      <c r="U9" s="477"/>
      <c r="V9" s="477"/>
      <c r="W9" s="477"/>
      <c r="X9" s="477"/>
      <c r="Y9" s="475"/>
      <c r="Z9" s="474" t="s">
        <v>211</v>
      </c>
      <c r="AA9" s="477"/>
      <c r="AB9" s="477"/>
      <c r="AC9" s="477"/>
      <c r="AD9" s="477"/>
      <c r="AE9" s="475"/>
      <c r="AG9" s="472" t="s">
        <v>208</v>
      </c>
      <c r="AH9" s="93" t="s">
        <v>27</v>
      </c>
      <c r="AI9" s="93" t="s">
        <v>28</v>
      </c>
      <c r="AJ9" s="474" t="s">
        <v>29</v>
      </c>
      <c r="AK9" s="475"/>
      <c r="AL9" s="93" t="s">
        <v>30</v>
      </c>
      <c r="AM9" s="93" t="s">
        <v>31</v>
      </c>
      <c r="AN9" s="474" t="s">
        <v>32</v>
      </c>
      <c r="AO9" s="475"/>
      <c r="AP9" s="93" t="s">
        <v>33</v>
      </c>
      <c r="AQ9" s="93" t="s">
        <v>34</v>
      </c>
      <c r="AR9" s="474" t="s">
        <v>35</v>
      </c>
      <c r="AS9" s="475"/>
      <c r="AT9" s="93" t="s">
        <v>36</v>
      </c>
      <c r="AU9" s="93" t="s">
        <v>37</v>
      </c>
      <c r="AV9" s="474" t="s">
        <v>38</v>
      </c>
      <c r="AW9" s="475"/>
      <c r="AX9" s="474" t="s">
        <v>209</v>
      </c>
      <c r="AY9" s="475"/>
      <c r="AZ9" s="474" t="s">
        <v>210</v>
      </c>
      <c r="BA9" s="477"/>
      <c r="BB9" s="477"/>
      <c r="BC9" s="477"/>
      <c r="BD9" s="477"/>
      <c r="BE9" s="475"/>
      <c r="BF9" s="474" t="s">
        <v>211</v>
      </c>
      <c r="BG9" s="477"/>
      <c r="BH9" s="477"/>
      <c r="BI9" s="477"/>
      <c r="BJ9" s="477"/>
      <c r="BK9" s="475"/>
    </row>
    <row r="10" spans="1:63" ht="36" customHeight="1" x14ac:dyDescent="0.25">
      <c r="A10" s="473"/>
      <c r="B10" s="42" t="s">
        <v>212</v>
      </c>
      <c r="C10" s="42" t="s">
        <v>212</v>
      </c>
      <c r="D10" s="42" t="s">
        <v>212</v>
      </c>
      <c r="E10" s="42" t="s">
        <v>213</v>
      </c>
      <c r="F10" s="42" t="s">
        <v>212</v>
      </c>
      <c r="G10" s="42" t="s">
        <v>212</v>
      </c>
      <c r="H10" s="42" t="s">
        <v>212</v>
      </c>
      <c r="I10" s="42" t="s">
        <v>213</v>
      </c>
      <c r="J10" s="42" t="s">
        <v>212</v>
      </c>
      <c r="K10" s="42" t="s">
        <v>212</v>
      </c>
      <c r="L10" s="42" t="s">
        <v>212</v>
      </c>
      <c r="M10" s="42" t="s">
        <v>213</v>
      </c>
      <c r="N10" s="42" t="s">
        <v>212</v>
      </c>
      <c r="O10" s="42" t="s">
        <v>212</v>
      </c>
      <c r="P10" s="42" t="s">
        <v>212</v>
      </c>
      <c r="Q10" s="42" t="s">
        <v>213</v>
      </c>
      <c r="R10" s="42" t="s">
        <v>212</v>
      </c>
      <c r="S10" s="42" t="s">
        <v>213</v>
      </c>
      <c r="T10" s="86" t="s">
        <v>214</v>
      </c>
      <c r="U10" s="86" t="s">
        <v>215</v>
      </c>
      <c r="V10" s="86" t="s">
        <v>216</v>
      </c>
      <c r="W10" s="86" t="s">
        <v>217</v>
      </c>
      <c r="X10" s="87" t="s">
        <v>218</v>
      </c>
      <c r="Y10" s="86" t="s">
        <v>219</v>
      </c>
      <c r="Z10" s="42" t="s">
        <v>220</v>
      </c>
      <c r="AA10" s="59" t="s">
        <v>221</v>
      </c>
      <c r="AB10" s="42" t="s">
        <v>222</v>
      </c>
      <c r="AC10" s="42" t="s">
        <v>223</v>
      </c>
      <c r="AD10" s="42" t="s">
        <v>224</v>
      </c>
      <c r="AE10" s="42" t="s">
        <v>225</v>
      </c>
      <c r="AG10" s="473"/>
      <c r="AH10" s="42" t="s">
        <v>212</v>
      </c>
      <c r="AI10" s="42" t="s">
        <v>212</v>
      </c>
      <c r="AJ10" s="42" t="s">
        <v>212</v>
      </c>
      <c r="AK10" s="42" t="s">
        <v>213</v>
      </c>
      <c r="AL10" s="42" t="s">
        <v>212</v>
      </c>
      <c r="AM10" s="42" t="s">
        <v>212</v>
      </c>
      <c r="AN10" s="42" t="s">
        <v>212</v>
      </c>
      <c r="AO10" s="42" t="s">
        <v>213</v>
      </c>
      <c r="AP10" s="42" t="s">
        <v>212</v>
      </c>
      <c r="AQ10" s="42" t="s">
        <v>212</v>
      </c>
      <c r="AR10" s="42" t="s">
        <v>212</v>
      </c>
      <c r="AS10" s="42" t="s">
        <v>213</v>
      </c>
      <c r="AT10" s="42" t="s">
        <v>212</v>
      </c>
      <c r="AU10" s="42" t="s">
        <v>212</v>
      </c>
      <c r="AV10" s="42" t="s">
        <v>212</v>
      </c>
      <c r="AW10" s="42" t="s">
        <v>213</v>
      </c>
      <c r="AX10" s="42" t="s">
        <v>212</v>
      </c>
      <c r="AY10" s="42" t="s">
        <v>213</v>
      </c>
      <c r="AZ10" s="86" t="s">
        <v>214</v>
      </c>
      <c r="BA10" s="86" t="s">
        <v>215</v>
      </c>
      <c r="BB10" s="86" t="s">
        <v>216</v>
      </c>
      <c r="BC10" s="86" t="s">
        <v>217</v>
      </c>
      <c r="BD10" s="87" t="s">
        <v>218</v>
      </c>
      <c r="BE10" s="86" t="s">
        <v>219</v>
      </c>
      <c r="BF10" s="84" t="s">
        <v>220</v>
      </c>
      <c r="BG10" s="85" t="s">
        <v>221</v>
      </c>
      <c r="BH10" s="84" t="s">
        <v>222</v>
      </c>
      <c r="BI10" s="84" t="s">
        <v>223</v>
      </c>
      <c r="BJ10" s="84" t="s">
        <v>224</v>
      </c>
      <c r="BK10" s="84" t="s">
        <v>225</v>
      </c>
    </row>
    <row r="11" spans="1:63" x14ac:dyDescent="0.25">
      <c r="A11" s="60" t="s">
        <v>226</v>
      </c>
      <c r="B11" s="60">
        <v>0</v>
      </c>
      <c r="C11" s="60">
        <v>0</v>
      </c>
      <c r="D11" s="60">
        <v>0</v>
      </c>
      <c r="E11" s="175">
        <v>66744000</v>
      </c>
      <c r="F11" s="137">
        <v>0</v>
      </c>
      <c r="G11" s="137">
        <v>0</v>
      </c>
      <c r="H11" s="137"/>
      <c r="I11" s="95"/>
      <c r="J11" s="137"/>
      <c r="K11" s="137"/>
      <c r="L11" s="137"/>
      <c r="M11" s="95"/>
      <c r="N11" s="137"/>
      <c r="O11" s="137"/>
      <c r="P11" s="137"/>
      <c r="Q11" s="95"/>
      <c r="R11" s="89"/>
      <c r="S11" s="67">
        <f>+E11+I11+M11+Q11</f>
        <v>66744000</v>
      </c>
      <c r="T11" s="88"/>
      <c r="U11" s="88"/>
      <c r="V11" s="88"/>
      <c r="W11" s="88"/>
      <c r="X11" s="88"/>
      <c r="Y11" s="62"/>
      <c r="Z11" s="62"/>
      <c r="AA11" s="62"/>
      <c r="AB11" s="62"/>
      <c r="AC11" s="62"/>
      <c r="AD11" s="62"/>
      <c r="AE11" s="63"/>
      <c r="AG11" s="60" t="s">
        <v>226</v>
      </c>
      <c r="AH11" s="60"/>
      <c r="AI11" s="60"/>
      <c r="AJ11" s="60"/>
      <c r="AK11" s="95"/>
      <c r="AL11" s="60"/>
      <c r="AM11" s="60"/>
      <c r="AN11" s="60"/>
      <c r="AO11" s="95"/>
      <c r="AP11" s="60"/>
      <c r="AQ11" s="60"/>
      <c r="AR11" s="60"/>
      <c r="AS11" s="95"/>
      <c r="AT11" s="60"/>
      <c r="AU11" s="60"/>
      <c r="AV11" s="60"/>
      <c r="AW11" s="95"/>
      <c r="AX11" s="89">
        <f t="shared" ref="AX11:AX31" si="0">AH11+AI11+AJ11+AL11+AM11+AN11+AP11+AQ11+AR11+AT11+AU11+AV11</f>
        <v>0</v>
      </c>
      <c r="AY11" s="67">
        <f>+AK11+AO11+AS11+AW11</f>
        <v>0</v>
      </c>
      <c r="AZ11" s="62"/>
      <c r="BA11" s="62"/>
      <c r="BB11" s="62"/>
      <c r="BC11" s="62"/>
      <c r="BD11" s="62"/>
      <c r="BE11" s="62"/>
      <c r="BF11" s="62"/>
      <c r="BG11" s="62"/>
      <c r="BH11" s="62"/>
      <c r="BI11" s="62"/>
      <c r="BJ11" s="62"/>
      <c r="BK11" s="63"/>
    </row>
    <row r="12" spans="1:63" x14ac:dyDescent="0.25">
      <c r="A12" s="60" t="s">
        <v>227</v>
      </c>
      <c r="B12" s="60"/>
      <c r="C12" s="60"/>
      <c r="D12" s="60"/>
      <c r="E12" s="95"/>
      <c r="F12" s="60"/>
      <c r="G12" s="60">
        <v>1</v>
      </c>
      <c r="H12" s="60"/>
      <c r="I12" s="95"/>
      <c r="J12" s="60"/>
      <c r="K12" s="60"/>
      <c r="L12" s="60"/>
      <c r="M12" s="95"/>
      <c r="N12" s="60"/>
      <c r="O12" s="60"/>
      <c r="P12" s="60"/>
      <c r="Q12" s="95"/>
      <c r="R12" s="89">
        <f t="shared" ref="R12:R31" si="1">B12+C12+D12+F12+G12+H12+J12+K12+L12+N12+O12+P12</f>
        <v>1</v>
      </c>
      <c r="S12" s="67">
        <f t="shared" ref="S12:S31" si="2">+E12+I12+M12+Q12</f>
        <v>0</v>
      </c>
      <c r="T12" s="88"/>
      <c r="U12" s="88"/>
      <c r="V12" s="88"/>
      <c r="W12" s="88"/>
      <c r="X12" s="88"/>
      <c r="Y12" s="62"/>
      <c r="Z12" s="62"/>
      <c r="AA12" s="62"/>
      <c r="AB12" s="62"/>
      <c r="AC12" s="62"/>
      <c r="AD12" s="62"/>
      <c r="AE12" s="62"/>
      <c r="AG12" s="60" t="s">
        <v>227</v>
      </c>
      <c r="AH12" s="60">
        <v>0</v>
      </c>
      <c r="AI12" s="60">
        <v>0</v>
      </c>
      <c r="AJ12" s="60">
        <v>1</v>
      </c>
      <c r="AK12" s="95"/>
      <c r="AL12" s="60"/>
      <c r="AM12" s="60"/>
      <c r="AN12" s="60"/>
      <c r="AO12" s="95"/>
      <c r="AP12" s="60"/>
      <c r="AQ12" s="60"/>
      <c r="AR12" s="60"/>
      <c r="AS12" s="95"/>
      <c r="AT12" s="60"/>
      <c r="AU12" s="60"/>
      <c r="AV12" s="60"/>
      <c r="AW12" s="95"/>
      <c r="AX12" s="89">
        <f t="shared" si="0"/>
        <v>1</v>
      </c>
      <c r="AY12" s="67">
        <f t="shared" ref="AY12:AY31" si="3">+AK12+AO12+AS12+AW12</f>
        <v>0</v>
      </c>
      <c r="AZ12" s="62"/>
      <c r="BA12" s="62"/>
      <c r="BB12" s="62"/>
      <c r="BC12" s="62"/>
      <c r="BD12" s="62"/>
      <c r="BE12" s="62"/>
      <c r="BF12" s="62"/>
      <c r="BG12" s="62"/>
      <c r="BH12" s="62"/>
      <c r="BI12" s="62"/>
      <c r="BJ12" s="62"/>
      <c r="BK12" s="62"/>
    </row>
    <row r="13" spans="1:63" x14ac:dyDescent="0.25">
      <c r="A13" s="60" t="s">
        <v>228</v>
      </c>
      <c r="B13" s="60"/>
      <c r="C13" s="60"/>
      <c r="D13" s="60"/>
      <c r="E13" s="95"/>
      <c r="F13" s="60"/>
      <c r="G13" s="60">
        <v>1</v>
      </c>
      <c r="H13" s="60"/>
      <c r="I13" s="95"/>
      <c r="J13" s="60"/>
      <c r="K13" s="60"/>
      <c r="L13" s="60"/>
      <c r="M13" s="95"/>
      <c r="N13" s="60"/>
      <c r="O13" s="60"/>
      <c r="P13" s="60"/>
      <c r="Q13" s="95"/>
      <c r="R13" s="89">
        <f t="shared" si="1"/>
        <v>1</v>
      </c>
      <c r="S13" s="67">
        <f t="shared" si="2"/>
        <v>0</v>
      </c>
      <c r="T13" s="88"/>
      <c r="U13" s="88"/>
      <c r="V13" s="88"/>
      <c r="W13" s="88"/>
      <c r="X13" s="88"/>
      <c r="Y13" s="62"/>
      <c r="Z13" s="62"/>
      <c r="AA13" s="62"/>
      <c r="AB13" s="62"/>
      <c r="AC13" s="62"/>
      <c r="AD13" s="62"/>
      <c r="AE13" s="62"/>
      <c r="AG13" s="60" t="s">
        <v>228</v>
      </c>
      <c r="AH13" s="60">
        <v>0</v>
      </c>
      <c r="AI13" s="60">
        <v>0</v>
      </c>
      <c r="AJ13" s="60">
        <v>0</v>
      </c>
      <c r="AK13" s="95"/>
      <c r="AL13" s="60"/>
      <c r="AM13" s="60"/>
      <c r="AN13" s="60"/>
      <c r="AO13" s="95"/>
      <c r="AP13" s="60"/>
      <c r="AQ13" s="60"/>
      <c r="AR13" s="60"/>
      <c r="AS13" s="95"/>
      <c r="AT13" s="60"/>
      <c r="AU13" s="60"/>
      <c r="AV13" s="60"/>
      <c r="AW13" s="95"/>
      <c r="AX13" s="89">
        <f t="shared" si="0"/>
        <v>0</v>
      </c>
      <c r="AY13" s="67">
        <f t="shared" si="3"/>
        <v>0</v>
      </c>
      <c r="AZ13" s="62"/>
      <c r="BA13" s="62"/>
      <c r="BB13" s="62"/>
      <c r="BC13" s="62"/>
      <c r="BD13" s="62"/>
      <c r="BE13" s="62"/>
      <c r="BF13" s="62"/>
      <c r="BG13" s="62"/>
      <c r="BH13" s="62"/>
      <c r="BI13" s="62"/>
      <c r="BJ13" s="62"/>
      <c r="BK13" s="62"/>
    </row>
    <row r="14" spans="1:63" x14ac:dyDescent="0.25">
      <c r="A14" s="60" t="s">
        <v>229</v>
      </c>
      <c r="B14" s="60"/>
      <c r="C14" s="60"/>
      <c r="D14" s="60"/>
      <c r="E14" s="95"/>
      <c r="F14" s="60"/>
      <c r="G14" s="60">
        <v>1</v>
      </c>
      <c r="H14" s="60"/>
      <c r="I14" s="95"/>
      <c r="J14" s="60"/>
      <c r="K14" s="60"/>
      <c r="L14" s="60"/>
      <c r="M14" s="95"/>
      <c r="N14" s="60"/>
      <c r="O14" s="60"/>
      <c r="P14" s="60"/>
      <c r="Q14" s="95"/>
      <c r="R14" s="89">
        <f t="shared" si="1"/>
        <v>1</v>
      </c>
      <c r="S14" s="67">
        <f t="shared" si="2"/>
        <v>0</v>
      </c>
      <c r="T14" s="88"/>
      <c r="U14" s="88"/>
      <c r="V14" s="88"/>
      <c r="W14" s="88"/>
      <c r="X14" s="88"/>
      <c r="Y14" s="62"/>
      <c r="Z14" s="62"/>
      <c r="AA14" s="62"/>
      <c r="AB14" s="62"/>
      <c r="AC14" s="62"/>
      <c r="AD14" s="62"/>
      <c r="AE14" s="62"/>
      <c r="AG14" s="60" t="s">
        <v>229</v>
      </c>
      <c r="AH14" s="60">
        <v>0</v>
      </c>
      <c r="AI14" s="60">
        <v>0</v>
      </c>
      <c r="AJ14" s="60">
        <v>1</v>
      </c>
      <c r="AK14" s="95"/>
      <c r="AL14" s="60"/>
      <c r="AM14" s="60"/>
      <c r="AN14" s="60"/>
      <c r="AO14" s="95"/>
      <c r="AP14" s="60"/>
      <c r="AQ14" s="60"/>
      <c r="AR14" s="60"/>
      <c r="AS14" s="95"/>
      <c r="AT14" s="60"/>
      <c r="AU14" s="60"/>
      <c r="AV14" s="60"/>
      <c r="AW14" s="95"/>
      <c r="AX14" s="89">
        <f t="shared" si="0"/>
        <v>1</v>
      </c>
      <c r="AY14" s="67">
        <f t="shared" si="3"/>
        <v>0</v>
      </c>
      <c r="AZ14" s="62"/>
      <c r="BA14" s="62"/>
      <c r="BB14" s="62"/>
      <c r="BC14" s="62"/>
      <c r="BD14" s="62"/>
      <c r="BE14" s="62"/>
      <c r="BF14" s="62"/>
      <c r="BG14" s="62"/>
      <c r="BH14" s="62"/>
      <c r="BI14" s="62"/>
      <c r="BJ14" s="62"/>
      <c r="BK14" s="62"/>
    </row>
    <row r="15" spans="1:63" x14ac:dyDescent="0.25">
      <c r="A15" s="60" t="s">
        <v>230</v>
      </c>
      <c r="B15" s="60"/>
      <c r="C15" s="60"/>
      <c r="D15" s="60"/>
      <c r="E15" s="95"/>
      <c r="F15" s="60"/>
      <c r="G15" s="60">
        <v>1</v>
      </c>
      <c r="H15" s="60"/>
      <c r="I15" s="95"/>
      <c r="J15" s="60"/>
      <c r="K15" s="60"/>
      <c r="L15" s="60"/>
      <c r="M15" s="95"/>
      <c r="N15" s="60"/>
      <c r="O15" s="60"/>
      <c r="P15" s="60"/>
      <c r="Q15" s="95"/>
      <c r="R15" s="89">
        <f t="shared" si="1"/>
        <v>1</v>
      </c>
      <c r="S15" s="67">
        <f t="shared" si="2"/>
        <v>0</v>
      </c>
      <c r="T15" s="88"/>
      <c r="U15" s="88"/>
      <c r="V15" s="88"/>
      <c r="W15" s="88"/>
      <c r="X15" s="88"/>
      <c r="Y15" s="62"/>
      <c r="Z15" s="62"/>
      <c r="AA15" s="62"/>
      <c r="AB15" s="62"/>
      <c r="AC15" s="62"/>
      <c r="AD15" s="62"/>
      <c r="AE15" s="62"/>
      <c r="AG15" s="60" t="s">
        <v>230</v>
      </c>
      <c r="AH15" s="60">
        <v>0</v>
      </c>
      <c r="AI15" s="60">
        <v>0</v>
      </c>
      <c r="AJ15" s="60">
        <v>1</v>
      </c>
      <c r="AK15" s="95"/>
      <c r="AL15" s="60"/>
      <c r="AM15" s="60"/>
      <c r="AN15" s="60"/>
      <c r="AO15" s="95"/>
      <c r="AP15" s="60"/>
      <c r="AQ15" s="60"/>
      <c r="AR15" s="60"/>
      <c r="AS15" s="95"/>
      <c r="AT15" s="60"/>
      <c r="AU15" s="60"/>
      <c r="AV15" s="60"/>
      <c r="AW15" s="95"/>
      <c r="AX15" s="89">
        <f t="shared" si="0"/>
        <v>1</v>
      </c>
      <c r="AY15" s="67">
        <f t="shared" si="3"/>
        <v>0</v>
      </c>
      <c r="AZ15" s="62"/>
      <c r="BA15" s="62"/>
      <c r="BB15" s="62"/>
      <c r="BC15" s="62"/>
      <c r="BD15" s="62"/>
      <c r="BE15" s="62"/>
      <c r="BF15" s="62"/>
      <c r="BG15" s="62"/>
      <c r="BH15" s="62"/>
      <c r="BI15" s="62"/>
      <c r="BJ15" s="62"/>
      <c r="BK15" s="62"/>
    </row>
    <row r="16" spans="1:63" x14ac:dyDescent="0.25">
      <c r="A16" s="60" t="s">
        <v>231</v>
      </c>
      <c r="B16" s="60"/>
      <c r="C16" s="60"/>
      <c r="D16" s="60"/>
      <c r="E16" s="95"/>
      <c r="F16" s="60"/>
      <c r="G16" s="60">
        <v>1</v>
      </c>
      <c r="H16" s="60"/>
      <c r="I16" s="95"/>
      <c r="J16" s="60"/>
      <c r="K16" s="60"/>
      <c r="L16" s="60"/>
      <c r="M16" s="95"/>
      <c r="N16" s="60"/>
      <c r="O16" s="60"/>
      <c r="P16" s="60"/>
      <c r="Q16" s="95"/>
      <c r="R16" s="89">
        <f t="shared" si="1"/>
        <v>1</v>
      </c>
      <c r="S16" s="67">
        <f t="shared" si="2"/>
        <v>0</v>
      </c>
      <c r="T16" s="88"/>
      <c r="U16" s="88"/>
      <c r="V16" s="88"/>
      <c r="W16" s="88"/>
      <c r="X16" s="88"/>
      <c r="Y16" s="62"/>
      <c r="Z16" s="62"/>
      <c r="AA16" s="62"/>
      <c r="AB16" s="62"/>
      <c r="AC16" s="62"/>
      <c r="AD16" s="62"/>
      <c r="AE16" s="62"/>
      <c r="AG16" s="60" t="s">
        <v>231</v>
      </c>
      <c r="AH16" s="60">
        <v>0</v>
      </c>
      <c r="AI16" s="60">
        <v>0</v>
      </c>
      <c r="AJ16" s="60">
        <v>0</v>
      </c>
      <c r="AK16" s="95"/>
      <c r="AL16" s="60"/>
      <c r="AM16" s="60"/>
      <c r="AN16" s="60"/>
      <c r="AO16" s="95"/>
      <c r="AP16" s="60"/>
      <c r="AQ16" s="60"/>
      <c r="AR16" s="60"/>
      <c r="AS16" s="95"/>
      <c r="AT16" s="60"/>
      <c r="AU16" s="60"/>
      <c r="AV16" s="60"/>
      <c r="AW16" s="95"/>
      <c r="AX16" s="89">
        <f t="shared" si="0"/>
        <v>0</v>
      </c>
      <c r="AY16" s="67">
        <f t="shared" si="3"/>
        <v>0</v>
      </c>
      <c r="AZ16" s="62"/>
      <c r="BA16" s="62"/>
      <c r="BB16" s="62"/>
      <c r="BC16" s="62"/>
      <c r="BD16" s="62"/>
      <c r="BE16" s="62"/>
      <c r="BF16" s="62"/>
      <c r="BG16" s="62"/>
      <c r="BH16" s="62"/>
      <c r="BI16" s="62"/>
      <c r="BJ16" s="62"/>
      <c r="BK16" s="62"/>
    </row>
    <row r="17" spans="1:63" x14ac:dyDescent="0.25">
      <c r="A17" s="60" t="s">
        <v>232</v>
      </c>
      <c r="B17" s="60"/>
      <c r="C17" s="60"/>
      <c r="D17" s="60"/>
      <c r="E17" s="95"/>
      <c r="F17" s="60"/>
      <c r="G17" s="60">
        <v>1</v>
      </c>
      <c r="H17" s="60"/>
      <c r="I17" s="95"/>
      <c r="J17" s="60"/>
      <c r="K17" s="60"/>
      <c r="L17" s="60"/>
      <c r="M17" s="95"/>
      <c r="N17" s="60"/>
      <c r="O17" s="60"/>
      <c r="P17" s="60"/>
      <c r="Q17" s="95"/>
      <c r="R17" s="89">
        <f t="shared" si="1"/>
        <v>1</v>
      </c>
      <c r="S17" s="67">
        <f t="shared" si="2"/>
        <v>0</v>
      </c>
      <c r="T17" s="88"/>
      <c r="U17" s="88"/>
      <c r="V17" s="88"/>
      <c r="W17" s="88"/>
      <c r="X17" s="88"/>
      <c r="Y17" s="62"/>
      <c r="Z17" s="62"/>
      <c r="AA17" s="62"/>
      <c r="AB17" s="62"/>
      <c r="AC17" s="62"/>
      <c r="AD17" s="62"/>
      <c r="AE17" s="62"/>
      <c r="AG17" s="60" t="s">
        <v>232</v>
      </c>
      <c r="AH17" s="60">
        <v>0</v>
      </c>
      <c r="AI17" s="60">
        <v>0</v>
      </c>
      <c r="AJ17" s="60">
        <v>1</v>
      </c>
      <c r="AK17" s="95"/>
      <c r="AL17" s="60"/>
      <c r="AM17" s="60"/>
      <c r="AN17" s="60"/>
      <c r="AO17" s="95"/>
      <c r="AP17" s="60"/>
      <c r="AQ17" s="60"/>
      <c r="AR17" s="60"/>
      <c r="AS17" s="95"/>
      <c r="AT17" s="60"/>
      <c r="AU17" s="60"/>
      <c r="AV17" s="60"/>
      <c r="AW17" s="95"/>
      <c r="AX17" s="89">
        <f t="shared" si="0"/>
        <v>1</v>
      </c>
      <c r="AY17" s="67">
        <f t="shared" si="3"/>
        <v>0</v>
      </c>
      <c r="AZ17" s="62"/>
      <c r="BA17" s="62"/>
      <c r="BB17" s="62"/>
      <c r="BC17" s="62"/>
      <c r="BD17" s="62"/>
      <c r="BE17" s="62"/>
      <c r="BF17" s="62"/>
      <c r="BG17" s="62"/>
      <c r="BH17" s="62"/>
      <c r="BI17" s="62"/>
      <c r="BJ17" s="62"/>
      <c r="BK17" s="62"/>
    </row>
    <row r="18" spans="1:63" x14ac:dyDescent="0.25">
      <c r="A18" s="60" t="s">
        <v>233</v>
      </c>
      <c r="B18" s="60"/>
      <c r="C18" s="60"/>
      <c r="D18" s="60"/>
      <c r="E18" s="95"/>
      <c r="F18" s="60"/>
      <c r="G18" s="60">
        <v>1</v>
      </c>
      <c r="H18" s="60"/>
      <c r="I18" s="95"/>
      <c r="J18" s="60"/>
      <c r="K18" s="60"/>
      <c r="L18" s="60"/>
      <c r="M18" s="95"/>
      <c r="N18" s="60"/>
      <c r="O18" s="60"/>
      <c r="P18" s="60"/>
      <c r="Q18" s="95"/>
      <c r="R18" s="89">
        <f t="shared" si="1"/>
        <v>1</v>
      </c>
      <c r="S18" s="67">
        <f t="shared" si="2"/>
        <v>0</v>
      </c>
      <c r="T18" s="88"/>
      <c r="U18" s="88"/>
      <c r="V18" s="88"/>
      <c r="W18" s="88"/>
      <c r="X18" s="88"/>
      <c r="Y18" s="62"/>
      <c r="Z18" s="62"/>
      <c r="AA18" s="62"/>
      <c r="AB18" s="62"/>
      <c r="AC18" s="62"/>
      <c r="AD18" s="62"/>
      <c r="AE18" s="62"/>
      <c r="AG18" s="60" t="s">
        <v>233</v>
      </c>
      <c r="AH18" s="60">
        <v>0</v>
      </c>
      <c r="AI18" s="60">
        <v>0</v>
      </c>
      <c r="AJ18" s="60">
        <v>0</v>
      </c>
      <c r="AK18" s="95"/>
      <c r="AL18" s="60"/>
      <c r="AM18" s="60"/>
      <c r="AN18" s="60"/>
      <c r="AO18" s="95"/>
      <c r="AP18" s="60"/>
      <c r="AQ18" s="60"/>
      <c r="AR18" s="60"/>
      <c r="AS18" s="95"/>
      <c r="AT18" s="60"/>
      <c r="AU18" s="60"/>
      <c r="AV18" s="60"/>
      <c r="AW18" s="95"/>
      <c r="AX18" s="89">
        <f t="shared" si="0"/>
        <v>0</v>
      </c>
      <c r="AY18" s="67">
        <f t="shared" si="3"/>
        <v>0</v>
      </c>
      <c r="AZ18" s="62"/>
      <c r="BA18" s="62"/>
      <c r="BB18" s="62"/>
      <c r="BC18" s="62"/>
      <c r="BD18" s="62"/>
      <c r="BE18" s="62"/>
      <c r="BF18" s="62"/>
      <c r="BG18" s="62"/>
      <c r="BH18" s="62"/>
      <c r="BI18" s="62"/>
      <c r="BJ18" s="62"/>
      <c r="BK18" s="62"/>
    </row>
    <row r="19" spans="1:63" x14ac:dyDescent="0.25">
      <c r="A19" s="60" t="s">
        <v>234</v>
      </c>
      <c r="B19" s="60"/>
      <c r="C19" s="60"/>
      <c r="D19" s="60"/>
      <c r="E19" s="95"/>
      <c r="F19" s="60"/>
      <c r="G19" s="60">
        <v>1</v>
      </c>
      <c r="H19" s="60"/>
      <c r="I19" s="95"/>
      <c r="J19" s="60"/>
      <c r="K19" s="60"/>
      <c r="L19" s="60"/>
      <c r="M19" s="95"/>
      <c r="N19" s="60"/>
      <c r="O19" s="60"/>
      <c r="P19" s="60"/>
      <c r="Q19" s="95"/>
      <c r="R19" s="89">
        <f t="shared" si="1"/>
        <v>1</v>
      </c>
      <c r="S19" s="67">
        <f t="shared" si="2"/>
        <v>0</v>
      </c>
      <c r="T19" s="88"/>
      <c r="U19" s="88"/>
      <c r="V19" s="88"/>
      <c r="W19" s="88"/>
      <c r="X19" s="88"/>
      <c r="Y19" s="62"/>
      <c r="Z19" s="62"/>
      <c r="AA19" s="62"/>
      <c r="AB19" s="62"/>
      <c r="AC19" s="62"/>
      <c r="AD19" s="62"/>
      <c r="AE19" s="62"/>
      <c r="AG19" s="60" t="s">
        <v>234</v>
      </c>
      <c r="AH19" s="60">
        <v>0</v>
      </c>
      <c r="AI19" s="60">
        <v>0</v>
      </c>
      <c r="AJ19" s="60">
        <v>1</v>
      </c>
      <c r="AK19" s="95"/>
      <c r="AL19" s="60"/>
      <c r="AM19" s="60"/>
      <c r="AN19" s="60"/>
      <c r="AO19" s="95"/>
      <c r="AP19" s="60"/>
      <c r="AQ19" s="60"/>
      <c r="AR19" s="60"/>
      <c r="AS19" s="95"/>
      <c r="AT19" s="60"/>
      <c r="AU19" s="60"/>
      <c r="AV19" s="60"/>
      <c r="AW19" s="95"/>
      <c r="AX19" s="89">
        <f t="shared" si="0"/>
        <v>1</v>
      </c>
      <c r="AY19" s="67">
        <f t="shared" si="3"/>
        <v>0</v>
      </c>
      <c r="AZ19" s="62"/>
      <c r="BA19" s="62"/>
      <c r="BB19" s="62"/>
      <c r="BC19" s="62"/>
      <c r="BD19" s="62"/>
      <c r="BE19" s="62"/>
      <c r="BF19" s="62"/>
      <c r="BG19" s="62"/>
      <c r="BH19" s="62"/>
      <c r="BI19" s="60"/>
      <c r="BJ19" s="60"/>
      <c r="BK19" s="60"/>
    </row>
    <row r="20" spans="1:63" x14ac:dyDescent="0.25">
      <c r="A20" s="60" t="s">
        <v>235</v>
      </c>
      <c r="B20" s="60"/>
      <c r="C20" s="60"/>
      <c r="D20" s="60"/>
      <c r="E20" s="95"/>
      <c r="F20" s="60"/>
      <c r="G20" s="60">
        <v>1</v>
      </c>
      <c r="H20" s="60"/>
      <c r="I20" s="95"/>
      <c r="J20" s="60"/>
      <c r="K20" s="60"/>
      <c r="L20" s="60"/>
      <c r="M20" s="95"/>
      <c r="N20" s="60"/>
      <c r="O20" s="60"/>
      <c r="P20" s="60"/>
      <c r="Q20" s="95"/>
      <c r="R20" s="89">
        <f t="shared" si="1"/>
        <v>1</v>
      </c>
      <c r="S20" s="67">
        <f t="shared" si="2"/>
        <v>0</v>
      </c>
      <c r="T20" s="88"/>
      <c r="U20" s="88"/>
      <c r="V20" s="88"/>
      <c r="W20" s="88"/>
      <c r="X20" s="88"/>
      <c r="Y20" s="62"/>
      <c r="Z20" s="62"/>
      <c r="AA20" s="62"/>
      <c r="AB20" s="62"/>
      <c r="AC20" s="62"/>
      <c r="AD20" s="62"/>
      <c r="AE20" s="62"/>
      <c r="AG20" s="60" t="s">
        <v>235</v>
      </c>
      <c r="AH20" s="60">
        <v>0</v>
      </c>
      <c r="AI20" s="60">
        <v>0</v>
      </c>
      <c r="AJ20" s="60">
        <v>0</v>
      </c>
      <c r="AK20" s="95"/>
      <c r="AL20" s="60"/>
      <c r="AM20" s="60"/>
      <c r="AN20" s="60"/>
      <c r="AO20" s="95"/>
      <c r="AP20" s="60"/>
      <c r="AQ20" s="60"/>
      <c r="AR20" s="60"/>
      <c r="AS20" s="95"/>
      <c r="AT20" s="60"/>
      <c r="AU20" s="60"/>
      <c r="AV20" s="60"/>
      <c r="AW20" s="95"/>
      <c r="AX20" s="89">
        <f t="shared" si="0"/>
        <v>0</v>
      </c>
      <c r="AY20" s="67">
        <f t="shared" si="3"/>
        <v>0</v>
      </c>
      <c r="AZ20" s="62"/>
      <c r="BA20" s="62"/>
      <c r="BB20" s="62"/>
      <c r="BC20" s="62"/>
      <c r="BD20" s="62"/>
      <c r="BE20" s="62"/>
      <c r="BF20" s="62"/>
      <c r="BG20" s="62"/>
      <c r="BH20" s="62"/>
      <c r="BI20" s="60"/>
      <c r="BJ20" s="60"/>
      <c r="BK20" s="60"/>
    </row>
    <row r="21" spans="1:63" x14ac:dyDescent="0.25">
      <c r="A21" s="60" t="s">
        <v>236</v>
      </c>
      <c r="B21" s="60"/>
      <c r="C21" s="60"/>
      <c r="D21" s="60"/>
      <c r="E21" s="95"/>
      <c r="F21" s="60"/>
      <c r="G21" s="60">
        <v>1</v>
      </c>
      <c r="H21" s="60"/>
      <c r="I21" s="95"/>
      <c r="J21" s="60"/>
      <c r="K21" s="60"/>
      <c r="L21" s="60"/>
      <c r="M21" s="95"/>
      <c r="N21" s="60"/>
      <c r="O21" s="60"/>
      <c r="P21" s="60"/>
      <c r="Q21" s="95"/>
      <c r="R21" s="89">
        <f t="shared" si="1"/>
        <v>1</v>
      </c>
      <c r="S21" s="67">
        <f t="shared" si="2"/>
        <v>0</v>
      </c>
      <c r="T21" s="88"/>
      <c r="U21" s="88"/>
      <c r="V21" s="88"/>
      <c r="W21" s="88"/>
      <c r="X21" s="88"/>
      <c r="Y21" s="62"/>
      <c r="Z21" s="62"/>
      <c r="AA21" s="62"/>
      <c r="AB21" s="62"/>
      <c r="AC21" s="62"/>
      <c r="AD21" s="62"/>
      <c r="AE21" s="62"/>
      <c r="AG21" s="60" t="s">
        <v>236</v>
      </c>
      <c r="AH21" s="60">
        <v>0</v>
      </c>
      <c r="AI21" s="60">
        <v>0</v>
      </c>
      <c r="AJ21" s="60">
        <v>0</v>
      </c>
      <c r="AK21" s="95"/>
      <c r="AL21" s="60"/>
      <c r="AM21" s="60"/>
      <c r="AN21" s="60"/>
      <c r="AO21" s="95"/>
      <c r="AP21" s="60"/>
      <c r="AQ21" s="60"/>
      <c r="AR21" s="60"/>
      <c r="AS21" s="95"/>
      <c r="AT21" s="60"/>
      <c r="AU21" s="60"/>
      <c r="AV21" s="60"/>
      <c r="AW21" s="95"/>
      <c r="AX21" s="89">
        <f t="shared" si="0"/>
        <v>0</v>
      </c>
      <c r="AY21" s="67">
        <f t="shared" si="3"/>
        <v>0</v>
      </c>
      <c r="AZ21" s="62"/>
      <c r="BA21" s="62"/>
      <c r="BB21" s="62"/>
      <c r="BC21" s="62"/>
      <c r="BD21" s="62"/>
      <c r="BE21" s="62"/>
      <c r="BF21" s="62"/>
      <c r="BG21" s="62"/>
      <c r="BH21" s="62"/>
      <c r="BI21" s="60"/>
      <c r="BJ21" s="60"/>
      <c r="BK21" s="60"/>
    </row>
    <row r="22" spans="1:63" x14ac:dyDescent="0.25">
      <c r="A22" s="60" t="s">
        <v>237</v>
      </c>
      <c r="B22" s="60"/>
      <c r="C22" s="60"/>
      <c r="D22" s="60"/>
      <c r="E22" s="95"/>
      <c r="F22" s="60"/>
      <c r="G22" s="60">
        <v>1</v>
      </c>
      <c r="H22" s="60"/>
      <c r="I22" s="95"/>
      <c r="J22" s="60"/>
      <c r="K22" s="60"/>
      <c r="L22" s="60"/>
      <c r="M22" s="95"/>
      <c r="N22" s="60"/>
      <c r="O22" s="60"/>
      <c r="P22" s="60"/>
      <c r="Q22" s="95"/>
      <c r="R22" s="89">
        <f t="shared" si="1"/>
        <v>1</v>
      </c>
      <c r="S22" s="67">
        <f t="shared" si="2"/>
        <v>0</v>
      </c>
      <c r="T22" s="88"/>
      <c r="U22" s="88"/>
      <c r="V22" s="88"/>
      <c r="W22" s="88"/>
      <c r="X22" s="88"/>
      <c r="Y22" s="62"/>
      <c r="Z22" s="62"/>
      <c r="AA22" s="62"/>
      <c r="AB22" s="62"/>
      <c r="AC22" s="62"/>
      <c r="AD22" s="62"/>
      <c r="AE22" s="62"/>
      <c r="AG22" s="60" t="s">
        <v>237</v>
      </c>
      <c r="AH22" s="60">
        <v>0</v>
      </c>
      <c r="AI22" s="60">
        <v>0</v>
      </c>
      <c r="AJ22" s="60">
        <v>0</v>
      </c>
      <c r="AK22" s="95"/>
      <c r="AL22" s="60"/>
      <c r="AM22" s="60"/>
      <c r="AN22" s="60"/>
      <c r="AO22" s="95"/>
      <c r="AP22" s="60"/>
      <c r="AQ22" s="60"/>
      <c r="AR22" s="60"/>
      <c r="AS22" s="95"/>
      <c r="AT22" s="60"/>
      <c r="AU22" s="60"/>
      <c r="AV22" s="60"/>
      <c r="AW22" s="95"/>
      <c r="AX22" s="89">
        <f t="shared" si="0"/>
        <v>0</v>
      </c>
      <c r="AY22" s="67">
        <f t="shared" si="3"/>
        <v>0</v>
      </c>
      <c r="AZ22" s="62"/>
      <c r="BA22" s="62"/>
      <c r="BB22" s="62"/>
      <c r="BC22" s="62"/>
      <c r="BD22" s="62"/>
      <c r="BE22" s="62"/>
      <c r="BF22" s="62"/>
      <c r="BG22" s="62"/>
      <c r="BH22" s="62"/>
      <c r="BI22" s="62"/>
      <c r="BJ22" s="62"/>
      <c r="BK22" s="62"/>
    </row>
    <row r="23" spans="1:63" x14ac:dyDescent="0.25">
      <c r="A23" s="60" t="s">
        <v>238</v>
      </c>
      <c r="B23" s="60"/>
      <c r="C23" s="60"/>
      <c r="D23" s="60"/>
      <c r="E23" s="95"/>
      <c r="F23" s="60"/>
      <c r="G23" s="60">
        <v>1</v>
      </c>
      <c r="H23" s="60"/>
      <c r="I23" s="95"/>
      <c r="J23" s="60"/>
      <c r="K23" s="60"/>
      <c r="L23" s="60"/>
      <c r="M23" s="95"/>
      <c r="N23" s="60"/>
      <c r="O23" s="60"/>
      <c r="P23" s="60"/>
      <c r="Q23" s="95"/>
      <c r="R23" s="89">
        <f t="shared" si="1"/>
        <v>1</v>
      </c>
      <c r="S23" s="67">
        <f t="shared" si="2"/>
        <v>0</v>
      </c>
      <c r="T23" s="88"/>
      <c r="U23" s="88"/>
      <c r="V23" s="88"/>
      <c r="W23" s="88"/>
      <c r="X23" s="88"/>
      <c r="Y23" s="62"/>
      <c r="Z23" s="62"/>
      <c r="AA23" s="62"/>
      <c r="AB23" s="62"/>
      <c r="AC23" s="62"/>
      <c r="AD23" s="62"/>
      <c r="AE23" s="62"/>
      <c r="AG23" s="60" t="s">
        <v>238</v>
      </c>
      <c r="AH23" s="60">
        <v>0</v>
      </c>
      <c r="AI23" s="60">
        <v>0</v>
      </c>
      <c r="AJ23" s="60">
        <v>0</v>
      </c>
      <c r="AK23" s="95"/>
      <c r="AL23" s="60"/>
      <c r="AM23" s="60"/>
      <c r="AN23" s="60"/>
      <c r="AO23" s="95"/>
      <c r="AP23" s="60"/>
      <c r="AQ23" s="60"/>
      <c r="AR23" s="60"/>
      <c r="AS23" s="95"/>
      <c r="AT23" s="60"/>
      <c r="AU23" s="60"/>
      <c r="AV23" s="60"/>
      <c r="AW23" s="95"/>
      <c r="AX23" s="89">
        <f t="shared" si="0"/>
        <v>0</v>
      </c>
      <c r="AY23" s="67">
        <f t="shared" si="3"/>
        <v>0</v>
      </c>
      <c r="AZ23" s="62"/>
      <c r="BA23" s="62"/>
      <c r="BB23" s="62"/>
      <c r="BC23" s="62"/>
      <c r="BD23" s="62"/>
      <c r="BE23" s="62"/>
      <c r="BF23" s="62"/>
      <c r="BG23" s="62"/>
      <c r="BH23" s="62"/>
      <c r="BI23" s="62"/>
      <c r="BJ23" s="62"/>
      <c r="BK23" s="62"/>
    </row>
    <row r="24" spans="1:63" x14ac:dyDescent="0.25">
      <c r="A24" s="60" t="s">
        <v>239</v>
      </c>
      <c r="B24" s="60"/>
      <c r="C24" s="60"/>
      <c r="D24" s="60"/>
      <c r="E24" s="95"/>
      <c r="F24" s="60"/>
      <c r="G24" s="60">
        <v>1</v>
      </c>
      <c r="H24" s="60"/>
      <c r="I24" s="95"/>
      <c r="J24" s="60"/>
      <c r="K24" s="60"/>
      <c r="L24" s="60"/>
      <c r="M24" s="95"/>
      <c r="N24" s="60"/>
      <c r="O24" s="60"/>
      <c r="P24" s="60"/>
      <c r="Q24" s="95"/>
      <c r="R24" s="89">
        <f t="shared" si="1"/>
        <v>1</v>
      </c>
      <c r="S24" s="67">
        <f t="shared" si="2"/>
        <v>0</v>
      </c>
      <c r="T24" s="88"/>
      <c r="U24" s="88"/>
      <c r="V24" s="88"/>
      <c r="W24" s="88"/>
      <c r="X24" s="88"/>
      <c r="Y24" s="62"/>
      <c r="Z24" s="62"/>
      <c r="AA24" s="62"/>
      <c r="AB24" s="62"/>
      <c r="AC24" s="62"/>
      <c r="AD24" s="62"/>
      <c r="AE24" s="62"/>
      <c r="AG24" s="60" t="s">
        <v>239</v>
      </c>
      <c r="AH24" s="60">
        <v>0</v>
      </c>
      <c r="AI24" s="60">
        <v>0</v>
      </c>
      <c r="AJ24" s="60">
        <v>1</v>
      </c>
      <c r="AK24" s="95"/>
      <c r="AL24" s="60"/>
      <c r="AM24" s="60"/>
      <c r="AN24" s="60"/>
      <c r="AO24" s="95"/>
      <c r="AP24" s="60"/>
      <c r="AQ24" s="60"/>
      <c r="AR24" s="60"/>
      <c r="AS24" s="95"/>
      <c r="AT24" s="60"/>
      <c r="AU24" s="60"/>
      <c r="AV24" s="60"/>
      <c r="AW24" s="95"/>
      <c r="AX24" s="89">
        <f t="shared" si="0"/>
        <v>1</v>
      </c>
      <c r="AY24" s="67">
        <f t="shared" si="3"/>
        <v>0</v>
      </c>
      <c r="AZ24" s="62"/>
      <c r="BA24" s="62"/>
      <c r="BB24" s="62"/>
      <c r="BC24" s="62"/>
      <c r="BD24" s="62"/>
      <c r="BE24" s="62"/>
      <c r="BF24" s="62"/>
      <c r="BG24" s="62"/>
      <c r="BH24" s="62"/>
      <c r="BI24" s="62"/>
      <c r="BJ24" s="62"/>
      <c r="BK24" s="62"/>
    </row>
    <row r="25" spans="1:63" x14ac:dyDescent="0.25">
      <c r="A25" s="60" t="s">
        <v>240</v>
      </c>
      <c r="B25" s="60"/>
      <c r="C25" s="60"/>
      <c r="D25" s="60"/>
      <c r="E25" s="95"/>
      <c r="F25" s="60"/>
      <c r="G25" s="60">
        <v>1</v>
      </c>
      <c r="H25" s="60"/>
      <c r="I25" s="95"/>
      <c r="J25" s="60"/>
      <c r="K25" s="60"/>
      <c r="L25" s="60"/>
      <c r="M25" s="95"/>
      <c r="N25" s="60"/>
      <c r="O25" s="60"/>
      <c r="P25" s="60"/>
      <c r="Q25" s="95"/>
      <c r="R25" s="89">
        <f t="shared" si="1"/>
        <v>1</v>
      </c>
      <c r="S25" s="67">
        <f t="shared" si="2"/>
        <v>0</v>
      </c>
      <c r="T25" s="88"/>
      <c r="U25" s="88"/>
      <c r="V25" s="88"/>
      <c r="W25" s="88"/>
      <c r="X25" s="88"/>
      <c r="Y25" s="62"/>
      <c r="Z25" s="62"/>
      <c r="AA25" s="62"/>
      <c r="AB25" s="62"/>
      <c r="AC25" s="62"/>
      <c r="AD25" s="62"/>
      <c r="AE25" s="62"/>
      <c r="AG25" s="60" t="s">
        <v>240</v>
      </c>
      <c r="AH25" s="60">
        <v>0</v>
      </c>
      <c r="AI25" s="60">
        <v>0</v>
      </c>
      <c r="AJ25" s="60">
        <v>1</v>
      </c>
      <c r="AK25" s="95"/>
      <c r="AL25" s="60"/>
      <c r="AM25" s="60"/>
      <c r="AN25" s="60"/>
      <c r="AO25" s="95"/>
      <c r="AP25" s="60"/>
      <c r="AQ25" s="60"/>
      <c r="AR25" s="60"/>
      <c r="AS25" s="95"/>
      <c r="AT25" s="60"/>
      <c r="AU25" s="60"/>
      <c r="AV25" s="60"/>
      <c r="AW25" s="95"/>
      <c r="AX25" s="89">
        <f t="shared" si="0"/>
        <v>1</v>
      </c>
      <c r="AY25" s="67">
        <f t="shared" si="3"/>
        <v>0</v>
      </c>
      <c r="AZ25" s="62"/>
      <c r="BA25" s="62"/>
      <c r="BB25" s="62"/>
      <c r="BC25" s="62"/>
      <c r="BD25" s="62"/>
      <c r="BE25" s="62"/>
      <c r="BF25" s="62"/>
      <c r="BG25" s="62"/>
      <c r="BH25" s="62"/>
      <c r="BI25" s="62"/>
      <c r="BJ25" s="62"/>
      <c r="BK25" s="62"/>
    </row>
    <row r="26" spans="1:63" x14ac:dyDescent="0.25">
      <c r="A26" s="60" t="s">
        <v>241</v>
      </c>
      <c r="B26" s="60"/>
      <c r="C26" s="60"/>
      <c r="D26" s="60"/>
      <c r="E26" s="95"/>
      <c r="F26" s="60"/>
      <c r="G26" s="60">
        <v>1</v>
      </c>
      <c r="H26" s="60"/>
      <c r="I26" s="95"/>
      <c r="J26" s="60"/>
      <c r="K26" s="60"/>
      <c r="L26" s="60"/>
      <c r="M26" s="95"/>
      <c r="N26" s="60"/>
      <c r="O26" s="60"/>
      <c r="P26" s="60"/>
      <c r="Q26" s="95"/>
      <c r="R26" s="89">
        <f t="shared" si="1"/>
        <v>1</v>
      </c>
      <c r="S26" s="67">
        <f t="shared" si="2"/>
        <v>0</v>
      </c>
      <c r="T26" s="88"/>
      <c r="U26" s="88"/>
      <c r="V26" s="88"/>
      <c r="W26" s="88"/>
      <c r="X26" s="88"/>
      <c r="Y26" s="62"/>
      <c r="Z26" s="62"/>
      <c r="AA26" s="62"/>
      <c r="AB26" s="62"/>
      <c r="AC26" s="62"/>
      <c r="AD26" s="62"/>
      <c r="AE26" s="62"/>
      <c r="AG26" s="60" t="s">
        <v>241</v>
      </c>
      <c r="AH26" s="60">
        <v>0</v>
      </c>
      <c r="AI26" s="60">
        <v>0</v>
      </c>
      <c r="AJ26" s="60">
        <v>0</v>
      </c>
      <c r="AK26" s="95"/>
      <c r="AL26" s="60"/>
      <c r="AM26" s="60"/>
      <c r="AN26" s="60"/>
      <c r="AO26" s="95"/>
      <c r="AP26" s="60"/>
      <c r="AQ26" s="60"/>
      <c r="AR26" s="60"/>
      <c r="AS26" s="95"/>
      <c r="AT26" s="60"/>
      <c r="AU26" s="60"/>
      <c r="AV26" s="60"/>
      <c r="AW26" s="95"/>
      <c r="AX26" s="89">
        <f t="shared" si="0"/>
        <v>0</v>
      </c>
      <c r="AY26" s="67">
        <f t="shared" si="3"/>
        <v>0</v>
      </c>
      <c r="AZ26" s="62"/>
      <c r="BA26" s="62"/>
      <c r="BB26" s="62"/>
      <c r="BC26" s="62"/>
      <c r="BD26" s="62"/>
      <c r="BE26" s="62"/>
      <c r="BF26" s="62"/>
      <c r="BG26" s="62"/>
      <c r="BH26" s="62"/>
      <c r="BI26" s="62"/>
      <c r="BJ26" s="62"/>
      <c r="BK26" s="62"/>
    </row>
    <row r="27" spans="1:63" x14ac:dyDescent="0.25">
      <c r="A27" s="60" t="s">
        <v>242</v>
      </c>
      <c r="B27" s="60"/>
      <c r="C27" s="60"/>
      <c r="D27" s="60"/>
      <c r="E27" s="95"/>
      <c r="F27" s="60"/>
      <c r="G27" s="60">
        <v>1</v>
      </c>
      <c r="H27" s="60"/>
      <c r="I27" s="95"/>
      <c r="J27" s="60"/>
      <c r="K27" s="60"/>
      <c r="L27" s="60"/>
      <c r="M27" s="95"/>
      <c r="N27" s="60"/>
      <c r="O27" s="60"/>
      <c r="P27" s="60"/>
      <c r="Q27" s="95"/>
      <c r="R27" s="89">
        <f t="shared" si="1"/>
        <v>1</v>
      </c>
      <c r="S27" s="67">
        <f t="shared" si="2"/>
        <v>0</v>
      </c>
      <c r="T27" s="88"/>
      <c r="U27" s="88"/>
      <c r="V27" s="88"/>
      <c r="W27" s="88"/>
      <c r="X27" s="88"/>
      <c r="Y27" s="62"/>
      <c r="Z27" s="62"/>
      <c r="AA27" s="62"/>
      <c r="AB27" s="62"/>
      <c r="AC27" s="62"/>
      <c r="AD27" s="62"/>
      <c r="AE27" s="62"/>
      <c r="AG27" s="60" t="s">
        <v>242</v>
      </c>
      <c r="AH27" s="60">
        <v>0</v>
      </c>
      <c r="AI27" s="60">
        <v>0</v>
      </c>
      <c r="AJ27" s="60">
        <v>0</v>
      </c>
      <c r="AK27" s="95"/>
      <c r="AL27" s="60"/>
      <c r="AM27" s="60"/>
      <c r="AN27" s="60"/>
      <c r="AO27" s="95"/>
      <c r="AP27" s="60"/>
      <c r="AQ27" s="60"/>
      <c r="AR27" s="60"/>
      <c r="AS27" s="95"/>
      <c r="AT27" s="60"/>
      <c r="AU27" s="60"/>
      <c r="AV27" s="60"/>
      <c r="AW27" s="95"/>
      <c r="AX27" s="89">
        <f t="shared" si="0"/>
        <v>0</v>
      </c>
      <c r="AY27" s="67">
        <f t="shared" si="3"/>
        <v>0</v>
      </c>
      <c r="AZ27" s="62"/>
      <c r="BA27" s="62"/>
      <c r="BB27" s="62"/>
      <c r="BC27" s="62"/>
      <c r="BD27" s="62"/>
      <c r="BE27" s="62"/>
      <c r="BF27" s="62"/>
      <c r="BG27" s="62"/>
      <c r="BH27" s="62"/>
      <c r="BI27" s="62"/>
      <c r="BJ27" s="62"/>
      <c r="BK27" s="62"/>
    </row>
    <row r="28" spans="1:63" x14ac:dyDescent="0.25">
      <c r="A28" s="60" t="s">
        <v>243</v>
      </c>
      <c r="B28" s="60"/>
      <c r="C28" s="60"/>
      <c r="D28" s="60"/>
      <c r="E28" s="95"/>
      <c r="F28" s="60"/>
      <c r="G28" s="60">
        <v>1</v>
      </c>
      <c r="H28" s="60"/>
      <c r="I28" s="95"/>
      <c r="J28" s="60"/>
      <c r="K28" s="60"/>
      <c r="L28" s="60"/>
      <c r="M28" s="95"/>
      <c r="N28" s="60"/>
      <c r="O28" s="60"/>
      <c r="P28" s="60"/>
      <c r="Q28" s="95"/>
      <c r="R28" s="89">
        <f t="shared" si="1"/>
        <v>1</v>
      </c>
      <c r="S28" s="67">
        <f t="shared" si="2"/>
        <v>0</v>
      </c>
      <c r="T28" s="88"/>
      <c r="U28" s="88"/>
      <c r="V28" s="88"/>
      <c r="W28" s="88"/>
      <c r="X28" s="88"/>
      <c r="Y28" s="62"/>
      <c r="Z28" s="62"/>
      <c r="AA28" s="62"/>
      <c r="AB28" s="62"/>
      <c r="AC28" s="62"/>
      <c r="AD28" s="62"/>
      <c r="AE28" s="62"/>
      <c r="AG28" s="60" t="s">
        <v>243</v>
      </c>
      <c r="AH28" s="60">
        <v>0</v>
      </c>
      <c r="AI28" s="60">
        <v>0</v>
      </c>
      <c r="AJ28" s="60">
        <v>0</v>
      </c>
      <c r="AK28" s="95"/>
      <c r="AL28" s="60"/>
      <c r="AM28" s="60"/>
      <c r="AN28" s="60"/>
      <c r="AO28" s="95"/>
      <c r="AP28" s="60"/>
      <c r="AQ28" s="60"/>
      <c r="AR28" s="60"/>
      <c r="AS28" s="95"/>
      <c r="AT28" s="60"/>
      <c r="AU28" s="60"/>
      <c r="AV28" s="60"/>
      <c r="AW28" s="95"/>
      <c r="AX28" s="89">
        <f t="shared" si="0"/>
        <v>0</v>
      </c>
      <c r="AY28" s="67">
        <f t="shared" si="3"/>
        <v>0</v>
      </c>
      <c r="AZ28" s="62"/>
      <c r="BA28" s="62"/>
      <c r="BB28" s="62"/>
      <c r="BC28" s="62"/>
      <c r="BD28" s="62"/>
      <c r="BE28" s="62"/>
      <c r="BF28" s="62"/>
      <c r="BG28" s="62"/>
      <c r="BH28" s="62"/>
      <c r="BI28" s="62"/>
      <c r="BJ28" s="62"/>
      <c r="BK28" s="62"/>
    </row>
    <row r="29" spans="1:63" x14ac:dyDescent="0.25">
      <c r="A29" s="60" t="s">
        <v>244</v>
      </c>
      <c r="B29" s="60"/>
      <c r="C29" s="60"/>
      <c r="D29" s="60"/>
      <c r="E29" s="95"/>
      <c r="F29" s="60"/>
      <c r="G29" s="60">
        <v>1</v>
      </c>
      <c r="H29" s="60"/>
      <c r="I29" s="95"/>
      <c r="J29" s="60"/>
      <c r="K29" s="60"/>
      <c r="L29" s="60"/>
      <c r="M29" s="95"/>
      <c r="N29" s="60"/>
      <c r="O29" s="60"/>
      <c r="P29" s="60"/>
      <c r="Q29" s="95"/>
      <c r="R29" s="89">
        <f t="shared" si="1"/>
        <v>1</v>
      </c>
      <c r="S29" s="67">
        <f t="shared" si="2"/>
        <v>0</v>
      </c>
      <c r="T29" s="88"/>
      <c r="U29" s="88"/>
      <c r="V29" s="88"/>
      <c r="W29" s="88"/>
      <c r="X29" s="88"/>
      <c r="Y29" s="62"/>
      <c r="Z29" s="62"/>
      <c r="AA29" s="62"/>
      <c r="AB29" s="62"/>
      <c r="AC29" s="62"/>
      <c r="AD29" s="62"/>
      <c r="AE29" s="62"/>
      <c r="AG29" s="60" t="s">
        <v>244</v>
      </c>
      <c r="AH29" s="60">
        <v>0</v>
      </c>
      <c r="AI29" s="60">
        <v>0</v>
      </c>
      <c r="AJ29" s="60">
        <v>0</v>
      </c>
      <c r="AK29" s="95"/>
      <c r="AL29" s="60"/>
      <c r="AM29" s="60"/>
      <c r="AN29" s="60"/>
      <c r="AO29" s="95"/>
      <c r="AP29" s="60"/>
      <c r="AQ29" s="60"/>
      <c r="AR29" s="60"/>
      <c r="AS29" s="95"/>
      <c r="AT29" s="60"/>
      <c r="AU29" s="60"/>
      <c r="AV29" s="60"/>
      <c r="AW29" s="95"/>
      <c r="AX29" s="89">
        <f t="shared" si="0"/>
        <v>0</v>
      </c>
      <c r="AY29" s="67">
        <f t="shared" si="3"/>
        <v>0</v>
      </c>
      <c r="AZ29" s="62"/>
      <c r="BA29" s="62"/>
      <c r="BB29" s="62"/>
      <c r="BC29" s="62"/>
      <c r="BD29" s="62"/>
      <c r="BE29" s="62"/>
      <c r="BF29" s="62"/>
      <c r="BG29" s="62"/>
      <c r="BH29" s="62"/>
      <c r="BI29" s="62"/>
      <c r="BJ29" s="62"/>
      <c r="BK29" s="62"/>
    </row>
    <row r="30" spans="1:63" x14ac:dyDescent="0.25">
      <c r="A30" s="60" t="s">
        <v>245</v>
      </c>
      <c r="B30" s="60"/>
      <c r="C30" s="60"/>
      <c r="D30" s="60"/>
      <c r="E30" s="95"/>
      <c r="F30" s="60"/>
      <c r="G30" s="60">
        <v>1</v>
      </c>
      <c r="H30" s="60"/>
      <c r="I30" s="95"/>
      <c r="J30" s="60"/>
      <c r="K30" s="60"/>
      <c r="L30" s="60"/>
      <c r="M30" s="95"/>
      <c r="N30" s="60"/>
      <c r="O30" s="60"/>
      <c r="P30" s="60"/>
      <c r="Q30" s="95"/>
      <c r="R30" s="89">
        <f t="shared" si="1"/>
        <v>1</v>
      </c>
      <c r="S30" s="67">
        <f t="shared" si="2"/>
        <v>0</v>
      </c>
      <c r="T30" s="88"/>
      <c r="U30" s="88"/>
      <c r="V30" s="88"/>
      <c r="W30" s="88"/>
      <c r="X30" s="88"/>
      <c r="Y30" s="62"/>
      <c r="Z30" s="62"/>
      <c r="AA30" s="62"/>
      <c r="AB30" s="62"/>
      <c r="AC30" s="62"/>
      <c r="AD30" s="62"/>
      <c r="AE30" s="62"/>
      <c r="AG30" s="60" t="s">
        <v>245</v>
      </c>
      <c r="AH30" s="60">
        <v>0</v>
      </c>
      <c r="AI30" s="60">
        <v>0</v>
      </c>
      <c r="AJ30" s="60">
        <v>1</v>
      </c>
      <c r="AK30" s="95"/>
      <c r="AL30" s="60"/>
      <c r="AM30" s="60"/>
      <c r="AN30" s="60"/>
      <c r="AO30" s="95"/>
      <c r="AP30" s="60"/>
      <c r="AQ30" s="60"/>
      <c r="AR30" s="60"/>
      <c r="AS30" s="95"/>
      <c r="AT30" s="60"/>
      <c r="AU30" s="60"/>
      <c r="AV30" s="60"/>
      <c r="AW30" s="95"/>
      <c r="AX30" s="89">
        <f t="shared" si="0"/>
        <v>1</v>
      </c>
      <c r="AY30" s="67">
        <f t="shared" si="3"/>
        <v>0</v>
      </c>
      <c r="AZ30" s="62"/>
      <c r="BA30" s="62"/>
      <c r="BB30" s="62"/>
      <c r="BC30" s="62"/>
      <c r="BD30" s="62"/>
      <c r="BE30" s="62"/>
      <c r="BF30" s="62"/>
      <c r="BG30" s="62"/>
      <c r="BH30" s="62"/>
      <c r="BI30" s="62"/>
      <c r="BJ30" s="62"/>
      <c r="BK30" s="62"/>
    </row>
    <row r="31" spans="1:63" x14ac:dyDescent="0.25">
      <c r="A31" s="60" t="s">
        <v>246</v>
      </c>
      <c r="B31" s="60"/>
      <c r="C31" s="60"/>
      <c r="D31" s="60"/>
      <c r="E31" s="95"/>
      <c r="F31" s="60"/>
      <c r="G31" s="60">
        <v>1</v>
      </c>
      <c r="H31" s="60"/>
      <c r="I31" s="95"/>
      <c r="J31" s="60"/>
      <c r="K31" s="60"/>
      <c r="L31" s="60"/>
      <c r="M31" s="95"/>
      <c r="N31" s="60"/>
      <c r="O31" s="60"/>
      <c r="P31" s="60"/>
      <c r="Q31" s="95"/>
      <c r="R31" s="89">
        <f t="shared" si="1"/>
        <v>1</v>
      </c>
      <c r="S31" s="67">
        <f t="shared" si="2"/>
        <v>0</v>
      </c>
      <c r="T31" s="88"/>
      <c r="U31" s="88"/>
      <c r="V31" s="88"/>
      <c r="W31" s="88"/>
      <c r="X31" s="88"/>
      <c r="Y31" s="62"/>
      <c r="Z31" s="62"/>
      <c r="AA31" s="62"/>
      <c r="AB31" s="62"/>
      <c r="AC31" s="62"/>
      <c r="AD31" s="62"/>
      <c r="AE31" s="62"/>
      <c r="AG31" s="60" t="s">
        <v>246</v>
      </c>
      <c r="AH31" s="60">
        <v>0</v>
      </c>
      <c r="AI31" s="60">
        <v>0</v>
      </c>
      <c r="AJ31" s="60">
        <v>0</v>
      </c>
      <c r="AK31" s="95"/>
      <c r="AL31" s="60"/>
      <c r="AM31" s="60"/>
      <c r="AN31" s="60"/>
      <c r="AO31" s="95"/>
      <c r="AP31" s="60"/>
      <c r="AQ31" s="60"/>
      <c r="AR31" s="60"/>
      <c r="AS31" s="95"/>
      <c r="AT31" s="60"/>
      <c r="AU31" s="60"/>
      <c r="AV31" s="60"/>
      <c r="AW31" s="95"/>
      <c r="AX31" s="89">
        <f t="shared" si="0"/>
        <v>0</v>
      </c>
      <c r="AY31" s="67">
        <f t="shared" si="3"/>
        <v>0</v>
      </c>
      <c r="AZ31" s="62"/>
      <c r="BA31" s="62"/>
      <c r="BB31" s="62"/>
      <c r="BC31" s="62"/>
      <c r="BD31" s="62"/>
      <c r="BE31" s="62"/>
      <c r="BF31" s="62"/>
      <c r="BG31" s="62"/>
      <c r="BH31" s="62"/>
      <c r="BI31" s="62"/>
      <c r="BJ31" s="62"/>
      <c r="BK31" s="62"/>
    </row>
    <row r="32" spans="1:63" x14ac:dyDescent="0.25">
      <c r="A32" s="64" t="s">
        <v>247</v>
      </c>
      <c r="B32" s="61">
        <f>SUM(B11:B31)</f>
        <v>0</v>
      </c>
      <c r="C32" s="61">
        <f t="shared" ref="C32:S32" si="4">SUM(C11:C31)</f>
        <v>0</v>
      </c>
      <c r="D32" s="61">
        <f t="shared" si="4"/>
        <v>0</v>
      </c>
      <c r="E32" s="96">
        <f>SUM(E11:E31)</f>
        <v>66744000</v>
      </c>
      <c r="F32" s="61">
        <f t="shared" si="4"/>
        <v>0</v>
      </c>
      <c r="G32" s="61">
        <f t="shared" si="4"/>
        <v>20</v>
      </c>
      <c r="H32" s="61">
        <f t="shared" si="4"/>
        <v>0</v>
      </c>
      <c r="I32" s="96">
        <f>SUM(I11:I31)</f>
        <v>0</v>
      </c>
      <c r="J32" s="61">
        <f t="shared" si="4"/>
        <v>0</v>
      </c>
      <c r="K32" s="61">
        <f t="shared" si="4"/>
        <v>0</v>
      </c>
      <c r="L32" s="61">
        <f t="shared" si="4"/>
        <v>0</v>
      </c>
      <c r="M32" s="96">
        <f>SUM(M11:M31)</f>
        <v>0</v>
      </c>
      <c r="N32" s="61">
        <f t="shared" si="4"/>
        <v>0</v>
      </c>
      <c r="O32" s="61">
        <f t="shared" si="4"/>
        <v>0</v>
      </c>
      <c r="P32" s="61">
        <f t="shared" si="4"/>
        <v>0</v>
      </c>
      <c r="Q32" s="96">
        <f>SUM(Q11:Q31)</f>
        <v>0</v>
      </c>
      <c r="R32" s="61">
        <f t="shared" si="4"/>
        <v>20</v>
      </c>
      <c r="S32" s="67">
        <f t="shared" si="4"/>
        <v>66744000</v>
      </c>
      <c r="T32" s="61">
        <f t="shared" ref="T32:AE32" si="5">SUM(T11:T31)</f>
        <v>0</v>
      </c>
      <c r="U32" s="61">
        <f t="shared" si="5"/>
        <v>0</v>
      </c>
      <c r="V32" s="61">
        <f t="shared" si="5"/>
        <v>0</v>
      </c>
      <c r="W32" s="61">
        <f t="shared" si="5"/>
        <v>0</v>
      </c>
      <c r="X32" s="61">
        <f t="shared" si="5"/>
        <v>0</v>
      </c>
      <c r="Y32" s="61">
        <f t="shared" si="5"/>
        <v>0</v>
      </c>
      <c r="Z32" s="61">
        <f t="shared" si="5"/>
        <v>0</v>
      </c>
      <c r="AA32" s="61">
        <f t="shared" si="5"/>
        <v>0</v>
      </c>
      <c r="AB32" s="61">
        <f t="shared" si="5"/>
        <v>0</v>
      </c>
      <c r="AC32" s="61">
        <f t="shared" si="5"/>
        <v>0</v>
      </c>
      <c r="AD32" s="61">
        <f t="shared" si="5"/>
        <v>0</v>
      </c>
      <c r="AE32" s="61">
        <f t="shared" si="5"/>
        <v>0</v>
      </c>
      <c r="AG32" s="64" t="s">
        <v>247</v>
      </c>
      <c r="AH32" s="61">
        <f t="shared" ref="AH32:AW32" si="6">SUM(AH11:AH31)</f>
        <v>0</v>
      </c>
      <c r="AI32" s="61">
        <f t="shared" si="6"/>
        <v>0</v>
      </c>
      <c r="AJ32" s="61">
        <f t="shared" si="6"/>
        <v>8</v>
      </c>
      <c r="AK32" s="96">
        <f t="shared" si="6"/>
        <v>0</v>
      </c>
      <c r="AL32" s="61">
        <f t="shared" si="6"/>
        <v>0</v>
      </c>
      <c r="AM32" s="61">
        <f t="shared" si="6"/>
        <v>0</v>
      </c>
      <c r="AN32" s="61">
        <f t="shared" si="6"/>
        <v>0</v>
      </c>
      <c r="AO32" s="96">
        <f t="shared" si="6"/>
        <v>0</v>
      </c>
      <c r="AP32" s="61">
        <f t="shared" si="6"/>
        <v>0</v>
      </c>
      <c r="AQ32" s="61">
        <f t="shared" si="6"/>
        <v>0</v>
      </c>
      <c r="AR32" s="61">
        <f t="shared" si="6"/>
        <v>0</v>
      </c>
      <c r="AS32" s="96">
        <f t="shared" si="6"/>
        <v>0</v>
      </c>
      <c r="AT32" s="61">
        <f t="shared" si="6"/>
        <v>0</v>
      </c>
      <c r="AU32" s="61">
        <f t="shared" si="6"/>
        <v>0</v>
      </c>
      <c r="AV32" s="61">
        <f t="shared" si="6"/>
        <v>0</v>
      </c>
      <c r="AW32" s="96">
        <f t="shared" si="6"/>
        <v>0</v>
      </c>
      <c r="AX32" s="90">
        <f t="shared" ref="AX32:BK32" si="7">SUM(AX11:AX31)</f>
        <v>8</v>
      </c>
      <c r="AY32" s="68">
        <f t="shared" si="7"/>
        <v>0</v>
      </c>
      <c r="AZ32" s="61">
        <f t="shared" si="7"/>
        <v>0</v>
      </c>
      <c r="BA32" s="61">
        <f t="shared" si="7"/>
        <v>0</v>
      </c>
      <c r="BB32" s="61">
        <f t="shared" si="7"/>
        <v>0</v>
      </c>
      <c r="BC32" s="61">
        <f t="shared" si="7"/>
        <v>0</v>
      </c>
      <c r="BD32" s="61">
        <f t="shared" si="7"/>
        <v>0</v>
      </c>
      <c r="BE32" s="61">
        <f t="shared" si="7"/>
        <v>0</v>
      </c>
      <c r="BF32" s="61">
        <f t="shared" si="7"/>
        <v>0</v>
      </c>
      <c r="BG32" s="61">
        <f t="shared" si="7"/>
        <v>0</v>
      </c>
      <c r="BH32" s="61">
        <f t="shared" si="7"/>
        <v>0</v>
      </c>
      <c r="BI32" s="61">
        <f t="shared" si="7"/>
        <v>0</v>
      </c>
      <c r="BJ32" s="61">
        <f t="shared" si="7"/>
        <v>0</v>
      </c>
      <c r="BK32" s="61">
        <f t="shared" si="7"/>
        <v>0</v>
      </c>
    </row>
    <row r="34" spans="1:63" x14ac:dyDescent="0.25">
      <c r="A34" s="65" t="s">
        <v>206</v>
      </c>
      <c r="B34" s="476"/>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6"/>
      <c r="AZ34" s="476"/>
      <c r="BA34" s="476"/>
      <c r="BB34" s="476"/>
      <c r="BC34" s="476"/>
      <c r="BD34" s="476"/>
      <c r="BE34" s="476"/>
      <c r="BF34" s="476"/>
      <c r="BG34" s="476"/>
      <c r="BH34" s="476"/>
      <c r="BI34" s="476"/>
      <c r="BJ34" s="476"/>
      <c r="BK34" s="476"/>
    </row>
    <row r="35" spans="1:63" x14ac:dyDescent="0.25">
      <c r="A35" s="66" t="s">
        <v>207</v>
      </c>
      <c r="B35" s="474" t="s">
        <v>93</v>
      </c>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7"/>
      <c r="AW35" s="477"/>
      <c r="AX35" s="477"/>
      <c r="AY35" s="477"/>
      <c r="AZ35" s="477"/>
      <c r="BA35" s="477"/>
      <c r="BB35" s="477"/>
      <c r="BC35" s="477"/>
      <c r="BD35" s="477"/>
      <c r="BE35" s="477"/>
      <c r="BF35" s="477"/>
      <c r="BG35" s="477"/>
      <c r="BH35" s="477"/>
      <c r="BI35" s="477"/>
      <c r="BJ35" s="477"/>
      <c r="BK35" s="475"/>
    </row>
    <row r="37" spans="1:63" ht="30" customHeight="1" x14ac:dyDescent="0.25">
      <c r="A37" s="472" t="s">
        <v>208</v>
      </c>
      <c r="B37" s="93" t="s">
        <v>27</v>
      </c>
      <c r="C37" s="93" t="s">
        <v>28</v>
      </c>
      <c r="D37" s="474" t="s">
        <v>29</v>
      </c>
      <c r="E37" s="475"/>
      <c r="F37" s="93" t="s">
        <v>30</v>
      </c>
      <c r="G37" s="93" t="s">
        <v>31</v>
      </c>
      <c r="H37" s="474" t="s">
        <v>32</v>
      </c>
      <c r="I37" s="475"/>
      <c r="J37" s="93" t="s">
        <v>33</v>
      </c>
      <c r="K37" s="93" t="s">
        <v>34</v>
      </c>
      <c r="L37" s="474" t="s">
        <v>35</v>
      </c>
      <c r="M37" s="475"/>
      <c r="N37" s="93" t="s">
        <v>36</v>
      </c>
      <c r="O37" s="93" t="s">
        <v>37</v>
      </c>
      <c r="P37" s="474" t="s">
        <v>38</v>
      </c>
      <c r="Q37" s="475"/>
      <c r="R37" s="474" t="s">
        <v>209</v>
      </c>
      <c r="S37" s="475"/>
      <c r="T37" s="474" t="s">
        <v>210</v>
      </c>
      <c r="U37" s="477"/>
      <c r="V37" s="477"/>
      <c r="W37" s="477"/>
      <c r="X37" s="477"/>
      <c r="Y37" s="475"/>
      <c r="Z37" s="474" t="s">
        <v>211</v>
      </c>
      <c r="AA37" s="477"/>
      <c r="AB37" s="477"/>
      <c r="AC37" s="477"/>
      <c r="AD37" s="477"/>
      <c r="AE37" s="475"/>
      <c r="AG37" s="472" t="s">
        <v>208</v>
      </c>
      <c r="AH37" s="93" t="s">
        <v>27</v>
      </c>
      <c r="AI37" s="93" t="s">
        <v>28</v>
      </c>
      <c r="AJ37" s="474" t="s">
        <v>29</v>
      </c>
      <c r="AK37" s="475"/>
      <c r="AL37" s="93" t="s">
        <v>30</v>
      </c>
      <c r="AM37" s="93" t="s">
        <v>31</v>
      </c>
      <c r="AN37" s="474" t="s">
        <v>32</v>
      </c>
      <c r="AO37" s="475"/>
      <c r="AP37" s="93" t="s">
        <v>33</v>
      </c>
      <c r="AQ37" s="93" t="s">
        <v>34</v>
      </c>
      <c r="AR37" s="474" t="s">
        <v>35</v>
      </c>
      <c r="AS37" s="475"/>
      <c r="AT37" s="93" t="s">
        <v>36</v>
      </c>
      <c r="AU37" s="93" t="s">
        <v>37</v>
      </c>
      <c r="AV37" s="474" t="s">
        <v>38</v>
      </c>
      <c r="AW37" s="475"/>
      <c r="AX37" s="474" t="s">
        <v>209</v>
      </c>
      <c r="AY37" s="475"/>
      <c r="AZ37" s="474" t="s">
        <v>210</v>
      </c>
      <c r="BA37" s="477"/>
      <c r="BB37" s="477"/>
      <c r="BC37" s="477"/>
      <c r="BD37" s="477"/>
      <c r="BE37" s="475"/>
      <c r="BF37" s="474" t="s">
        <v>211</v>
      </c>
      <c r="BG37" s="477"/>
      <c r="BH37" s="477"/>
      <c r="BI37" s="477"/>
      <c r="BJ37" s="477"/>
      <c r="BK37" s="475"/>
    </row>
    <row r="38" spans="1:63" ht="36" customHeight="1" x14ac:dyDescent="0.25">
      <c r="A38" s="473"/>
      <c r="B38" s="42" t="s">
        <v>212</v>
      </c>
      <c r="C38" s="42" t="s">
        <v>212</v>
      </c>
      <c r="D38" s="42" t="s">
        <v>212</v>
      </c>
      <c r="E38" s="42" t="s">
        <v>213</v>
      </c>
      <c r="F38" s="42" t="s">
        <v>212</v>
      </c>
      <c r="G38" s="42" t="s">
        <v>212</v>
      </c>
      <c r="H38" s="42" t="s">
        <v>212</v>
      </c>
      <c r="I38" s="42" t="s">
        <v>213</v>
      </c>
      <c r="J38" s="42" t="s">
        <v>212</v>
      </c>
      <c r="K38" s="42" t="s">
        <v>212</v>
      </c>
      <c r="L38" s="42" t="s">
        <v>212</v>
      </c>
      <c r="M38" s="42" t="s">
        <v>213</v>
      </c>
      <c r="N38" s="42" t="s">
        <v>212</v>
      </c>
      <c r="O38" s="42" t="s">
        <v>212</v>
      </c>
      <c r="P38" s="42" t="s">
        <v>212</v>
      </c>
      <c r="Q38" s="42" t="s">
        <v>213</v>
      </c>
      <c r="R38" s="42" t="s">
        <v>212</v>
      </c>
      <c r="S38" s="42" t="s">
        <v>213</v>
      </c>
      <c r="T38" s="86" t="s">
        <v>214</v>
      </c>
      <c r="U38" s="86" t="s">
        <v>215</v>
      </c>
      <c r="V38" s="86" t="s">
        <v>216</v>
      </c>
      <c r="W38" s="86" t="s">
        <v>217</v>
      </c>
      <c r="X38" s="87" t="s">
        <v>218</v>
      </c>
      <c r="Y38" s="86" t="s">
        <v>219</v>
      </c>
      <c r="Z38" s="42" t="s">
        <v>220</v>
      </c>
      <c r="AA38" s="59" t="s">
        <v>221</v>
      </c>
      <c r="AB38" s="42" t="s">
        <v>222</v>
      </c>
      <c r="AC38" s="42" t="s">
        <v>223</v>
      </c>
      <c r="AD38" s="42" t="s">
        <v>224</v>
      </c>
      <c r="AE38" s="42" t="s">
        <v>225</v>
      </c>
      <c r="AG38" s="473"/>
      <c r="AH38" s="42" t="s">
        <v>212</v>
      </c>
      <c r="AI38" s="42" t="s">
        <v>212</v>
      </c>
      <c r="AJ38" s="42" t="s">
        <v>212</v>
      </c>
      <c r="AK38" s="42" t="s">
        <v>213</v>
      </c>
      <c r="AL38" s="42" t="s">
        <v>212</v>
      </c>
      <c r="AM38" s="42" t="s">
        <v>212</v>
      </c>
      <c r="AN38" s="42" t="s">
        <v>212</v>
      </c>
      <c r="AO38" s="42" t="s">
        <v>213</v>
      </c>
      <c r="AP38" s="42" t="s">
        <v>212</v>
      </c>
      <c r="AQ38" s="42" t="s">
        <v>212</v>
      </c>
      <c r="AR38" s="42" t="s">
        <v>212</v>
      </c>
      <c r="AS38" s="42" t="s">
        <v>213</v>
      </c>
      <c r="AT38" s="42" t="s">
        <v>212</v>
      </c>
      <c r="AU38" s="42" t="s">
        <v>212</v>
      </c>
      <c r="AV38" s="42" t="s">
        <v>212</v>
      </c>
      <c r="AW38" s="42" t="s">
        <v>213</v>
      </c>
      <c r="AX38" s="42" t="s">
        <v>212</v>
      </c>
      <c r="AY38" s="42" t="s">
        <v>213</v>
      </c>
      <c r="AZ38" s="86" t="s">
        <v>214</v>
      </c>
      <c r="BA38" s="86" t="s">
        <v>215</v>
      </c>
      <c r="BB38" s="86" t="s">
        <v>216</v>
      </c>
      <c r="BC38" s="86" t="s">
        <v>217</v>
      </c>
      <c r="BD38" s="87" t="s">
        <v>218</v>
      </c>
      <c r="BE38" s="86" t="s">
        <v>219</v>
      </c>
      <c r="BF38" s="84" t="s">
        <v>220</v>
      </c>
      <c r="BG38" s="85" t="s">
        <v>221</v>
      </c>
      <c r="BH38" s="84" t="s">
        <v>222</v>
      </c>
      <c r="BI38" s="84" t="s">
        <v>223</v>
      </c>
      <c r="BJ38" s="84" t="s">
        <v>224</v>
      </c>
      <c r="BK38" s="84" t="s">
        <v>225</v>
      </c>
    </row>
    <row r="39" spans="1:63" x14ac:dyDescent="0.25">
      <c r="A39" s="60" t="s">
        <v>226</v>
      </c>
      <c r="B39" s="137">
        <v>0</v>
      </c>
      <c r="C39" s="137">
        <v>0</v>
      </c>
      <c r="D39" s="137">
        <v>0</v>
      </c>
      <c r="E39" s="175">
        <v>154560000</v>
      </c>
      <c r="F39" s="137">
        <v>0</v>
      </c>
      <c r="G39" s="137">
        <v>19</v>
      </c>
      <c r="H39" s="137">
        <v>0</v>
      </c>
      <c r="I39" s="95"/>
      <c r="J39" s="137">
        <v>0</v>
      </c>
      <c r="K39" s="137">
        <v>0</v>
      </c>
      <c r="L39" s="137">
        <v>0</v>
      </c>
      <c r="M39" s="95"/>
      <c r="N39" s="137">
        <v>0</v>
      </c>
      <c r="O39" s="137">
        <v>0</v>
      </c>
      <c r="P39" s="137">
        <v>0</v>
      </c>
      <c r="Q39" s="95"/>
      <c r="R39" s="89">
        <v>19</v>
      </c>
      <c r="S39" s="67">
        <f>+E39+I39+M39+Q39</f>
        <v>154560000</v>
      </c>
      <c r="T39" s="88"/>
      <c r="U39" s="88"/>
      <c r="V39" s="88"/>
      <c r="W39" s="88"/>
      <c r="X39" s="88"/>
      <c r="Y39" s="62"/>
      <c r="Z39" s="62"/>
      <c r="AA39" s="62"/>
      <c r="AB39" s="62"/>
      <c r="AC39" s="62"/>
      <c r="AD39" s="62"/>
      <c r="AE39" s="63"/>
      <c r="AG39" s="60" t="s">
        <v>488</v>
      </c>
      <c r="AH39" s="60"/>
      <c r="AI39" s="60"/>
      <c r="AJ39" s="230">
        <v>1</v>
      </c>
      <c r="AK39" s="95"/>
      <c r="AL39" s="60"/>
      <c r="AM39" s="60"/>
      <c r="AN39" s="60"/>
      <c r="AO39" s="95"/>
      <c r="AP39" s="60"/>
      <c r="AQ39" s="60"/>
      <c r="AR39" s="60"/>
      <c r="AS39" s="95"/>
      <c r="AT39" s="60"/>
      <c r="AU39" s="60"/>
      <c r="AV39" s="60"/>
      <c r="AW39" s="95"/>
      <c r="AX39" s="89">
        <v>1</v>
      </c>
      <c r="AY39" s="67">
        <f>+AK39+AO39+AS39+AW39</f>
        <v>0</v>
      </c>
      <c r="AZ39" s="62"/>
      <c r="BA39" s="62"/>
      <c r="BB39" s="62"/>
      <c r="BC39" s="62"/>
      <c r="BD39" s="62"/>
      <c r="BE39" s="62"/>
      <c r="BF39" s="62"/>
      <c r="BG39" s="62"/>
      <c r="BH39" s="62"/>
      <c r="BI39" s="62"/>
      <c r="BJ39" s="62"/>
      <c r="BK39" s="63"/>
    </row>
    <row r="40" spans="1:63" x14ac:dyDescent="0.25">
      <c r="A40" s="60" t="s">
        <v>227</v>
      </c>
      <c r="B40" s="60"/>
      <c r="C40" s="60"/>
      <c r="D40" s="60"/>
      <c r="E40" s="95"/>
      <c r="F40" s="60"/>
      <c r="G40" s="60"/>
      <c r="H40" s="60"/>
      <c r="I40" s="95"/>
      <c r="J40" s="60"/>
      <c r="K40" s="60"/>
      <c r="L40" s="60"/>
      <c r="M40" s="95"/>
      <c r="N40" s="60"/>
      <c r="O40" s="60"/>
      <c r="P40" s="60"/>
      <c r="Q40" s="95"/>
      <c r="R40" s="89">
        <f t="shared" ref="R40:R59" si="8">B40+C40+D40+F40+G40+H40+J40+K40+L40+N40+O40+P40</f>
        <v>0</v>
      </c>
      <c r="S40" s="67">
        <f t="shared" ref="S40:S59" si="9">+E40+I40+M40+Q40</f>
        <v>0</v>
      </c>
      <c r="T40" s="88"/>
      <c r="U40" s="88"/>
      <c r="V40" s="88"/>
      <c r="W40" s="88"/>
      <c r="X40" s="88"/>
      <c r="Y40" s="62"/>
      <c r="Z40" s="62"/>
      <c r="AA40" s="62"/>
      <c r="AB40" s="62"/>
      <c r="AC40" s="62"/>
      <c r="AD40" s="62"/>
      <c r="AE40" s="62"/>
      <c r="AG40" s="60" t="s">
        <v>227</v>
      </c>
      <c r="AH40" s="60">
        <v>0</v>
      </c>
      <c r="AI40" s="178"/>
      <c r="AJ40" s="178"/>
      <c r="AK40" s="95"/>
      <c r="AL40" s="60"/>
      <c r="AM40" s="60"/>
      <c r="AN40" s="60"/>
      <c r="AO40" s="95"/>
      <c r="AP40" s="60"/>
      <c r="AQ40" s="60"/>
      <c r="AR40" s="60"/>
      <c r="AS40" s="95"/>
      <c r="AT40" s="60"/>
      <c r="AU40" s="60"/>
      <c r="AV40" s="60"/>
      <c r="AW40" s="95"/>
      <c r="AX40" s="89"/>
      <c r="AY40" s="67">
        <f t="shared" ref="AY40:AY59" si="10">+AK40+AO40+AS40+AW40</f>
        <v>0</v>
      </c>
      <c r="AZ40" s="62"/>
      <c r="BA40" s="62"/>
      <c r="BB40" s="62"/>
      <c r="BC40" s="62"/>
      <c r="BD40" s="62"/>
      <c r="BE40" s="62"/>
      <c r="BF40" s="62"/>
      <c r="BG40" s="62"/>
      <c r="BH40" s="62"/>
      <c r="BI40" s="62"/>
      <c r="BJ40" s="62"/>
      <c r="BK40" s="62"/>
    </row>
    <row r="41" spans="1:63" x14ac:dyDescent="0.25">
      <c r="A41" s="60" t="s">
        <v>228</v>
      </c>
      <c r="B41" s="60"/>
      <c r="C41" s="60"/>
      <c r="D41" s="60"/>
      <c r="E41" s="95"/>
      <c r="F41" s="60"/>
      <c r="G41" s="60"/>
      <c r="H41" s="60"/>
      <c r="I41" s="95"/>
      <c r="J41" s="60"/>
      <c r="K41" s="60"/>
      <c r="L41" s="60"/>
      <c r="M41" s="95"/>
      <c r="N41" s="60"/>
      <c r="O41" s="60"/>
      <c r="P41" s="60"/>
      <c r="Q41" s="95"/>
      <c r="R41" s="89">
        <f t="shared" si="8"/>
        <v>0</v>
      </c>
      <c r="S41" s="67">
        <f t="shared" si="9"/>
        <v>0</v>
      </c>
      <c r="T41" s="88"/>
      <c r="U41" s="88"/>
      <c r="V41" s="88"/>
      <c r="W41" s="88"/>
      <c r="X41" s="88"/>
      <c r="Y41" s="62"/>
      <c r="Z41" s="62"/>
      <c r="AA41" s="62"/>
      <c r="AB41" s="62"/>
      <c r="AC41" s="62"/>
      <c r="AD41" s="62"/>
      <c r="AE41" s="62"/>
      <c r="AG41" s="60" t="s">
        <v>228</v>
      </c>
      <c r="AH41" s="60">
        <v>0</v>
      </c>
      <c r="AI41" s="178">
        <v>1</v>
      </c>
      <c r="AJ41" s="178"/>
      <c r="AK41" s="95"/>
      <c r="AL41" s="60"/>
      <c r="AM41" s="60"/>
      <c r="AN41" s="60"/>
      <c r="AO41" s="95"/>
      <c r="AP41" s="60"/>
      <c r="AQ41" s="60"/>
      <c r="AR41" s="60"/>
      <c r="AS41" s="95"/>
      <c r="AT41" s="60"/>
      <c r="AU41" s="60"/>
      <c r="AV41" s="60"/>
      <c r="AW41" s="95"/>
      <c r="AX41" s="89">
        <v>1</v>
      </c>
      <c r="AY41" s="67">
        <f t="shared" si="10"/>
        <v>0</v>
      </c>
      <c r="AZ41" s="62"/>
      <c r="BA41" s="62"/>
      <c r="BB41" s="62"/>
      <c r="BC41" s="62"/>
      <c r="BD41" s="62"/>
      <c r="BE41" s="62"/>
      <c r="BF41" s="62"/>
      <c r="BG41" s="62"/>
      <c r="BH41" s="62"/>
      <c r="BI41" s="62"/>
      <c r="BJ41" s="62"/>
      <c r="BK41" s="62"/>
    </row>
    <row r="42" spans="1:63" x14ac:dyDescent="0.25">
      <c r="A42" s="60" t="s">
        <v>229</v>
      </c>
      <c r="B42" s="60"/>
      <c r="C42" s="60"/>
      <c r="D42" s="60"/>
      <c r="E42" s="95"/>
      <c r="F42" s="60"/>
      <c r="G42" s="60"/>
      <c r="H42" s="60"/>
      <c r="I42" s="95"/>
      <c r="J42" s="60"/>
      <c r="K42" s="60"/>
      <c r="L42" s="60"/>
      <c r="M42" s="95"/>
      <c r="N42" s="60"/>
      <c r="O42" s="60"/>
      <c r="P42" s="60"/>
      <c r="Q42" s="95"/>
      <c r="R42" s="89">
        <f t="shared" si="8"/>
        <v>0</v>
      </c>
      <c r="S42" s="67">
        <f t="shared" si="9"/>
        <v>0</v>
      </c>
      <c r="T42" s="88"/>
      <c r="U42" s="88"/>
      <c r="V42" s="88"/>
      <c r="W42" s="88"/>
      <c r="X42" s="88"/>
      <c r="Y42" s="62"/>
      <c r="Z42" s="62"/>
      <c r="AA42" s="62"/>
      <c r="AB42" s="62"/>
      <c r="AC42" s="62"/>
      <c r="AD42" s="62"/>
      <c r="AE42" s="62"/>
      <c r="AG42" s="60" t="s">
        <v>229</v>
      </c>
      <c r="AH42" s="60">
        <v>0</v>
      </c>
      <c r="AI42" s="178">
        <v>1</v>
      </c>
      <c r="AJ42" s="178">
        <v>1</v>
      </c>
      <c r="AK42" s="95"/>
      <c r="AL42" s="60"/>
      <c r="AM42" s="60"/>
      <c r="AN42" s="60"/>
      <c r="AO42" s="95"/>
      <c r="AP42" s="60"/>
      <c r="AQ42" s="60"/>
      <c r="AR42" s="60"/>
      <c r="AS42" s="95"/>
      <c r="AT42" s="60"/>
      <c r="AU42" s="60"/>
      <c r="AV42" s="60"/>
      <c r="AW42" s="95"/>
      <c r="AX42" s="89">
        <v>1</v>
      </c>
      <c r="AY42" s="67">
        <f t="shared" si="10"/>
        <v>0</v>
      </c>
      <c r="AZ42" s="62"/>
      <c r="BA42" s="62"/>
      <c r="BB42" s="62"/>
      <c r="BC42" s="62"/>
      <c r="BD42" s="62"/>
      <c r="BE42" s="62"/>
      <c r="BF42" s="62"/>
      <c r="BG42" s="62"/>
      <c r="BH42" s="62"/>
      <c r="BI42" s="62"/>
      <c r="BJ42" s="62"/>
      <c r="BK42" s="62"/>
    </row>
    <row r="43" spans="1:63" x14ac:dyDescent="0.25">
      <c r="A43" s="60" t="s">
        <v>230</v>
      </c>
      <c r="B43" s="60"/>
      <c r="C43" s="60"/>
      <c r="D43" s="60"/>
      <c r="E43" s="95"/>
      <c r="F43" s="60"/>
      <c r="G43" s="60"/>
      <c r="H43" s="60"/>
      <c r="I43" s="95"/>
      <c r="J43" s="60"/>
      <c r="K43" s="60"/>
      <c r="L43" s="60"/>
      <c r="M43" s="95"/>
      <c r="N43" s="60"/>
      <c r="O43" s="60"/>
      <c r="P43" s="60"/>
      <c r="Q43" s="95"/>
      <c r="R43" s="89">
        <f t="shared" si="8"/>
        <v>0</v>
      </c>
      <c r="S43" s="67">
        <f t="shared" si="9"/>
        <v>0</v>
      </c>
      <c r="T43" s="88"/>
      <c r="U43" s="88"/>
      <c r="V43" s="88"/>
      <c r="W43" s="88"/>
      <c r="X43" s="88"/>
      <c r="Y43" s="62"/>
      <c r="Z43" s="62"/>
      <c r="AA43" s="62"/>
      <c r="AB43" s="62"/>
      <c r="AC43" s="62"/>
      <c r="AD43" s="62"/>
      <c r="AE43" s="62"/>
      <c r="AG43" s="60" t="s">
        <v>230</v>
      </c>
      <c r="AH43" s="60">
        <v>0</v>
      </c>
      <c r="AI43" s="178"/>
      <c r="AJ43" s="178">
        <v>1</v>
      </c>
      <c r="AK43" s="95"/>
      <c r="AL43" s="60"/>
      <c r="AM43" s="60"/>
      <c r="AN43" s="60"/>
      <c r="AO43" s="95"/>
      <c r="AP43" s="60"/>
      <c r="AQ43" s="60"/>
      <c r="AR43" s="60"/>
      <c r="AS43" s="95"/>
      <c r="AT43" s="60"/>
      <c r="AU43" s="60"/>
      <c r="AV43" s="60"/>
      <c r="AW43" s="95"/>
      <c r="AX43" s="89">
        <v>1</v>
      </c>
      <c r="AY43" s="67">
        <f t="shared" si="10"/>
        <v>0</v>
      </c>
      <c r="AZ43" s="62"/>
      <c r="BA43" s="62"/>
      <c r="BB43" s="62"/>
      <c r="BC43" s="62"/>
      <c r="BD43" s="62"/>
      <c r="BE43" s="62"/>
      <c r="BF43" s="62"/>
      <c r="BG43" s="62"/>
      <c r="BH43" s="62"/>
      <c r="BI43" s="62"/>
      <c r="BJ43" s="62"/>
      <c r="BK43" s="62"/>
    </row>
    <row r="44" spans="1:63" x14ac:dyDescent="0.25">
      <c r="A44" s="60" t="s">
        <v>231</v>
      </c>
      <c r="B44" s="60"/>
      <c r="C44" s="60"/>
      <c r="D44" s="60"/>
      <c r="E44" s="95"/>
      <c r="F44" s="60"/>
      <c r="G44" s="60"/>
      <c r="H44" s="60"/>
      <c r="I44" s="95"/>
      <c r="J44" s="60"/>
      <c r="K44" s="60"/>
      <c r="L44" s="60"/>
      <c r="M44" s="95"/>
      <c r="N44" s="60"/>
      <c r="O44" s="60"/>
      <c r="P44" s="60"/>
      <c r="Q44" s="95"/>
      <c r="R44" s="89">
        <f t="shared" si="8"/>
        <v>0</v>
      </c>
      <c r="S44" s="67">
        <f t="shared" si="9"/>
        <v>0</v>
      </c>
      <c r="T44" s="88"/>
      <c r="U44" s="88"/>
      <c r="V44" s="88"/>
      <c r="W44" s="88"/>
      <c r="X44" s="88"/>
      <c r="Y44" s="62"/>
      <c r="Z44" s="62"/>
      <c r="AA44" s="62"/>
      <c r="AB44" s="62"/>
      <c r="AC44" s="62"/>
      <c r="AD44" s="62"/>
      <c r="AE44" s="62"/>
      <c r="AG44" s="60" t="s">
        <v>231</v>
      </c>
      <c r="AH44" s="60">
        <v>0</v>
      </c>
      <c r="AI44" s="178"/>
      <c r="AJ44" s="178"/>
      <c r="AK44" s="95"/>
      <c r="AL44" s="60"/>
      <c r="AM44" s="60"/>
      <c r="AN44" s="60"/>
      <c r="AO44" s="95"/>
      <c r="AP44" s="60"/>
      <c r="AQ44" s="60"/>
      <c r="AR44" s="60"/>
      <c r="AS44" s="95"/>
      <c r="AT44" s="60"/>
      <c r="AU44" s="60"/>
      <c r="AV44" s="60"/>
      <c r="AW44" s="95"/>
      <c r="AX44" s="89"/>
      <c r="AY44" s="67">
        <f t="shared" si="10"/>
        <v>0</v>
      </c>
      <c r="AZ44" s="62"/>
      <c r="BA44" s="62"/>
      <c r="BB44" s="62"/>
      <c r="BC44" s="62"/>
      <c r="BD44" s="62"/>
      <c r="BE44" s="62"/>
      <c r="BF44" s="62"/>
      <c r="BG44" s="62"/>
      <c r="BH44" s="62"/>
      <c r="BI44" s="62"/>
      <c r="BJ44" s="62"/>
      <c r="BK44" s="62"/>
    </row>
    <row r="45" spans="1:63" x14ac:dyDescent="0.25">
      <c r="A45" s="60" t="s">
        <v>232</v>
      </c>
      <c r="B45" s="60"/>
      <c r="C45" s="60"/>
      <c r="D45" s="60"/>
      <c r="E45" s="95"/>
      <c r="F45" s="60"/>
      <c r="G45" s="60"/>
      <c r="H45" s="60"/>
      <c r="I45" s="95"/>
      <c r="J45" s="60"/>
      <c r="K45" s="60"/>
      <c r="L45" s="60"/>
      <c r="M45" s="95"/>
      <c r="N45" s="60"/>
      <c r="O45" s="60"/>
      <c r="P45" s="60"/>
      <c r="Q45" s="95"/>
      <c r="R45" s="89">
        <f t="shared" si="8"/>
        <v>0</v>
      </c>
      <c r="S45" s="67">
        <f t="shared" si="9"/>
        <v>0</v>
      </c>
      <c r="T45" s="88"/>
      <c r="U45" s="88"/>
      <c r="V45" s="88"/>
      <c r="W45" s="88"/>
      <c r="X45" s="88"/>
      <c r="Y45" s="62"/>
      <c r="Z45" s="62"/>
      <c r="AA45" s="62"/>
      <c r="AB45" s="62"/>
      <c r="AC45" s="62"/>
      <c r="AD45" s="62"/>
      <c r="AE45" s="62"/>
      <c r="AG45" s="60" t="s">
        <v>232</v>
      </c>
      <c r="AH45" s="60">
        <v>0</v>
      </c>
      <c r="AI45" s="178"/>
      <c r="AJ45" s="178">
        <v>1</v>
      </c>
      <c r="AK45" s="95"/>
      <c r="AL45" s="60"/>
      <c r="AM45" s="60"/>
      <c r="AN45" s="60"/>
      <c r="AO45" s="95"/>
      <c r="AP45" s="60"/>
      <c r="AQ45" s="60"/>
      <c r="AR45" s="60"/>
      <c r="AS45" s="95"/>
      <c r="AT45" s="60"/>
      <c r="AU45" s="60"/>
      <c r="AV45" s="60"/>
      <c r="AW45" s="95"/>
      <c r="AX45" s="89">
        <v>1</v>
      </c>
      <c r="AY45" s="67">
        <f t="shared" si="10"/>
        <v>0</v>
      </c>
      <c r="AZ45" s="62"/>
      <c r="BA45" s="62"/>
      <c r="BB45" s="62"/>
      <c r="BC45" s="62"/>
      <c r="BD45" s="62"/>
      <c r="BE45" s="62"/>
      <c r="BF45" s="62"/>
      <c r="BG45" s="62"/>
      <c r="BH45" s="62"/>
      <c r="BI45" s="62"/>
      <c r="BJ45" s="62"/>
      <c r="BK45" s="62"/>
    </row>
    <row r="46" spans="1:63" x14ac:dyDescent="0.25">
      <c r="A46" s="60" t="s">
        <v>233</v>
      </c>
      <c r="B46" s="60"/>
      <c r="C46" s="60"/>
      <c r="D46" s="60"/>
      <c r="E46" s="95"/>
      <c r="F46" s="60"/>
      <c r="G46" s="60"/>
      <c r="H46" s="60"/>
      <c r="I46" s="95"/>
      <c r="J46" s="60"/>
      <c r="K46" s="60"/>
      <c r="L46" s="60"/>
      <c r="M46" s="95"/>
      <c r="N46" s="60"/>
      <c r="O46" s="60"/>
      <c r="P46" s="60"/>
      <c r="Q46" s="95"/>
      <c r="R46" s="89">
        <f t="shared" si="8"/>
        <v>0</v>
      </c>
      <c r="S46" s="67">
        <f t="shared" si="9"/>
        <v>0</v>
      </c>
      <c r="T46" s="88"/>
      <c r="U46" s="88"/>
      <c r="V46" s="88"/>
      <c r="W46" s="88"/>
      <c r="X46" s="88"/>
      <c r="Y46" s="62"/>
      <c r="Z46" s="62"/>
      <c r="AA46" s="62"/>
      <c r="AB46" s="62"/>
      <c r="AC46" s="62"/>
      <c r="AD46" s="62"/>
      <c r="AE46" s="62"/>
      <c r="AG46" s="60" t="s">
        <v>233</v>
      </c>
      <c r="AH46" s="60">
        <v>0</v>
      </c>
      <c r="AI46" s="178">
        <v>1</v>
      </c>
      <c r="AJ46" s="178"/>
      <c r="AK46" s="95"/>
      <c r="AL46" s="60"/>
      <c r="AM46" s="60"/>
      <c r="AN46" s="60"/>
      <c r="AO46" s="95"/>
      <c r="AP46" s="60"/>
      <c r="AQ46" s="60"/>
      <c r="AR46" s="60"/>
      <c r="AS46" s="95"/>
      <c r="AT46" s="60"/>
      <c r="AU46" s="60"/>
      <c r="AV46" s="60"/>
      <c r="AW46" s="95"/>
      <c r="AX46" s="89">
        <v>1</v>
      </c>
      <c r="AY46" s="67">
        <f t="shared" si="10"/>
        <v>0</v>
      </c>
      <c r="AZ46" s="62"/>
      <c r="BA46" s="62"/>
      <c r="BB46" s="62"/>
      <c r="BC46" s="62"/>
      <c r="BD46" s="62"/>
      <c r="BE46" s="62"/>
      <c r="BF46" s="62"/>
      <c r="BG46" s="62"/>
      <c r="BH46" s="62"/>
      <c r="BI46" s="62"/>
      <c r="BJ46" s="62"/>
      <c r="BK46" s="62"/>
    </row>
    <row r="47" spans="1:63" x14ac:dyDescent="0.25">
      <c r="A47" s="60" t="s">
        <v>234</v>
      </c>
      <c r="B47" s="60"/>
      <c r="C47" s="60"/>
      <c r="D47" s="60"/>
      <c r="E47" s="95"/>
      <c r="F47" s="60"/>
      <c r="G47" s="60"/>
      <c r="H47" s="60"/>
      <c r="I47" s="95"/>
      <c r="J47" s="60"/>
      <c r="K47" s="60"/>
      <c r="L47" s="60"/>
      <c r="M47" s="95"/>
      <c r="N47" s="60"/>
      <c r="O47" s="60"/>
      <c r="P47" s="60"/>
      <c r="Q47" s="95"/>
      <c r="R47" s="89">
        <f t="shared" si="8"/>
        <v>0</v>
      </c>
      <c r="S47" s="67">
        <f t="shared" si="9"/>
        <v>0</v>
      </c>
      <c r="T47" s="88"/>
      <c r="U47" s="88"/>
      <c r="V47" s="88"/>
      <c r="W47" s="88"/>
      <c r="X47" s="88"/>
      <c r="Y47" s="62"/>
      <c r="Z47" s="62"/>
      <c r="AA47" s="62"/>
      <c r="AB47" s="62"/>
      <c r="AC47" s="62"/>
      <c r="AD47" s="62"/>
      <c r="AE47" s="62"/>
      <c r="AG47" s="60" t="s">
        <v>234</v>
      </c>
      <c r="AH47" s="60">
        <v>0</v>
      </c>
      <c r="AI47" s="178">
        <v>1</v>
      </c>
      <c r="AJ47" s="178">
        <v>1</v>
      </c>
      <c r="AK47" s="95"/>
      <c r="AL47" s="60"/>
      <c r="AM47" s="60"/>
      <c r="AN47" s="60"/>
      <c r="AO47" s="95"/>
      <c r="AP47" s="60"/>
      <c r="AQ47" s="60"/>
      <c r="AR47" s="60"/>
      <c r="AS47" s="95"/>
      <c r="AT47" s="60"/>
      <c r="AU47" s="60"/>
      <c r="AV47" s="60"/>
      <c r="AW47" s="95"/>
      <c r="AX47" s="89">
        <v>1</v>
      </c>
      <c r="AY47" s="67">
        <f t="shared" si="10"/>
        <v>0</v>
      </c>
      <c r="AZ47" s="62"/>
      <c r="BA47" s="62"/>
      <c r="BB47" s="62"/>
      <c r="BC47" s="62"/>
      <c r="BD47" s="62"/>
      <c r="BE47" s="62"/>
      <c r="BF47" s="62"/>
      <c r="BG47" s="62"/>
      <c r="BH47" s="62"/>
      <c r="BI47" s="60"/>
      <c r="BJ47" s="60"/>
      <c r="BK47" s="60"/>
    </row>
    <row r="48" spans="1:63" x14ac:dyDescent="0.25">
      <c r="A48" s="60" t="s">
        <v>235</v>
      </c>
      <c r="B48" s="60"/>
      <c r="C48" s="60"/>
      <c r="D48" s="60"/>
      <c r="E48" s="95"/>
      <c r="F48" s="60"/>
      <c r="G48" s="60"/>
      <c r="H48" s="60"/>
      <c r="I48" s="95"/>
      <c r="J48" s="60"/>
      <c r="K48" s="60"/>
      <c r="L48" s="60"/>
      <c r="M48" s="95"/>
      <c r="N48" s="60"/>
      <c r="O48" s="60"/>
      <c r="P48" s="60"/>
      <c r="Q48" s="95"/>
      <c r="R48" s="89">
        <f t="shared" si="8"/>
        <v>0</v>
      </c>
      <c r="S48" s="67">
        <f t="shared" si="9"/>
        <v>0</v>
      </c>
      <c r="T48" s="88"/>
      <c r="U48" s="88"/>
      <c r="V48" s="88"/>
      <c r="W48" s="88"/>
      <c r="X48" s="88"/>
      <c r="Y48" s="62"/>
      <c r="Z48" s="62"/>
      <c r="AA48" s="62"/>
      <c r="AB48" s="62"/>
      <c r="AC48" s="62"/>
      <c r="AD48" s="62"/>
      <c r="AE48" s="62"/>
      <c r="AG48" s="60" t="s">
        <v>235</v>
      </c>
      <c r="AH48" s="60">
        <v>0</v>
      </c>
      <c r="AI48" s="178"/>
      <c r="AJ48" s="178">
        <v>1</v>
      </c>
      <c r="AK48" s="95"/>
      <c r="AL48" s="60"/>
      <c r="AM48" s="60"/>
      <c r="AN48" s="60"/>
      <c r="AO48" s="95"/>
      <c r="AP48" s="60"/>
      <c r="AQ48" s="60"/>
      <c r="AR48" s="60"/>
      <c r="AS48" s="95"/>
      <c r="AT48" s="60"/>
      <c r="AU48" s="60"/>
      <c r="AV48" s="60"/>
      <c r="AW48" s="95"/>
      <c r="AX48" s="89">
        <v>1</v>
      </c>
      <c r="AY48" s="67">
        <f t="shared" si="10"/>
        <v>0</v>
      </c>
      <c r="AZ48" s="62"/>
      <c r="BA48" s="62"/>
      <c r="BB48" s="62"/>
      <c r="BC48" s="62"/>
      <c r="BD48" s="62"/>
      <c r="BE48" s="62"/>
      <c r="BF48" s="62"/>
      <c r="BG48" s="62"/>
      <c r="BH48" s="62"/>
      <c r="BI48" s="60"/>
      <c r="BJ48" s="60"/>
      <c r="BK48" s="60"/>
    </row>
    <row r="49" spans="1:63" x14ac:dyDescent="0.25">
      <c r="A49" s="60" t="s">
        <v>236</v>
      </c>
      <c r="B49" s="60"/>
      <c r="C49" s="60"/>
      <c r="D49" s="60"/>
      <c r="E49" s="95"/>
      <c r="F49" s="60"/>
      <c r="G49" s="60"/>
      <c r="H49" s="60"/>
      <c r="I49" s="95"/>
      <c r="J49" s="60"/>
      <c r="K49" s="60"/>
      <c r="L49" s="60"/>
      <c r="M49" s="95"/>
      <c r="N49" s="60"/>
      <c r="O49" s="60"/>
      <c r="P49" s="60"/>
      <c r="Q49" s="95"/>
      <c r="R49" s="89">
        <f t="shared" si="8"/>
        <v>0</v>
      </c>
      <c r="S49" s="67">
        <f t="shared" si="9"/>
        <v>0</v>
      </c>
      <c r="T49" s="88"/>
      <c r="U49" s="88"/>
      <c r="V49" s="88"/>
      <c r="W49" s="88"/>
      <c r="X49" s="88"/>
      <c r="Y49" s="62"/>
      <c r="Z49" s="62"/>
      <c r="AA49" s="62"/>
      <c r="AB49" s="62"/>
      <c r="AC49" s="62"/>
      <c r="AD49" s="62"/>
      <c r="AE49" s="62"/>
      <c r="AG49" s="60" t="s">
        <v>236</v>
      </c>
      <c r="AH49" s="60">
        <v>0</v>
      </c>
      <c r="AI49" s="178"/>
      <c r="AJ49" s="178"/>
      <c r="AK49" s="95"/>
      <c r="AL49" s="60"/>
      <c r="AM49" s="60"/>
      <c r="AN49" s="60"/>
      <c r="AO49" s="95"/>
      <c r="AP49" s="60"/>
      <c r="AQ49" s="60"/>
      <c r="AR49" s="60"/>
      <c r="AS49" s="95"/>
      <c r="AT49" s="60"/>
      <c r="AU49" s="60"/>
      <c r="AV49" s="60"/>
      <c r="AW49" s="95"/>
      <c r="AX49" s="89"/>
      <c r="AY49" s="67">
        <f t="shared" si="10"/>
        <v>0</v>
      </c>
      <c r="AZ49" s="62"/>
      <c r="BA49" s="62"/>
      <c r="BB49" s="62"/>
      <c r="BC49" s="62"/>
      <c r="BD49" s="62"/>
      <c r="BE49" s="62"/>
      <c r="BF49" s="62"/>
      <c r="BG49" s="62"/>
      <c r="BH49" s="62"/>
      <c r="BI49" s="60"/>
      <c r="BJ49" s="60"/>
      <c r="BK49" s="60"/>
    </row>
    <row r="50" spans="1:63" x14ac:dyDescent="0.25">
      <c r="A50" s="60" t="s">
        <v>237</v>
      </c>
      <c r="B50" s="60"/>
      <c r="C50" s="60"/>
      <c r="D50" s="60"/>
      <c r="E50" s="95"/>
      <c r="F50" s="60"/>
      <c r="G50" s="60"/>
      <c r="H50" s="60"/>
      <c r="I50" s="95"/>
      <c r="J50" s="60"/>
      <c r="K50" s="60"/>
      <c r="L50" s="60"/>
      <c r="M50" s="95"/>
      <c r="N50" s="60"/>
      <c r="O50" s="60"/>
      <c r="P50" s="60"/>
      <c r="Q50" s="95"/>
      <c r="R50" s="89">
        <f t="shared" si="8"/>
        <v>0</v>
      </c>
      <c r="S50" s="67">
        <f t="shared" si="9"/>
        <v>0</v>
      </c>
      <c r="T50" s="88"/>
      <c r="U50" s="88"/>
      <c r="V50" s="88"/>
      <c r="W50" s="88"/>
      <c r="X50" s="88"/>
      <c r="Y50" s="62"/>
      <c r="Z50" s="62"/>
      <c r="AA50" s="62"/>
      <c r="AB50" s="62"/>
      <c r="AC50" s="62"/>
      <c r="AD50" s="62"/>
      <c r="AE50" s="62"/>
      <c r="AG50" s="60" t="s">
        <v>237</v>
      </c>
      <c r="AH50" s="60">
        <v>0</v>
      </c>
      <c r="AI50" s="178"/>
      <c r="AJ50" s="178">
        <v>1</v>
      </c>
      <c r="AK50" s="95"/>
      <c r="AL50" s="60"/>
      <c r="AM50" s="60"/>
      <c r="AN50" s="60"/>
      <c r="AO50" s="95"/>
      <c r="AP50" s="60"/>
      <c r="AQ50" s="60"/>
      <c r="AR50" s="60"/>
      <c r="AS50" s="95"/>
      <c r="AT50" s="60"/>
      <c r="AU50" s="60"/>
      <c r="AV50" s="60"/>
      <c r="AW50" s="95"/>
      <c r="AX50" s="89">
        <v>1</v>
      </c>
      <c r="AY50" s="67">
        <f t="shared" si="10"/>
        <v>0</v>
      </c>
      <c r="AZ50" s="62"/>
      <c r="BA50" s="62"/>
      <c r="BB50" s="62"/>
      <c r="BC50" s="62"/>
      <c r="BD50" s="62"/>
      <c r="BE50" s="62"/>
      <c r="BF50" s="62"/>
      <c r="BG50" s="62"/>
      <c r="BH50" s="62"/>
      <c r="BI50" s="62"/>
      <c r="BJ50" s="62"/>
      <c r="BK50" s="62"/>
    </row>
    <row r="51" spans="1:63" x14ac:dyDescent="0.25">
      <c r="A51" s="60" t="s">
        <v>238</v>
      </c>
      <c r="B51" s="60"/>
      <c r="C51" s="60"/>
      <c r="D51" s="60"/>
      <c r="E51" s="95"/>
      <c r="F51" s="60"/>
      <c r="G51" s="60"/>
      <c r="H51" s="60"/>
      <c r="I51" s="95"/>
      <c r="J51" s="60"/>
      <c r="K51" s="60"/>
      <c r="L51" s="60"/>
      <c r="M51" s="95"/>
      <c r="N51" s="60"/>
      <c r="O51" s="60"/>
      <c r="P51" s="60"/>
      <c r="Q51" s="95"/>
      <c r="R51" s="89">
        <f t="shared" si="8"/>
        <v>0</v>
      </c>
      <c r="S51" s="67">
        <f t="shared" si="9"/>
        <v>0</v>
      </c>
      <c r="T51" s="88"/>
      <c r="U51" s="88"/>
      <c r="V51" s="88"/>
      <c r="W51" s="88"/>
      <c r="X51" s="88"/>
      <c r="Y51" s="62"/>
      <c r="Z51" s="62"/>
      <c r="AA51" s="62"/>
      <c r="AB51" s="62"/>
      <c r="AC51" s="62"/>
      <c r="AD51" s="62"/>
      <c r="AE51" s="62"/>
      <c r="AG51" s="60" t="s">
        <v>238</v>
      </c>
      <c r="AH51" s="60">
        <v>0</v>
      </c>
      <c r="AI51" s="178"/>
      <c r="AJ51" s="178"/>
      <c r="AK51" s="95"/>
      <c r="AL51" s="60"/>
      <c r="AM51" s="60"/>
      <c r="AN51" s="60"/>
      <c r="AO51" s="95"/>
      <c r="AP51" s="60"/>
      <c r="AQ51" s="60"/>
      <c r="AR51" s="60"/>
      <c r="AS51" s="95"/>
      <c r="AT51" s="60"/>
      <c r="AU51" s="60"/>
      <c r="AV51" s="60"/>
      <c r="AW51" s="95"/>
      <c r="AX51" s="89"/>
      <c r="AY51" s="67">
        <f t="shared" si="10"/>
        <v>0</v>
      </c>
      <c r="AZ51" s="62"/>
      <c r="BA51" s="62"/>
      <c r="BB51" s="62"/>
      <c r="BC51" s="62"/>
      <c r="BD51" s="62"/>
      <c r="BE51" s="62"/>
      <c r="BF51" s="62"/>
      <c r="BG51" s="62"/>
      <c r="BH51" s="62"/>
      <c r="BI51" s="62"/>
      <c r="BJ51" s="62"/>
      <c r="BK51" s="62"/>
    </row>
    <row r="52" spans="1:63" x14ac:dyDescent="0.25">
      <c r="A52" s="60" t="s">
        <v>239</v>
      </c>
      <c r="B52" s="60"/>
      <c r="C52" s="60"/>
      <c r="D52" s="60"/>
      <c r="E52" s="95"/>
      <c r="F52" s="60"/>
      <c r="G52" s="60"/>
      <c r="H52" s="60"/>
      <c r="I52" s="95"/>
      <c r="J52" s="60"/>
      <c r="K52" s="60"/>
      <c r="L52" s="60"/>
      <c r="M52" s="95"/>
      <c r="N52" s="60"/>
      <c r="O52" s="60"/>
      <c r="P52" s="60"/>
      <c r="Q52" s="95"/>
      <c r="R52" s="89">
        <f t="shared" si="8"/>
        <v>0</v>
      </c>
      <c r="S52" s="67">
        <f t="shared" si="9"/>
        <v>0</v>
      </c>
      <c r="T52" s="88"/>
      <c r="U52" s="88"/>
      <c r="V52" s="88"/>
      <c r="W52" s="88"/>
      <c r="X52" s="88"/>
      <c r="Y52" s="62"/>
      <c r="Z52" s="62"/>
      <c r="AA52" s="62"/>
      <c r="AB52" s="62"/>
      <c r="AC52" s="62"/>
      <c r="AD52" s="62"/>
      <c r="AE52" s="62"/>
      <c r="AG52" s="60" t="s">
        <v>239</v>
      </c>
      <c r="AH52" s="60">
        <v>0</v>
      </c>
      <c r="AI52" s="178">
        <v>1</v>
      </c>
      <c r="AJ52" s="178"/>
      <c r="AK52" s="95"/>
      <c r="AL52" s="60"/>
      <c r="AM52" s="60"/>
      <c r="AN52" s="60"/>
      <c r="AO52" s="95"/>
      <c r="AP52" s="60"/>
      <c r="AQ52" s="60"/>
      <c r="AR52" s="60"/>
      <c r="AS52" s="95"/>
      <c r="AT52" s="60"/>
      <c r="AU52" s="60"/>
      <c r="AV52" s="60"/>
      <c r="AW52" s="95"/>
      <c r="AX52" s="89">
        <v>1</v>
      </c>
      <c r="AY52" s="67">
        <f t="shared" si="10"/>
        <v>0</v>
      </c>
      <c r="AZ52" s="62"/>
      <c r="BA52" s="62"/>
      <c r="BB52" s="62"/>
      <c r="BC52" s="62"/>
      <c r="BD52" s="62"/>
      <c r="BE52" s="62"/>
      <c r="BF52" s="62"/>
      <c r="BG52" s="62"/>
      <c r="BH52" s="62"/>
      <c r="BI52" s="62"/>
      <c r="BJ52" s="62"/>
      <c r="BK52" s="62"/>
    </row>
    <row r="53" spans="1:63" x14ac:dyDescent="0.25">
      <c r="A53" s="60" t="s">
        <v>240</v>
      </c>
      <c r="B53" s="60"/>
      <c r="C53" s="60"/>
      <c r="D53" s="60"/>
      <c r="E53" s="95"/>
      <c r="F53" s="60"/>
      <c r="G53" s="60"/>
      <c r="H53" s="60"/>
      <c r="I53" s="95"/>
      <c r="J53" s="60"/>
      <c r="K53" s="60"/>
      <c r="L53" s="60"/>
      <c r="M53" s="95"/>
      <c r="N53" s="60"/>
      <c r="O53" s="60"/>
      <c r="P53" s="60"/>
      <c r="Q53" s="95"/>
      <c r="R53" s="89">
        <f t="shared" si="8"/>
        <v>0</v>
      </c>
      <c r="S53" s="67">
        <f t="shared" si="9"/>
        <v>0</v>
      </c>
      <c r="T53" s="88"/>
      <c r="U53" s="88"/>
      <c r="V53" s="88"/>
      <c r="W53" s="88"/>
      <c r="X53" s="88"/>
      <c r="Y53" s="62"/>
      <c r="Z53" s="62"/>
      <c r="AA53" s="62"/>
      <c r="AB53" s="62"/>
      <c r="AC53" s="62"/>
      <c r="AD53" s="62"/>
      <c r="AE53" s="62"/>
      <c r="AG53" s="60" t="s">
        <v>240</v>
      </c>
      <c r="AH53" s="60">
        <v>0</v>
      </c>
      <c r="AI53" s="178"/>
      <c r="AJ53" s="178"/>
      <c r="AK53" s="95"/>
      <c r="AL53" s="60"/>
      <c r="AM53" s="60"/>
      <c r="AN53" s="60"/>
      <c r="AO53" s="95"/>
      <c r="AP53" s="60"/>
      <c r="AQ53" s="60"/>
      <c r="AR53" s="60"/>
      <c r="AS53" s="95"/>
      <c r="AT53" s="60"/>
      <c r="AU53" s="60"/>
      <c r="AV53" s="60"/>
      <c r="AW53" s="95"/>
      <c r="AX53" s="89"/>
      <c r="AY53" s="67">
        <f t="shared" si="10"/>
        <v>0</v>
      </c>
      <c r="AZ53" s="62"/>
      <c r="BA53" s="62"/>
      <c r="BB53" s="62"/>
      <c r="BC53" s="62"/>
      <c r="BD53" s="62"/>
      <c r="BE53" s="62"/>
      <c r="BF53" s="62"/>
      <c r="BG53" s="62"/>
      <c r="BH53" s="62"/>
      <c r="BI53" s="62"/>
      <c r="BJ53" s="62"/>
      <c r="BK53" s="62"/>
    </row>
    <row r="54" spans="1:63" x14ac:dyDescent="0.25">
      <c r="A54" s="60" t="s">
        <v>241</v>
      </c>
      <c r="B54" s="60"/>
      <c r="C54" s="60"/>
      <c r="D54" s="60"/>
      <c r="E54" s="95"/>
      <c r="F54" s="60"/>
      <c r="G54" s="60"/>
      <c r="H54" s="60"/>
      <c r="I54" s="95"/>
      <c r="J54" s="60"/>
      <c r="K54" s="60"/>
      <c r="L54" s="60"/>
      <c r="M54" s="95"/>
      <c r="N54" s="60"/>
      <c r="O54" s="60"/>
      <c r="P54" s="60"/>
      <c r="Q54" s="95"/>
      <c r="R54" s="89">
        <f t="shared" si="8"/>
        <v>0</v>
      </c>
      <c r="S54" s="67">
        <f t="shared" si="9"/>
        <v>0</v>
      </c>
      <c r="T54" s="88"/>
      <c r="U54" s="88"/>
      <c r="V54" s="88"/>
      <c r="W54" s="88"/>
      <c r="X54" s="88"/>
      <c r="Y54" s="62"/>
      <c r="Z54" s="62"/>
      <c r="AA54" s="62"/>
      <c r="AB54" s="62"/>
      <c r="AC54" s="62"/>
      <c r="AD54" s="62"/>
      <c r="AE54" s="62"/>
      <c r="AG54" s="60" t="s">
        <v>241</v>
      </c>
      <c r="AH54" s="60">
        <v>0</v>
      </c>
      <c r="AI54" s="178">
        <v>1</v>
      </c>
      <c r="AJ54" s="178">
        <v>1</v>
      </c>
      <c r="AK54" s="95"/>
      <c r="AL54" s="60"/>
      <c r="AM54" s="60"/>
      <c r="AN54" s="60"/>
      <c r="AO54" s="95"/>
      <c r="AP54" s="60"/>
      <c r="AQ54" s="60"/>
      <c r="AR54" s="60"/>
      <c r="AS54" s="95"/>
      <c r="AT54" s="60"/>
      <c r="AU54" s="60"/>
      <c r="AV54" s="60"/>
      <c r="AW54" s="95"/>
      <c r="AX54" s="89">
        <v>1</v>
      </c>
      <c r="AY54" s="67">
        <f t="shared" si="10"/>
        <v>0</v>
      </c>
      <c r="AZ54" s="62"/>
      <c r="BA54" s="62"/>
      <c r="BB54" s="62"/>
      <c r="BC54" s="62"/>
      <c r="BD54" s="62"/>
      <c r="BE54" s="62"/>
      <c r="BF54" s="62"/>
      <c r="BG54" s="62"/>
      <c r="BH54" s="62"/>
      <c r="BI54" s="62"/>
      <c r="BJ54" s="62"/>
      <c r="BK54" s="62"/>
    </row>
    <row r="55" spans="1:63" x14ac:dyDescent="0.25">
      <c r="A55" s="60" t="s">
        <v>242</v>
      </c>
      <c r="B55" s="60"/>
      <c r="C55" s="60"/>
      <c r="D55" s="60"/>
      <c r="E55" s="95"/>
      <c r="F55" s="60"/>
      <c r="G55" s="60"/>
      <c r="H55" s="60"/>
      <c r="I55" s="95"/>
      <c r="J55" s="60"/>
      <c r="K55" s="60"/>
      <c r="L55" s="60"/>
      <c r="M55" s="95"/>
      <c r="N55" s="60"/>
      <c r="O55" s="60"/>
      <c r="P55" s="60"/>
      <c r="Q55" s="95"/>
      <c r="R55" s="89">
        <f t="shared" si="8"/>
        <v>0</v>
      </c>
      <c r="S55" s="67">
        <f t="shared" si="9"/>
        <v>0</v>
      </c>
      <c r="T55" s="88"/>
      <c r="U55" s="88"/>
      <c r="V55" s="88"/>
      <c r="W55" s="88"/>
      <c r="X55" s="88"/>
      <c r="Y55" s="62"/>
      <c r="Z55" s="62"/>
      <c r="AA55" s="62"/>
      <c r="AB55" s="62"/>
      <c r="AC55" s="62"/>
      <c r="AD55" s="62"/>
      <c r="AE55" s="62"/>
      <c r="AG55" s="60" t="s">
        <v>242</v>
      </c>
      <c r="AH55" s="60">
        <v>0</v>
      </c>
      <c r="AI55" s="178">
        <v>1</v>
      </c>
      <c r="AJ55" s="178">
        <v>1</v>
      </c>
      <c r="AK55" s="95"/>
      <c r="AL55" s="60"/>
      <c r="AM55" s="60"/>
      <c r="AN55" s="60"/>
      <c r="AO55" s="95"/>
      <c r="AP55" s="60"/>
      <c r="AQ55" s="60"/>
      <c r="AR55" s="60"/>
      <c r="AS55" s="95"/>
      <c r="AT55" s="60"/>
      <c r="AU55" s="60"/>
      <c r="AV55" s="60"/>
      <c r="AW55" s="95"/>
      <c r="AX55" s="89">
        <v>1</v>
      </c>
      <c r="AY55" s="67">
        <f t="shared" si="10"/>
        <v>0</v>
      </c>
      <c r="AZ55" s="62"/>
      <c r="BA55" s="62"/>
      <c r="BB55" s="62"/>
      <c r="BC55" s="62"/>
      <c r="BD55" s="62"/>
      <c r="BE55" s="62"/>
      <c r="BF55" s="62"/>
      <c r="BG55" s="62"/>
      <c r="BH55" s="62"/>
      <c r="BI55" s="62"/>
      <c r="BJ55" s="62"/>
      <c r="BK55" s="62"/>
    </row>
    <row r="56" spans="1:63" x14ac:dyDescent="0.25">
      <c r="A56" s="60" t="s">
        <v>243</v>
      </c>
      <c r="B56" s="60"/>
      <c r="C56" s="60"/>
      <c r="D56" s="60"/>
      <c r="E56" s="95"/>
      <c r="F56" s="60"/>
      <c r="G56" s="60"/>
      <c r="H56" s="60"/>
      <c r="I56" s="95"/>
      <c r="J56" s="60"/>
      <c r="K56" s="60"/>
      <c r="L56" s="60"/>
      <c r="M56" s="95"/>
      <c r="N56" s="60"/>
      <c r="O56" s="60"/>
      <c r="P56" s="60"/>
      <c r="Q56" s="95"/>
      <c r="R56" s="89">
        <f t="shared" si="8"/>
        <v>0</v>
      </c>
      <c r="S56" s="67">
        <f t="shared" si="9"/>
        <v>0</v>
      </c>
      <c r="T56" s="88"/>
      <c r="U56" s="88"/>
      <c r="V56" s="88"/>
      <c r="W56" s="88"/>
      <c r="X56" s="88"/>
      <c r="Y56" s="62"/>
      <c r="Z56" s="62"/>
      <c r="AA56" s="62"/>
      <c r="AB56" s="62"/>
      <c r="AC56" s="62"/>
      <c r="AD56" s="62"/>
      <c r="AE56" s="62"/>
      <c r="AG56" s="60" t="s">
        <v>243</v>
      </c>
      <c r="AH56" s="60">
        <v>0</v>
      </c>
      <c r="AI56" s="178">
        <v>1</v>
      </c>
      <c r="AJ56" s="178"/>
      <c r="AK56" s="95"/>
      <c r="AL56" s="60"/>
      <c r="AM56" s="60"/>
      <c r="AN56" s="60"/>
      <c r="AO56" s="95"/>
      <c r="AP56" s="60"/>
      <c r="AQ56" s="60"/>
      <c r="AR56" s="60"/>
      <c r="AS56" s="95"/>
      <c r="AT56" s="60"/>
      <c r="AU56" s="60"/>
      <c r="AV56" s="60"/>
      <c r="AW56" s="95"/>
      <c r="AX56" s="89">
        <v>1</v>
      </c>
      <c r="AY56" s="67">
        <f t="shared" si="10"/>
        <v>0</v>
      </c>
      <c r="AZ56" s="62"/>
      <c r="BA56" s="62"/>
      <c r="BB56" s="62"/>
      <c r="BC56" s="62"/>
      <c r="BD56" s="62"/>
      <c r="BE56" s="62"/>
      <c r="BF56" s="62"/>
      <c r="BG56" s="62"/>
      <c r="BH56" s="62"/>
      <c r="BI56" s="62"/>
      <c r="BJ56" s="62"/>
      <c r="BK56" s="62"/>
    </row>
    <row r="57" spans="1:63" x14ac:dyDescent="0.25">
      <c r="A57" s="60" t="s">
        <v>244</v>
      </c>
      <c r="B57" s="60"/>
      <c r="C57" s="60"/>
      <c r="D57" s="60"/>
      <c r="E57" s="95"/>
      <c r="F57" s="60"/>
      <c r="G57" s="60"/>
      <c r="H57" s="60"/>
      <c r="I57" s="95"/>
      <c r="J57" s="60"/>
      <c r="K57" s="60"/>
      <c r="L57" s="60"/>
      <c r="M57" s="95"/>
      <c r="N57" s="60"/>
      <c r="O57" s="60"/>
      <c r="P57" s="60"/>
      <c r="Q57" s="95"/>
      <c r="R57" s="89">
        <f t="shared" si="8"/>
        <v>0</v>
      </c>
      <c r="S57" s="67">
        <f t="shared" si="9"/>
        <v>0</v>
      </c>
      <c r="T57" s="88"/>
      <c r="U57" s="88"/>
      <c r="V57" s="88"/>
      <c r="W57" s="88"/>
      <c r="X57" s="88"/>
      <c r="Y57" s="62"/>
      <c r="Z57" s="62"/>
      <c r="AA57" s="62"/>
      <c r="AB57" s="62"/>
      <c r="AC57" s="62"/>
      <c r="AD57" s="62"/>
      <c r="AE57" s="62"/>
      <c r="AG57" s="60" t="s">
        <v>244</v>
      </c>
      <c r="AH57" s="60">
        <v>0</v>
      </c>
      <c r="AI57" s="178"/>
      <c r="AJ57" s="178">
        <v>1</v>
      </c>
      <c r="AK57" s="95"/>
      <c r="AL57" s="60"/>
      <c r="AM57" s="60"/>
      <c r="AN57" s="60"/>
      <c r="AO57" s="95"/>
      <c r="AP57" s="60"/>
      <c r="AQ57" s="60"/>
      <c r="AR57" s="60"/>
      <c r="AS57" s="95"/>
      <c r="AT57" s="60"/>
      <c r="AU57" s="60"/>
      <c r="AV57" s="60"/>
      <c r="AW57" s="95"/>
      <c r="AX57" s="89">
        <v>1</v>
      </c>
      <c r="AY57" s="67">
        <f t="shared" si="10"/>
        <v>0</v>
      </c>
      <c r="AZ57" s="62"/>
      <c r="BA57" s="62"/>
      <c r="BB57" s="62"/>
      <c r="BC57" s="62"/>
      <c r="BD57" s="62"/>
      <c r="BE57" s="62"/>
      <c r="BF57" s="62"/>
      <c r="BG57" s="62"/>
      <c r="BH57" s="62"/>
      <c r="BI57" s="62"/>
      <c r="BJ57" s="62"/>
      <c r="BK57" s="62"/>
    </row>
    <row r="58" spans="1:63" x14ac:dyDescent="0.25">
      <c r="A58" s="60" t="s">
        <v>245</v>
      </c>
      <c r="B58" s="60"/>
      <c r="C58" s="60"/>
      <c r="D58" s="60"/>
      <c r="E58" s="95"/>
      <c r="F58" s="60"/>
      <c r="G58" s="60"/>
      <c r="H58" s="60"/>
      <c r="I58" s="95"/>
      <c r="J58" s="60"/>
      <c r="K58" s="60"/>
      <c r="L58" s="60"/>
      <c r="M58" s="95"/>
      <c r="N58" s="60"/>
      <c r="O58" s="60"/>
      <c r="P58" s="60"/>
      <c r="Q58" s="95"/>
      <c r="R58" s="89">
        <f t="shared" si="8"/>
        <v>0</v>
      </c>
      <c r="S58" s="67">
        <f t="shared" si="9"/>
        <v>0</v>
      </c>
      <c r="T58" s="88"/>
      <c r="U58" s="88"/>
      <c r="V58" s="88"/>
      <c r="W58" s="88"/>
      <c r="X58" s="88"/>
      <c r="Y58" s="62"/>
      <c r="Z58" s="62"/>
      <c r="AA58" s="62"/>
      <c r="AB58" s="62"/>
      <c r="AC58" s="62"/>
      <c r="AD58" s="62"/>
      <c r="AE58" s="62"/>
      <c r="AG58" s="60" t="s">
        <v>245</v>
      </c>
      <c r="AH58" s="60">
        <v>0</v>
      </c>
      <c r="AI58" s="178"/>
      <c r="AJ58" s="178"/>
      <c r="AK58" s="95"/>
      <c r="AL58" s="60"/>
      <c r="AM58" s="60"/>
      <c r="AN58" s="60"/>
      <c r="AO58" s="95"/>
      <c r="AP58" s="60"/>
      <c r="AQ58" s="60"/>
      <c r="AR58" s="60"/>
      <c r="AS58" s="95"/>
      <c r="AT58" s="60"/>
      <c r="AU58" s="60"/>
      <c r="AV58" s="60"/>
      <c r="AW58" s="95"/>
      <c r="AX58" s="89"/>
      <c r="AY58" s="67">
        <f t="shared" si="10"/>
        <v>0</v>
      </c>
      <c r="AZ58" s="62"/>
      <c r="BA58" s="62"/>
      <c r="BB58" s="62"/>
      <c r="BC58" s="62"/>
      <c r="BD58" s="62"/>
      <c r="BE58" s="62"/>
      <c r="BF58" s="62"/>
      <c r="BG58" s="62"/>
      <c r="BH58" s="62"/>
      <c r="BI58" s="62"/>
      <c r="BJ58" s="62"/>
      <c r="BK58" s="62"/>
    </row>
    <row r="59" spans="1:63" x14ac:dyDescent="0.25">
      <c r="A59" s="60" t="s">
        <v>246</v>
      </c>
      <c r="B59" s="60"/>
      <c r="C59" s="60"/>
      <c r="D59" s="60"/>
      <c r="E59" s="95"/>
      <c r="F59" s="60"/>
      <c r="G59" s="60"/>
      <c r="H59" s="60"/>
      <c r="I59" s="95"/>
      <c r="J59" s="60"/>
      <c r="K59" s="60"/>
      <c r="L59" s="60"/>
      <c r="M59" s="95"/>
      <c r="N59" s="60"/>
      <c r="O59" s="60"/>
      <c r="P59" s="60"/>
      <c r="Q59" s="95"/>
      <c r="R59" s="89">
        <f t="shared" si="8"/>
        <v>0</v>
      </c>
      <c r="S59" s="67">
        <f t="shared" si="9"/>
        <v>0</v>
      </c>
      <c r="T59" s="88"/>
      <c r="U59" s="88"/>
      <c r="V59" s="88"/>
      <c r="W59" s="88"/>
      <c r="X59" s="88"/>
      <c r="Y59" s="62"/>
      <c r="Z59" s="62"/>
      <c r="AA59" s="62"/>
      <c r="AB59" s="62"/>
      <c r="AC59" s="62"/>
      <c r="AD59" s="62"/>
      <c r="AE59" s="62"/>
      <c r="AG59" s="60" t="s">
        <v>246</v>
      </c>
      <c r="AH59" s="60">
        <v>0</v>
      </c>
      <c r="AI59" s="178">
        <v>1</v>
      </c>
      <c r="AJ59" s="178">
        <v>1</v>
      </c>
      <c r="AK59" s="95"/>
      <c r="AL59" s="60"/>
      <c r="AM59" s="60"/>
      <c r="AN59" s="60"/>
      <c r="AO59" s="95"/>
      <c r="AP59" s="60"/>
      <c r="AQ59" s="60"/>
      <c r="AR59" s="60"/>
      <c r="AS59" s="95"/>
      <c r="AT59" s="60"/>
      <c r="AU59" s="60"/>
      <c r="AV59" s="60"/>
      <c r="AW59" s="95"/>
      <c r="AX59" s="89">
        <v>1</v>
      </c>
      <c r="AY59" s="67">
        <f t="shared" si="10"/>
        <v>0</v>
      </c>
      <c r="AZ59" s="62"/>
      <c r="BA59" s="62"/>
      <c r="BB59" s="62"/>
      <c r="BC59" s="62"/>
      <c r="BD59" s="62"/>
      <c r="BE59" s="62"/>
      <c r="BF59" s="62"/>
      <c r="BG59" s="62"/>
      <c r="BH59" s="62"/>
      <c r="BI59" s="62"/>
      <c r="BJ59" s="62"/>
      <c r="BK59" s="62"/>
    </row>
    <row r="60" spans="1:63" x14ac:dyDescent="0.25">
      <c r="A60" s="64" t="s">
        <v>247</v>
      </c>
      <c r="B60" s="61">
        <f t="shared" ref="B60:Q60" si="11">SUM(B39:B59)</f>
        <v>0</v>
      </c>
      <c r="C60" s="61">
        <f t="shared" si="11"/>
        <v>0</v>
      </c>
      <c r="D60" s="61">
        <f t="shared" si="11"/>
        <v>0</v>
      </c>
      <c r="E60" s="96">
        <f t="shared" si="11"/>
        <v>154560000</v>
      </c>
      <c r="F60" s="61">
        <f t="shared" si="11"/>
        <v>0</v>
      </c>
      <c r="G60" s="61">
        <f t="shared" si="11"/>
        <v>19</v>
      </c>
      <c r="H60" s="61">
        <f t="shared" si="11"/>
        <v>0</v>
      </c>
      <c r="I60" s="96">
        <f t="shared" si="11"/>
        <v>0</v>
      </c>
      <c r="J60" s="61">
        <f t="shared" si="11"/>
        <v>0</v>
      </c>
      <c r="K60" s="61">
        <f t="shared" si="11"/>
        <v>0</v>
      </c>
      <c r="L60" s="61">
        <f t="shared" si="11"/>
        <v>0</v>
      </c>
      <c r="M60" s="96">
        <f t="shared" si="11"/>
        <v>0</v>
      </c>
      <c r="N60" s="61">
        <f t="shared" si="11"/>
        <v>0</v>
      </c>
      <c r="O60" s="61">
        <f t="shared" si="11"/>
        <v>0</v>
      </c>
      <c r="P60" s="61">
        <f t="shared" si="11"/>
        <v>0</v>
      </c>
      <c r="Q60" s="96">
        <f t="shared" si="11"/>
        <v>0</v>
      </c>
      <c r="R60" s="61">
        <f t="shared" ref="R60:S60" si="12">SUM(R39:R59)</f>
        <v>19</v>
      </c>
      <c r="S60" s="67">
        <f t="shared" si="12"/>
        <v>154560000</v>
      </c>
      <c r="T60" s="61">
        <f t="shared" ref="T60:AE60" si="13">SUM(T39:T59)</f>
        <v>0</v>
      </c>
      <c r="U60" s="61">
        <f t="shared" si="13"/>
        <v>0</v>
      </c>
      <c r="V60" s="61">
        <f t="shared" si="13"/>
        <v>0</v>
      </c>
      <c r="W60" s="61">
        <f t="shared" si="13"/>
        <v>0</v>
      </c>
      <c r="X60" s="61">
        <f t="shared" si="13"/>
        <v>0</v>
      </c>
      <c r="Y60" s="61">
        <f t="shared" si="13"/>
        <v>0</v>
      </c>
      <c r="Z60" s="61">
        <f t="shared" si="13"/>
        <v>0</v>
      </c>
      <c r="AA60" s="61">
        <f t="shared" si="13"/>
        <v>0</v>
      </c>
      <c r="AB60" s="61">
        <f t="shared" si="13"/>
        <v>0</v>
      </c>
      <c r="AC60" s="61">
        <f t="shared" si="13"/>
        <v>0</v>
      </c>
      <c r="AD60" s="61">
        <f t="shared" si="13"/>
        <v>0</v>
      </c>
      <c r="AE60" s="61">
        <f t="shared" si="13"/>
        <v>0</v>
      </c>
      <c r="AG60" s="64" t="s">
        <v>247</v>
      </c>
      <c r="AH60" s="61">
        <f t="shared" ref="AH60:AW60" si="14">SUM(AH39:AH59)</f>
        <v>0</v>
      </c>
      <c r="AI60" s="61">
        <f t="shared" si="14"/>
        <v>9</v>
      </c>
      <c r="AJ60" s="61">
        <f t="shared" si="14"/>
        <v>11</v>
      </c>
      <c r="AK60" s="96">
        <f t="shared" si="14"/>
        <v>0</v>
      </c>
      <c r="AL60" s="61">
        <f t="shared" si="14"/>
        <v>0</v>
      </c>
      <c r="AM60" s="61">
        <f t="shared" si="14"/>
        <v>0</v>
      </c>
      <c r="AN60" s="61">
        <f t="shared" si="14"/>
        <v>0</v>
      </c>
      <c r="AO60" s="96">
        <f t="shared" si="14"/>
        <v>0</v>
      </c>
      <c r="AP60" s="61">
        <f t="shared" si="14"/>
        <v>0</v>
      </c>
      <c r="AQ60" s="61">
        <f t="shared" si="14"/>
        <v>0</v>
      </c>
      <c r="AR60" s="61">
        <f t="shared" si="14"/>
        <v>0</v>
      </c>
      <c r="AS60" s="96">
        <f t="shared" si="14"/>
        <v>0</v>
      </c>
      <c r="AT60" s="61">
        <f t="shared" si="14"/>
        <v>0</v>
      </c>
      <c r="AU60" s="61">
        <f t="shared" si="14"/>
        <v>0</v>
      </c>
      <c r="AV60" s="61">
        <f t="shared" si="14"/>
        <v>0</v>
      </c>
      <c r="AW60" s="96">
        <f t="shared" si="14"/>
        <v>0</v>
      </c>
      <c r="AX60" s="90">
        <f t="shared" ref="AX60:BK60" si="15">SUM(AX39:AX59)</f>
        <v>15</v>
      </c>
      <c r="AY60" s="68">
        <f t="shared" si="15"/>
        <v>0</v>
      </c>
      <c r="AZ60" s="61">
        <f t="shared" si="15"/>
        <v>0</v>
      </c>
      <c r="BA60" s="61">
        <f t="shared" si="15"/>
        <v>0</v>
      </c>
      <c r="BB60" s="61">
        <f t="shared" si="15"/>
        <v>0</v>
      </c>
      <c r="BC60" s="61">
        <f t="shared" si="15"/>
        <v>0</v>
      </c>
      <c r="BD60" s="61">
        <f t="shared" si="15"/>
        <v>0</v>
      </c>
      <c r="BE60" s="61">
        <f t="shared" si="15"/>
        <v>0</v>
      </c>
      <c r="BF60" s="61">
        <f t="shared" si="15"/>
        <v>0</v>
      </c>
      <c r="BG60" s="61">
        <f t="shared" si="15"/>
        <v>0</v>
      </c>
      <c r="BH60" s="61">
        <f t="shared" si="15"/>
        <v>0</v>
      </c>
      <c r="BI60" s="61">
        <f t="shared" si="15"/>
        <v>0</v>
      </c>
      <c r="BJ60" s="61">
        <f t="shared" si="15"/>
        <v>0</v>
      </c>
      <c r="BK60" s="61">
        <f t="shared" si="15"/>
        <v>0</v>
      </c>
    </row>
    <row r="62" spans="1:63" x14ac:dyDescent="0.25">
      <c r="A62" s="65" t="s">
        <v>206</v>
      </c>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6"/>
      <c r="BE62" s="476"/>
      <c r="BF62" s="476"/>
      <c r="BG62" s="476"/>
      <c r="BH62" s="476"/>
      <c r="BI62" s="476"/>
      <c r="BJ62" s="476"/>
      <c r="BK62" s="476"/>
    </row>
    <row r="63" spans="1:63" x14ac:dyDescent="0.25">
      <c r="A63" s="66" t="s">
        <v>207</v>
      </c>
      <c r="B63" s="474" t="s">
        <v>95</v>
      </c>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c r="AT63" s="477"/>
      <c r="AU63" s="477"/>
      <c r="AV63" s="477"/>
      <c r="AW63" s="477"/>
      <c r="AX63" s="477"/>
      <c r="AY63" s="477"/>
      <c r="AZ63" s="477"/>
      <c r="BA63" s="477"/>
      <c r="BB63" s="477"/>
      <c r="BC63" s="477"/>
      <c r="BD63" s="477"/>
      <c r="BE63" s="477"/>
      <c r="BF63" s="477"/>
      <c r="BG63" s="477"/>
      <c r="BH63" s="477"/>
      <c r="BI63" s="477"/>
      <c r="BJ63" s="477"/>
      <c r="BK63" s="475"/>
    </row>
    <row r="65" spans="1:63" x14ac:dyDescent="0.25">
      <c r="A65" s="472" t="s">
        <v>208</v>
      </c>
      <c r="B65" s="93" t="s">
        <v>27</v>
      </c>
      <c r="C65" s="93" t="s">
        <v>28</v>
      </c>
      <c r="D65" s="474" t="s">
        <v>29</v>
      </c>
      <c r="E65" s="475"/>
      <c r="F65" s="93" t="s">
        <v>30</v>
      </c>
      <c r="G65" s="93" t="s">
        <v>31</v>
      </c>
      <c r="H65" s="474" t="s">
        <v>32</v>
      </c>
      <c r="I65" s="475"/>
      <c r="J65" s="93" t="s">
        <v>33</v>
      </c>
      <c r="K65" s="93" t="s">
        <v>34</v>
      </c>
      <c r="L65" s="474" t="s">
        <v>35</v>
      </c>
      <c r="M65" s="475"/>
      <c r="N65" s="93" t="s">
        <v>36</v>
      </c>
      <c r="O65" s="93" t="s">
        <v>37</v>
      </c>
      <c r="P65" s="474" t="s">
        <v>38</v>
      </c>
      <c r="Q65" s="475"/>
      <c r="R65" s="474" t="s">
        <v>209</v>
      </c>
      <c r="S65" s="475"/>
      <c r="T65" s="474" t="s">
        <v>210</v>
      </c>
      <c r="U65" s="477"/>
      <c r="V65" s="477"/>
      <c r="W65" s="477"/>
      <c r="X65" s="477"/>
      <c r="Y65" s="475"/>
      <c r="Z65" s="474" t="s">
        <v>211</v>
      </c>
      <c r="AA65" s="477"/>
      <c r="AB65" s="477"/>
      <c r="AC65" s="477"/>
      <c r="AD65" s="477"/>
      <c r="AE65" s="475"/>
      <c r="AG65" s="472" t="s">
        <v>208</v>
      </c>
      <c r="AH65" s="93" t="s">
        <v>27</v>
      </c>
      <c r="AI65" s="93" t="s">
        <v>28</v>
      </c>
      <c r="AJ65" s="474" t="s">
        <v>29</v>
      </c>
      <c r="AK65" s="475"/>
      <c r="AL65" s="93" t="s">
        <v>30</v>
      </c>
      <c r="AM65" s="93" t="s">
        <v>31</v>
      </c>
      <c r="AN65" s="474" t="s">
        <v>32</v>
      </c>
      <c r="AO65" s="475"/>
      <c r="AP65" s="93" t="s">
        <v>33</v>
      </c>
      <c r="AQ65" s="93" t="s">
        <v>34</v>
      </c>
      <c r="AR65" s="474" t="s">
        <v>35</v>
      </c>
      <c r="AS65" s="475"/>
      <c r="AT65" s="93" t="s">
        <v>36</v>
      </c>
      <c r="AU65" s="93" t="s">
        <v>37</v>
      </c>
      <c r="AV65" s="474" t="s">
        <v>38</v>
      </c>
      <c r="AW65" s="475"/>
      <c r="AX65" s="474" t="s">
        <v>209</v>
      </c>
      <c r="AY65" s="475"/>
      <c r="AZ65" s="474" t="s">
        <v>210</v>
      </c>
      <c r="BA65" s="477"/>
      <c r="BB65" s="477"/>
      <c r="BC65" s="477"/>
      <c r="BD65" s="477"/>
      <c r="BE65" s="475"/>
      <c r="BF65" s="474" t="s">
        <v>211</v>
      </c>
      <c r="BG65" s="477"/>
      <c r="BH65" s="477"/>
      <c r="BI65" s="477"/>
      <c r="BJ65" s="477"/>
      <c r="BK65" s="475"/>
    </row>
    <row r="66" spans="1:63" ht="42.75" x14ac:dyDescent="0.25">
      <c r="A66" s="473"/>
      <c r="B66" s="42" t="s">
        <v>212</v>
      </c>
      <c r="C66" s="42" t="s">
        <v>212</v>
      </c>
      <c r="D66" s="42" t="s">
        <v>212</v>
      </c>
      <c r="E66" s="42" t="s">
        <v>213</v>
      </c>
      <c r="F66" s="42" t="s">
        <v>212</v>
      </c>
      <c r="G66" s="42" t="s">
        <v>212</v>
      </c>
      <c r="H66" s="42" t="s">
        <v>212</v>
      </c>
      <c r="I66" s="42" t="s">
        <v>213</v>
      </c>
      <c r="J66" s="42" t="s">
        <v>212</v>
      </c>
      <c r="K66" s="42" t="s">
        <v>212</v>
      </c>
      <c r="L66" s="42" t="s">
        <v>212</v>
      </c>
      <c r="M66" s="42" t="s">
        <v>213</v>
      </c>
      <c r="N66" s="42" t="s">
        <v>212</v>
      </c>
      <c r="O66" s="42" t="s">
        <v>212</v>
      </c>
      <c r="P66" s="42" t="s">
        <v>212</v>
      </c>
      <c r="Q66" s="42" t="s">
        <v>213</v>
      </c>
      <c r="R66" s="42" t="s">
        <v>212</v>
      </c>
      <c r="S66" s="42" t="s">
        <v>213</v>
      </c>
      <c r="T66" s="86" t="s">
        <v>214</v>
      </c>
      <c r="U66" s="86" t="s">
        <v>215</v>
      </c>
      <c r="V66" s="86" t="s">
        <v>216</v>
      </c>
      <c r="W66" s="86" t="s">
        <v>217</v>
      </c>
      <c r="X66" s="87" t="s">
        <v>218</v>
      </c>
      <c r="Y66" s="86" t="s">
        <v>219</v>
      </c>
      <c r="Z66" s="42" t="s">
        <v>220</v>
      </c>
      <c r="AA66" s="59" t="s">
        <v>221</v>
      </c>
      <c r="AB66" s="42" t="s">
        <v>222</v>
      </c>
      <c r="AC66" s="42" t="s">
        <v>223</v>
      </c>
      <c r="AD66" s="42" t="s">
        <v>224</v>
      </c>
      <c r="AE66" s="42" t="s">
        <v>225</v>
      </c>
      <c r="AG66" s="473"/>
      <c r="AH66" s="42" t="s">
        <v>212</v>
      </c>
      <c r="AI66" s="42" t="s">
        <v>212</v>
      </c>
      <c r="AJ66" s="42" t="s">
        <v>212</v>
      </c>
      <c r="AK66" s="42" t="s">
        <v>213</v>
      </c>
      <c r="AL66" s="42" t="s">
        <v>212</v>
      </c>
      <c r="AM66" s="42" t="s">
        <v>212</v>
      </c>
      <c r="AN66" s="42" t="s">
        <v>212</v>
      </c>
      <c r="AO66" s="42" t="s">
        <v>213</v>
      </c>
      <c r="AP66" s="42" t="s">
        <v>212</v>
      </c>
      <c r="AQ66" s="42" t="s">
        <v>212</v>
      </c>
      <c r="AR66" s="42" t="s">
        <v>212</v>
      </c>
      <c r="AS66" s="42" t="s">
        <v>213</v>
      </c>
      <c r="AT66" s="42" t="s">
        <v>212</v>
      </c>
      <c r="AU66" s="42" t="s">
        <v>212</v>
      </c>
      <c r="AV66" s="42" t="s">
        <v>212</v>
      </c>
      <c r="AW66" s="42" t="s">
        <v>213</v>
      </c>
      <c r="AX66" s="42" t="s">
        <v>212</v>
      </c>
      <c r="AY66" s="42" t="s">
        <v>213</v>
      </c>
      <c r="AZ66" s="86" t="s">
        <v>214</v>
      </c>
      <c r="BA66" s="86" t="s">
        <v>215</v>
      </c>
      <c r="BB66" s="86" t="s">
        <v>216</v>
      </c>
      <c r="BC66" s="86" t="s">
        <v>217</v>
      </c>
      <c r="BD66" s="87" t="s">
        <v>218</v>
      </c>
      <c r="BE66" s="86" t="s">
        <v>219</v>
      </c>
      <c r="BF66" s="84" t="s">
        <v>220</v>
      </c>
      <c r="BG66" s="85" t="s">
        <v>221</v>
      </c>
      <c r="BH66" s="84" t="s">
        <v>222</v>
      </c>
      <c r="BI66" s="84" t="s">
        <v>223</v>
      </c>
      <c r="BJ66" s="84" t="s">
        <v>224</v>
      </c>
      <c r="BK66" s="84" t="s">
        <v>225</v>
      </c>
    </row>
    <row r="67" spans="1:63" x14ac:dyDescent="0.25">
      <c r="A67" s="60" t="s">
        <v>226</v>
      </c>
      <c r="B67" s="60"/>
      <c r="C67" s="60"/>
      <c r="D67" s="60"/>
      <c r="E67" s="175">
        <v>66426000</v>
      </c>
      <c r="F67" s="60"/>
      <c r="G67" s="60"/>
      <c r="H67" s="60">
        <v>0</v>
      </c>
      <c r="I67" s="95"/>
      <c r="J67" s="60"/>
      <c r="K67" s="60"/>
      <c r="L67" s="60">
        <v>0</v>
      </c>
      <c r="M67" s="95"/>
      <c r="N67" s="60"/>
      <c r="O67" s="60"/>
      <c r="P67" s="60">
        <v>0</v>
      </c>
      <c r="Q67" s="95"/>
      <c r="R67" s="89"/>
      <c r="S67" s="67">
        <f>+E67+I67+M67+Q67</f>
        <v>66426000</v>
      </c>
      <c r="T67" s="88"/>
      <c r="U67" s="88"/>
      <c r="V67" s="88"/>
      <c r="W67" s="88"/>
      <c r="X67" s="88"/>
      <c r="Y67" s="62"/>
      <c r="Z67" s="62"/>
      <c r="AA67" s="62"/>
      <c r="AB67" s="62"/>
      <c r="AC67" s="62"/>
      <c r="AD67" s="62"/>
      <c r="AE67" s="63"/>
      <c r="AG67" s="60" t="s">
        <v>226</v>
      </c>
      <c r="AH67" s="60"/>
      <c r="AI67" s="60"/>
      <c r="AJ67" s="60"/>
      <c r="AK67" s="95"/>
      <c r="AL67" s="60"/>
      <c r="AM67" s="60"/>
      <c r="AN67" s="60"/>
      <c r="AO67" s="95"/>
      <c r="AP67" s="60"/>
      <c r="AQ67" s="60"/>
      <c r="AR67" s="60"/>
      <c r="AS67" s="95"/>
      <c r="AT67" s="60"/>
      <c r="AU67" s="60"/>
      <c r="AV67" s="60"/>
      <c r="AW67" s="95"/>
      <c r="AX67" s="89">
        <f t="shared" ref="AX67" si="16">AH67+AI67+AJ67+AL67+AM67+AN67+AP67+AQ67+AR67+AT67+AU67+AV67</f>
        <v>0</v>
      </c>
      <c r="AY67" s="232">
        <f>+AK67+AO67+AS67+AW67</f>
        <v>0</v>
      </c>
      <c r="AZ67" s="62"/>
      <c r="BA67" s="62"/>
      <c r="BB67" s="62"/>
      <c r="BC67" s="62"/>
      <c r="BD67" s="62"/>
      <c r="BE67" s="62"/>
      <c r="BF67" s="62"/>
      <c r="BG67" s="62"/>
      <c r="BH67" s="62"/>
      <c r="BI67" s="62"/>
      <c r="BJ67" s="62"/>
      <c r="BK67" s="63"/>
    </row>
    <row r="68" spans="1:63" x14ac:dyDescent="0.25">
      <c r="A68" s="60" t="s">
        <v>227</v>
      </c>
      <c r="B68" s="60"/>
      <c r="C68" s="60"/>
      <c r="D68" s="60">
        <v>3</v>
      </c>
      <c r="E68" s="95"/>
      <c r="F68" s="60"/>
      <c r="G68" s="60">
        <v>3</v>
      </c>
      <c r="H68" s="60"/>
      <c r="I68" s="95"/>
      <c r="J68" s="60"/>
      <c r="K68" s="60"/>
      <c r="L68" s="60"/>
      <c r="M68" s="95"/>
      <c r="N68" s="60"/>
      <c r="O68" s="60"/>
      <c r="P68" s="60"/>
      <c r="Q68" s="95"/>
      <c r="R68" s="89">
        <v>3</v>
      </c>
      <c r="S68" s="67">
        <f t="shared" ref="S68:S87" si="17">+E68+I68+M68+Q68</f>
        <v>0</v>
      </c>
      <c r="T68" s="88"/>
      <c r="U68" s="88"/>
      <c r="V68" s="88"/>
      <c r="W68" s="88"/>
      <c r="X68" s="88"/>
      <c r="Y68" s="62"/>
      <c r="Z68" s="62"/>
      <c r="AA68" s="62"/>
      <c r="AB68" s="62"/>
      <c r="AC68" s="62"/>
      <c r="AD68" s="62"/>
      <c r="AE68" s="62"/>
      <c r="AG68" s="60" t="s">
        <v>227</v>
      </c>
      <c r="AH68" s="60">
        <v>1</v>
      </c>
      <c r="AI68" s="60"/>
      <c r="AJ68" s="234">
        <v>3</v>
      </c>
      <c r="AK68" s="95"/>
      <c r="AL68" s="178"/>
      <c r="AM68" s="178"/>
      <c r="AN68" s="60"/>
      <c r="AO68" s="95"/>
      <c r="AP68" s="60"/>
      <c r="AQ68" s="60"/>
      <c r="AR68" s="60"/>
      <c r="AS68" s="95"/>
      <c r="AT68" s="60"/>
      <c r="AU68" s="60"/>
      <c r="AV68" s="60"/>
      <c r="AW68" s="95"/>
      <c r="AX68" s="89">
        <v>3</v>
      </c>
      <c r="AY68" s="232">
        <f t="shared" ref="AY68:AY87" si="18">+AK68+AO68+AS68+AW68</f>
        <v>0</v>
      </c>
      <c r="AZ68" s="62"/>
      <c r="BA68" s="62"/>
      <c r="BB68" s="62"/>
      <c r="BC68" s="62"/>
      <c r="BD68" s="62"/>
      <c r="BE68" s="62"/>
      <c r="BF68" s="62"/>
      <c r="BG68" s="62"/>
      <c r="BH68" s="62"/>
      <c r="BI68" s="62"/>
      <c r="BJ68" s="62"/>
      <c r="BK68" s="62"/>
    </row>
    <row r="69" spans="1:63" x14ac:dyDescent="0.25">
      <c r="A69" s="60" t="s">
        <v>228</v>
      </c>
      <c r="B69" s="60"/>
      <c r="C69" s="60"/>
      <c r="D69" s="60">
        <v>3</v>
      </c>
      <c r="E69" s="95"/>
      <c r="F69" s="60"/>
      <c r="G69" s="60">
        <v>3</v>
      </c>
      <c r="H69" s="60"/>
      <c r="I69" s="95"/>
      <c r="J69" s="60"/>
      <c r="K69" s="60"/>
      <c r="L69" s="60"/>
      <c r="M69" s="95"/>
      <c r="N69" s="60"/>
      <c r="O69" s="60"/>
      <c r="P69" s="60"/>
      <c r="Q69" s="95"/>
      <c r="R69" s="89">
        <v>3</v>
      </c>
      <c r="S69" s="67">
        <f t="shared" si="17"/>
        <v>0</v>
      </c>
      <c r="T69" s="88"/>
      <c r="U69" s="88"/>
      <c r="V69" s="88"/>
      <c r="W69" s="88"/>
      <c r="X69" s="88"/>
      <c r="Y69" s="62"/>
      <c r="Z69" s="62"/>
      <c r="AA69" s="62"/>
      <c r="AB69" s="62"/>
      <c r="AC69" s="62"/>
      <c r="AD69" s="62"/>
      <c r="AE69" s="62"/>
      <c r="AG69" s="60" t="s">
        <v>228</v>
      </c>
      <c r="AH69" s="60">
        <v>1</v>
      </c>
      <c r="AI69" s="60">
        <v>1</v>
      </c>
      <c r="AJ69" s="234">
        <v>2</v>
      </c>
      <c r="AK69" s="95"/>
      <c r="AL69" s="178"/>
      <c r="AM69" s="178"/>
      <c r="AN69" s="60"/>
      <c r="AO69" s="95"/>
      <c r="AP69" s="60"/>
      <c r="AQ69" s="60"/>
      <c r="AR69" s="60"/>
      <c r="AS69" s="95"/>
      <c r="AT69" s="60"/>
      <c r="AU69" s="60"/>
      <c r="AV69" s="60"/>
      <c r="AW69" s="95"/>
      <c r="AX69" s="89">
        <v>2</v>
      </c>
      <c r="AY69" s="232">
        <f t="shared" si="18"/>
        <v>0</v>
      </c>
      <c r="AZ69" s="62"/>
      <c r="BA69" s="62"/>
      <c r="BB69" s="62"/>
      <c r="BC69" s="62"/>
      <c r="BD69" s="62"/>
      <c r="BE69" s="62"/>
      <c r="BF69" s="62"/>
      <c r="BG69" s="62"/>
      <c r="BH69" s="62"/>
      <c r="BI69" s="62"/>
      <c r="BJ69" s="62"/>
      <c r="BK69" s="62"/>
    </row>
    <row r="70" spans="1:63" x14ac:dyDescent="0.25">
      <c r="A70" s="60" t="s">
        <v>229</v>
      </c>
      <c r="B70" s="60"/>
      <c r="C70" s="60"/>
      <c r="D70" s="60">
        <v>3</v>
      </c>
      <c r="E70" s="95"/>
      <c r="F70" s="60"/>
      <c r="G70" s="60">
        <v>3</v>
      </c>
      <c r="H70" s="60"/>
      <c r="I70" s="95"/>
      <c r="J70" s="60"/>
      <c r="K70" s="60"/>
      <c r="L70" s="60"/>
      <c r="M70" s="95"/>
      <c r="N70" s="60"/>
      <c r="O70" s="60"/>
      <c r="P70" s="60"/>
      <c r="Q70" s="95"/>
      <c r="R70" s="89">
        <v>3</v>
      </c>
      <c r="S70" s="67">
        <f t="shared" si="17"/>
        <v>0</v>
      </c>
      <c r="T70" s="88"/>
      <c r="U70" s="88"/>
      <c r="V70" s="88"/>
      <c r="W70" s="88"/>
      <c r="X70" s="88"/>
      <c r="Y70" s="62"/>
      <c r="Z70" s="62"/>
      <c r="AA70" s="62"/>
      <c r="AB70" s="62"/>
      <c r="AC70" s="62"/>
      <c r="AD70" s="62"/>
      <c r="AE70" s="62"/>
      <c r="AG70" s="60" t="s">
        <v>229</v>
      </c>
      <c r="AH70" s="60"/>
      <c r="AI70" s="60">
        <v>1</v>
      </c>
      <c r="AJ70" s="234">
        <v>3</v>
      </c>
      <c r="AK70" s="95"/>
      <c r="AL70" s="178"/>
      <c r="AM70" s="178"/>
      <c r="AN70" s="60"/>
      <c r="AO70" s="95"/>
      <c r="AP70" s="60"/>
      <c r="AQ70" s="60"/>
      <c r="AR70" s="60"/>
      <c r="AS70" s="95"/>
      <c r="AT70" s="60"/>
      <c r="AU70" s="60"/>
      <c r="AV70" s="60"/>
      <c r="AW70" s="95"/>
      <c r="AX70" s="89">
        <v>3</v>
      </c>
      <c r="AY70" s="232">
        <f t="shared" si="18"/>
        <v>0</v>
      </c>
      <c r="AZ70" s="62"/>
      <c r="BA70" s="62"/>
      <c r="BB70" s="62"/>
      <c r="BC70" s="62"/>
      <c r="BD70" s="62"/>
      <c r="BE70" s="62"/>
      <c r="BF70" s="62"/>
      <c r="BG70" s="62"/>
      <c r="BH70" s="62"/>
      <c r="BI70" s="62"/>
      <c r="BJ70" s="62"/>
      <c r="BK70" s="62"/>
    </row>
    <row r="71" spans="1:63" x14ac:dyDescent="0.25">
      <c r="A71" s="60" t="s">
        <v>230</v>
      </c>
      <c r="B71" s="60"/>
      <c r="C71" s="60"/>
      <c r="D71" s="60">
        <v>3</v>
      </c>
      <c r="E71" s="95"/>
      <c r="F71" s="60"/>
      <c r="G71" s="60">
        <v>3</v>
      </c>
      <c r="H71" s="60"/>
      <c r="I71" s="95"/>
      <c r="J71" s="60"/>
      <c r="K71" s="60"/>
      <c r="L71" s="60"/>
      <c r="M71" s="95"/>
      <c r="N71" s="60"/>
      <c r="O71" s="60"/>
      <c r="P71" s="60"/>
      <c r="Q71" s="95"/>
      <c r="R71" s="89">
        <v>3</v>
      </c>
      <c r="S71" s="67">
        <f t="shared" si="17"/>
        <v>0</v>
      </c>
      <c r="T71" s="88"/>
      <c r="U71" s="88"/>
      <c r="V71" s="88"/>
      <c r="W71" s="88"/>
      <c r="X71" s="88"/>
      <c r="Y71" s="62"/>
      <c r="Z71" s="62"/>
      <c r="AA71" s="62"/>
      <c r="AB71" s="62"/>
      <c r="AC71" s="62"/>
      <c r="AD71" s="62"/>
      <c r="AE71" s="62"/>
      <c r="AG71" s="60" t="s">
        <v>230</v>
      </c>
      <c r="AH71" s="60"/>
      <c r="AI71" s="60">
        <v>1</v>
      </c>
      <c r="AJ71" s="234">
        <v>1</v>
      </c>
      <c r="AK71" s="95"/>
      <c r="AL71" s="178"/>
      <c r="AM71" s="178"/>
      <c r="AN71" s="60"/>
      <c r="AO71" s="95"/>
      <c r="AP71" s="60"/>
      <c r="AQ71" s="60"/>
      <c r="AR71" s="60"/>
      <c r="AS71" s="95"/>
      <c r="AT71" s="60"/>
      <c r="AU71" s="60"/>
      <c r="AV71" s="60"/>
      <c r="AW71" s="95"/>
      <c r="AX71" s="89">
        <v>1</v>
      </c>
      <c r="AY71" s="232">
        <f t="shared" si="18"/>
        <v>0</v>
      </c>
      <c r="AZ71" s="62"/>
      <c r="BA71" s="62"/>
      <c r="BB71" s="62"/>
      <c r="BC71" s="62"/>
      <c r="BD71" s="62"/>
      <c r="BE71" s="62"/>
      <c r="BF71" s="62"/>
      <c r="BG71" s="62"/>
      <c r="BH71" s="62"/>
      <c r="BI71" s="62"/>
      <c r="BJ71" s="62"/>
      <c r="BK71" s="62"/>
    </row>
    <row r="72" spans="1:63" x14ac:dyDescent="0.25">
      <c r="A72" s="60" t="s">
        <v>231</v>
      </c>
      <c r="B72" s="60"/>
      <c r="C72" s="60"/>
      <c r="D72" s="60">
        <v>3</v>
      </c>
      <c r="E72" s="95"/>
      <c r="F72" s="60"/>
      <c r="G72" s="60">
        <v>3</v>
      </c>
      <c r="H72" s="60"/>
      <c r="I72" s="95"/>
      <c r="J72" s="60"/>
      <c r="K72" s="60"/>
      <c r="L72" s="60"/>
      <c r="M72" s="95"/>
      <c r="N72" s="60"/>
      <c r="O72" s="60"/>
      <c r="P72" s="60"/>
      <c r="Q72" s="95"/>
      <c r="R72" s="89">
        <v>3</v>
      </c>
      <c r="S72" s="67">
        <f t="shared" si="17"/>
        <v>0</v>
      </c>
      <c r="T72" s="88"/>
      <c r="U72" s="88"/>
      <c r="V72" s="88"/>
      <c r="W72" s="88"/>
      <c r="X72" s="88"/>
      <c r="Y72" s="62"/>
      <c r="Z72" s="62"/>
      <c r="AA72" s="62"/>
      <c r="AB72" s="62"/>
      <c r="AC72" s="62"/>
      <c r="AD72" s="62"/>
      <c r="AE72" s="62"/>
      <c r="AG72" s="60" t="s">
        <v>231</v>
      </c>
      <c r="AH72" s="60"/>
      <c r="AI72" s="60">
        <v>1</v>
      </c>
      <c r="AJ72" s="234">
        <v>3</v>
      </c>
      <c r="AK72" s="95"/>
      <c r="AL72" s="178"/>
      <c r="AM72" s="178"/>
      <c r="AN72" s="60"/>
      <c r="AO72" s="95"/>
      <c r="AP72" s="60"/>
      <c r="AQ72" s="60"/>
      <c r="AR72" s="60"/>
      <c r="AS72" s="95"/>
      <c r="AT72" s="60"/>
      <c r="AU72" s="60"/>
      <c r="AV72" s="60"/>
      <c r="AW72" s="95"/>
      <c r="AX72" s="89">
        <v>3</v>
      </c>
      <c r="AY72" s="232">
        <f t="shared" si="18"/>
        <v>0</v>
      </c>
      <c r="AZ72" s="62"/>
      <c r="BA72" s="62"/>
      <c r="BB72" s="62"/>
      <c r="BC72" s="62"/>
      <c r="BD72" s="62"/>
      <c r="BE72" s="62"/>
      <c r="BF72" s="62"/>
      <c r="BG72" s="62"/>
      <c r="BH72" s="62"/>
      <c r="BI72" s="62"/>
      <c r="BJ72" s="62"/>
      <c r="BK72" s="62"/>
    </row>
    <row r="73" spans="1:63" x14ac:dyDescent="0.25">
      <c r="A73" s="60" t="s">
        <v>232</v>
      </c>
      <c r="B73" s="60"/>
      <c r="C73" s="60"/>
      <c r="D73" s="60">
        <v>3</v>
      </c>
      <c r="E73" s="95"/>
      <c r="F73" s="60"/>
      <c r="G73" s="60">
        <v>3</v>
      </c>
      <c r="H73" s="60"/>
      <c r="I73" s="95"/>
      <c r="J73" s="60"/>
      <c r="K73" s="60"/>
      <c r="L73" s="60"/>
      <c r="M73" s="95"/>
      <c r="N73" s="60"/>
      <c r="O73" s="60"/>
      <c r="P73" s="60"/>
      <c r="Q73" s="95"/>
      <c r="R73" s="89">
        <v>3</v>
      </c>
      <c r="S73" s="67">
        <f t="shared" si="17"/>
        <v>0</v>
      </c>
      <c r="T73" s="88"/>
      <c r="U73" s="88"/>
      <c r="V73" s="88"/>
      <c r="W73" s="88"/>
      <c r="X73" s="88"/>
      <c r="Y73" s="62"/>
      <c r="Z73" s="62"/>
      <c r="AA73" s="62"/>
      <c r="AB73" s="62"/>
      <c r="AC73" s="62"/>
      <c r="AD73" s="62"/>
      <c r="AE73" s="62"/>
      <c r="AG73" s="60" t="s">
        <v>232</v>
      </c>
      <c r="AH73" s="60">
        <v>1</v>
      </c>
      <c r="AI73" s="60">
        <v>1</v>
      </c>
      <c r="AJ73" s="234">
        <v>1</v>
      </c>
      <c r="AK73" s="95"/>
      <c r="AL73" s="178"/>
      <c r="AM73" s="178"/>
      <c r="AN73" s="60"/>
      <c r="AO73" s="95"/>
      <c r="AP73" s="60"/>
      <c r="AQ73" s="60"/>
      <c r="AR73" s="60"/>
      <c r="AS73" s="95"/>
      <c r="AT73" s="60"/>
      <c r="AU73" s="60"/>
      <c r="AV73" s="60"/>
      <c r="AW73" s="95"/>
      <c r="AX73" s="89">
        <v>1</v>
      </c>
      <c r="AY73" s="232">
        <f t="shared" si="18"/>
        <v>0</v>
      </c>
      <c r="AZ73" s="62"/>
      <c r="BA73" s="62"/>
      <c r="BB73" s="62"/>
      <c r="BC73" s="62"/>
      <c r="BD73" s="62"/>
      <c r="BE73" s="62"/>
      <c r="BF73" s="62"/>
      <c r="BG73" s="62"/>
      <c r="BH73" s="62"/>
      <c r="BI73" s="62"/>
      <c r="BJ73" s="62"/>
      <c r="BK73" s="62"/>
    </row>
    <row r="74" spans="1:63" x14ac:dyDescent="0.25">
      <c r="A74" s="60" t="s">
        <v>233</v>
      </c>
      <c r="B74" s="60"/>
      <c r="C74" s="60"/>
      <c r="D74" s="60">
        <v>3</v>
      </c>
      <c r="E74" s="95"/>
      <c r="F74" s="60"/>
      <c r="G74" s="60">
        <v>3</v>
      </c>
      <c r="H74" s="60"/>
      <c r="I74" s="95"/>
      <c r="J74" s="60"/>
      <c r="K74" s="60"/>
      <c r="L74" s="60"/>
      <c r="M74" s="95"/>
      <c r="N74" s="60"/>
      <c r="O74" s="60"/>
      <c r="P74" s="60"/>
      <c r="Q74" s="95"/>
      <c r="R74" s="89">
        <v>3</v>
      </c>
      <c r="S74" s="67">
        <f t="shared" si="17"/>
        <v>0</v>
      </c>
      <c r="T74" s="88"/>
      <c r="U74" s="88"/>
      <c r="V74" s="88"/>
      <c r="W74" s="88"/>
      <c r="X74" s="88"/>
      <c r="Y74" s="62"/>
      <c r="Z74" s="62"/>
      <c r="AA74" s="62"/>
      <c r="AB74" s="62"/>
      <c r="AC74" s="62"/>
      <c r="AD74" s="62"/>
      <c r="AE74" s="62"/>
      <c r="AG74" s="60" t="s">
        <v>233</v>
      </c>
      <c r="AH74" s="60"/>
      <c r="AI74" s="60">
        <v>1</v>
      </c>
      <c r="AJ74" s="234">
        <v>2</v>
      </c>
      <c r="AK74" s="95"/>
      <c r="AL74" s="178"/>
      <c r="AM74" s="178"/>
      <c r="AN74" s="60"/>
      <c r="AO74" s="95"/>
      <c r="AP74" s="60"/>
      <c r="AQ74" s="60"/>
      <c r="AR74" s="60"/>
      <c r="AS74" s="95"/>
      <c r="AT74" s="60"/>
      <c r="AU74" s="60"/>
      <c r="AV74" s="60"/>
      <c r="AW74" s="95"/>
      <c r="AX74" s="89">
        <v>2</v>
      </c>
      <c r="AY74" s="232">
        <f t="shared" si="18"/>
        <v>0</v>
      </c>
      <c r="AZ74" s="62"/>
      <c r="BA74" s="62"/>
      <c r="BB74" s="62"/>
      <c r="BC74" s="62"/>
      <c r="BD74" s="62"/>
      <c r="BE74" s="62"/>
      <c r="BF74" s="62"/>
      <c r="BG74" s="62"/>
      <c r="BH74" s="62"/>
      <c r="BI74" s="62"/>
      <c r="BJ74" s="62"/>
      <c r="BK74" s="62"/>
    </row>
    <row r="75" spans="1:63" x14ac:dyDescent="0.25">
      <c r="A75" s="60" t="s">
        <v>234</v>
      </c>
      <c r="B75" s="60"/>
      <c r="C75" s="60"/>
      <c r="D75" s="60">
        <v>3</v>
      </c>
      <c r="E75" s="95"/>
      <c r="F75" s="60"/>
      <c r="G75" s="60">
        <v>3</v>
      </c>
      <c r="H75" s="60"/>
      <c r="I75" s="95"/>
      <c r="J75" s="60"/>
      <c r="K75" s="60"/>
      <c r="L75" s="60"/>
      <c r="M75" s="95"/>
      <c r="N75" s="60"/>
      <c r="O75" s="60"/>
      <c r="P75" s="60"/>
      <c r="Q75" s="95"/>
      <c r="R75" s="89">
        <v>3</v>
      </c>
      <c r="S75" s="67">
        <f t="shared" si="17"/>
        <v>0</v>
      </c>
      <c r="T75" s="88"/>
      <c r="U75" s="88"/>
      <c r="V75" s="88"/>
      <c r="W75" s="88"/>
      <c r="X75" s="88"/>
      <c r="Y75" s="62"/>
      <c r="Z75" s="62"/>
      <c r="AA75" s="62"/>
      <c r="AB75" s="62"/>
      <c r="AC75" s="62"/>
      <c r="AD75" s="62"/>
      <c r="AE75" s="62"/>
      <c r="AG75" s="60" t="s">
        <v>234</v>
      </c>
      <c r="AH75" s="60">
        <v>1</v>
      </c>
      <c r="AI75" s="60">
        <v>1</v>
      </c>
      <c r="AJ75" s="234">
        <v>2</v>
      </c>
      <c r="AK75" s="95"/>
      <c r="AL75" s="178"/>
      <c r="AM75" s="178"/>
      <c r="AN75" s="60"/>
      <c r="AO75" s="95"/>
      <c r="AP75" s="60"/>
      <c r="AQ75" s="60"/>
      <c r="AR75" s="60"/>
      <c r="AS75" s="95"/>
      <c r="AT75" s="60"/>
      <c r="AU75" s="60"/>
      <c r="AV75" s="60"/>
      <c r="AW75" s="95"/>
      <c r="AX75" s="89">
        <v>2</v>
      </c>
      <c r="AY75" s="232">
        <f t="shared" si="18"/>
        <v>0</v>
      </c>
      <c r="AZ75" s="62"/>
      <c r="BA75" s="62"/>
      <c r="BB75" s="62"/>
      <c r="BC75" s="62"/>
      <c r="BD75" s="62"/>
      <c r="BE75" s="62"/>
      <c r="BF75" s="62"/>
      <c r="BG75" s="62"/>
      <c r="BH75" s="62"/>
      <c r="BI75" s="60"/>
      <c r="BJ75" s="60"/>
      <c r="BK75" s="60"/>
    </row>
    <row r="76" spans="1:63" x14ac:dyDescent="0.25">
      <c r="A76" s="60" t="s">
        <v>235</v>
      </c>
      <c r="B76" s="60"/>
      <c r="C76" s="60"/>
      <c r="D76" s="60">
        <v>3</v>
      </c>
      <c r="E76" s="95"/>
      <c r="F76" s="60"/>
      <c r="G76" s="60">
        <v>3</v>
      </c>
      <c r="H76" s="60"/>
      <c r="I76" s="95"/>
      <c r="J76" s="60"/>
      <c r="K76" s="60"/>
      <c r="L76" s="60"/>
      <c r="M76" s="95"/>
      <c r="N76" s="60"/>
      <c r="O76" s="60"/>
      <c r="P76" s="60"/>
      <c r="Q76" s="95"/>
      <c r="R76" s="89">
        <v>3</v>
      </c>
      <c r="S76" s="67">
        <f t="shared" si="17"/>
        <v>0</v>
      </c>
      <c r="T76" s="88"/>
      <c r="U76" s="88"/>
      <c r="V76" s="88"/>
      <c r="W76" s="88"/>
      <c r="X76" s="88"/>
      <c r="Y76" s="62"/>
      <c r="Z76" s="62"/>
      <c r="AA76" s="62"/>
      <c r="AB76" s="62"/>
      <c r="AC76" s="62"/>
      <c r="AD76" s="62"/>
      <c r="AE76" s="62"/>
      <c r="AG76" s="60" t="s">
        <v>235</v>
      </c>
      <c r="AH76" s="60">
        <v>1</v>
      </c>
      <c r="AI76" s="60">
        <v>1</v>
      </c>
      <c r="AJ76" s="234">
        <v>2</v>
      </c>
      <c r="AK76" s="95"/>
      <c r="AL76" s="178"/>
      <c r="AM76" s="178"/>
      <c r="AN76" s="60"/>
      <c r="AO76" s="95"/>
      <c r="AP76" s="60"/>
      <c r="AQ76" s="60"/>
      <c r="AR76" s="60"/>
      <c r="AS76" s="95"/>
      <c r="AT76" s="60"/>
      <c r="AU76" s="60"/>
      <c r="AV76" s="60"/>
      <c r="AW76" s="95"/>
      <c r="AX76" s="89">
        <v>2</v>
      </c>
      <c r="AY76" s="232">
        <f t="shared" si="18"/>
        <v>0</v>
      </c>
      <c r="AZ76" s="62"/>
      <c r="BA76" s="62"/>
      <c r="BB76" s="62"/>
      <c r="BC76" s="62"/>
      <c r="BD76" s="62"/>
      <c r="BE76" s="62"/>
      <c r="BF76" s="62"/>
      <c r="BG76" s="62"/>
      <c r="BH76" s="62"/>
      <c r="BI76" s="60"/>
      <c r="BJ76" s="60"/>
      <c r="BK76" s="60"/>
    </row>
    <row r="77" spans="1:63" x14ac:dyDescent="0.25">
      <c r="A77" s="60" t="s">
        <v>236</v>
      </c>
      <c r="B77" s="60"/>
      <c r="C77" s="60"/>
      <c r="D77" s="60">
        <v>3</v>
      </c>
      <c r="E77" s="95"/>
      <c r="F77" s="60"/>
      <c r="G77" s="60">
        <v>3</v>
      </c>
      <c r="H77" s="60"/>
      <c r="I77" s="95"/>
      <c r="J77" s="60"/>
      <c r="K77" s="60"/>
      <c r="L77" s="60"/>
      <c r="M77" s="95"/>
      <c r="N77" s="60"/>
      <c r="O77" s="60"/>
      <c r="P77" s="60"/>
      <c r="Q77" s="95"/>
      <c r="R77" s="89">
        <v>3</v>
      </c>
      <c r="S77" s="67">
        <f t="shared" si="17"/>
        <v>0</v>
      </c>
      <c r="T77" s="88"/>
      <c r="U77" s="88"/>
      <c r="V77" s="88"/>
      <c r="W77" s="88"/>
      <c r="X77" s="88"/>
      <c r="Y77" s="62"/>
      <c r="Z77" s="62"/>
      <c r="AA77" s="62"/>
      <c r="AB77" s="62"/>
      <c r="AC77" s="62"/>
      <c r="AD77" s="62"/>
      <c r="AE77" s="62"/>
      <c r="AG77" s="60" t="s">
        <v>236</v>
      </c>
      <c r="AH77" s="60">
        <v>1</v>
      </c>
      <c r="AI77" s="60">
        <v>1</v>
      </c>
      <c r="AJ77" s="234">
        <v>2</v>
      </c>
      <c r="AK77" s="95"/>
      <c r="AL77" s="178"/>
      <c r="AM77" s="178"/>
      <c r="AN77" s="60"/>
      <c r="AO77" s="95"/>
      <c r="AP77" s="60"/>
      <c r="AQ77" s="60"/>
      <c r="AR77" s="60"/>
      <c r="AS77" s="95"/>
      <c r="AT77" s="60"/>
      <c r="AU77" s="60"/>
      <c r="AV77" s="60"/>
      <c r="AW77" s="95"/>
      <c r="AX77" s="89">
        <v>2</v>
      </c>
      <c r="AY77" s="232">
        <f t="shared" si="18"/>
        <v>0</v>
      </c>
      <c r="AZ77" s="62"/>
      <c r="BA77" s="62"/>
      <c r="BB77" s="62"/>
      <c r="BC77" s="62"/>
      <c r="BD77" s="62"/>
      <c r="BE77" s="62"/>
      <c r="BF77" s="62"/>
      <c r="BG77" s="62"/>
      <c r="BH77" s="62"/>
      <c r="BI77" s="60"/>
      <c r="BJ77" s="60"/>
      <c r="BK77" s="60"/>
    </row>
    <row r="78" spans="1:63" x14ac:dyDescent="0.25">
      <c r="A78" s="60" t="s">
        <v>237</v>
      </c>
      <c r="B78" s="60"/>
      <c r="C78" s="60"/>
      <c r="D78" s="60">
        <v>3</v>
      </c>
      <c r="E78" s="95"/>
      <c r="F78" s="60"/>
      <c r="G78" s="60">
        <v>3</v>
      </c>
      <c r="H78" s="60"/>
      <c r="I78" s="95"/>
      <c r="J78" s="60"/>
      <c r="K78" s="60"/>
      <c r="L78" s="60"/>
      <c r="M78" s="95"/>
      <c r="N78" s="60"/>
      <c r="O78" s="60"/>
      <c r="P78" s="60"/>
      <c r="Q78" s="95"/>
      <c r="R78" s="89">
        <v>3</v>
      </c>
      <c r="S78" s="67">
        <f t="shared" si="17"/>
        <v>0</v>
      </c>
      <c r="T78" s="88"/>
      <c r="U78" s="88"/>
      <c r="V78" s="88"/>
      <c r="W78" s="88"/>
      <c r="X78" s="88"/>
      <c r="Y78" s="62"/>
      <c r="Z78" s="62"/>
      <c r="AA78" s="62"/>
      <c r="AB78" s="62"/>
      <c r="AC78" s="62"/>
      <c r="AD78" s="62"/>
      <c r="AE78" s="62"/>
      <c r="AG78" s="60" t="s">
        <v>237</v>
      </c>
      <c r="AH78" s="60">
        <v>1</v>
      </c>
      <c r="AI78" s="60">
        <v>1</v>
      </c>
      <c r="AJ78" s="234">
        <v>2</v>
      </c>
      <c r="AK78" s="95"/>
      <c r="AL78" s="178"/>
      <c r="AM78" s="178"/>
      <c r="AN78" s="60"/>
      <c r="AO78" s="95"/>
      <c r="AP78" s="60"/>
      <c r="AQ78" s="60"/>
      <c r="AR78" s="60"/>
      <c r="AS78" s="95"/>
      <c r="AT78" s="60"/>
      <c r="AU78" s="60"/>
      <c r="AV78" s="60"/>
      <c r="AW78" s="95"/>
      <c r="AX78" s="89">
        <v>2</v>
      </c>
      <c r="AY78" s="232">
        <f t="shared" si="18"/>
        <v>0</v>
      </c>
      <c r="AZ78" s="62"/>
      <c r="BA78" s="62"/>
      <c r="BB78" s="62"/>
      <c r="BC78" s="62"/>
      <c r="BD78" s="62"/>
      <c r="BE78" s="62"/>
      <c r="BF78" s="62"/>
      <c r="BG78" s="62"/>
      <c r="BH78" s="62"/>
      <c r="BI78" s="62"/>
      <c r="BJ78" s="62"/>
      <c r="BK78" s="62"/>
    </row>
    <row r="79" spans="1:63" x14ac:dyDescent="0.25">
      <c r="A79" s="60" t="s">
        <v>238</v>
      </c>
      <c r="B79" s="60"/>
      <c r="C79" s="60"/>
      <c r="D79" s="60">
        <v>3</v>
      </c>
      <c r="E79" s="95"/>
      <c r="F79" s="60"/>
      <c r="G79" s="60">
        <v>3</v>
      </c>
      <c r="H79" s="60"/>
      <c r="I79" s="95"/>
      <c r="J79" s="60"/>
      <c r="K79" s="60"/>
      <c r="L79" s="60"/>
      <c r="M79" s="95"/>
      <c r="N79" s="60"/>
      <c r="O79" s="60"/>
      <c r="P79" s="60"/>
      <c r="Q79" s="95"/>
      <c r="R79" s="89">
        <v>3</v>
      </c>
      <c r="S79" s="67">
        <f t="shared" si="17"/>
        <v>0</v>
      </c>
      <c r="T79" s="88"/>
      <c r="U79" s="88"/>
      <c r="V79" s="88"/>
      <c r="W79" s="88"/>
      <c r="X79" s="88"/>
      <c r="Y79" s="62"/>
      <c r="Z79" s="62"/>
      <c r="AA79" s="62"/>
      <c r="AB79" s="62"/>
      <c r="AC79" s="62"/>
      <c r="AD79" s="62"/>
      <c r="AE79" s="62"/>
      <c r="AG79" s="60" t="s">
        <v>238</v>
      </c>
      <c r="AH79" s="60">
        <v>1</v>
      </c>
      <c r="AI79" s="60">
        <v>2</v>
      </c>
      <c r="AJ79" s="234">
        <v>3</v>
      </c>
      <c r="AK79" s="231"/>
      <c r="AL79" s="178"/>
      <c r="AM79" s="178"/>
      <c r="AN79" s="60"/>
      <c r="AO79" s="231"/>
      <c r="AP79" s="60"/>
      <c r="AQ79" s="60"/>
      <c r="AR79" s="60"/>
      <c r="AS79" s="231"/>
      <c r="AT79" s="60"/>
      <c r="AU79" s="60"/>
      <c r="AV79" s="60"/>
      <c r="AW79" s="231"/>
      <c r="AX79" s="89">
        <v>3</v>
      </c>
      <c r="AY79" s="232">
        <f t="shared" si="18"/>
        <v>0</v>
      </c>
      <c r="AZ79" s="62"/>
      <c r="BA79" s="62"/>
      <c r="BB79" s="62"/>
      <c r="BC79" s="62"/>
      <c r="BD79" s="62"/>
      <c r="BE79" s="62"/>
      <c r="BF79" s="62"/>
      <c r="BG79" s="62"/>
      <c r="BH79" s="62"/>
      <c r="BI79" s="62"/>
      <c r="BJ79" s="62"/>
      <c r="BK79" s="62"/>
    </row>
    <row r="80" spans="1:63" x14ac:dyDescent="0.25">
      <c r="A80" s="60" t="s">
        <v>239</v>
      </c>
      <c r="B80" s="60"/>
      <c r="C80" s="60"/>
      <c r="D80" s="60">
        <v>3</v>
      </c>
      <c r="E80" s="95"/>
      <c r="F80" s="60"/>
      <c r="G80" s="60">
        <v>3</v>
      </c>
      <c r="H80" s="60"/>
      <c r="I80" s="95"/>
      <c r="J80" s="60"/>
      <c r="K80" s="60"/>
      <c r="L80" s="60"/>
      <c r="M80" s="95"/>
      <c r="N80" s="60"/>
      <c r="O80" s="60"/>
      <c r="P80" s="60"/>
      <c r="Q80" s="95"/>
      <c r="R80" s="89">
        <v>3</v>
      </c>
      <c r="S80" s="67">
        <f t="shared" si="17"/>
        <v>0</v>
      </c>
      <c r="T80" s="88"/>
      <c r="U80" s="88"/>
      <c r="V80" s="88"/>
      <c r="W80" s="88"/>
      <c r="X80" s="88"/>
      <c r="Y80" s="62"/>
      <c r="Z80" s="62"/>
      <c r="AA80" s="62"/>
      <c r="AB80" s="62"/>
      <c r="AC80" s="62"/>
      <c r="AD80" s="62"/>
      <c r="AE80" s="62"/>
      <c r="AG80" s="60" t="s">
        <v>239</v>
      </c>
      <c r="AH80" s="60"/>
      <c r="AI80" s="60"/>
      <c r="AJ80" s="234">
        <v>1</v>
      </c>
      <c r="AK80" s="231"/>
      <c r="AL80" s="178"/>
      <c r="AM80" s="178"/>
      <c r="AN80" s="60"/>
      <c r="AO80" s="231"/>
      <c r="AP80" s="60"/>
      <c r="AQ80" s="60"/>
      <c r="AR80" s="60"/>
      <c r="AS80" s="231"/>
      <c r="AT80" s="60"/>
      <c r="AU80" s="60"/>
      <c r="AV80" s="60"/>
      <c r="AW80" s="231"/>
      <c r="AX80" s="89">
        <v>1</v>
      </c>
      <c r="AY80" s="232">
        <f t="shared" si="18"/>
        <v>0</v>
      </c>
      <c r="AZ80" s="62"/>
      <c r="BA80" s="62"/>
      <c r="BB80" s="62"/>
      <c r="BC80" s="62"/>
      <c r="BD80" s="62"/>
      <c r="BE80" s="62"/>
      <c r="BF80" s="62"/>
      <c r="BG80" s="62"/>
      <c r="BH80" s="62"/>
      <c r="BI80" s="62"/>
      <c r="BJ80" s="62"/>
      <c r="BK80" s="62"/>
    </row>
    <row r="81" spans="1:63" x14ac:dyDescent="0.25">
      <c r="A81" s="60" t="s">
        <v>240</v>
      </c>
      <c r="B81" s="60"/>
      <c r="C81" s="60"/>
      <c r="D81" s="60">
        <v>3</v>
      </c>
      <c r="E81" s="95"/>
      <c r="F81" s="60"/>
      <c r="G81" s="60">
        <v>3</v>
      </c>
      <c r="H81" s="60"/>
      <c r="I81" s="95"/>
      <c r="J81" s="60"/>
      <c r="K81" s="60"/>
      <c r="L81" s="60"/>
      <c r="M81" s="95"/>
      <c r="N81" s="60"/>
      <c r="O81" s="60"/>
      <c r="P81" s="60"/>
      <c r="Q81" s="95"/>
      <c r="R81" s="89">
        <v>3</v>
      </c>
      <c r="S81" s="67">
        <f t="shared" si="17"/>
        <v>0</v>
      </c>
      <c r="T81" s="88"/>
      <c r="U81" s="88"/>
      <c r="V81" s="88"/>
      <c r="W81" s="88"/>
      <c r="X81" s="88"/>
      <c r="Y81" s="62"/>
      <c r="Z81" s="62"/>
      <c r="AA81" s="62"/>
      <c r="AB81" s="62"/>
      <c r="AC81" s="62"/>
      <c r="AD81" s="62"/>
      <c r="AE81" s="62"/>
      <c r="AG81" s="60" t="s">
        <v>240</v>
      </c>
      <c r="AH81" s="60">
        <v>1</v>
      </c>
      <c r="AI81" s="60">
        <v>1</v>
      </c>
      <c r="AJ81" s="234">
        <v>2</v>
      </c>
      <c r="AK81" s="231"/>
      <c r="AL81" s="178"/>
      <c r="AM81" s="178"/>
      <c r="AN81" s="60"/>
      <c r="AO81" s="231"/>
      <c r="AP81" s="60"/>
      <c r="AQ81" s="60"/>
      <c r="AR81" s="60"/>
      <c r="AS81" s="231"/>
      <c r="AT81" s="60"/>
      <c r="AU81" s="60"/>
      <c r="AV81" s="60"/>
      <c r="AW81" s="231"/>
      <c r="AX81" s="89">
        <v>2</v>
      </c>
      <c r="AY81" s="232">
        <f t="shared" si="18"/>
        <v>0</v>
      </c>
      <c r="AZ81" s="62"/>
      <c r="BA81" s="62"/>
      <c r="BB81" s="62"/>
      <c r="BC81" s="62"/>
      <c r="BD81" s="62"/>
      <c r="BE81" s="62"/>
      <c r="BF81" s="62"/>
      <c r="BG81" s="62"/>
      <c r="BH81" s="62"/>
      <c r="BI81" s="62"/>
      <c r="BJ81" s="62"/>
      <c r="BK81" s="62"/>
    </row>
    <row r="82" spans="1:63" x14ac:dyDescent="0.25">
      <c r="A82" s="60" t="s">
        <v>241</v>
      </c>
      <c r="B82" s="60"/>
      <c r="C82" s="60"/>
      <c r="D82" s="60">
        <v>3</v>
      </c>
      <c r="E82" s="95"/>
      <c r="F82" s="60"/>
      <c r="G82" s="60">
        <v>3</v>
      </c>
      <c r="H82" s="60"/>
      <c r="I82" s="95"/>
      <c r="J82" s="60"/>
      <c r="K82" s="60"/>
      <c r="L82" s="60"/>
      <c r="M82" s="95"/>
      <c r="N82" s="60"/>
      <c r="O82" s="60"/>
      <c r="P82" s="60"/>
      <c r="Q82" s="95"/>
      <c r="R82" s="89">
        <v>3</v>
      </c>
      <c r="S82" s="67">
        <f t="shared" si="17"/>
        <v>0</v>
      </c>
      <c r="T82" s="88"/>
      <c r="U82" s="88"/>
      <c r="V82" s="88"/>
      <c r="W82" s="88"/>
      <c r="X82" s="88"/>
      <c r="Y82" s="62"/>
      <c r="Z82" s="62"/>
      <c r="AA82" s="62"/>
      <c r="AB82" s="62"/>
      <c r="AC82" s="62"/>
      <c r="AD82" s="62"/>
      <c r="AE82" s="62"/>
      <c r="AG82" s="60" t="s">
        <v>241</v>
      </c>
      <c r="AH82" s="60">
        <v>1</v>
      </c>
      <c r="AI82" s="60">
        <v>1</v>
      </c>
      <c r="AJ82" s="234">
        <v>3</v>
      </c>
      <c r="AK82" s="231"/>
      <c r="AL82" s="178"/>
      <c r="AM82" s="178"/>
      <c r="AN82" s="60"/>
      <c r="AO82" s="231"/>
      <c r="AP82" s="60"/>
      <c r="AQ82" s="60"/>
      <c r="AR82" s="60"/>
      <c r="AS82" s="231"/>
      <c r="AT82" s="60"/>
      <c r="AU82" s="60"/>
      <c r="AV82" s="60"/>
      <c r="AW82" s="231"/>
      <c r="AX82" s="89">
        <v>3</v>
      </c>
      <c r="AY82" s="232">
        <f t="shared" si="18"/>
        <v>0</v>
      </c>
      <c r="AZ82" s="62"/>
      <c r="BA82" s="62"/>
      <c r="BB82" s="62"/>
      <c r="BC82" s="62"/>
      <c r="BD82" s="62"/>
      <c r="BE82" s="62"/>
      <c r="BF82" s="62"/>
      <c r="BG82" s="62"/>
      <c r="BH82" s="62"/>
      <c r="BI82" s="62"/>
      <c r="BJ82" s="62"/>
      <c r="BK82" s="62"/>
    </row>
    <row r="83" spans="1:63" x14ac:dyDescent="0.25">
      <c r="A83" s="60" t="s">
        <v>242</v>
      </c>
      <c r="B83" s="60"/>
      <c r="C83" s="60"/>
      <c r="D83" s="60">
        <v>3</v>
      </c>
      <c r="E83" s="95"/>
      <c r="F83" s="60"/>
      <c r="G83" s="60">
        <v>3</v>
      </c>
      <c r="H83" s="60"/>
      <c r="I83" s="95"/>
      <c r="J83" s="60"/>
      <c r="K83" s="60"/>
      <c r="L83" s="60"/>
      <c r="M83" s="95"/>
      <c r="N83" s="60"/>
      <c r="O83" s="60"/>
      <c r="P83" s="60"/>
      <c r="Q83" s="95"/>
      <c r="R83" s="89">
        <v>3</v>
      </c>
      <c r="S83" s="67">
        <f t="shared" si="17"/>
        <v>0</v>
      </c>
      <c r="T83" s="88"/>
      <c r="U83" s="88"/>
      <c r="V83" s="88"/>
      <c r="W83" s="88"/>
      <c r="X83" s="88"/>
      <c r="Y83" s="62"/>
      <c r="Z83" s="62"/>
      <c r="AA83" s="62"/>
      <c r="AB83" s="62"/>
      <c r="AC83" s="62"/>
      <c r="AD83" s="62"/>
      <c r="AE83" s="62"/>
      <c r="AG83" s="60" t="s">
        <v>242</v>
      </c>
      <c r="AH83" s="60"/>
      <c r="AI83" s="60">
        <v>2</v>
      </c>
      <c r="AJ83" s="234">
        <v>2</v>
      </c>
      <c r="AK83" s="231"/>
      <c r="AL83" s="178"/>
      <c r="AM83" s="178"/>
      <c r="AN83" s="60"/>
      <c r="AO83" s="231"/>
      <c r="AP83" s="60"/>
      <c r="AQ83" s="60"/>
      <c r="AR83" s="60"/>
      <c r="AS83" s="231"/>
      <c r="AT83" s="60"/>
      <c r="AU83" s="60"/>
      <c r="AV83" s="60"/>
      <c r="AW83" s="231"/>
      <c r="AX83" s="89">
        <v>2</v>
      </c>
      <c r="AY83" s="232">
        <f t="shared" si="18"/>
        <v>0</v>
      </c>
      <c r="AZ83" s="62"/>
      <c r="BA83" s="62"/>
      <c r="BB83" s="62"/>
      <c r="BC83" s="62"/>
      <c r="BD83" s="62"/>
      <c r="BE83" s="62"/>
      <c r="BF83" s="62"/>
      <c r="BG83" s="62"/>
      <c r="BH83" s="62"/>
      <c r="BI83" s="62"/>
      <c r="BJ83" s="62"/>
      <c r="BK83" s="62"/>
    </row>
    <row r="84" spans="1:63" x14ac:dyDescent="0.25">
      <c r="A84" s="60" t="s">
        <v>243</v>
      </c>
      <c r="B84" s="60"/>
      <c r="C84" s="60"/>
      <c r="D84" s="60">
        <v>3</v>
      </c>
      <c r="E84" s="95"/>
      <c r="F84" s="60"/>
      <c r="G84" s="60">
        <v>3</v>
      </c>
      <c r="H84" s="60"/>
      <c r="I84" s="95"/>
      <c r="J84" s="60"/>
      <c r="K84" s="60"/>
      <c r="L84" s="60"/>
      <c r="M84" s="95"/>
      <c r="N84" s="60"/>
      <c r="O84" s="60"/>
      <c r="P84" s="60"/>
      <c r="Q84" s="95"/>
      <c r="R84" s="89">
        <v>3</v>
      </c>
      <c r="S84" s="67">
        <f t="shared" si="17"/>
        <v>0</v>
      </c>
      <c r="T84" s="88"/>
      <c r="U84" s="88"/>
      <c r="V84" s="88"/>
      <c r="W84" s="88"/>
      <c r="X84" s="88"/>
      <c r="Y84" s="62"/>
      <c r="Z84" s="62"/>
      <c r="AA84" s="62"/>
      <c r="AB84" s="62"/>
      <c r="AC84" s="62"/>
      <c r="AD84" s="62"/>
      <c r="AE84" s="62"/>
      <c r="AG84" s="60" t="s">
        <v>243</v>
      </c>
      <c r="AH84" s="60">
        <v>1</v>
      </c>
      <c r="AI84" s="60">
        <v>1</v>
      </c>
      <c r="AJ84" s="234">
        <v>2</v>
      </c>
      <c r="AK84" s="231"/>
      <c r="AL84" s="178"/>
      <c r="AM84" s="178"/>
      <c r="AN84" s="60"/>
      <c r="AO84" s="231"/>
      <c r="AP84" s="60"/>
      <c r="AQ84" s="60"/>
      <c r="AR84" s="60"/>
      <c r="AS84" s="231"/>
      <c r="AT84" s="60"/>
      <c r="AU84" s="60"/>
      <c r="AV84" s="60"/>
      <c r="AW84" s="231"/>
      <c r="AX84" s="89">
        <v>2</v>
      </c>
      <c r="AY84" s="232">
        <f t="shared" si="18"/>
        <v>0</v>
      </c>
      <c r="AZ84" s="62"/>
      <c r="BA84" s="62"/>
      <c r="BB84" s="62"/>
      <c r="BC84" s="62"/>
      <c r="BD84" s="62"/>
      <c r="BE84" s="62"/>
      <c r="BF84" s="62"/>
      <c r="BG84" s="62"/>
      <c r="BH84" s="62"/>
      <c r="BI84" s="62"/>
      <c r="BJ84" s="62"/>
      <c r="BK84" s="62"/>
    </row>
    <row r="85" spans="1:63" x14ac:dyDescent="0.25">
      <c r="A85" s="60" t="s">
        <v>244</v>
      </c>
      <c r="B85" s="60"/>
      <c r="C85" s="60"/>
      <c r="D85" s="60">
        <v>3</v>
      </c>
      <c r="E85" s="95"/>
      <c r="F85" s="60"/>
      <c r="G85" s="60">
        <v>3</v>
      </c>
      <c r="H85" s="60"/>
      <c r="I85" s="95"/>
      <c r="J85" s="60"/>
      <c r="K85" s="60"/>
      <c r="L85" s="60"/>
      <c r="M85" s="95"/>
      <c r="N85" s="60"/>
      <c r="O85" s="60"/>
      <c r="P85" s="60"/>
      <c r="Q85" s="95"/>
      <c r="R85" s="89">
        <v>3</v>
      </c>
      <c r="S85" s="67">
        <f t="shared" si="17"/>
        <v>0</v>
      </c>
      <c r="T85" s="88"/>
      <c r="U85" s="88"/>
      <c r="V85" s="88"/>
      <c r="W85" s="88"/>
      <c r="X85" s="88"/>
      <c r="Y85" s="62"/>
      <c r="Z85" s="62"/>
      <c r="AA85" s="62"/>
      <c r="AB85" s="62"/>
      <c r="AC85" s="62"/>
      <c r="AD85" s="62"/>
      <c r="AE85" s="62"/>
      <c r="AG85" s="60" t="s">
        <v>244</v>
      </c>
      <c r="AH85" s="60">
        <v>1</v>
      </c>
      <c r="AI85" s="60"/>
      <c r="AJ85" s="234">
        <v>2</v>
      </c>
      <c r="AK85" s="95"/>
      <c r="AL85" s="178"/>
      <c r="AM85" s="178"/>
      <c r="AN85" s="60"/>
      <c r="AO85" s="95"/>
      <c r="AP85" s="60"/>
      <c r="AQ85" s="60"/>
      <c r="AR85" s="60"/>
      <c r="AS85" s="95"/>
      <c r="AT85" s="60"/>
      <c r="AU85" s="60"/>
      <c r="AV85" s="60"/>
      <c r="AW85" s="95"/>
      <c r="AX85" s="89">
        <v>2</v>
      </c>
      <c r="AY85" s="67">
        <f t="shared" si="18"/>
        <v>0</v>
      </c>
      <c r="AZ85" s="62"/>
      <c r="BA85" s="62"/>
      <c r="BB85" s="62"/>
      <c r="BC85" s="62"/>
      <c r="BD85" s="62"/>
      <c r="BE85" s="62"/>
      <c r="BF85" s="62"/>
      <c r="BG85" s="62"/>
      <c r="BH85" s="62"/>
      <c r="BI85" s="62"/>
      <c r="BJ85" s="62"/>
      <c r="BK85" s="62"/>
    </row>
    <row r="86" spans="1:63" x14ac:dyDescent="0.25">
      <c r="A86" s="60" t="s">
        <v>245</v>
      </c>
      <c r="B86" s="60"/>
      <c r="C86" s="60"/>
      <c r="D86" s="60">
        <v>3</v>
      </c>
      <c r="E86" s="95"/>
      <c r="F86" s="60"/>
      <c r="G86" s="60">
        <v>3</v>
      </c>
      <c r="H86" s="60"/>
      <c r="I86" s="95"/>
      <c r="J86" s="60"/>
      <c r="K86" s="60"/>
      <c r="L86" s="60"/>
      <c r="M86" s="95"/>
      <c r="N86" s="60"/>
      <c r="O86" s="60"/>
      <c r="P86" s="60"/>
      <c r="Q86" s="95"/>
      <c r="R86" s="89">
        <v>3</v>
      </c>
      <c r="S86" s="67">
        <f t="shared" si="17"/>
        <v>0</v>
      </c>
      <c r="T86" s="88"/>
      <c r="U86" s="88"/>
      <c r="V86" s="88"/>
      <c r="W86" s="88"/>
      <c r="X86" s="88"/>
      <c r="Y86" s="62"/>
      <c r="Z86" s="62"/>
      <c r="AA86" s="62"/>
      <c r="AB86" s="62"/>
      <c r="AC86" s="62"/>
      <c r="AD86" s="62"/>
      <c r="AE86" s="62"/>
      <c r="AG86" s="60" t="s">
        <v>245</v>
      </c>
      <c r="AH86" s="60"/>
      <c r="AI86" s="60"/>
      <c r="AJ86" s="234">
        <v>1</v>
      </c>
      <c r="AK86" s="95"/>
      <c r="AL86" s="178"/>
      <c r="AM86" s="178"/>
      <c r="AN86" s="60"/>
      <c r="AO86" s="95"/>
      <c r="AP86" s="60"/>
      <c r="AQ86" s="60"/>
      <c r="AR86" s="60"/>
      <c r="AS86" s="95"/>
      <c r="AT86" s="60"/>
      <c r="AU86" s="60"/>
      <c r="AV86" s="60"/>
      <c r="AW86" s="95"/>
      <c r="AX86" s="89">
        <v>1</v>
      </c>
      <c r="AY86" s="67">
        <f t="shared" si="18"/>
        <v>0</v>
      </c>
      <c r="AZ86" s="62"/>
      <c r="BA86" s="62"/>
      <c r="BB86" s="62"/>
      <c r="BC86" s="62"/>
      <c r="BD86" s="62"/>
      <c r="BE86" s="62"/>
      <c r="BF86" s="62"/>
      <c r="BG86" s="62"/>
      <c r="BH86" s="62"/>
      <c r="BI86" s="62"/>
      <c r="BJ86" s="62"/>
      <c r="BK86" s="62"/>
    </row>
    <row r="87" spans="1:63" x14ac:dyDescent="0.25">
      <c r="A87" s="60" t="s">
        <v>246</v>
      </c>
      <c r="B87" s="60"/>
      <c r="C87" s="60"/>
      <c r="D87" s="60">
        <v>3</v>
      </c>
      <c r="E87" s="95"/>
      <c r="F87" s="60"/>
      <c r="G87" s="60">
        <v>3</v>
      </c>
      <c r="H87" s="60"/>
      <c r="I87" s="95"/>
      <c r="J87" s="60"/>
      <c r="K87" s="60"/>
      <c r="L87" s="60"/>
      <c r="M87" s="95"/>
      <c r="N87" s="60"/>
      <c r="O87" s="60"/>
      <c r="P87" s="60"/>
      <c r="Q87" s="95"/>
      <c r="R87" s="89">
        <v>3</v>
      </c>
      <c r="S87" s="67">
        <f t="shared" si="17"/>
        <v>0</v>
      </c>
      <c r="T87" s="88"/>
      <c r="U87" s="88"/>
      <c r="V87" s="88"/>
      <c r="W87" s="88"/>
      <c r="X87" s="88"/>
      <c r="Y87" s="62"/>
      <c r="Z87" s="62"/>
      <c r="AA87" s="62"/>
      <c r="AB87" s="62"/>
      <c r="AC87" s="62"/>
      <c r="AD87" s="62"/>
      <c r="AE87" s="62"/>
      <c r="AG87" s="60" t="s">
        <v>246</v>
      </c>
      <c r="AH87" s="60"/>
      <c r="AI87" s="60"/>
      <c r="AJ87" s="234">
        <v>2</v>
      </c>
      <c r="AK87" s="95"/>
      <c r="AL87" s="178"/>
      <c r="AM87" s="178"/>
      <c r="AN87" s="60"/>
      <c r="AO87" s="95"/>
      <c r="AP87" s="60"/>
      <c r="AQ87" s="60"/>
      <c r="AR87" s="60"/>
      <c r="AS87" s="95"/>
      <c r="AT87" s="60"/>
      <c r="AU87" s="60"/>
      <c r="AV87" s="60"/>
      <c r="AW87" s="95"/>
      <c r="AX87" s="89">
        <v>2</v>
      </c>
      <c r="AY87" s="67">
        <f t="shared" si="18"/>
        <v>0</v>
      </c>
      <c r="AZ87" s="62"/>
      <c r="BA87" s="62"/>
      <c r="BB87" s="62"/>
      <c r="BC87" s="62"/>
      <c r="BD87" s="62"/>
      <c r="BE87" s="62"/>
      <c r="BF87" s="62"/>
      <c r="BG87" s="62"/>
      <c r="BH87" s="62"/>
      <c r="BI87" s="62"/>
      <c r="BJ87" s="62"/>
      <c r="BK87" s="62"/>
    </row>
    <row r="88" spans="1:63" x14ac:dyDescent="0.25">
      <c r="A88" s="64" t="s">
        <v>247</v>
      </c>
      <c r="B88" s="61">
        <f t="shared" ref="B88:S88" si="19">SUM(B67:B87)</f>
        <v>0</v>
      </c>
      <c r="C88" s="61">
        <f t="shared" si="19"/>
        <v>0</v>
      </c>
      <c r="D88" s="61">
        <f t="shared" si="19"/>
        <v>60</v>
      </c>
      <c r="E88" s="96">
        <f t="shared" si="19"/>
        <v>66426000</v>
      </c>
      <c r="F88" s="61">
        <f t="shared" si="19"/>
        <v>0</v>
      </c>
      <c r="G88" s="61">
        <f t="shared" ref="G88" si="20">SUM(G67:G87)</f>
        <v>60</v>
      </c>
      <c r="H88" s="61">
        <f t="shared" si="19"/>
        <v>0</v>
      </c>
      <c r="I88" s="96">
        <f t="shared" si="19"/>
        <v>0</v>
      </c>
      <c r="J88" s="61">
        <f t="shared" si="19"/>
        <v>0</v>
      </c>
      <c r="K88" s="61">
        <f t="shared" si="19"/>
        <v>0</v>
      </c>
      <c r="L88" s="61">
        <f t="shared" si="19"/>
        <v>0</v>
      </c>
      <c r="M88" s="96">
        <f t="shared" si="19"/>
        <v>0</v>
      </c>
      <c r="N88" s="61">
        <f t="shared" si="19"/>
        <v>0</v>
      </c>
      <c r="O88" s="61">
        <f t="shared" si="19"/>
        <v>0</v>
      </c>
      <c r="P88" s="61">
        <f t="shared" si="19"/>
        <v>0</v>
      </c>
      <c r="Q88" s="96">
        <f t="shared" si="19"/>
        <v>0</v>
      </c>
      <c r="R88" s="61">
        <f t="shared" ref="R88" si="21">SUM(R67:R87)</f>
        <v>60</v>
      </c>
      <c r="S88" s="67">
        <f t="shared" si="19"/>
        <v>66426000</v>
      </c>
      <c r="T88" s="61">
        <f t="shared" ref="T88:AE88" si="22">SUM(T67:T87)</f>
        <v>0</v>
      </c>
      <c r="U88" s="61">
        <f t="shared" si="22"/>
        <v>0</v>
      </c>
      <c r="V88" s="61">
        <f t="shared" si="22"/>
        <v>0</v>
      </c>
      <c r="W88" s="61">
        <f t="shared" si="22"/>
        <v>0</v>
      </c>
      <c r="X88" s="61">
        <f t="shared" si="22"/>
        <v>0</v>
      </c>
      <c r="Y88" s="61">
        <f t="shared" si="22"/>
        <v>0</v>
      </c>
      <c r="Z88" s="61">
        <f t="shared" si="22"/>
        <v>0</v>
      </c>
      <c r="AA88" s="61">
        <f t="shared" si="22"/>
        <v>0</v>
      </c>
      <c r="AB88" s="61">
        <f t="shared" si="22"/>
        <v>0</v>
      </c>
      <c r="AC88" s="61">
        <f t="shared" si="22"/>
        <v>0</v>
      </c>
      <c r="AD88" s="61">
        <f t="shared" si="22"/>
        <v>0</v>
      </c>
      <c r="AE88" s="61">
        <f t="shared" si="22"/>
        <v>0</v>
      </c>
      <c r="AG88" s="64" t="s">
        <v>247</v>
      </c>
      <c r="AH88" s="61">
        <f t="shared" ref="AH88:BK88" si="23">SUM(AH67:AH87)</f>
        <v>12</v>
      </c>
      <c r="AI88" s="201">
        <f t="shared" si="23"/>
        <v>17</v>
      </c>
      <c r="AJ88" s="61">
        <f t="shared" si="23"/>
        <v>41</v>
      </c>
      <c r="AK88" s="96">
        <f t="shared" si="23"/>
        <v>0</v>
      </c>
      <c r="AL88" s="61">
        <f t="shared" si="23"/>
        <v>0</v>
      </c>
      <c r="AM88" s="61">
        <f t="shared" si="23"/>
        <v>0</v>
      </c>
      <c r="AN88" s="61">
        <f t="shared" si="23"/>
        <v>0</v>
      </c>
      <c r="AO88" s="96">
        <f t="shared" si="23"/>
        <v>0</v>
      </c>
      <c r="AP88" s="61">
        <f t="shared" si="23"/>
        <v>0</v>
      </c>
      <c r="AQ88" s="61">
        <f t="shared" si="23"/>
        <v>0</v>
      </c>
      <c r="AR88" s="61">
        <f t="shared" si="23"/>
        <v>0</v>
      </c>
      <c r="AS88" s="96">
        <f t="shared" si="23"/>
        <v>0</v>
      </c>
      <c r="AT88" s="61">
        <f t="shared" si="23"/>
        <v>0</v>
      </c>
      <c r="AU88" s="61">
        <f t="shared" si="23"/>
        <v>0</v>
      </c>
      <c r="AV88" s="61">
        <f t="shared" si="23"/>
        <v>0</v>
      </c>
      <c r="AW88" s="96">
        <f t="shared" si="23"/>
        <v>0</v>
      </c>
      <c r="AX88" s="90">
        <f t="shared" si="23"/>
        <v>41</v>
      </c>
      <c r="AY88" s="68">
        <f t="shared" si="23"/>
        <v>0</v>
      </c>
      <c r="AZ88" s="61">
        <f t="shared" si="23"/>
        <v>0</v>
      </c>
      <c r="BA88" s="61">
        <f t="shared" si="23"/>
        <v>0</v>
      </c>
      <c r="BB88" s="61">
        <f t="shared" si="23"/>
        <v>0</v>
      </c>
      <c r="BC88" s="61">
        <f t="shared" si="23"/>
        <v>0</v>
      </c>
      <c r="BD88" s="61">
        <f t="shared" si="23"/>
        <v>0</v>
      </c>
      <c r="BE88" s="61">
        <f t="shared" si="23"/>
        <v>0</v>
      </c>
      <c r="BF88" s="61">
        <f t="shared" si="23"/>
        <v>0</v>
      </c>
      <c r="BG88" s="61">
        <f t="shared" si="23"/>
        <v>0</v>
      </c>
      <c r="BH88" s="61">
        <f t="shared" si="23"/>
        <v>0</v>
      </c>
      <c r="BI88" s="61">
        <f t="shared" si="23"/>
        <v>0</v>
      </c>
      <c r="BJ88" s="61">
        <f t="shared" si="23"/>
        <v>0</v>
      </c>
      <c r="BK88" s="61">
        <f t="shared" si="23"/>
        <v>0</v>
      </c>
    </row>
  </sheetData>
  <mergeCells count="64">
    <mergeCell ref="AZ65:BE65"/>
    <mergeCell ref="BF65:BK65"/>
    <mergeCell ref="B62:BK62"/>
    <mergeCell ref="B63:BK63"/>
    <mergeCell ref="A65:A66"/>
    <mergeCell ref="D65:E65"/>
    <mergeCell ref="H65:I65"/>
    <mergeCell ref="L65:M65"/>
    <mergeCell ref="P65:Q65"/>
    <mergeCell ref="R65:S65"/>
    <mergeCell ref="T65:Y65"/>
    <mergeCell ref="Z65:AE65"/>
    <mergeCell ref="AG65:AG66"/>
    <mergeCell ref="AJ65:AK65"/>
    <mergeCell ref="AN65:AO65"/>
    <mergeCell ref="AR65:AS65"/>
    <mergeCell ref="AV65:AW65"/>
    <mergeCell ref="AX65:AY65"/>
    <mergeCell ref="AN37:AO37"/>
    <mergeCell ref="AR37:AS37"/>
    <mergeCell ref="AV37:AW37"/>
    <mergeCell ref="A37:A38"/>
    <mergeCell ref="D37:E37"/>
    <mergeCell ref="H37:I37"/>
    <mergeCell ref="L37:M37"/>
    <mergeCell ref="P37:Q37"/>
    <mergeCell ref="BF37:BK37"/>
    <mergeCell ref="AR9:AS9"/>
    <mergeCell ref="AV9:AW9"/>
    <mergeCell ref="BF9:BK9"/>
    <mergeCell ref="AZ9:BE9"/>
    <mergeCell ref="AX37:AY37"/>
    <mergeCell ref="AZ37:BE37"/>
    <mergeCell ref="AX9:AY9"/>
    <mergeCell ref="B34:BK34"/>
    <mergeCell ref="B35:BK35"/>
    <mergeCell ref="R37:S37"/>
    <mergeCell ref="T37:Y37"/>
    <mergeCell ref="Z37:AE37"/>
    <mergeCell ref="AG37:AG38"/>
    <mergeCell ref="AJ37:AK37"/>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E35"/>
  <sheetViews>
    <sheetView topLeftCell="A6" zoomScale="120" zoomScaleNormal="120" workbookViewId="0">
      <selection activeCell="C8" sqref="C8:E8"/>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495"/>
      <c r="B1" s="498" t="s">
        <v>0</v>
      </c>
      <c r="C1" s="498"/>
      <c r="D1" s="498"/>
      <c r="E1" s="122" t="s">
        <v>1</v>
      </c>
    </row>
    <row r="2" spans="1:5" s="2" customFormat="1" ht="20.25" customHeight="1" x14ac:dyDescent="0.25">
      <c r="A2" s="496"/>
      <c r="B2" s="499" t="s">
        <v>2</v>
      </c>
      <c r="C2" s="499"/>
      <c r="D2" s="499"/>
      <c r="E2" s="123" t="s">
        <v>3</v>
      </c>
    </row>
    <row r="3" spans="1:5" s="2" customFormat="1" ht="30" customHeight="1" x14ac:dyDescent="0.25">
      <c r="A3" s="496"/>
      <c r="B3" s="500" t="s">
        <v>4</v>
      </c>
      <c r="C3" s="500"/>
      <c r="D3" s="500"/>
      <c r="E3" s="123" t="s">
        <v>5</v>
      </c>
    </row>
    <row r="4" spans="1:5" s="2" customFormat="1" ht="16.5" customHeight="1" thickBot="1" x14ac:dyDescent="0.3">
      <c r="A4" s="497"/>
      <c r="B4" s="255"/>
      <c r="C4" s="255"/>
      <c r="D4" s="255"/>
      <c r="E4" s="124" t="s">
        <v>248</v>
      </c>
    </row>
    <row r="5" spans="1:5" s="2" customFormat="1" ht="9" customHeight="1" thickBot="1" x14ac:dyDescent="0.3">
      <c r="A5"/>
      <c r="B5"/>
      <c r="C5"/>
      <c r="D5"/>
      <c r="E5"/>
    </row>
    <row r="6" spans="1:5" ht="14.25" customHeight="1" x14ac:dyDescent="0.25">
      <c r="A6" s="481" t="s">
        <v>249</v>
      </c>
      <c r="B6" s="357"/>
      <c r="C6" s="357"/>
      <c r="D6" s="357"/>
      <c r="E6" s="482"/>
    </row>
    <row r="7" spans="1:5" ht="15.75" customHeight="1" thickBot="1" x14ac:dyDescent="0.3">
      <c r="A7" s="129" t="s">
        <v>250</v>
      </c>
      <c r="B7" s="130" t="s">
        <v>251</v>
      </c>
      <c r="C7" s="501" t="s">
        <v>252</v>
      </c>
      <c r="D7" s="501"/>
      <c r="E7" s="502"/>
    </row>
    <row r="8" spans="1:5" ht="252" customHeight="1" x14ac:dyDescent="0.25">
      <c r="A8" s="173">
        <v>45349</v>
      </c>
      <c r="B8" s="174" t="s">
        <v>420</v>
      </c>
      <c r="C8" s="486" t="s">
        <v>421</v>
      </c>
      <c r="D8" s="487"/>
      <c r="E8" s="488"/>
    </row>
    <row r="9" spans="1:5" ht="273.95" customHeight="1" x14ac:dyDescent="0.25">
      <c r="A9" s="205">
        <v>44990</v>
      </c>
      <c r="B9" s="206" t="s">
        <v>437</v>
      </c>
      <c r="C9" s="489" t="s">
        <v>438</v>
      </c>
      <c r="D9" s="490"/>
      <c r="E9" s="491"/>
    </row>
    <row r="10" spans="1:5" ht="168.95" customHeight="1" x14ac:dyDescent="0.25">
      <c r="A10" s="205">
        <v>45377</v>
      </c>
      <c r="B10" s="207" t="s">
        <v>439</v>
      </c>
      <c r="C10" s="492" t="s">
        <v>440</v>
      </c>
      <c r="D10" s="493"/>
      <c r="E10" s="494"/>
    </row>
    <row r="11" spans="1:5" x14ac:dyDescent="0.25">
      <c r="A11" s="126"/>
      <c r="B11" s="125"/>
      <c r="C11" s="483"/>
      <c r="D11" s="484"/>
      <c r="E11" s="485"/>
    </row>
    <row r="12" spans="1:5" x14ac:dyDescent="0.25">
      <c r="A12" s="126"/>
      <c r="B12" s="125"/>
      <c r="C12" s="483"/>
      <c r="D12" s="484"/>
      <c r="E12" s="485"/>
    </row>
    <row r="13" spans="1:5" x14ac:dyDescent="0.25">
      <c r="A13" s="126"/>
      <c r="B13" s="125"/>
      <c r="C13" s="483"/>
      <c r="D13" s="484"/>
      <c r="E13" s="485"/>
    </row>
    <row r="14" spans="1:5" x14ac:dyDescent="0.25">
      <c r="A14" s="126"/>
      <c r="B14" s="125"/>
      <c r="C14" s="483"/>
      <c r="D14" s="484"/>
      <c r="E14" s="485"/>
    </row>
    <row r="15" spans="1:5" x14ac:dyDescent="0.25">
      <c r="A15" s="126"/>
      <c r="B15" s="125"/>
      <c r="C15" s="483"/>
      <c r="D15" s="484"/>
      <c r="E15" s="485"/>
    </row>
    <row r="16" spans="1:5" x14ac:dyDescent="0.25">
      <c r="A16" s="126"/>
      <c r="B16" s="125"/>
      <c r="C16" s="483"/>
      <c r="D16" s="484"/>
      <c r="E16" s="485"/>
    </row>
    <row r="17" spans="1:5" x14ac:dyDescent="0.25">
      <c r="A17" s="126"/>
      <c r="B17" s="125"/>
      <c r="C17" s="483"/>
      <c r="D17" s="484"/>
      <c r="E17" s="485"/>
    </row>
    <row r="18" spans="1:5" x14ac:dyDescent="0.25">
      <c r="A18" s="126"/>
      <c r="B18" s="125"/>
      <c r="C18" s="483"/>
      <c r="D18" s="484"/>
      <c r="E18" s="485"/>
    </row>
    <row r="19" spans="1:5" x14ac:dyDescent="0.25">
      <c r="A19" s="126"/>
      <c r="B19" s="125"/>
      <c r="C19" s="483"/>
      <c r="D19" s="484"/>
      <c r="E19" s="485"/>
    </row>
    <row r="20" spans="1:5" x14ac:dyDescent="0.25">
      <c r="A20" s="126"/>
      <c r="B20" s="125"/>
      <c r="C20" s="483"/>
      <c r="D20" s="484"/>
      <c r="E20" s="485"/>
    </row>
    <row r="21" spans="1:5" x14ac:dyDescent="0.25">
      <c r="A21" s="126"/>
      <c r="B21" s="125"/>
      <c r="C21" s="483"/>
      <c r="D21" s="484"/>
      <c r="E21" s="485"/>
    </row>
    <row r="22" spans="1:5" x14ac:dyDescent="0.25">
      <c r="A22" s="126"/>
      <c r="B22" s="125"/>
      <c r="C22" s="483"/>
      <c r="D22" s="484"/>
      <c r="E22" s="485"/>
    </row>
    <row r="23" spans="1:5" x14ac:dyDescent="0.25">
      <c r="A23" s="126"/>
      <c r="B23" s="125"/>
      <c r="C23" s="483"/>
      <c r="D23" s="484"/>
      <c r="E23" s="485"/>
    </row>
    <row r="24" spans="1:5" x14ac:dyDescent="0.25">
      <c r="A24" s="126"/>
      <c r="B24" s="125"/>
      <c r="C24" s="483"/>
      <c r="D24" s="484"/>
      <c r="E24" s="485"/>
    </row>
    <row r="25" spans="1:5" x14ac:dyDescent="0.25">
      <c r="A25" s="126"/>
      <c r="B25" s="125"/>
      <c r="C25" s="483"/>
      <c r="D25" s="484"/>
      <c r="E25" s="485"/>
    </row>
    <row r="26" spans="1:5" x14ac:dyDescent="0.25">
      <c r="A26" s="126"/>
      <c r="B26" s="125"/>
      <c r="C26" s="483"/>
      <c r="D26" s="484"/>
      <c r="E26" s="485"/>
    </row>
    <row r="27" spans="1:5" x14ac:dyDescent="0.25">
      <c r="A27" s="126"/>
      <c r="B27" s="125"/>
      <c r="C27" s="483"/>
      <c r="D27" s="484"/>
      <c r="E27" s="485"/>
    </row>
    <row r="28" spans="1:5" x14ac:dyDescent="0.25">
      <c r="A28" s="126"/>
      <c r="B28" s="125"/>
      <c r="C28" s="483"/>
      <c r="D28" s="484"/>
      <c r="E28" s="485"/>
    </row>
    <row r="29" spans="1:5" x14ac:dyDescent="0.25">
      <c r="A29" s="126"/>
      <c r="B29" s="125"/>
      <c r="C29" s="483"/>
      <c r="D29" s="484"/>
      <c r="E29" s="485"/>
    </row>
    <row r="30" spans="1:5" x14ac:dyDescent="0.25">
      <c r="A30" s="126"/>
      <c r="B30" s="125"/>
      <c r="C30" s="483"/>
      <c r="D30" s="484"/>
      <c r="E30" s="485"/>
    </row>
    <row r="31" spans="1:5" x14ac:dyDescent="0.25">
      <c r="A31" s="126"/>
      <c r="B31" s="125"/>
      <c r="C31" s="483"/>
      <c r="D31" s="484"/>
      <c r="E31" s="485"/>
    </row>
    <row r="32" spans="1:5" x14ac:dyDescent="0.25">
      <c r="A32" s="126"/>
      <c r="B32" s="125"/>
      <c r="C32" s="483"/>
      <c r="D32" s="484"/>
      <c r="E32" s="485"/>
    </row>
    <row r="33" spans="1:5" x14ac:dyDescent="0.25">
      <c r="A33" s="126"/>
      <c r="B33" s="125"/>
      <c r="C33" s="483"/>
      <c r="D33" s="484"/>
      <c r="E33" s="485"/>
    </row>
    <row r="34" spans="1:5" x14ac:dyDescent="0.25">
      <c r="A34" s="126"/>
      <c r="B34" s="125"/>
      <c r="C34" s="483"/>
      <c r="D34" s="484"/>
      <c r="E34" s="485"/>
    </row>
    <row r="35" spans="1:5" ht="15.75" thickBot="1" x14ac:dyDescent="0.3">
      <c r="A35" s="127"/>
      <c r="B35" s="128"/>
      <c r="C35" s="478"/>
      <c r="D35" s="479"/>
      <c r="E35" s="480"/>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orientation="portrait" horizontalDpi="0" verticalDpi="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0" customWidth="1"/>
    <col min="2" max="2" width="61.85546875" style="30" customWidth="1"/>
    <col min="3" max="3" width="61.140625" style="30" customWidth="1"/>
    <col min="4" max="4" width="81" style="30" customWidth="1"/>
    <col min="5" max="5" width="32.85546875" style="56" customWidth="1"/>
    <col min="6" max="6" width="19" style="30" customWidth="1"/>
    <col min="7" max="7" width="29.42578125" style="30" customWidth="1"/>
    <col min="8" max="8" width="36.28515625" style="30" customWidth="1"/>
    <col min="9" max="9" width="40" style="30" customWidth="1"/>
    <col min="10" max="16384" width="11.42578125" style="30"/>
  </cols>
  <sheetData>
    <row r="1" spans="1:9" s="44" customFormat="1" x14ac:dyDescent="0.25">
      <c r="A1" s="43" t="s">
        <v>253</v>
      </c>
      <c r="B1" s="43" t="s">
        <v>254</v>
      </c>
      <c r="C1" s="43" t="s">
        <v>255</v>
      </c>
      <c r="D1" s="43" t="s">
        <v>256</v>
      </c>
      <c r="E1" s="43" t="s">
        <v>117</v>
      </c>
      <c r="F1" s="43" t="s">
        <v>257</v>
      </c>
      <c r="G1" s="43" t="s">
        <v>258</v>
      </c>
      <c r="H1" s="43" t="s">
        <v>210</v>
      </c>
      <c r="I1" s="43" t="s">
        <v>259</v>
      </c>
    </row>
    <row r="2" spans="1:9" s="44" customFormat="1" x14ac:dyDescent="0.25">
      <c r="A2" s="45" t="s">
        <v>260</v>
      </c>
      <c r="B2" s="39" t="s">
        <v>261</v>
      </c>
      <c r="C2" s="45" t="s">
        <v>262</v>
      </c>
      <c r="D2" s="46" t="s">
        <v>263</v>
      </c>
      <c r="E2" s="40" t="s">
        <v>264</v>
      </c>
      <c r="F2" s="47" t="s">
        <v>265</v>
      </c>
      <c r="G2" s="48" t="s">
        <v>266</v>
      </c>
      <c r="H2" s="48" t="s">
        <v>267</v>
      </c>
      <c r="I2" s="47" t="s">
        <v>268</v>
      </c>
    </row>
    <row r="3" spans="1:9" x14ac:dyDescent="0.25">
      <c r="A3" s="45" t="s">
        <v>269</v>
      </c>
      <c r="B3" s="39" t="s">
        <v>270</v>
      </c>
      <c r="C3" s="45" t="s">
        <v>271</v>
      </c>
      <c r="D3" s="49" t="s">
        <v>272</v>
      </c>
      <c r="E3" s="40" t="s">
        <v>273</v>
      </c>
      <c r="F3" s="47" t="s">
        <v>274</v>
      </c>
      <c r="G3" s="48" t="s">
        <v>275</v>
      </c>
      <c r="H3" s="48" t="s">
        <v>219</v>
      </c>
      <c r="I3" s="47" t="s">
        <v>276</v>
      </c>
    </row>
    <row r="4" spans="1:9" x14ac:dyDescent="0.25">
      <c r="A4" s="45" t="s">
        <v>277</v>
      </c>
      <c r="B4" s="39" t="s">
        <v>278</v>
      </c>
      <c r="C4" s="45" t="s">
        <v>279</v>
      </c>
      <c r="D4" s="49" t="s">
        <v>280</v>
      </c>
      <c r="E4" s="40" t="s">
        <v>281</v>
      </c>
      <c r="F4" s="47" t="s">
        <v>282</v>
      </c>
      <c r="G4" s="48" t="s">
        <v>283</v>
      </c>
      <c r="H4" s="48" t="s">
        <v>214</v>
      </c>
      <c r="I4" s="47" t="s">
        <v>284</v>
      </c>
    </row>
    <row r="5" spans="1:9" x14ac:dyDescent="0.25">
      <c r="A5" s="45" t="s">
        <v>285</v>
      </c>
      <c r="B5" s="39" t="s">
        <v>286</v>
      </c>
      <c r="C5" s="45" t="s">
        <v>287</v>
      </c>
      <c r="D5" s="49" t="s">
        <v>288</v>
      </c>
      <c r="E5" s="40" t="s">
        <v>289</v>
      </c>
      <c r="F5" s="47" t="s">
        <v>290</v>
      </c>
      <c r="G5" s="48" t="s">
        <v>291</v>
      </c>
      <c r="H5" s="48" t="s">
        <v>215</v>
      </c>
      <c r="I5" s="47" t="s">
        <v>292</v>
      </c>
    </row>
    <row r="6" spans="1:9" ht="30" x14ac:dyDescent="0.25">
      <c r="A6" s="45" t="s">
        <v>293</v>
      </c>
      <c r="B6" s="39" t="s">
        <v>294</v>
      </c>
      <c r="C6" s="45" t="s">
        <v>295</v>
      </c>
      <c r="D6" s="49" t="s">
        <v>296</v>
      </c>
      <c r="E6" s="40" t="s">
        <v>297</v>
      </c>
      <c r="G6" s="48" t="s">
        <v>298</v>
      </c>
      <c r="H6" s="48" t="s">
        <v>216</v>
      </c>
      <c r="I6" s="47" t="s">
        <v>299</v>
      </c>
    </row>
    <row r="7" spans="1:9" ht="30" x14ac:dyDescent="0.25">
      <c r="B7" s="39" t="s">
        <v>300</v>
      </c>
      <c r="C7" s="45" t="s">
        <v>301</v>
      </c>
      <c r="D7" s="49" t="s">
        <v>302</v>
      </c>
      <c r="E7" s="47" t="s">
        <v>303</v>
      </c>
      <c r="G7" s="40" t="s">
        <v>225</v>
      </c>
      <c r="H7" s="48" t="s">
        <v>217</v>
      </c>
      <c r="I7" s="47" t="s">
        <v>304</v>
      </c>
    </row>
    <row r="8" spans="1:9" ht="30" x14ac:dyDescent="0.25">
      <c r="A8" s="50"/>
      <c r="B8" s="39" t="s">
        <v>145</v>
      </c>
      <c r="C8" s="45" t="s">
        <v>14</v>
      </c>
      <c r="D8" s="49" t="s">
        <v>305</v>
      </c>
      <c r="E8" s="47" t="s">
        <v>306</v>
      </c>
      <c r="I8" s="47" t="s">
        <v>307</v>
      </c>
    </row>
    <row r="9" spans="1:9" ht="32.1" customHeight="1" x14ac:dyDescent="0.25">
      <c r="A9" s="50"/>
      <c r="B9" s="39" t="s">
        <v>308</v>
      </c>
      <c r="C9" s="45" t="s">
        <v>309</v>
      </c>
      <c r="D9" s="49" t="s">
        <v>310</v>
      </c>
      <c r="E9" s="47" t="s">
        <v>311</v>
      </c>
      <c r="I9" s="47" t="s">
        <v>312</v>
      </c>
    </row>
    <row r="10" spans="1:9" x14ac:dyDescent="0.25">
      <c r="A10" s="50"/>
      <c r="B10" s="39" t="s">
        <v>313</v>
      </c>
      <c r="C10" s="45" t="s">
        <v>314</v>
      </c>
      <c r="D10" s="49" t="s">
        <v>315</v>
      </c>
      <c r="E10" s="47" t="s">
        <v>316</v>
      </c>
      <c r="I10" s="47" t="s">
        <v>317</v>
      </c>
    </row>
    <row r="11" spans="1:9" x14ac:dyDescent="0.25">
      <c r="A11" s="50"/>
      <c r="B11" s="39" t="s">
        <v>318</v>
      </c>
      <c r="C11" s="45" t="s">
        <v>319</v>
      </c>
      <c r="D11" s="49" t="s">
        <v>320</v>
      </c>
      <c r="E11" s="47" t="s">
        <v>321</v>
      </c>
      <c r="I11" s="47" t="s">
        <v>322</v>
      </c>
    </row>
    <row r="12" spans="1:9" ht="30" x14ac:dyDescent="0.25">
      <c r="A12" s="50"/>
      <c r="B12" s="39" t="s">
        <v>323</v>
      </c>
      <c r="C12" s="45" t="s">
        <v>324</v>
      </c>
      <c r="D12" s="49" t="s">
        <v>325</v>
      </c>
      <c r="E12" s="47" t="s">
        <v>326</v>
      </c>
      <c r="I12" s="47" t="s">
        <v>327</v>
      </c>
    </row>
    <row r="13" spans="1:9" x14ac:dyDescent="0.25">
      <c r="A13" s="50"/>
      <c r="B13" s="136" t="s">
        <v>328</v>
      </c>
      <c r="D13" s="49" t="s">
        <v>329</v>
      </c>
      <c r="E13" s="47" t="s">
        <v>330</v>
      </c>
      <c r="I13" s="47" t="s">
        <v>331</v>
      </c>
    </row>
    <row r="14" spans="1:9" x14ac:dyDescent="0.25">
      <c r="A14" s="50"/>
      <c r="B14" s="39" t="s">
        <v>332</v>
      </c>
      <c r="C14" s="50"/>
      <c r="D14" s="49" t="s">
        <v>333</v>
      </c>
      <c r="E14" s="47" t="s">
        <v>334</v>
      </c>
    </row>
    <row r="15" spans="1:9" x14ac:dyDescent="0.25">
      <c r="A15" s="50"/>
      <c r="B15" s="39" t="s">
        <v>335</v>
      </c>
      <c r="C15" s="50"/>
      <c r="D15" s="49" t="s">
        <v>336</v>
      </c>
      <c r="E15" s="47" t="s">
        <v>337</v>
      </c>
    </row>
    <row r="16" spans="1:9" x14ac:dyDescent="0.25">
      <c r="A16" s="50"/>
      <c r="B16" s="39" t="s">
        <v>338</v>
      </c>
      <c r="C16" s="50"/>
      <c r="D16" s="49" t="s">
        <v>339</v>
      </c>
      <c r="E16" s="51"/>
    </row>
    <row r="17" spans="1:5" x14ac:dyDescent="0.25">
      <c r="A17" s="50"/>
      <c r="B17" s="39" t="s">
        <v>340</v>
      </c>
      <c r="C17" s="50"/>
      <c r="D17" s="49" t="s">
        <v>341</v>
      </c>
      <c r="E17" s="51"/>
    </row>
    <row r="18" spans="1:5" x14ac:dyDescent="0.25">
      <c r="A18" s="50"/>
      <c r="B18" s="39" t="s">
        <v>342</v>
      </c>
      <c r="C18" s="50"/>
      <c r="D18" s="49" t="s">
        <v>343</v>
      </c>
      <c r="E18" s="51"/>
    </row>
    <row r="19" spans="1:5" x14ac:dyDescent="0.25">
      <c r="A19" s="50"/>
      <c r="B19" s="39" t="s">
        <v>344</v>
      </c>
      <c r="C19" s="50"/>
      <c r="D19" s="49" t="s">
        <v>345</v>
      </c>
      <c r="E19" s="51"/>
    </row>
    <row r="20" spans="1:5" x14ac:dyDescent="0.25">
      <c r="A20" s="50"/>
      <c r="B20" s="39" t="s">
        <v>346</v>
      </c>
      <c r="C20" s="50"/>
      <c r="D20" s="49" t="s">
        <v>347</v>
      </c>
      <c r="E20" s="51"/>
    </row>
    <row r="21" spans="1:5" x14ac:dyDescent="0.25">
      <c r="B21" s="39" t="s">
        <v>348</v>
      </c>
      <c r="D21" s="49" t="s">
        <v>349</v>
      </c>
      <c r="E21" s="51"/>
    </row>
    <row r="22" spans="1:5" x14ac:dyDescent="0.25">
      <c r="B22" s="39" t="s">
        <v>350</v>
      </c>
      <c r="D22" s="49" t="s">
        <v>351</v>
      </c>
      <c r="E22" s="51"/>
    </row>
    <row r="23" spans="1:5" x14ac:dyDescent="0.25">
      <c r="B23" s="39" t="s">
        <v>352</v>
      </c>
      <c r="D23" s="49" t="s">
        <v>353</v>
      </c>
      <c r="E23" s="51"/>
    </row>
    <row r="24" spans="1:5" x14ac:dyDescent="0.25">
      <c r="D24" s="52" t="s">
        <v>354</v>
      </c>
      <c r="E24" s="52" t="s">
        <v>355</v>
      </c>
    </row>
    <row r="25" spans="1:5" x14ac:dyDescent="0.25">
      <c r="D25" s="53" t="s">
        <v>356</v>
      </c>
      <c r="E25" s="47" t="s">
        <v>357</v>
      </c>
    </row>
    <row r="26" spans="1:5" x14ac:dyDescent="0.25">
      <c r="D26" s="53" t="s">
        <v>358</v>
      </c>
      <c r="E26" s="47" t="s">
        <v>359</v>
      </c>
    </row>
    <row r="27" spans="1:5" x14ac:dyDescent="0.25">
      <c r="D27" s="503" t="s">
        <v>360</v>
      </c>
      <c r="E27" s="47" t="s">
        <v>361</v>
      </c>
    </row>
    <row r="28" spans="1:5" x14ac:dyDescent="0.25">
      <c r="D28" s="504"/>
      <c r="E28" s="47" t="s">
        <v>362</v>
      </c>
    </row>
    <row r="29" spans="1:5" x14ac:dyDescent="0.25">
      <c r="D29" s="504"/>
      <c r="E29" s="47" t="s">
        <v>363</v>
      </c>
    </row>
    <row r="30" spans="1:5" x14ac:dyDescent="0.25">
      <c r="D30" s="505"/>
      <c r="E30" s="47" t="s">
        <v>364</v>
      </c>
    </row>
    <row r="31" spans="1:5" x14ac:dyDescent="0.25">
      <c r="D31" s="53" t="s">
        <v>365</v>
      </c>
      <c r="E31" s="47" t="s">
        <v>366</v>
      </c>
    </row>
    <row r="32" spans="1:5" x14ac:dyDescent="0.25">
      <c r="D32" s="53" t="s">
        <v>367</v>
      </c>
      <c r="E32" s="47" t="s">
        <v>368</v>
      </c>
    </row>
    <row r="33" spans="4:5" x14ac:dyDescent="0.25">
      <c r="D33" s="53" t="s">
        <v>369</v>
      </c>
      <c r="E33" s="47" t="s">
        <v>370</v>
      </c>
    </row>
    <row r="34" spans="4:5" x14ac:dyDescent="0.25">
      <c r="D34" s="53" t="s">
        <v>371</v>
      </c>
      <c r="E34" s="47" t="s">
        <v>372</v>
      </c>
    </row>
    <row r="35" spans="4:5" x14ac:dyDescent="0.25">
      <c r="D35" s="53" t="s">
        <v>373</v>
      </c>
      <c r="E35" s="47" t="s">
        <v>374</v>
      </c>
    </row>
    <row r="36" spans="4:5" x14ac:dyDescent="0.25">
      <c r="D36" s="53" t="s">
        <v>375</v>
      </c>
      <c r="E36" s="47" t="s">
        <v>376</v>
      </c>
    </row>
    <row r="37" spans="4:5" x14ac:dyDescent="0.25">
      <c r="D37" s="53" t="s">
        <v>377</v>
      </c>
      <c r="E37" s="47" t="s">
        <v>378</v>
      </c>
    </row>
    <row r="38" spans="4:5" x14ac:dyDescent="0.25">
      <c r="D38" s="53" t="s">
        <v>379</v>
      </c>
      <c r="E38" s="47" t="s">
        <v>380</v>
      </c>
    </row>
    <row r="39" spans="4:5" x14ac:dyDescent="0.25">
      <c r="D39" s="54" t="s">
        <v>381</v>
      </c>
      <c r="E39" s="47" t="s">
        <v>382</v>
      </c>
    </row>
    <row r="40" spans="4:5" x14ac:dyDescent="0.25">
      <c r="D40" s="54" t="s">
        <v>383</v>
      </c>
      <c r="E40" s="47" t="s">
        <v>384</v>
      </c>
    </row>
    <row r="41" spans="4:5" x14ac:dyDescent="0.25">
      <c r="D41" s="53" t="s">
        <v>385</v>
      </c>
      <c r="E41" s="47" t="s">
        <v>386</v>
      </c>
    </row>
    <row r="42" spans="4:5" x14ac:dyDescent="0.25">
      <c r="D42" s="53" t="s">
        <v>387</v>
      </c>
      <c r="E42" s="47" t="s">
        <v>388</v>
      </c>
    </row>
    <row r="43" spans="4:5" x14ac:dyDescent="0.25">
      <c r="D43" s="54" t="s">
        <v>389</v>
      </c>
      <c r="E43" s="47" t="s">
        <v>390</v>
      </c>
    </row>
    <row r="44" spans="4:5" x14ac:dyDescent="0.25">
      <c r="D44" s="55" t="s">
        <v>391</v>
      </c>
      <c r="E44" s="47" t="s">
        <v>392</v>
      </c>
    </row>
    <row r="45" spans="4:5" x14ac:dyDescent="0.25">
      <c r="D45" s="49" t="s">
        <v>20</v>
      </c>
      <c r="E45" s="47" t="s">
        <v>393</v>
      </c>
    </row>
    <row r="46" spans="4:5" x14ac:dyDescent="0.25">
      <c r="D46" s="49" t="s">
        <v>394</v>
      </c>
      <c r="E46" s="47" t="s">
        <v>395</v>
      </c>
    </row>
    <row r="47" spans="4:5" x14ac:dyDescent="0.25">
      <c r="D47" s="49" t="s">
        <v>396</v>
      </c>
      <c r="E47" s="47" t="s">
        <v>140</v>
      </c>
    </row>
    <row r="48" spans="4:5" x14ac:dyDescent="0.25">
      <c r="D48" s="49" t="s">
        <v>397</v>
      </c>
      <c r="E48" s="47" t="s">
        <v>398</v>
      </c>
    </row>
    <row r="49" spans="4:4" x14ac:dyDescent="0.25">
      <c r="D49" s="52" t="s">
        <v>399</v>
      </c>
    </row>
    <row r="50" spans="4:4" x14ac:dyDescent="0.25">
      <c r="D50" s="49" t="s">
        <v>400</v>
      </c>
    </row>
    <row r="51" spans="4:4" x14ac:dyDescent="0.25">
      <c r="D51" s="49" t="s">
        <v>401</v>
      </c>
    </row>
    <row r="52" spans="4:4" x14ac:dyDescent="0.25">
      <c r="D52" s="52" t="s">
        <v>402</v>
      </c>
    </row>
    <row r="53" spans="4:4" x14ac:dyDescent="0.25">
      <c r="D53" s="55" t="s">
        <v>403</v>
      </c>
    </row>
    <row r="54" spans="4:4" x14ac:dyDescent="0.25">
      <c r="D54" s="55" t="s">
        <v>404</v>
      </c>
    </row>
    <row r="55" spans="4:4" x14ac:dyDescent="0.25">
      <c r="D55" s="55" t="s">
        <v>405</v>
      </c>
    </row>
    <row r="56" spans="4:4" x14ac:dyDescent="0.25">
      <c r="D56" s="55" t="s">
        <v>406</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documentManagement/types"/>
    <ds:schemaRef ds:uri="bea38547-d34c-4dfd-b958-4ddc302b48de"/>
    <ds:schemaRef ds:uri="http://purl.org/dc/terms/"/>
    <ds:schemaRef ds:uri="http://www.w3.org/XML/1998/namespace"/>
    <ds:schemaRef ds:uri="fe9e2b3d-4c1d-4923-bca8-f2013ad4d45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Meta 1_Paridad_Instancias</vt:lpstr>
      <vt:lpstr>Meta 2_Escuela</vt:lpstr>
      <vt:lpstr>Meta 4_Bancadas</vt:lpstr>
      <vt:lpstr>Meta 6_TEG_Instancias</vt:lpstr>
      <vt:lpstr>Indicadores PA</vt:lpstr>
      <vt:lpstr>Hoja1</vt:lpstr>
      <vt:lpstr>Territorialización PA</vt:lpstr>
      <vt:lpstr>Control de Cambios</vt:lpstr>
      <vt:lpstr>LISTAS</vt:lpstr>
      <vt:lpstr>'Indicadores PA'!Área_de_impresión</vt:lpstr>
      <vt:lpstr>'Meta 1_Paridad_Instancias'!Área_de_impresión</vt:lpstr>
      <vt:lpstr>'Meta 2_Escuela'!Área_de_impresión</vt:lpstr>
      <vt:lpstr>'Meta 4_Bancadas'!Área_de_impresión</vt:lpstr>
      <vt:lpstr>'Meta 6_TEG_Instancias'!Área_de_impresión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cp:lastPrinted>2024-01-24T14:25:59Z</cp:lastPrinted>
  <dcterms:created xsi:type="dcterms:W3CDTF">2011-04-26T22:16:52Z</dcterms:created>
  <dcterms:modified xsi:type="dcterms:W3CDTF">2024-04-10T14:19:43Z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