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lidit\Downloads\"/>
    </mc:Choice>
  </mc:AlternateContent>
  <xr:revisionPtr revIDLastSave="0" documentId="8_{2DFEB117-C2E3-40BF-8FDA-1029487F2E5A}" xr6:coauthVersionLast="47" xr6:coauthVersionMax="47" xr10:uidLastSave="{00000000-0000-0000-0000-000000000000}"/>
  <bookViews>
    <workbookView xWindow="-108" yWindow="-108" windowWidth="23256" windowHeight="12456" firstSheet="1" activeTab="7" xr2:uid="{00000000-000D-0000-FFFF-FFFF00000000}"/>
  </bookViews>
  <sheets>
    <sheet name="Meta 1" sheetId="40" r:id="rId1"/>
    <sheet name="Meta 2" sheetId="43" r:id="rId2"/>
    <sheet name="Meta 3" sheetId="44" r:id="rId3"/>
    <sheet name="Meta 4" sheetId="45" r:id="rId4"/>
    <sheet name="Meta 5" sheetId="46" r:id="rId5"/>
    <sheet name="Meta 6" sheetId="47" r:id="rId6"/>
    <sheet name="Meta 7" sheetId="48" r:id="rId7"/>
    <sheet name="Indicadores PA" sheetId="36" r:id="rId8"/>
    <sheet name="Hoja1" sheetId="42" state="hidden" r:id="rId9"/>
    <sheet name="Territorialización PA" sheetId="37" r:id="rId10"/>
    <sheet name="Control de Cambios" sheetId="41" r:id="rId11"/>
    <sheet name="LISTAS" sheetId="38" state="hidden" r:id="rId12"/>
  </sheets>
  <definedNames>
    <definedName name="_xlnm._FilterDatabase" localSheetId="7" hidden="1">'Indicadores PA'!$A$12:$AY$12</definedName>
    <definedName name="_xlnm.Print_Area" localSheetId="0">'Meta 1'!$A$1:$AD$48</definedName>
    <definedName name="_xlnm.Print_Area" localSheetId="1">'Meta 2'!$A$1:$AD$56</definedName>
    <definedName name="_xlnm.Print_Area" localSheetId="2">'Meta 3'!$A$1:$AD$48</definedName>
    <definedName name="_xlnm.Print_Area" localSheetId="3">'Meta 4'!$A$1:$AD$46</definedName>
    <definedName name="_xlnm.Print_Area" localSheetId="4">'Meta 5'!$A$1:$AD$42</definedName>
    <definedName name="_xlnm.Print_Area" localSheetId="5">'Meta 6'!$A$1:$AD$54</definedName>
    <definedName name="_xlnm.Print_Area" localSheetId="6">'Meta 7'!$A$1:$AD$44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3" i="40" l="1"/>
  <c r="Q23" i="45" l="1"/>
  <c r="Q23" i="44"/>
  <c r="B24" i="48"/>
  <c r="B24" i="45"/>
  <c r="B24" i="43"/>
  <c r="B25" i="45"/>
  <c r="B25" i="48"/>
  <c r="B24" i="47"/>
  <c r="B24" i="46"/>
  <c r="B25" i="44" l="1"/>
  <c r="A21" i="44"/>
  <c r="P44" i="48" l="1"/>
  <c r="P43" i="48"/>
  <c r="P42" i="48"/>
  <c r="P41" i="48"/>
  <c r="P36" i="48"/>
  <c r="P35" i="48"/>
  <c r="P30" i="48"/>
  <c r="AC25" i="48"/>
  <c r="N25" i="48"/>
  <c r="O25" i="48" s="1"/>
  <c r="AB24" i="48"/>
  <c r="AC24" i="48" s="1"/>
  <c r="N24" i="48"/>
  <c r="AC23" i="48"/>
  <c r="AD23" i="48" s="1"/>
  <c r="N23" i="48"/>
  <c r="O23" i="48" s="1"/>
  <c r="AC22" i="48"/>
  <c r="AE23" i="48" s="1"/>
  <c r="N22" i="48"/>
  <c r="P54" i="47"/>
  <c r="P53" i="47"/>
  <c r="P52" i="47"/>
  <c r="P51" i="47"/>
  <c r="P50" i="47"/>
  <c r="P49" i="47"/>
  <c r="P48" i="47"/>
  <c r="P47" i="47"/>
  <c r="P46" i="47"/>
  <c r="P45" i="47"/>
  <c r="P44" i="47"/>
  <c r="P43" i="47"/>
  <c r="P42" i="47"/>
  <c r="P41" i="47"/>
  <c r="P36" i="47"/>
  <c r="P35" i="47"/>
  <c r="P30" i="47"/>
  <c r="AC25" i="47"/>
  <c r="N25" i="47"/>
  <c r="O25" i="47" s="1"/>
  <c r="AB24" i="47"/>
  <c r="N24" i="47"/>
  <c r="AC23" i="47"/>
  <c r="AE23" i="47" s="1"/>
  <c r="N23" i="47"/>
  <c r="O23" i="47" s="1"/>
  <c r="AC22" i="47"/>
  <c r="N22" i="47"/>
  <c r="AC24" i="46"/>
  <c r="AE25" i="46" s="1"/>
  <c r="AC22" i="46"/>
  <c r="AE23" i="46" s="1"/>
  <c r="N25" i="46"/>
  <c r="O25" i="46" s="1"/>
  <c r="N24" i="46"/>
  <c r="N23" i="46"/>
  <c r="O23" i="46" s="1"/>
  <c r="N22" i="46"/>
  <c r="P42" i="46"/>
  <c r="P41" i="46"/>
  <c r="P36" i="46"/>
  <c r="P35" i="46"/>
  <c r="P30" i="46"/>
  <c r="AC25" i="45"/>
  <c r="AC24" i="45"/>
  <c r="AC23" i="45"/>
  <c r="AC22" i="45"/>
  <c r="N25" i="45"/>
  <c r="O25" i="45" s="1"/>
  <c r="N24" i="45"/>
  <c r="N23" i="45"/>
  <c r="O23" i="45" s="1"/>
  <c r="C22" i="45"/>
  <c r="N22" i="45" s="1"/>
  <c r="P46" i="45"/>
  <c r="P45" i="45"/>
  <c r="P44" i="45"/>
  <c r="P43" i="45"/>
  <c r="P42" i="45"/>
  <c r="P41" i="45"/>
  <c r="P36" i="45"/>
  <c r="P35" i="45"/>
  <c r="P30" i="45"/>
  <c r="AC25" i="44"/>
  <c r="AB24" i="44"/>
  <c r="AC24" i="44" s="1"/>
  <c r="AC23" i="44"/>
  <c r="AD23" i="44" s="1"/>
  <c r="AC22" i="44"/>
  <c r="N25" i="44"/>
  <c r="O25" i="44" s="1"/>
  <c r="N24" i="44"/>
  <c r="N23" i="44"/>
  <c r="G22" i="44"/>
  <c r="D22" i="44"/>
  <c r="C22" i="44"/>
  <c r="P48" i="44"/>
  <c r="P47" i="44"/>
  <c r="P46" i="44"/>
  <c r="P45" i="44"/>
  <c r="P44" i="44"/>
  <c r="P43" i="44"/>
  <c r="P42" i="44"/>
  <c r="P41" i="44"/>
  <c r="P36" i="44"/>
  <c r="P35" i="44"/>
  <c r="P30" i="44"/>
  <c r="P47" i="43"/>
  <c r="P45" i="43"/>
  <c r="P43" i="43"/>
  <c r="P41" i="43"/>
  <c r="P60" i="43"/>
  <c r="P59" i="43"/>
  <c r="P58" i="43"/>
  <c r="P57" i="43"/>
  <c r="P56" i="43"/>
  <c r="P55" i="43"/>
  <c r="P54" i="43"/>
  <c r="P53" i="43"/>
  <c r="P52" i="43"/>
  <c r="P51" i="43"/>
  <c r="P50" i="43"/>
  <c r="P49" i="43"/>
  <c r="P48" i="43"/>
  <c r="P46" i="43"/>
  <c r="P44" i="43"/>
  <c r="P42" i="43"/>
  <c r="AC25" i="43"/>
  <c r="AB24" i="43"/>
  <c r="AC24" i="43" s="1"/>
  <c r="AC23" i="43"/>
  <c r="AD23" i="43" s="1"/>
  <c r="AC22" i="43"/>
  <c r="N25" i="43"/>
  <c r="O25" i="43" s="1"/>
  <c r="N24" i="43"/>
  <c r="N23" i="43"/>
  <c r="O23" i="43" s="1"/>
  <c r="N22" i="43"/>
  <c r="N22" i="44" l="1"/>
  <c r="AD25" i="44"/>
  <c r="AD25" i="47"/>
  <c r="AE25" i="44"/>
  <c r="AE25" i="48"/>
  <c r="AD25" i="48"/>
  <c r="AC24" i="47"/>
  <c r="AE25" i="47" s="1"/>
  <c r="AD23" i="47"/>
  <c r="AE23" i="45"/>
  <c r="AE25" i="45"/>
  <c r="AE23" i="44"/>
  <c r="AE23" i="43"/>
  <c r="AE25" i="43"/>
  <c r="AD25" i="43"/>
  <c r="P36" i="43" l="1"/>
  <c r="P35" i="43"/>
  <c r="P30" i="43"/>
  <c r="AC25" i="40"/>
  <c r="AC24" i="40"/>
  <c r="AC23" i="40"/>
  <c r="AC22" i="40"/>
  <c r="N25" i="40"/>
  <c r="O25" i="40" s="1"/>
  <c r="N24" i="40"/>
  <c r="E23" i="40"/>
  <c r="N23" i="40" s="1"/>
  <c r="N22" i="40"/>
  <c r="AE23" i="40" l="1"/>
  <c r="AE25" i="40"/>
  <c r="AD23" i="40"/>
  <c r="AD25" i="40"/>
  <c r="O23" i="40"/>
  <c r="AS19" i="36" l="1"/>
  <c r="AT19" i="36" s="1"/>
  <c r="AS18" i="36"/>
  <c r="AT18" i="36" s="1"/>
  <c r="AS17" i="36"/>
  <c r="AT17" i="36" s="1"/>
  <c r="AS16" i="36"/>
  <c r="AT16" i="36" s="1"/>
  <c r="AS15" i="36"/>
  <c r="AT15" i="36" s="1"/>
  <c r="AS14" i="36"/>
  <c r="AT14" i="36" s="1"/>
  <c r="AS13" i="36"/>
  <c r="AT13" i="36" s="1"/>
  <c r="BK58" i="37"/>
  <c r="BJ58" i="37"/>
  <c r="BI58" i="37"/>
  <c r="BH58" i="37"/>
  <c r="BG58" i="37"/>
  <c r="BF58" i="37"/>
  <c r="BE58" i="37"/>
  <c r="BD58" i="37"/>
  <c r="BC58" i="37"/>
  <c r="BB58" i="37"/>
  <c r="BA58" i="37"/>
  <c r="AZ58" i="37"/>
  <c r="AW58" i="37"/>
  <c r="AV58" i="37"/>
  <c r="AU58" i="37"/>
  <c r="AT58" i="37"/>
  <c r="AS58" i="37"/>
  <c r="AR58" i="37"/>
  <c r="AQ58" i="37"/>
  <c r="AP58" i="37"/>
  <c r="AO58" i="37"/>
  <c r="AN58" i="37"/>
  <c r="AM58" i="37"/>
  <c r="AL58" i="37"/>
  <c r="AK58" i="37"/>
  <c r="AJ58" i="37"/>
  <c r="AI58" i="37"/>
  <c r="AH58" i="37"/>
  <c r="AE58" i="37"/>
  <c r="AD58" i="37"/>
  <c r="AC58" i="37"/>
  <c r="AB58" i="37"/>
  <c r="AA58" i="37"/>
  <c r="Z58" i="37"/>
  <c r="Y58" i="37"/>
  <c r="X58" i="37"/>
  <c r="W58" i="37"/>
  <c r="V58" i="37"/>
  <c r="U58" i="37"/>
  <c r="T58" i="37"/>
  <c r="Q58" i="37"/>
  <c r="P58" i="37"/>
  <c r="O58" i="37"/>
  <c r="N58" i="37"/>
  <c r="M58" i="37"/>
  <c r="L58" i="37"/>
  <c r="K58" i="37"/>
  <c r="J58" i="37"/>
  <c r="I58" i="37"/>
  <c r="H58" i="37"/>
  <c r="G58" i="37"/>
  <c r="F58" i="37"/>
  <c r="E58" i="37"/>
  <c r="D58" i="37"/>
  <c r="C58" i="37"/>
  <c r="B58" i="37"/>
  <c r="AY57" i="37"/>
  <c r="AX57" i="37"/>
  <c r="S57" i="37"/>
  <c r="R57" i="37"/>
  <c r="AY56" i="37"/>
  <c r="AX56" i="37"/>
  <c r="S56" i="37"/>
  <c r="R56" i="37"/>
  <c r="AY55" i="37"/>
  <c r="AX55" i="37"/>
  <c r="S55" i="37"/>
  <c r="R55" i="37"/>
  <c r="AY54" i="37"/>
  <c r="AX54" i="37"/>
  <c r="S54" i="37"/>
  <c r="R54" i="37"/>
  <c r="AY53" i="37"/>
  <c r="AX53" i="37"/>
  <c r="S53" i="37"/>
  <c r="R53" i="37"/>
  <c r="AY52" i="37"/>
  <c r="AX52" i="37"/>
  <c r="S52" i="37"/>
  <c r="R52" i="37"/>
  <c r="AY51" i="37"/>
  <c r="AX51" i="37"/>
  <c r="S51" i="37"/>
  <c r="R51" i="37"/>
  <c r="AY50" i="37"/>
  <c r="AX50" i="37"/>
  <c r="S50" i="37"/>
  <c r="R50" i="37"/>
  <c r="AY49" i="37"/>
  <c r="AX49" i="37"/>
  <c r="S49" i="37"/>
  <c r="R49" i="37"/>
  <c r="AY48" i="37"/>
  <c r="AX48" i="37"/>
  <c r="S48" i="37"/>
  <c r="R48" i="37"/>
  <c r="AY47" i="37"/>
  <c r="AX47" i="37"/>
  <c r="S47" i="37"/>
  <c r="R47" i="37"/>
  <c r="AY46" i="37"/>
  <c r="AX46" i="37"/>
  <c r="S46" i="37"/>
  <c r="R46" i="37"/>
  <c r="AY45" i="37"/>
  <c r="AX45" i="37"/>
  <c r="S45" i="37"/>
  <c r="R45" i="37"/>
  <c r="AY44" i="37"/>
  <c r="AX44" i="37"/>
  <c r="S44" i="37"/>
  <c r="R44" i="37"/>
  <c r="AY43" i="37"/>
  <c r="AX43" i="37"/>
  <c r="S43" i="37"/>
  <c r="R43" i="37"/>
  <c r="AY42" i="37"/>
  <c r="AX42" i="37"/>
  <c r="S42" i="37"/>
  <c r="R42" i="37"/>
  <c r="AY41" i="37"/>
  <c r="AX41" i="37"/>
  <c r="S41" i="37"/>
  <c r="R41" i="37"/>
  <c r="AY40" i="37"/>
  <c r="AX40" i="37"/>
  <c r="S40" i="37"/>
  <c r="R40" i="37"/>
  <c r="AY39" i="37"/>
  <c r="AX39" i="37"/>
  <c r="S39" i="37"/>
  <c r="R39" i="37"/>
  <c r="AY38" i="37"/>
  <c r="AX38" i="37"/>
  <c r="S38" i="37"/>
  <c r="R38" i="37"/>
  <c r="R58" i="37" s="1"/>
  <c r="AY37" i="37"/>
  <c r="AY58" i="37" s="1"/>
  <c r="AX37" i="37"/>
  <c r="S37" i="37"/>
  <c r="R37" i="37"/>
  <c r="AW32" i="37"/>
  <c r="AV32" i="37"/>
  <c r="AU32" i="37"/>
  <c r="AT32" i="37"/>
  <c r="AS32" i="37"/>
  <c r="AR32" i="37"/>
  <c r="AQ32" i="37"/>
  <c r="AP32" i="37"/>
  <c r="AO32" i="37"/>
  <c r="AN32" i="37"/>
  <c r="AM32" i="37"/>
  <c r="AL32" i="37"/>
  <c r="AK32" i="37"/>
  <c r="AJ32" i="37"/>
  <c r="AI32" i="37"/>
  <c r="AH32" i="37"/>
  <c r="Q32" i="37"/>
  <c r="M32" i="37"/>
  <c r="I32" i="37"/>
  <c r="E32" i="37"/>
  <c r="AY12" i="37"/>
  <c r="AY13" i="37"/>
  <c r="AY14" i="37"/>
  <c r="AY15" i="37"/>
  <c r="AY16" i="37"/>
  <c r="AY17" i="37"/>
  <c r="AY18" i="37"/>
  <c r="AY19" i="37"/>
  <c r="AY20" i="37"/>
  <c r="AY21" i="37"/>
  <c r="AY22" i="37"/>
  <c r="AY23" i="37"/>
  <c r="AY24" i="37"/>
  <c r="AY25" i="37"/>
  <c r="AY26" i="37"/>
  <c r="AY27" i="37"/>
  <c r="AY28" i="37"/>
  <c r="AY29" i="37"/>
  <c r="AY30" i="37"/>
  <c r="AY31" i="37"/>
  <c r="AY11" i="37"/>
  <c r="S12" i="37"/>
  <c r="S13" i="37"/>
  <c r="S14" i="37"/>
  <c r="S15" i="37"/>
  <c r="S16" i="37"/>
  <c r="S17" i="37"/>
  <c r="S18" i="37"/>
  <c r="S19" i="37"/>
  <c r="S20" i="37"/>
  <c r="S21" i="37"/>
  <c r="S22" i="37"/>
  <c r="S23" i="37"/>
  <c r="S24" i="37"/>
  <c r="S25" i="37"/>
  <c r="S26" i="37"/>
  <c r="S27" i="37"/>
  <c r="S28" i="37"/>
  <c r="S29" i="37"/>
  <c r="S30" i="37"/>
  <c r="S31" i="37"/>
  <c r="S11" i="37"/>
  <c r="S32" i="37" s="1"/>
  <c r="J32" i="37"/>
  <c r="K32" i="37"/>
  <c r="L32" i="37"/>
  <c r="AX14" i="37"/>
  <c r="AX15" i="37"/>
  <c r="AX16" i="37"/>
  <c r="AX17" i="37"/>
  <c r="AX18" i="37"/>
  <c r="AX19" i="37"/>
  <c r="AX20" i="37"/>
  <c r="AX21" i="37"/>
  <c r="AX22" i="37"/>
  <c r="P35" i="40"/>
  <c r="T32" i="37"/>
  <c r="U32" i="37"/>
  <c r="V32" i="37"/>
  <c r="W32" i="37"/>
  <c r="X32" i="37"/>
  <c r="AZ32" i="37"/>
  <c r="BA32" i="37"/>
  <c r="BB32" i="37"/>
  <c r="BC32" i="37"/>
  <c r="BD32" i="37"/>
  <c r="BE32" i="37"/>
  <c r="P48" i="40"/>
  <c r="P47" i="40"/>
  <c r="P46" i="40"/>
  <c r="P45" i="40"/>
  <c r="P44" i="40"/>
  <c r="P43" i="40"/>
  <c r="P42" i="40"/>
  <c r="P41" i="40"/>
  <c r="P36" i="40"/>
  <c r="P30" i="40"/>
  <c r="AX12" i="37"/>
  <c r="AX13" i="37"/>
  <c r="AX23" i="37"/>
  <c r="AX24" i="37"/>
  <c r="AX25" i="37"/>
  <c r="AX26" i="37"/>
  <c r="AX27" i="37"/>
  <c r="AX28" i="37"/>
  <c r="AX29" i="37"/>
  <c r="AX30" i="37"/>
  <c r="AX31" i="37"/>
  <c r="AX11" i="37"/>
  <c r="R12" i="37"/>
  <c r="R13" i="37"/>
  <c r="R14" i="37"/>
  <c r="R15" i="37"/>
  <c r="R16" i="37"/>
  <c r="R17" i="37"/>
  <c r="R18" i="37"/>
  <c r="R19" i="37"/>
  <c r="R20" i="37"/>
  <c r="R21" i="37"/>
  <c r="R22" i="37"/>
  <c r="R23" i="37"/>
  <c r="R24" i="37"/>
  <c r="R25" i="37"/>
  <c r="R26" i="37"/>
  <c r="R27" i="37"/>
  <c r="R28" i="37"/>
  <c r="R29" i="37"/>
  <c r="R30" i="37"/>
  <c r="R31" i="37"/>
  <c r="R11" i="37"/>
  <c r="C32" i="37"/>
  <c r="D32" i="37"/>
  <c r="F32" i="37"/>
  <c r="G32" i="37"/>
  <c r="H32" i="37"/>
  <c r="N32" i="37"/>
  <c r="O32" i="37"/>
  <c r="P32" i="37"/>
  <c r="Y32" i="37"/>
  <c r="Z32" i="37"/>
  <c r="AA32" i="37"/>
  <c r="AB32" i="37"/>
  <c r="AC32" i="37"/>
  <c r="AD32" i="37"/>
  <c r="AE32" i="37"/>
  <c r="B32" i="37"/>
  <c r="BK32" i="37"/>
  <c r="BJ32" i="37"/>
  <c r="BI32" i="37"/>
  <c r="BH32" i="37"/>
  <c r="BG32" i="37"/>
  <c r="BF32" i="37"/>
  <c r="R32" i="37" l="1"/>
  <c r="S58" i="37"/>
  <c r="AX58" i="37"/>
  <c r="AY32" i="37"/>
  <c r="AX32"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7" authorId="0" shapeId="0" xr:uid="{00000000-0006-0000-0000-000001000000}">
      <text>
        <r>
          <rPr>
            <b/>
            <sz val="9"/>
            <color indexed="81"/>
            <rFont val="Tahoma"/>
            <family val="2"/>
          </rPr>
          <t>Daniel Avendaño:</t>
        </r>
        <r>
          <rPr>
            <sz val="9"/>
            <color indexed="81"/>
            <rFont val="Tahoma"/>
            <family val="2"/>
          </rPr>
          <t xml:space="preserve">
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5" authorId="0" shapeId="0" xr:uid="{00000000-0006-0000-0000-000002000000}">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00000000-0006-0000-0000-000003000000}">
      <text>
        <r>
          <rPr>
            <b/>
            <sz val="9"/>
            <color indexed="81"/>
            <rFont val="Tahoma"/>
            <family val="2"/>
          </rPr>
          <t>Daniel Avendaño:</t>
        </r>
        <r>
          <rPr>
            <sz val="9"/>
            <color indexed="81"/>
            <rFont val="Tahoma"/>
            <family val="2"/>
          </rPr>
          <t xml:space="preserve">
Valor de la reserva constituida al inicio de la vigencia</t>
        </r>
      </text>
    </comment>
    <comment ref="AD21" authorId="0" shapeId="0" xr:uid="{00000000-0006-0000-0000-000004000000}">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00000000-0006-0000-0000-000005000000}">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A23" authorId="0" shapeId="0" xr:uid="{00000000-0006-0000-0000-000006000000}">
      <text>
        <r>
          <rPr>
            <b/>
            <sz val="9"/>
            <color indexed="81"/>
            <rFont val="Tahoma"/>
            <family val="2"/>
          </rPr>
          <t>Daniel Avendaño:</t>
        </r>
        <r>
          <rPr>
            <sz val="9"/>
            <color indexed="81"/>
            <rFont val="Tahoma"/>
            <family val="2"/>
          </rPr>
          <t xml:space="preserve">
Liberaciones de reservas realizadas en cada mes de la vigencia.</t>
        </r>
      </text>
    </comment>
    <comment ref="A24" authorId="0" shapeId="0" xr:uid="{00000000-0006-0000-0000-000007000000}">
      <text>
        <r>
          <rPr>
            <b/>
            <sz val="9"/>
            <color indexed="81"/>
            <rFont val="Tahoma"/>
            <family val="2"/>
          </rPr>
          <t>Daniel Avendaño:</t>
        </r>
        <r>
          <rPr>
            <sz val="9"/>
            <color indexed="81"/>
            <rFont val="Tahoma"/>
            <family val="2"/>
          </rPr>
          <t xml:space="preserve">
Reserva definitiva despues de liberaciones.</t>
        </r>
      </text>
    </comment>
    <comment ref="A25" authorId="0" shapeId="0" xr:uid="{00000000-0006-0000-0000-000008000000}">
      <text>
        <r>
          <rPr>
            <b/>
            <sz val="9"/>
            <color indexed="81"/>
            <rFont val="Tahoma"/>
            <family val="2"/>
          </rPr>
          <t>Daniel Avendaño:</t>
        </r>
        <r>
          <rPr>
            <sz val="9"/>
            <color indexed="81"/>
            <rFont val="Tahoma"/>
            <family val="2"/>
          </rPr>
          <t xml:space="preserve">
Ejecución de los giros de la reserva para mes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user</author>
  </authors>
  <commentList>
    <comment ref="K7" authorId="0" shapeId="0" xr:uid="{A0E55497-44B7-4B92-B678-CD56780EA7CB}">
      <text>
        <r>
          <rPr>
            <b/>
            <sz val="9"/>
            <color indexed="81"/>
            <rFont val="Tahoma"/>
            <family val="2"/>
          </rPr>
          <t>Daniel Avendaño:</t>
        </r>
        <r>
          <rPr>
            <sz val="9"/>
            <color indexed="81"/>
            <rFont val="Tahoma"/>
            <family val="2"/>
          </rPr>
          <t xml:space="preserve">
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5" authorId="0" shapeId="0" xr:uid="{86BF57CF-1ADF-4A43-BB24-19FA5DDC4BFE}">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DDD086FD-635B-4F2F-A0D0-4A268C949137}">
      <text>
        <r>
          <rPr>
            <b/>
            <sz val="9"/>
            <color indexed="81"/>
            <rFont val="Tahoma"/>
            <family val="2"/>
          </rPr>
          <t>Daniel Avendaño:</t>
        </r>
        <r>
          <rPr>
            <sz val="9"/>
            <color indexed="81"/>
            <rFont val="Tahoma"/>
            <family val="2"/>
          </rPr>
          <t xml:space="preserve">
Valor de la reserva constituida al inicio de la vigencia</t>
        </r>
      </text>
    </comment>
    <comment ref="AD21" authorId="0" shapeId="0" xr:uid="{77120968-F016-4518-9521-04DC198764E8}">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512D3E19-4526-4332-A9DB-76F61F11FA64}">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F22" authorId="1" shapeId="0" xr:uid="{A00A9514-A91A-4C80-805B-584F6B6E9EE9}">
      <text>
        <r>
          <rPr>
            <b/>
            <sz val="9"/>
            <color indexed="81"/>
            <rFont val="Tahoma"/>
            <family val="2"/>
          </rPr>
          <t>user:</t>
        </r>
        <r>
          <rPr>
            <sz val="9"/>
            <color indexed="81"/>
            <rFont val="Tahoma"/>
            <family val="2"/>
          </rPr>
          <t xml:space="preserve">
Fotocopiado</t>
        </r>
      </text>
    </comment>
    <comment ref="A23" authorId="0" shapeId="0" xr:uid="{42BAA9A4-CDD4-491F-ACB6-F2F8F16860A1}">
      <text>
        <r>
          <rPr>
            <b/>
            <sz val="9"/>
            <color indexed="81"/>
            <rFont val="Tahoma"/>
            <family val="2"/>
          </rPr>
          <t>Daniel Avendaño:</t>
        </r>
        <r>
          <rPr>
            <sz val="9"/>
            <color indexed="81"/>
            <rFont val="Tahoma"/>
            <family val="2"/>
          </rPr>
          <t xml:space="preserve">
Liberaciones de reservas realizadas en cada mes de la vigencia.</t>
        </r>
      </text>
    </comment>
    <comment ref="A24" authorId="0" shapeId="0" xr:uid="{604A0C83-A229-472E-947E-B966894E4A99}">
      <text>
        <r>
          <rPr>
            <b/>
            <sz val="9"/>
            <color indexed="81"/>
            <rFont val="Tahoma"/>
            <family val="2"/>
          </rPr>
          <t>Daniel Avendaño:</t>
        </r>
        <r>
          <rPr>
            <sz val="9"/>
            <color indexed="81"/>
            <rFont val="Tahoma"/>
            <family val="2"/>
          </rPr>
          <t xml:space="preserve">
Reserva definitiva despues de liberaciones.</t>
        </r>
      </text>
    </comment>
    <comment ref="A25" authorId="0" shapeId="0" xr:uid="{3C56FD6C-5877-45B8-BE2C-831C64284BFC}">
      <text>
        <r>
          <rPr>
            <b/>
            <sz val="9"/>
            <color indexed="81"/>
            <rFont val="Tahoma"/>
            <family val="2"/>
          </rPr>
          <t>Daniel Avendaño:</t>
        </r>
        <r>
          <rPr>
            <sz val="9"/>
            <color indexed="81"/>
            <rFont val="Tahoma"/>
            <family val="2"/>
          </rPr>
          <t xml:space="preserve">
Ejecución de los giros de la reserva para mes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user</author>
  </authors>
  <commentList>
    <comment ref="K7" authorId="0" shapeId="0" xr:uid="{A7E366B1-DF0E-4EFF-BBB6-C445BACAADBA}">
      <text>
        <r>
          <rPr>
            <b/>
            <sz val="9"/>
            <color indexed="81"/>
            <rFont val="Tahoma"/>
            <family val="2"/>
          </rPr>
          <t>Daniel Avendaño:</t>
        </r>
        <r>
          <rPr>
            <sz val="9"/>
            <color indexed="81"/>
            <rFont val="Tahoma"/>
            <family val="2"/>
          </rPr>
          <t xml:space="preserve">
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5" authorId="0" shapeId="0" xr:uid="{B34D5B5C-CF6B-4EFD-B30A-6EB292928B77}">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EE97B9B5-8CFB-4F35-879F-728015CF3987}">
      <text>
        <r>
          <rPr>
            <b/>
            <sz val="9"/>
            <color indexed="81"/>
            <rFont val="Tahoma"/>
            <family val="2"/>
          </rPr>
          <t>Daniel Avendaño:</t>
        </r>
        <r>
          <rPr>
            <sz val="9"/>
            <color indexed="81"/>
            <rFont val="Tahoma"/>
            <family val="2"/>
          </rPr>
          <t xml:space="preserve">
Valor de la reserva constituida al inicio de la vigencia</t>
        </r>
      </text>
    </comment>
    <comment ref="AD21" authorId="0" shapeId="0" xr:uid="{0A041A7E-4EA7-4C09-8E4A-B6B7D8C07A0D}">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B15BC83A-6EA1-4A42-85E6-EBEE051B01F2}">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C22" authorId="1" shapeId="0" xr:uid="{47ACB319-F92B-4CF5-9E5E-752D023E38DB}">
      <text>
        <r>
          <rPr>
            <b/>
            <sz val="9"/>
            <color indexed="81"/>
            <rFont val="Tahoma"/>
            <family val="2"/>
          </rPr>
          <t>user:</t>
        </r>
        <r>
          <rPr>
            <sz val="9"/>
            <color indexed="81"/>
            <rFont val="Tahoma"/>
            <family val="2"/>
          </rPr>
          <t xml:space="preserve">
Prestaciones de servicios + Aseo y Cafeería + ETB + Trasnporte + Recarga de extintores</t>
        </r>
      </text>
    </comment>
    <comment ref="D22" authorId="1" shapeId="0" xr:uid="{6DF5B9F8-59EC-48F3-AF48-B6F068BA8494}">
      <text>
        <r>
          <rPr>
            <b/>
            <sz val="9"/>
            <color indexed="81"/>
            <rFont val="Tahoma"/>
            <family val="2"/>
          </rPr>
          <t>user:</t>
        </r>
        <r>
          <rPr>
            <sz val="9"/>
            <color indexed="81"/>
            <rFont val="Tahoma"/>
            <family val="2"/>
          </rPr>
          <t xml:space="preserve">
Pago ETB + Fotocopiado+Ferretería</t>
        </r>
      </text>
    </comment>
    <comment ref="E22" authorId="1" shapeId="0" xr:uid="{34014F0E-3973-4F01-9BBD-AA0D24CA59EA}">
      <text>
        <r>
          <rPr>
            <b/>
            <sz val="9"/>
            <color indexed="81"/>
            <rFont val="Tahoma"/>
            <family val="2"/>
          </rPr>
          <t>user:</t>
        </r>
        <r>
          <rPr>
            <sz val="9"/>
            <color indexed="81"/>
            <rFont val="Tahoma"/>
            <family val="2"/>
          </rPr>
          <t xml:space="preserve">
Pago ETB</t>
        </r>
      </text>
    </comment>
    <comment ref="F22" authorId="1" shapeId="0" xr:uid="{19312976-12DF-4CCE-B70A-3CCCA595DCD7}">
      <text>
        <r>
          <rPr>
            <b/>
            <sz val="9"/>
            <color indexed="81"/>
            <rFont val="Tahoma"/>
            <family val="2"/>
          </rPr>
          <t>user:</t>
        </r>
        <r>
          <rPr>
            <sz val="9"/>
            <color indexed="81"/>
            <rFont val="Tahoma"/>
            <family val="2"/>
          </rPr>
          <t xml:space="preserve">
Fotocpiado</t>
        </r>
      </text>
    </comment>
    <comment ref="G22" authorId="1" shapeId="0" xr:uid="{1F97086F-DF52-4B93-B49D-D23337A9C021}">
      <text>
        <r>
          <rPr>
            <b/>
            <sz val="9"/>
            <color indexed="81"/>
            <rFont val="Tahoma"/>
            <family val="2"/>
          </rPr>
          <t>user:</t>
        </r>
        <r>
          <rPr>
            <sz val="9"/>
            <color indexed="81"/>
            <rFont val="Tahoma"/>
            <family val="2"/>
          </rPr>
          <t xml:space="preserve">
Ferreteria</t>
        </r>
      </text>
    </comment>
    <comment ref="A23" authorId="0" shapeId="0" xr:uid="{D9049A40-9CAD-4BFD-82BF-777EEF5242D1}">
      <text>
        <r>
          <rPr>
            <b/>
            <sz val="9"/>
            <color indexed="81"/>
            <rFont val="Tahoma"/>
            <family val="2"/>
          </rPr>
          <t>Daniel Avendaño:</t>
        </r>
        <r>
          <rPr>
            <sz val="9"/>
            <color indexed="81"/>
            <rFont val="Tahoma"/>
            <family val="2"/>
          </rPr>
          <t xml:space="preserve">
Liberaciones de reservas realizadas en cada mes de la vigencia.</t>
        </r>
      </text>
    </comment>
    <comment ref="D23" authorId="1" shapeId="0" xr:uid="{D84887E7-A15D-4992-9806-572BBF1EF2E3}">
      <text>
        <r>
          <rPr>
            <b/>
            <sz val="9"/>
            <color indexed="81"/>
            <rFont val="Tahoma"/>
            <family val="2"/>
          </rPr>
          <t>user:</t>
        </r>
        <r>
          <rPr>
            <sz val="9"/>
            <color indexed="81"/>
            <rFont val="Tahoma"/>
            <family val="2"/>
          </rPr>
          <t xml:space="preserve">
Liberación de lavado de tanques</t>
        </r>
      </text>
    </comment>
    <comment ref="E23" authorId="1" shapeId="0" xr:uid="{59D6F7F3-1B72-4FC0-8657-EF48D8610023}">
      <text>
        <r>
          <rPr>
            <b/>
            <sz val="9"/>
            <color indexed="81"/>
            <rFont val="Tahoma"/>
            <family val="2"/>
          </rPr>
          <t>user:</t>
        </r>
        <r>
          <rPr>
            <sz val="9"/>
            <color indexed="81"/>
            <rFont val="Tahoma"/>
            <family val="2"/>
          </rPr>
          <t xml:space="preserve">
Adición CPS</t>
        </r>
      </text>
    </comment>
    <comment ref="A24" authorId="0" shapeId="0" xr:uid="{D2ABECF5-2947-466B-AEC6-34C75EA154D4}">
      <text>
        <r>
          <rPr>
            <b/>
            <sz val="9"/>
            <color indexed="81"/>
            <rFont val="Tahoma"/>
            <family val="2"/>
          </rPr>
          <t>Daniel Avendaño:</t>
        </r>
        <r>
          <rPr>
            <sz val="9"/>
            <color indexed="81"/>
            <rFont val="Tahoma"/>
            <family val="2"/>
          </rPr>
          <t xml:space="preserve">
Reserva definitiva despues de liberaciones.</t>
        </r>
      </text>
    </comment>
    <comment ref="A25" authorId="0" shapeId="0" xr:uid="{0B8E0E1C-5A22-4D8B-9FC0-258326B54A4C}">
      <text>
        <r>
          <rPr>
            <b/>
            <sz val="9"/>
            <color indexed="81"/>
            <rFont val="Tahoma"/>
            <family val="2"/>
          </rPr>
          <t>Daniel Avendaño:</t>
        </r>
        <r>
          <rPr>
            <sz val="9"/>
            <color indexed="81"/>
            <rFont val="Tahoma"/>
            <family val="2"/>
          </rPr>
          <t xml:space="preserve">
Ejecución de los giros de la reserva para mes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user</author>
  </authors>
  <commentList>
    <comment ref="K7" authorId="0" shapeId="0" xr:uid="{8A635EF6-F943-416F-9CF3-F7369A7C75D3}">
      <text>
        <r>
          <rPr>
            <b/>
            <sz val="9"/>
            <color indexed="81"/>
            <rFont val="Tahoma"/>
            <family val="2"/>
          </rPr>
          <t>Daniel Avendaño:</t>
        </r>
        <r>
          <rPr>
            <sz val="9"/>
            <color indexed="81"/>
            <rFont val="Tahoma"/>
            <family val="2"/>
          </rPr>
          <t xml:space="preserve">
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5" authorId="0" shapeId="0" xr:uid="{AC978345-0241-455B-B5EF-F9D1B1E264F4}">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8CAA6B2D-8082-4C78-BB24-017B9EE4F425}">
      <text>
        <r>
          <rPr>
            <b/>
            <sz val="9"/>
            <color indexed="81"/>
            <rFont val="Tahoma"/>
            <family val="2"/>
          </rPr>
          <t>Daniel Avendaño:</t>
        </r>
        <r>
          <rPr>
            <sz val="9"/>
            <color indexed="81"/>
            <rFont val="Tahoma"/>
            <family val="2"/>
          </rPr>
          <t xml:space="preserve">
Valor de la reserva constituida al inicio de la vigencia</t>
        </r>
      </text>
    </comment>
    <comment ref="AD21" authorId="0" shapeId="0" xr:uid="{1D20F4C4-5560-422D-9B24-F5C5AFDF80B7}">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65AFB2B5-488C-4367-99F7-3DE92AA2A99B}">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C22" authorId="1" shapeId="0" xr:uid="{2040CFFB-1033-4DB1-8095-8E5AD8BE2881}">
      <text>
        <r>
          <rPr>
            <b/>
            <sz val="9"/>
            <color indexed="81"/>
            <rFont val="Tahoma"/>
            <family val="2"/>
          </rPr>
          <t>user:</t>
        </r>
        <r>
          <rPr>
            <sz val="9"/>
            <color indexed="81"/>
            <rFont val="Tahoma"/>
            <family val="2"/>
          </rPr>
          <t xml:space="preserve">
Adiciones prestación de servicios + ICFES</t>
        </r>
      </text>
    </comment>
    <comment ref="A23" authorId="0" shapeId="0" xr:uid="{E6245120-2A75-4B64-B929-E2CAFE5E1E29}">
      <text>
        <r>
          <rPr>
            <b/>
            <sz val="9"/>
            <color indexed="81"/>
            <rFont val="Tahoma"/>
            <family val="2"/>
          </rPr>
          <t>Daniel Avendaño:</t>
        </r>
        <r>
          <rPr>
            <sz val="9"/>
            <color indexed="81"/>
            <rFont val="Tahoma"/>
            <family val="2"/>
          </rPr>
          <t xml:space="preserve">
Liberaciones de reservas realizadas en cada mes de la vigencia.</t>
        </r>
      </text>
    </comment>
    <comment ref="E23" authorId="1" shapeId="0" xr:uid="{86500686-3843-44E5-93E7-208EE03F2259}">
      <text>
        <r>
          <rPr>
            <b/>
            <sz val="9"/>
            <color indexed="81"/>
            <rFont val="Tahoma"/>
            <family val="2"/>
          </rPr>
          <t>user:</t>
        </r>
        <r>
          <rPr>
            <sz val="9"/>
            <color indexed="81"/>
            <rFont val="Tahoma"/>
            <family val="2"/>
          </rPr>
          <t xml:space="preserve">
Terminaciones Anticipadas</t>
        </r>
      </text>
    </comment>
    <comment ref="A24" authorId="0" shapeId="0" xr:uid="{48444306-3A55-4A1C-82DE-E60FB53A95A6}">
      <text>
        <r>
          <rPr>
            <b/>
            <sz val="9"/>
            <color indexed="81"/>
            <rFont val="Tahoma"/>
            <family val="2"/>
          </rPr>
          <t>Daniel Avendaño:</t>
        </r>
        <r>
          <rPr>
            <sz val="9"/>
            <color indexed="81"/>
            <rFont val="Tahoma"/>
            <family val="2"/>
          </rPr>
          <t xml:space="preserve">
Reserva definitiva despues de liberaciones.</t>
        </r>
      </text>
    </comment>
    <comment ref="A25" authorId="0" shapeId="0" xr:uid="{8C3AEB5C-14C4-4903-BB55-035E77A511A8}">
      <text>
        <r>
          <rPr>
            <b/>
            <sz val="9"/>
            <color indexed="81"/>
            <rFont val="Tahoma"/>
            <family val="2"/>
          </rPr>
          <t>Daniel Avendaño:</t>
        </r>
        <r>
          <rPr>
            <sz val="9"/>
            <color indexed="81"/>
            <rFont val="Tahoma"/>
            <family val="2"/>
          </rPr>
          <t xml:space="preserve">
Ejecución de los giros de la reserva para mes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7" authorId="0" shapeId="0" xr:uid="{89F5BB9A-9E71-484D-B109-6FD042DD2D87}">
      <text>
        <r>
          <rPr>
            <b/>
            <sz val="9"/>
            <color indexed="81"/>
            <rFont val="Tahoma"/>
            <family val="2"/>
          </rPr>
          <t>Daniel Avendaño:</t>
        </r>
        <r>
          <rPr>
            <sz val="9"/>
            <color indexed="81"/>
            <rFont val="Tahoma"/>
            <family val="2"/>
          </rPr>
          <t xml:space="preserve">
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5" authorId="0" shapeId="0" xr:uid="{F85A1836-CAB4-4673-89E8-6E5D5C3ED4E9}">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5B2D65C3-C1F4-43B6-B1E8-FC219BD4A109}">
      <text>
        <r>
          <rPr>
            <b/>
            <sz val="9"/>
            <color indexed="81"/>
            <rFont val="Tahoma"/>
            <family val="2"/>
          </rPr>
          <t>Daniel Avendaño:</t>
        </r>
        <r>
          <rPr>
            <sz val="9"/>
            <color indexed="81"/>
            <rFont val="Tahoma"/>
            <family val="2"/>
          </rPr>
          <t xml:space="preserve">
Valor de la reserva constituida al inicio de la vigencia</t>
        </r>
      </text>
    </comment>
    <comment ref="AD21" authorId="0" shapeId="0" xr:uid="{F94081DE-6EDA-46D7-8462-F6072CAB7E19}">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1113D36A-5B88-4154-8084-EA999CECB7DD}">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A23" authorId="0" shapeId="0" xr:uid="{3BABCDE3-A7C4-465D-905A-8C42FCB68D8A}">
      <text>
        <r>
          <rPr>
            <b/>
            <sz val="9"/>
            <color indexed="81"/>
            <rFont val="Tahoma"/>
            <family val="2"/>
          </rPr>
          <t>Daniel Avendaño:</t>
        </r>
        <r>
          <rPr>
            <sz val="9"/>
            <color indexed="81"/>
            <rFont val="Tahoma"/>
            <family val="2"/>
          </rPr>
          <t xml:space="preserve">
Liberaciones de reservas realizadas en cada mes de la vigencia.</t>
        </r>
      </text>
    </comment>
    <comment ref="A24" authorId="0" shapeId="0" xr:uid="{E0476036-F9AB-4D38-9296-3E388BC2C18D}">
      <text>
        <r>
          <rPr>
            <b/>
            <sz val="9"/>
            <color indexed="81"/>
            <rFont val="Tahoma"/>
            <family val="2"/>
          </rPr>
          <t>Daniel Avendaño:</t>
        </r>
        <r>
          <rPr>
            <sz val="9"/>
            <color indexed="81"/>
            <rFont val="Tahoma"/>
            <family val="2"/>
          </rPr>
          <t xml:space="preserve">
Reserva definitiva despues de liberaciones.</t>
        </r>
      </text>
    </comment>
    <comment ref="A25" authorId="0" shapeId="0" xr:uid="{B1CA38DD-9CBA-443B-B2D0-5F1EF474B878}">
      <text>
        <r>
          <rPr>
            <b/>
            <sz val="9"/>
            <color indexed="81"/>
            <rFont val="Tahoma"/>
            <family val="2"/>
          </rPr>
          <t>Daniel Avendaño:</t>
        </r>
        <r>
          <rPr>
            <sz val="9"/>
            <color indexed="81"/>
            <rFont val="Tahoma"/>
            <family val="2"/>
          </rPr>
          <t xml:space="preserve">
Ejecución de los giros de la reserva para mes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user</author>
    <author>Denis Helbert Morales Roa</author>
  </authors>
  <commentList>
    <comment ref="K7" authorId="0" shapeId="0" xr:uid="{8F6D6E37-4341-4681-B5B2-1A1636819CD5}">
      <text>
        <r>
          <rPr>
            <b/>
            <sz val="9"/>
            <color indexed="81"/>
            <rFont val="Tahoma"/>
            <family val="2"/>
          </rPr>
          <t>Daniel Avendaño:</t>
        </r>
        <r>
          <rPr>
            <sz val="9"/>
            <color indexed="81"/>
            <rFont val="Tahoma"/>
            <family val="2"/>
          </rPr>
          <t xml:space="preserve">
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5" authorId="0" shapeId="0" xr:uid="{200C9E50-EF3F-4F4D-98DD-076B8C543021}">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D6E39CD4-920A-4FAF-B3A8-6C32C2A19FF7}">
      <text>
        <r>
          <rPr>
            <b/>
            <sz val="9"/>
            <color indexed="81"/>
            <rFont val="Tahoma"/>
            <family val="2"/>
          </rPr>
          <t>Daniel Avendaño:</t>
        </r>
        <r>
          <rPr>
            <sz val="9"/>
            <color indexed="81"/>
            <rFont val="Tahoma"/>
            <family val="2"/>
          </rPr>
          <t xml:space="preserve">
Valor de la reserva constituida al inicio de la vigencia</t>
        </r>
      </text>
    </comment>
    <comment ref="AD21" authorId="0" shapeId="0" xr:uid="{46F7CABB-1A02-4A48-9CFF-86C44E81FC4A}">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DCC8BCE3-AF12-4A41-B225-7A5514E8C43F}">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F22" authorId="1" shapeId="0" xr:uid="{8BBAC109-C7AC-4E11-813E-23028F19FF7D}">
      <text>
        <r>
          <rPr>
            <b/>
            <sz val="9"/>
            <color indexed="81"/>
            <rFont val="Tahoma"/>
            <family val="2"/>
          </rPr>
          <t>user:</t>
        </r>
        <r>
          <rPr>
            <sz val="9"/>
            <color indexed="81"/>
            <rFont val="Tahoma"/>
            <family val="2"/>
          </rPr>
          <t xml:space="preserve">
Fotocopiado</t>
        </r>
      </text>
    </comment>
    <comment ref="A23" authorId="0" shapeId="0" xr:uid="{69AB01C7-15B4-47E5-8FA4-323E0C357010}">
      <text>
        <r>
          <rPr>
            <b/>
            <sz val="9"/>
            <color indexed="81"/>
            <rFont val="Tahoma"/>
            <family val="2"/>
          </rPr>
          <t>Daniel Avendaño:</t>
        </r>
        <r>
          <rPr>
            <sz val="9"/>
            <color indexed="81"/>
            <rFont val="Tahoma"/>
            <family val="2"/>
          </rPr>
          <t xml:space="preserve">
Liberaciones de reservas realizadas en cada mes de la vigencia.</t>
        </r>
      </text>
    </comment>
    <comment ref="A24" authorId="0" shapeId="0" xr:uid="{75A3CB31-9888-4507-81C7-A2298A944F80}">
      <text>
        <r>
          <rPr>
            <b/>
            <sz val="9"/>
            <color indexed="81"/>
            <rFont val="Tahoma"/>
            <family val="2"/>
          </rPr>
          <t>Daniel Avendaño:</t>
        </r>
        <r>
          <rPr>
            <sz val="9"/>
            <color indexed="81"/>
            <rFont val="Tahoma"/>
            <family val="2"/>
          </rPr>
          <t xml:space="preserve">
Reserva definitiva despues de liberaciones.</t>
        </r>
      </text>
    </comment>
    <comment ref="A25" authorId="0" shapeId="0" xr:uid="{B297A4F9-FFEC-461F-A771-DCBD12048E0B}">
      <text>
        <r>
          <rPr>
            <b/>
            <sz val="9"/>
            <color indexed="81"/>
            <rFont val="Tahoma"/>
            <family val="2"/>
          </rPr>
          <t>Daniel Avendaño:</t>
        </r>
        <r>
          <rPr>
            <sz val="9"/>
            <color indexed="81"/>
            <rFont val="Tahoma"/>
            <family val="2"/>
          </rPr>
          <t xml:space="preserve">
Ejecución de los giros de la reserva para mes</t>
        </r>
      </text>
    </comment>
    <comment ref="A53" authorId="2" shapeId="0" xr:uid="{CDB9225C-14BA-49B9-AD47-1B5097865801}">
      <text>
        <r>
          <rPr>
            <b/>
            <sz val="9"/>
            <color indexed="81"/>
            <rFont val="Tahoma"/>
            <family val="2"/>
          </rPr>
          <t>Denis Helbert Morales Roa:</t>
        </r>
        <r>
          <rPr>
            <sz val="9"/>
            <color indexed="81"/>
            <rFont val="Tahoma"/>
            <family val="2"/>
          </rPr>
          <t xml:space="preserve">
Se propone que se mantenga este acompañamiento pero que se sume a la meta  el acompañamiento a otra instancia que podría ser el Consejo Distrital de Jóvenes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user</author>
  </authors>
  <commentList>
    <comment ref="K7" authorId="0" shapeId="0" xr:uid="{D4058004-479D-446B-9A07-1842632D2E15}">
      <text>
        <r>
          <rPr>
            <b/>
            <sz val="9"/>
            <color indexed="81"/>
            <rFont val="Tahoma"/>
            <family val="2"/>
          </rPr>
          <t>Daniel Avendaño:</t>
        </r>
        <r>
          <rPr>
            <sz val="9"/>
            <color indexed="81"/>
            <rFont val="Tahoma"/>
            <family val="2"/>
          </rPr>
          <t xml:space="preserve">
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5" authorId="0" shapeId="0" xr:uid="{EEA3FEBE-92A6-49F6-8A7A-9B925A886F74}">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B9E2976C-58B8-479D-B2BA-430172055E59}">
      <text>
        <r>
          <rPr>
            <b/>
            <sz val="9"/>
            <color indexed="81"/>
            <rFont val="Tahoma"/>
            <family val="2"/>
          </rPr>
          <t>Daniel Avendaño:</t>
        </r>
        <r>
          <rPr>
            <sz val="9"/>
            <color indexed="81"/>
            <rFont val="Tahoma"/>
            <family val="2"/>
          </rPr>
          <t xml:space="preserve">
Valor de la reserva constituida al inicio de la vigencia</t>
        </r>
      </text>
    </comment>
    <comment ref="AD21" authorId="0" shapeId="0" xr:uid="{766AE8A6-F3B3-4987-B373-D765918A31E8}">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B69A7247-8EDB-43DA-9996-116E41F9B9CF}">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D22" authorId="1" shapeId="0" xr:uid="{BB05B6E6-4745-4C04-918A-3427F334A698}">
      <text>
        <r>
          <rPr>
            <b/>
            <sz val="9"/>
            <color indexed="81"/>
            <rFont val="Tahoma"/>
            <family val="2"/>
          </rPr>
          <t>user:</t>
        </r>
        <r>
          <rPr>
            <sz val="9"/>
            <color indexed="81"/>
            <rFont val="Tahoma"/>
            <family val="2"/>
          </rPr>
          <t xml:space="preserve">
Fotocopiado</t>
        </r>
      </text>
    </comment>
    <comment ref="A23" authorId="0" shapeId="0" xr:uid="{B6765143-EBEA-46DE-ACDF-6C801C6A7D44}">
      <text>
        <r>
          <rPr>
            <b/>
            <sz val="9"/>
            <color indexed="81"/>
            <rFont val="Tahoma"/>
            <family val="2"/>
          </rPr>
          <t>Daniel Avendaño:</t>
        </r>
        <r>
          <rPr>
            <sz val="9"/>
            <color indexed="81"/>
            <rFont val="Tahoma"/>
            <family val="2"/>
          </rPr>
          <t xml:space="preserve">
Liberaciones de reservas realizadas en cada mes de la vigencia.</t>
        </r>
      </text>
    </comment>
    <comment ref="D23" authorId="1" shapeId="0" xr:uid="{32C1D914-6E39-470F-82AD-C21A12BE67EB}">
      <text>
        <r>
          <rPr>
            <b/>
            <sz val="9"/>
            <color indexed="81"/>
            <rFont val="Tahoma"/>
            <family val="2"/>
          </rPr>
          <t xml:space="preserve">user:
Pubblica liquidación </t>
        </r>
      </text>
    </comment>
    <comment ref="E23" authorId="1" shapeId="0" xr:uid="{73431D02-FFAC-4B21-AC46-01346BCE0FF1}">
      <text>
        <r>
          <rPr>
            <b/>
            <sz val="9"/>
            <color indexed="81"/>
            <rFont val="Tahoma"/>
            <family val="2"/>
          </rPr>
          <t>user:</t>
        </r>
        <r>
          <rPr>
            <sz val="9"/>
            <color indexed="81"/>
            <rFont val="Tahoma"/>
            <family val="2"/>
          </rPr>
          <t xml:space="preserve">
Terminaciones Anticipadas</t>
        </r>
      </text>
    </comment>
    <comment ref="A24" authorId="0" shapeId="0" xr:uid="{C87713DA-AFBF-4688-8B28-927AE438E238}">
      <text>
        <r>
          <rPr>
            <b/>
            <sz val="9"/>
            <color indexed="81"/>
            <rFont val="Tahoma"/>
            <family val="2"/>
          </rPr>
          <t>Daniel Avendaño:</t>
        </r>
        <r>
          <rPr>
            <sz val="9"/>
            <color indexed="81"/>
            <rFont val="Tahoma"/>
            <family val="2"/>
          </rPr>
          <t xml:space="preserve">
Reserva definitiva despues de liberaciones.</t>
        </r>
      </text>
    </comment>
    <comment ref="A25" authorId="0" shapeId="0" xr:uid="{C6C0CFDB-4C3D-4879-8551-EC1BB089DC22}">
      <text>
        <r>
          <rPr>
            <b/>
            <sz val="9"/>
            <color indexed="81"/>
            <rFont val="Tahoma"/>
            <family val="2"/>
          </rPr>
          <t>Daniel Avendaño:</t>
        </r>
        <r>
          <rPr>
            <sz val="9"/>
            <color indexed="81"/>
            <rFont val="Tahoma"/>
            <family val="2"/>
          </rPr>
          <t xml:space="preserve">
Ejecución de los giros de la reserva para mes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Microsoft Office User</author>
    <author>Daniel Avendaño</author>
    <author>Rocío López</author>
    <author>Usuario de Windows</author>
  </authors>
  <commentList>
    <comment ref="AU5" authorId="0" shapeId="0" xr:uid="{00000000-0006-0000-0100-000001000000}">
      <text>
        <r>
          <rPr>
            <b/>
            <sz val="10"/>
            <color indexed="8"/>
            <rFont val="Tahoma"/>
            <family val="2"/>
          </rPr>
          <t>Microsoft Office User:</t>
        </r>
        <r>
          <rPr>
            <sz val="10"/>
            <color indexed="8"/>
            <rFont val="Tahoma"/>
            <family val="2"/>
          </rPr>
          <t xml:space="preserve">
</t>
        </r>
        <r>
          <rPr>
            <sz val="10"/>
            <color indexed="8"/>
            <rFont val="Tahoma"/>
            <family val="2"/>
          </rPr>
          <t xml:space="preserve">Relacionar la descripción cualitativa del cumplimiento en coherencia con el avance del indicador.
</t>
        </r>
        <r>
          <rPr>
            <sz val="10"/>
            <color indexed="8"/>
            <rFont val="Tahoma"/>
            <family val="2"/>
          </rPr>
          <t>De presentarse el mismo reporte (meta 1..n) indicarlo. ejemplo: avance reportado en proyecto 7738, actividad 1.</t>
        </r>
      </text>
    </comment>
    <comment ref="AV5" authorId="1" shapeId="0" xr:uid="{00000000-0006-0000-0100-000002000000}">
      <text>
        <r>
          <rPr>
            <b/>
            <sz val="9"/>
            <color indexed="81"/>
            <rFont val="Tahoma"/>
            <family val="2"/>
          </rPr>
          <t>Daniel Avendaño:</t>
        </r>
        <r>
          <rPr>
            <sz val="9"/>
            <color indexed="81"/>
            <rFont val="Tahoma"/>
            <family val="2"/>
          </rPr>
          <t xml:space="preserve">
En este campo se pone el link o la ruta donde se puede consultar las evidencias que soportan la ejecución de las actividades.</t>
        </r>
      </text>
    </comment>
    <comment ref="AW5" authorId="0" shapeId="0" xr:uid="{00000000-0006-0000-0100-000003000000}">
      <text>
        <r>
          <rPr>
            <b/>
            <sz val="10"/>
            <color indexed="8"/>
            <rFont val="Tahoma"/>
            <family val="2"/>
          </rPr>
          <t>Microsoft Office User:</t>
        </r>
        <r>
          <rPr>
            <sz val="10"/>
            <color indexed="8"/>
            <rFont val="Tahoma"/>
            <family val="2"/>
          </rPr>
          <t xml:space="preserve">
</t>
        </r>
        <r>
          <rPr>
            <sz val="10"/>
            <color indexed="8"/>
            <rFont val="Tahoma"/>
            <family val="2"/>
          </rPr>
          <t xml:space="preserve">Relacionar la descripción cualitativa del cumplimiento en coherencia con el avance del indicador.
</t>
        </r>
        <r>
          <rPr>
            <sz val="10"/>
            <color indexed="8"/>
            <rFont val="Tahoma"/>
            <family val="2"/>
          </rPr>
          <t>De presentarse el mismo reporte (meta 1..n) indicarlo. ejemplo: avance reportado en proyecto 7738, actividad 1.</t>
        </r>
      </text>
    </comment>
    <comment ref="AX5" authorId="0" shapeId="0" xr:uid="{00000000-0006-0000-0100-000004000000}">
      <text>
        <r>
          <rPr>
            <b/>
            <sz val="10"/>
            <color indexed="8"/>
            <rFont val="Tahoma"/>
            <family val="2"/>
          </rPr>
          <t>Microsoft Office User:</t>
        </r>
        <r>
          <rPr>
            <sz val="10"/>
            <color indexed="8"/>
            <rFont val="Tahoma"/>
            <family val="2"/>
          </rPr>
          <t xml:space="preserve">
</t>
        </r>
        <r>
          <rPr>
            <sz val="10"/>
            <color indexed="8"/>
            <rFont val="Tahoma"/>
            <family val="2"/>
          </rPr>
          <t>Relacionar el detalle del retraso, en coherencia con la programación de cada periodo. De presentarse esta situación es obligatorio diligenciar este campo.</t>
        </r>
      </text>
    </comment>
    <comment ref="AY5" authorId="0" shapeId="0" xr:uid="{00000000-0006-0000-0100-000005000000}">
      <text>
        <r>
          <rPr>
            <b/>
            <sz val="10"/>
            <color indexed="8"/>
            <rFont val="Tahoma"/>
            <family val="2"/>
          </rPr>
          <t>Microsoft Office User:</t>
        </r>
        <r>
          <rPr>
            <sz val="10"/>
            <color indexed="8"/>
            <rFont val="Tahoma"/>
            <family val="2"/>
          </rPr>
          <t xml:space="preserve">
</t>
        </r>
        <r>
          <rPr>
            <sz val="10"/>
            <color indexed="8"/>
            <rFont val="Tahoma"/>
            <family val="2"/>
          </rPr>
          <t xml:space="preserve">Relacionar la descripción de las alternativas de solución </t>
        </r>
      </text>
    </comment>
    <comment ref="A11" authorId="0" shapeId="0" xr:uid="{00000000-0006-0000-0100-000006000000}">
      <text>
        <r>
          <rPr>
            <b/>
            <sz val="10"/>
            <color indexed="8"/>
            <rFont val="Tahoma"/>
            <family val="2"/>
          </rPr>
          <t>Microsoft Office User:</t>
        </r>
        <r>
          <rPr>
            <sz val="10"/>
            <color indexed="8"/>
            <rFont val="Tahoma"/>
            <family val="2"/>
          </rPr>
          <t xml:space="preserve">
</t>
        </r>
        <r>
          <rPr>
            <sz val="10"/>
            <color indexed="8"/>
            <rFont val="Tahoma"/>
            <family val="2"/>
          </rPr>
          <t xml:space="preserve">Seleccionar el nivel del indicador a reportar y relacionar el código asignado del indicador a medir segun: SEGPLAN, PMR, número de actividad, etc).
</t>
        </r>
      </text>
    </comment>
    <comment ref="F11" authorId="0" shapeId="0" xr:uid="{00000000-0006-0000-0100-000007000000}">
      <text>
        <r>
          <rPr>
            <b/>
            <sz val="10"/>
            <color indexed="8"/>
            <rFont val="Tahoma"/>
            <family val="2"/>
          </rPr>
          <t>Microsoft Office User:</t>
        </r>
        <r>
          <rPr>
            <sz val="10"/>
            <color indexed="8"/>
            <rFont val="Tahoma"/>
            <family val="2"/>
          </rPr>
          <t xml:space="preserve">
Corresponde a la meta PDD o meta proyecto articulada con el indicador de actividad a medir.
Así mismo, se podrá establecer la meta para los indicadores POA y de Planes Decreto 612.</t>
        </r>
      </text>
    </comment>
    <comment ref="G11" authorId="0" shapeId="0" xr:uid="{00000000-0006-0000-0100-000008000000}">
      <text>
        <r>
          <rPr>
            <b/>
            <sz val="10"/>
            <color indexed="8"/>
            <rFont val="Tahoma"/>
            <family val="2"/>
          </rPr>
          <t>Microsoft Office User:</t>
        </r>
        <r>
          <rPr>
            <sz val="10"/>
            <color indexed="8"/>
            <rFont val="Tahoma"/>
            <family val="2"/>
          </rPr>
          <t xml:space="preserve">
</t>
        </r>
        <r>
          <rPr>
            <sz val="10"/>
            <color indexed="8"/>
            <rFont val="Tahoma"/>
            <family val="2"/>
          </rPr>
          <t xml:space="preserve">Detallar la expresión cualitativa del indicador.
</t>
        </r>
        <r>
          <rPr>
            <sz val="10"/>
            <color indexed="8"/>
            <rFont val="Tahoma"/>
            <family val="2"/>
          </rPr>
          <t>Objeto + condición deseada del objeto (verbo conjugado) + elementos adicionales de contexto descriptivo</t>
        </r>
      </text>
    </comment>
    <comment ref="I11" authorId="0" shapeId="0" xr:uid="{00000000-0006-0000-0100-000009000000}">
      <text>
        <r>
          <rPr>
            <b/>
            <sz val="10"/>
            <color indexed="8"/>
            <rFont val="Tahoma"/>
            <family val="2"/>
          </rPr>
          <t>Microsoft Office User:</t>
        </r>
        <r>
          <rPr>
            <sz val="10"/>
            <color indexed="8"/>
            <rFont val="Tahoma"/>
            <family val="2"/>
          </rPr>
          <t xml:space="preserve">
</t>
        </r>
        <r>
          <rPr>
            <sz val="10"/>
            <color indexed="8"/>
            <rFont val="Tahoma"/>
            <family val="2"/>
          </rPr>
          <t xml:space="preserve">En coherencia con los mediciones establecidas por la SDH, Corresponde a:
</t>
        </r>
        <r>
          <rPr>
            <sz val="10"/>
            <color indexed="8"/>
            <rFont val="Tahoma"/>
            <family val="2"/>
          </rPr>
          <t xml:space="preserve">Suma 
</t>
        </r>
        <r>
          <rPr>
            <sz val="10"/>
            <color indexed="8"/>
            <rFont val="Tahoma"/>
            <family val="2"/>
          </rPr>
          <t xml:space="preserve">Creciente
</t>
        </r>
        <r>
          <rPr>
            <sz val="10"/>
            <color indexed="8"/>
            <rFont val="Tahoma"/>
            <family val="2"/>
          </rPr>
          <t xml:space="preserve">Decreciente
</t>
        </r>
        <r>
          <rPr>
            <sz val="10"/>
            <color indexed="8"/>
            <rFont val="Tahoma"/>
            <family val="2"/>
          </rPr>
          <t>Constante</t>
        </r>
      </text>
    </comment>
    <comment ref="L11" authorId="0" shapeId="0" xr:uid="{00000000-0006-0000-0100-00000A000000}">
      <text>
        <r>
          <rPr>
            <b/>
            <sz val="10"/>
            <color indexed="8"/>
            <rFont val="Tahoma"/>
            <family val="2"/>
          </rPr>
          <t>Microsoft Office User:</t>
        </r>
        <r>
          <rPr>
            <sz val="10"/>
            <color indexed="8"/>
            <rFont val="Tahoma"/>
            <family val="2"/>
          </rPr>
          <t xml:space="preserve">
Describe los pasos o el proceso para calcular el indicador</t>
        </r>
      </text>
    </comment>
    <comment ref="N11" authorId="2" shapeId="0" xr:uid="{AFED9E2A-799F-4633-A8A2-D5580324066C}">
      <text>
        <r>
          <rPr>
            <b/>
            <sz val="9"/>
            <color indexed="81"/>
            <rFont val="Tahoma"/>
            <family val="2"/>
          </rPr>
          <t xml:space="preserve">User:
</t>
        </r>
        <r>
          <rPr>
            <sz val="9"/>
            <color indexed="81"/>
            <rFont val="Tahoma"/>
            <family val="2"/>
          </rPr>
          <t>Para los indicadores POA, únicamente diligenciar la vigencia a formular.</t>
        </r>
        <r>
          <rPr>
            <sz val="9"/>
            <color indexed="81"/>
            <rFont val="Tahoma"/>
            <family val="2"/>
          </rPr>
          <t xml:space="preserve">
</t>
        </r>
      </text>
    </comment>
    <comment ref="S11" authorId="0" shapeId="0" xr:uid="{00000000-0006-0000-0100-00000B000000}">
      <text>
        <r>
          <rPr>
            <b/>
            <sz val="10"/>
            <color indexed="8"/>
            <rFont val="Tahoma"/>
            <family val="2"/>
          </rPr>
          <t>Microsoft Office User:</t>
        </r>
        <r>
          <rPr>
            <sz val="10"/>
            <color indexed="8"/>
            <rFont val="Tahoma"/>
            <family val="2"/>
          </rPr>
          <t xml:space="preserve">
</t>
        </r>
        <r>
          <rPr>
            <sz val="10"/>
            <color indexed="8"/>
            <rFont val="Tahoma"/>
            <family val="2"/>
          </rPr>
          <t xml:space="preserve">Se debe establecer la periodicidad de la medicicion del indicador y del reporte del seguimiento </t>
        </r>
      </text>
    </comment>
    <comment ref="Z15" authorId="3" shapeId="0" xr:uid="{E9F14F76-DFA2-473C-A00D-E9BCD84F4CB7}">
      <text>
        <r>
          <rPr>
            <b/>
            <sz val="9"/>
            <color indexed="81"/>
            <rFont val="Tahoma"/>
            <family val="2"/>
          </rPr>
          <t>Usuario de Windows:</t>
        </r>
        <r>
          <rPr>
            <sz val="9"/>
            <color indexed="81"/>
            <rFont val="Tahoma"/>
            <family val="2"/>
          </rPr>
          <t xml:space="preserve">
promedio 200
1000 año por ppasp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7" authorId="0" shapeId="0" xr:uid="{00000000-0006-0000-0300-000001000000}">
      <text>
        <r>
          <rPr>
            <b/>
            <sz val="9"/>
            <color indexed="81"/>
            <rFont val="Tahoma"/>
            <family val="2"/>
          </rPr>
          <t>Daniel Avendaño:</t>
        </r>
        <r>
          <rPr>
            <sz val="9"/>
            <color indexed="81"/>
            <rFont val="Tahoma"/>
            <family val="2"/>
          </rPr>
          <t xml:space="preserve">
Fecha en la que el cambio solicitado al plan de acción es aprobado</t>
        </r>
      </text>
    </comment>
    <comment ref="B7" authorId="0" shapeId="0" xr:uid="{00000000-0006-0000-0300-000002000000}">
      <text>
        <r>
          <rPr>
            <b/>
            <sz val="9"/>
            <color indexed="81"/>
            <rFont val="Tahoma"/>
            <family val="2"/>
          </rPr>
          <t>Daniel Avendaño:</t>
        </r>
        <r>
          <rPr>
            <sz val="9"/>
            <color indexed="81"/>
            <rFont val="Tahoma"/>
            <family val="2"/>
          </rPr>
          <t xml:space="preserve">
Descripción de los cambios realizados en la actialización que corresponda</t>
        </r>
      </text>
    </comment>
    <comment ref="C7" authorId="0" shapeId="0" xr:uid="{00000000-0006-0000-0300-000003000000}">
      <text>
        <r>
          <rPr>
            <b/>
            <sz val="9"/>
            <color indexed="81"/>
            <rFont val="Tahoma"/>
            <family val="2"/>
          </rPr>
          <t>Daniel Avendaño:</t>
        </r>
        <r>
          <rPr>
            <sz val="9"/>
            <color indexed="81"/>
            <rFont val="Tahoma"/>
            <family val="2"/>
          </rPr>
          <t xml:space="preserve">
Justificación del motivo que genera el cambio en el plan de acción</t>
        </r>
      </text>
    </comment>
  </commentList>
</comments>
</file>

<file path=xl/sharedStrings.xml><?xml version="1.0" encoding="utf-8"?>
<sst xmlns="http://schemas.openxmlformats.org/spreadsheetml/2006/main" count="1831" uniqueCount="525">
  <si>
    <t>SECRETARÍA DISTRITAL DE LA MUJER</t>
  </si>
  <si>
    <t>Código: DE-FO-5</t>
  </si>
  <si>
    <t xml:space="preserve">DIRECCIONAMIENTO ESTRATEGICO </t>
  </si>
  <si>
    <t xml:space="preserve">FORMULACIÓN Y SEGUIMIENTO  PLAN DE ACCIÓN </t>
  </si>
  <si>
    <t>Libro 2 (vigencia 2024) Página 1 de 4</t>
  </si>
  <si>
    <t>PERIODO REPORTADO</t>
  </si>
  <si>
    <t>FECHA DE REPORTE</t>
  </si>
  <si>
    <t>TIPO DE REPORTE</t>
  </si>
  <si>
    <t>FORMULACION</t>
  </si>
  <si>
    <t>ACTUALIZACION</t>
  </si>
  <si>
    <t>SEGUIMIENTO</t>
  </si>
  <si>
    <t>NOMBRE DEL PROYECTO</t>
  </si>
  <si>
    <t>PROPÓSITO</t>
  </si>
  <si>
    <t>LOGRO</t>
  </si>
  <si>
    <t>PROGRAMA</t>
  </si>
  <si>
    <t>DESCRIPCIÓN DE LA META (ACTIVIDAD MGA)</t>
  </si>
  <si>
    <t>EJECUCIÓN PRESUPUESTAL DEL PROYECTO</t>
  </si>
  <si>
    <t>RESERVA CONSTITUIDA</t>
  </si>
  <si>
    <t>RESERVAS VIGENCIA ANTERIOR (en pesos, sin decimales)</t>
  </si>
  <si>
    <t>PRESUPUESTO ASIGNADO EN LA VIGENCIA ACTUAL (en pesos, sin decimales)</t>
  </si>
  <si>
    <t>ENE</t>
  </si>
  <si>
    <t>FEB</t>
  </si>
  <si>
    <t>MAR</t>
  </si>
  <si>
    <t>ABR</t>
  </si>
  <si>
    <t>MAY</t>
  </si>
  <si>
    <t>JUN</t>
  </si>
  <si>
    <t>JUL</t>
  </si>
  <si>
    <t>AGO</t>
  </si>
  <si>
    <t>SEP</t>
  </si>
  <si>
    <t>OCT</t>
  </si>
  <si>
    <t>NOV</t>
  </si>
  <si>
    <t>DIC</t>
  </si>
  <si>
    <t>TOTAL</t>
  </si>
  <si>
    <t>AVANCE</t>
  </si>
  <si>
    <t>AVANCE PERIODO</t>
  </si>
  <si>
    <t>AVANCE TOTAL</t>
  </si>
  <si>
    <t>PROGRAMACION DE GIROS</t>
  </si>
  <si>
    <t>PROGRAMACION DE COMPROMISOS</t>
  </si>
  <si>
    <t>LIBERACIONES</t>
  </si>
  <si>
    <t>COMPROMISOS</t>
  </si>
  <si>
    <t>RESERVA DEFINITIVA</t>
  </si>
  <si>
    <t>GIROS</t>
  </si>
  <si>
    <t xml:space="preserve">REPORTE METAS VIGENCIA ANTERIOR - Pendientes de cumplir por contratos sin ejecutar a 31.DIC (Reservas Presupuestales) </t>
  </si>
  <si>
    <t>DESCRIPCIÓN DE LA META (Reserva)</t>
  </si>
  <si>
    <t>PROG.</t>
  </si>
  <si>
    <t>AVANCE MENSUAL</t>
  </si>
  <si>
    <t>DESCRIPCIÓN CUALITATIVA DEL AVANCE POR META
(Logros y beneficios, y retrasos y alternativas de solución (2.000 caracteres))</t>
  </si>
  <si>
    <t>DESCRIPCIÓN CUALITATIVA  DE LA RESERVA PRESUPUESTAL</t>
  </si>
  <si>
    <t>EXPLICACIÓN: Información correspondiente a reservas presupuestales.</t>
  </si>
  <si>
    <t>Especificar las anulaciones, liberaciones, entre otros de la reserva presupuestal</t>
  </si>
  <si>
    <t>REPORTE METAS VIGENCIA (Ejecución vigencia)</t>
  </si>
  <si>
    <t>DESCRIPCIÓN DE LA META</t>
  </si>
  <si>
    <t>PONDERACIÓN META</t>
  </si>
  <si>
    <t xml:space="preserve">AVANCE DE META </t>
  </si>
  <si>
    <t>DESCRIPCIÓN CUALITATIVA DEL AVANCE POR META</t>
  </si>
  <si>
    <t>Avances y Logros Mensual (2.000 caracteres)</t>
  </si>
  <si>
    <t>Avances y Logros Acumulado 
(2.000 caracteres)</t>
  </si>
  <si>
    <t>Retrasos y Alternativas de solución (1.000 caracteres)</t>
  </si>
  <si>
    <t>Beneficios</t>
  </si>
  <si>
    <t>Programación</t>
  </si>
  <si>
    <t>Ejecución</t>
  </si>
  <si>
    <t>REPORTE ACTIVIDADES VIGENCIA (Ejecución vigencia)</t>
  </si>
  <si>
    <t>DESCRIPCIÓN DE LA ACTIVIDAD</t>
  </si>
  <si>
    <t>PONDERACIÓN VERTICAL (Porcentual)</t>
  </si>
  <si>
    <t>CRITERIOS DE SEGUIMIENTO</t>
  </si>
  <si>
    <t>CRONOGRAMA %</t>
  </si>
  <si>
    <t>DESCRIPCIÓN CUALITATIVA DEL AVANCE POR ACTIVIDAD</t>
  </si>
  <si>
    <t>MES 1</t>
  </si>
  <si>
    <t>MES 2</t>
  </si>
  <si>
    <t>MES 3</t>
  </si>
  <si>
    <t>MES 4</t>
  </si>
  <si>
    <t>MES 5</t>
  </si>
  <si>
    <t>MES 6</t>
  </si>
  <si>
    <t>MES 7</t>
  </si>
  <si>
    <t>MES 8</t>
  </si>
  <si>
    <t>MES 9</t>
  </si>
  <si>
    <t>MES 10</t>
  </si>
  <si>
    <t>MES 11</t>
  </si>
  <si>
    <t>MES 12</t>
  </si>
  <si>
    <t>ACUMULADO</t>
  </si>
  <si>
    <t xml:space="preserve">Logros y beneficios y Retrasos y alternativas de solución (2.000 caracteres) </t>
  </si>
  <si>
    <t>Evidencias de ejecución</t>
  </si>
  <si>
    <t>*Incluir tantas filas sean necesarias</t>
  </si>
  <si>
    <t>FORMULACIÓN Y SEGUIMIENTO PLAN DE ACCIÓN</t>
  </si>
  <si>
    <t>Página 2 de 4</t>
  </si>
  <si>
    <t xml:space="preserve">PROGRAMACIÓN </t>
  </si>
  <si>
    <t>DESCRIPCIÓN CUALITATIVA DEL AVANCE DEL PERIODO</t>
  </si>
  <si>
    <t>EVIDENCIA DEL AVANCE DEL PERIODO</t>
  </si>
  <si>
    <t>DESCRIPCIÓN CUALITATIVA DEL AVANCE ACUMULADO</t>
  </si>
  <si>
    <t>RETRASOS Y FACTORES LIMITANTES PARA EL CUMPLIMIENTO</t>
  </si>
  <si>
    <t>SOLUCIONES PROPUESTAS PARA RESOLVER LOS RETRASOS Y FACTORES LIMITANTES PARA EL CUMPLIMIENTO</t>
  </si>
  <si>
    <t>PRODUCTO INSTITUCIONAL (PMR):</t>
  </si>
  <si>
    <t>OBJETIVO ESTRATEGICO:</t>
  </si>
  <si>
    <t>NIVEL</t>
  </si>
  <si>
    <t xml:space="preserve"> META</t>
  </si>
  <si>
    <t>FORMULA DEL INDICADOR</t>
  </si>
  <si>
    <t>TIPO DE ANUALIZACIÓN  (Según aplique)</t>
  </si>
  <si>
    <t xml:space="preserve">DESCRIPCIÓN DE LA MEDICIÓN </t>
  </si>
  <si>
    <t>RESPONSABLE DE LA MEDICIÓN</t>
  </si>
  <si>
    <t>PROGRAMACIÓN ANUAL</t>
  </si>
  <si>
    <t>PERIODICIDAD</t>
  </si>
  <si>
    <t>MEDIOS DE VERIFICACIÓN Y FUENTES DE INFORMACIÓN</t>
  </si>
  <si>
    <t>PROGRAMACIÓN</t>
  </si>
  <si>
    <t xml:space="preserve">AVANCE META </t>
  </si>
  <si>
    <t>Meta sectorial</t>
  </si>
  <si>
    <t>PMR</t>
  </si>
  <si>
    <t xml:space="preserve"> De actividad  </t>
  </si>
  <si>
    <t xml:space="preserve"> Proceso (POA)</t>
  </si>
  <si>
    <t>Planes Decreto 612</t>
  </si>
  <si>
    <t>MAGNITUD EJECUTADA</t>
  </si>
  <si>
    <t>AVANCE %</t>
  </si>
  <si>
    <t>ELABORÓ</t>
  </si>
  <si>
    <t>Firma:</t>
  </si>
  <si>
    <t>APROBÓ (Según aplique Gerenta de proyecto, Lider técnica y responsable de proceso)</t>
  </si>
  <si>
    <t>REVISÓ OFICINA ASESORA DE PLANEACIÓN</t>
  </si>
  <si>
    <t xml:space="preserve">VoBo. </t>
  </si>
  <si>
    <t>Nombre:</t>
  </si>
  <si>
    <t xml:space="preserve">Cargo: </t>
  </si>
  <si>
    <t>Código: DE-FO-05</t>
  </si>
  <si>
    <t xml:space="preserve">FORMULACIÓN Y SEGUIMIENTO PLAN DE ACCIÓN </t>
  </si>
  <si>
    <t>ANEXO - TERRITORIALIZACIÓN</t>
  </si>
  <si>
    <t>Página 3 de 4</t>
  </si>
  <si>
    <t xml:space="preserve">PRORAMACIÓN </t>
  </si>
  <si>
    <t xml:space="preserve">SEGUIMIENTO </t>
  </si>
  <si>
    <t>PERIODO DE REPORTE:</t>
  </si>
  <si>
    <t>INDICADOR / META:</t>
  </si>
  <si>
    <t>LOCALIDAD</t>
  </si>
  <si>
    <t>TOTAL POR LOCALIDAD</t>
  </si>
  <si>
    <t xml:space="preserve">ENFOQUE DIFERENCIAL </t>
  </si>
  <si>
    <t>GRUPO ETARIO</t>
  </si>
  <si>
    <t>Magnitud</t>
  </si>
  <si>
    <t>Presupuesto</t>
  </si>
  <si>
    <t>Indigenas</t>
  </si>
  <si>
    <t>Afrodescendientes</t>
  </si>
  <si>
    <t>Raizales</t>
  </si>
  <si>
    <t>Rrom</t>
  </si>
  <si>
    <t>Discapacidad</t>
  </si>
  <si>
    <t>LGBTI</t>
  </si>
  <si>
    <t>Menor de 12</t>
  </si>
  <si>
    <t>Entre 12 y 14</t>
  </si>
  <si>
    <t>Entre 15 y 28</t>
  </si>
  <si>
    <t>Entre 29 y 59</t>
  </si>
  <si>
    <t xml:space="preserve">Igual o mayo a 60 </t>
  </si>
  <si>
    <t>No responde</t>
  </si>
  <si>
    <t xml:space="preserve">Bogotá Distrito Capital </t>
  </si>
  <si>
    <t>1. Usaquen</t>
  </si>
  <si>
    <t>2. Chapinero</t>
  </si>
  <si>
    <t>3. Santafe</t>
  </si>
  <si>
    <t>4. San Cristobal</t>
  </si>
  <si>
    <t>5. Usme</t>
  </si>
  <si>
    <t>6. Tunjuelito</t>
  </si>
  <si>
    <t>7. Bosa</t>
  </si>
  <si>
    <t>8. Kennedy</t>
  </si>
  <si>
    <t>9. Fontibon</t>
  </si>
  <si>
    <t>10. Engativa</t>
  </si>
  <si>
    <t>11. Suba</t>
  </si>
  <si>
    <t>12. Barrios Unidos</t>
  </si>
  <si>
    <t>13. Teusaquillo</t>
  </si>
  <si>
    <t>14. Los Martires</t>
  </si>
  <si>
    <t>15. Antonio Nariño</t>
  </si>
  <si>
    <t>16. Puente Aranda</t>
  </si>
  <si>
    <t>17. La Candelaria</t>
  </si>
  <si>
    <t>18. Rafael Uribe Uribe</t>
  </si>
  <si>
    <t>19. Ciudad Bolivar</t>
  </si>
  <si>
    <t>20. Sumapaz</t>
  </si>
  <si>
    <t>TOTAL POR MES</t>
  </si>
  <si>
    <t>CONTROL DE CAMBIOS EN EL PLAN DE ACCIÓN</t>
  </si>
  <si>
    <t>Fecha de aprobación</t>
  </si>
  <si>
    <t>Cambio</t>
  </si>
  <si>
    <t>Justificación del cambio</t>
  </si>
  <si>
    <t>PRODUCTO INSTITUCIONAL</t>
  </si>
  <si>
    <t xml:space="preserve">PROCESO ASOCIADO - PLAN OPERATIVO </t>
  </si>
  <si>
    <t xml:space="preserve">NOMBRE PROYECTO DE INVERSIÓN </t>
  </si>
  <si>
    <t>NOMBRE META / INDICADOR</t>
  </si>
  <si>
    <t>UNIDAD DE MEDIDA</t>
  </si>
  <si>
    <t xml:space="preserve">TIPO DE ANUALIZACIÓN </t>
  </si>
  <si>
    <t xml:space="preserve">GRUPO ETARIO </t>
  </si>
  <si>
    <t>PLANES DECRETO 612</t>
  </si>
  <si>
    <t>1. Vida libre de Violencias y justicia con enfoque de género para las mujeres</t>
  </si>
  <si>
    <t>DIRECCIONAMIENTO ESTRATÉGICO</t>
  </si>
  <si>
    <t>7662.Fortalecimiento a la gestión institucional de la SDMujer en Bogotá</t>
  </si>
  <si>
    <t>INDICADORES PMR</t>
  </si>
  <si>
    <t>MUJERES</t>
  </si>
  <si>
    <t xml:space="preserve">CRECIENTE </t>
  </si>
  <si>
    <t>Infancia (Menor de 12 años)</t>
  </si>
  <si>
    <t xml:space="preserve">Discapacidad </t>
  </si>
  <si>
    <t>Plan institucional de archivos - PINAR</t>
  </si>
  <si>
    <t>2. Gestión del conocimiento e información para la toma de decisiones y garantía de derechos de las mujeres</t>
  </si>
  <si>
    <t xml:space="preserve">PLANEACIÓN Y GESTIÓN </t>
  </si>
  <si>
    <t>7668.Levantamiento y análisis de información para la garantía de derechos de las mujeres en Bogotá</t>
  </si>
  <si>
    <t>35.Mujeres atendidas en Casas de Justicia, escenarios de Fiscalía y Sede Central</t>
  </si>
  <si>
    <t>MUJERES, HIJOS E HIJAS</t>
  </si>
  <si>
    <t>DECRECIENTE</t>
  </si>
  <si>
    <t>Juventud (Entre 12 y 14 años)</t>
  </si>
  <si>
    <t>Plan Anual de Adquisiciones</t>
  </si>
  <si>
    <t>3. Igualdad de oportunidades y desarrollo de capacidades para las mujeres</t>
  </si>
  <si>
    <t xml:space="preserve">COMUNICACIÓN ESTRATÉGICA </t>
  </si>
  <si>
    <t>7671.Implementación de acciones afirmativas dirigidas a las mujeres con enfoque diferencial y de género en Bogotá</t>
  </si>
  <si>
    <t xml:space="preserve">31.Casos nuevos de violencias contra las mujeres con representación jurídica en instancias judiciales y administrativas </t>
  </si>
  <si>
    <t>INTERVENCIONES</t>
  </si>
  <si>
    <t xml:space="preserve">CONSTANTE </t>
  </si>
  <si>
    <t>Juventud (Entre 15 y 28 años)</t>
  </si>
  <si>
    <t>Plan anticorrupción y de atención al ciudadano</t>
  </si>
  <si>
    <t>4. Inclusión y equidad de género en la participación y la representación de las mujeres</t>
  </si>
  <si>
    <t>GESTIÓN DEL CONOCIMIENTO</t>
  </si>
  <si>
    <t>7672.Contribución acceso efectivo de las mujeres a la justicia con enfoque de género y de la ruta integral de atención para el acceso a la justicia de las mujeres en Bogotá</t>
  </si>
  <si>
    <t>36.Número de mujeres víctimas de violencias y su sistema familiar, acogidas y atendidas a través del modelo de Casas Refugio incluyendo modalidad intermedia de acogida y ruralidad</t>
  </si>
  <si>
    <t>CONSULTAS</t>
  </si>
  <si>
    <t>SUMA</t>
  </si>
  <si>
    <t>Adultez (Entre 29 y 59 años)</t>
  </si>
  <si>
    <t xml:space="preserve">Plan de incentivos institucionales </t>
  </si>
  <si>
    <t>5. Sistema Distrital de Cuidado</t>
  </si>
  <si>
    <t>PREVENCIÓN Y ATENCIÓN INTEGRAL A MUJERES VÍCTIMAS DE VIOLENCIA</t>
  </si>
  <si>
    <t>7673.Desarrollo de capacidades para aumentar la autonomía y empoderamiento de las mujeres en toda su diversidad en Bogotá</t>
  </si>
  <si>
    <t>37.Número de atenciones a mujeres víctimas de violencias, a través de las Duplas de atención psicosocial</t>
  </si>
  <si>
    <t>CASAS</t>
  </si>
  <si>
    <t>Mayores (Igual o superior a 60 años)</t>
  </si>
  <si>
    <t>Plan de previsión de recursos humanos</t>
  </si>
  <si>
    <t>PROMOCIÓN DEL ACCESO A LA JUSTICICA PARA LAS MUJERES</t>
  </si>
  <si>
    <t>7675.Implementación de la Estrategia de Territorialización de la Política Pública de Mujeres y Equidad de Género a través de las Casas de Igualdad de Oportunidades para las Mujeres en Bogotá</t>
  </si>
  <si>
    <t xml:space="preserve">18.Número de mujeres participantes en las actividades implementadas en el marco de los Planes Locales de Seguridad para las Mujeres </t>
  </si>
  <si>
    <t>PERSONAS</t>
  </si>
  <si>
    <t>Plan institucional de capacitación - PIC</t>
  </si>
  <si>
    <t xml:space="preserve">PROMOCIÓN DE LA PARTICIPACIÓN Y REPRESENTACIÓN DE LAS MUJERES </t>
  </si>
  <si>
    <t>7676.Fortalecimiento a los liderazgos para la inclusión y equidad de género en la participación y la representación política en Bogotá</t>
  </si>
  <si>
    <t>32.Atenciones efectivas a través de la Línea Púrpura Distrital</t>
  </si>
  <si>
    <t>ATENCIONES</t>
  </si>
  <si>
    <t xml:space="preserve">Plan estrategico de Talento Humano </t>
  </si>
  <si>
    <t>TRANSVERSALIZACIÓN DEL ENFOQUE DE GÉNERO Y DIFERENCIAL PARA MUJERES</t>
  </si>
  <si>
    <t>7718.Implementación del Sistema Distrital de Cuidado en Bogotá</t>
  </si>
  <si>
    <t xml:space="preserve">38.Número de ciudadanos y ciudadanas informados a partir de la implementación de estrategias de divulgación pedagógica con enfoques de género y de derechos </t>
  </si>
  <si>
    <t>ORIENTACIONES Y ASESORÍAS</t>
  </si>
  <si>
    <t>Plan Anual de vacantes</t>
  </si>
  <si>
    <t>TERRITORIALIZACIÓN DE LA POLÍTICA PÚBLICA</t>
  </si>
  <si>
    <t>7734.Fortalecimiento a la implementación del Sistema Distrital de Protección integral a las mujeres víctimas de violencias - SOFIA en Bogotá</t>
  </si>
  <si>
    <t>34.Estudios y/o investigaciones producidas y divulgadas por el Observatorio de Mujer y Equidad de Género, con relación a situaciones y derechos de las mujeres en Bogotá</t>
  </si>
  <si>
    <t>ORIENTACIONES</t>
  </si>
  <si>
    <t xml:space="preserve">Plan trabajo anual en seguridad y salud en el trabajo </t>
  </si>
  <si>
    <t xml:space="preserve">GESTIÓN DE LAS POLÍTICAS PÚBLICAS </t>
  </si>
  <si>
    <t>7738.Implementación de Políticas Públicas lideradas por la Secretaria de la Mujer y Transversalización de género para promover igualdad, desarrollo de capacidades y reconocimiento de las mujeres de Bogotá</t>
  </si>
  <si>
    <t>12.Número de mujeres vinculadas a procesos de las Casas de Igualdad de Oportunidades</t>
  </si>
  <si>
    <t>ESTUDIOS Y/O INVESTIGACIONES</t>
  </si>
  <si>
    <t xml:space="preserve">Plan estrategico de tecnología de la información y privacidad de la información </t>
  </si>
  <si>
    <t xml:space="preserve">DESARROLLO DE CAPACIDADES PARA LA VIDA DE LAS MUJERES </t>
  </si>
  <si>
    <t>7739.Implementación de estrategia de divulgación pedagógica con enfoques de género y de derechos Bogotá</t>
  </si>
  <si>
    <t>39.Atenciones socio jurídicas brindadas a través de la Estrategia Casa de Todas, a mujeres que realizan actividades sexuales pagadas (asesorias, seguimientos y valoraciones iniciales)</t>
  </si>
  <si>
    <t>CONTENIDOS</t>
  </si>
  <si>
    <t xml:space="preserve">Plan de seguridad y privacidad de la información </t>
  </si>
  <si>
    <t>GESTIÓN DEL SISTEMA DISTRITAL DE CUIDADO</t>
  </si>
  <si>
    <t>40.Atenciones psicosociales brindadas a través de la Estrategia Casa de Todas, a mujeres que realizan actividades sexuales pagadas (asesorias, seguimientos y valoraciones iniciales)</t>
  </si>
  <si>
    <t>CASOS NUEVOS</t>
  </si>
  <si>
    <t>Plan de participación ciudadana</t>
  </si>
  <si>
    <t>GESTIÓN  TALENTO HUMANO</t>
  </si>
  <si>
    <t>41.Atenciones en trabajo social brindadas a través de la Estrategia Casa de Todas, a mujeres que realizan actividades sexuales pagadas (asesorias, seguimientos y valoraciones iniciales)</t>
  </si>
  <si>
    <t>CIUDADANOS Y CIUDADANAS</t>
  </si>
  <si>
    <t>GESTIÓN CONTRACTUAL</t>
  </si>
  <si>
    <t xml:space="preserve">42.Número de contenidos diseñados para el desarrollo de capacidades socioemocionales, ocupacionales, técnicas y educación financiera para las mujeres (Módulos y diplomados) </t>
  </si>
  <si>
    <t>PORCIENTO</t>
  </si>
  <si>
    <t>GESTIÓN ADMINISTRATIVA</t>
  </si>
  <si>
    <t>29.Mujeres formadas en derechos a través de procesos de desarrollo de capacidades en los Centros de Inclusión Digital</t>
  </si>
  <si>
    <t>GESTIÓN FINANCIERA</t>
  </si>
  <si>
    <t xml:space="preserve">30.Número de orientaciones y asesorías socio jurídicas con enfoque de derechos de las mujeres y enfoque de género a través de las Casas de Igualdad de Oportunidades para las Mujeres </t>
  </si>
  <si>
    <t>GESTIÓN DOCUMENTAL</t>
  </si>
  <si>
    <t xml:space="preserve">108.Número de orientaciones  y acompañamientos psicosociales a mujeres a través de las Casas de Igualdad de Oportunidades para las Mujeres </t>
  </si>
  <si>
    <t>GESTIÓN JURÍDICA</t>
  </si>
  <si>
    <t xml:space="preserve">33.Número de mujeres vinculadas a procesos formativos para el desarrollo de capacidades de incidencia, liderazgo, empoderamiento y participación política </t>
  </si>
  <si>
    <t xml:space="preserve">GESTIÓN TECNOLÓGICA </t>
  </si>
  <si>
    <t>43.Número de mujeres formadas en cuidados, en el marco de la estrategia cuidado a cuidadoras</t>
  </si>
  <si>
    <t>ATENCIÓN A LA CIUDADANÍA</t>
  </si>
  <si>
    <t>44.Número de atenciones brindadas a través de Espacios respiro, en el marco de la estrategia cuidado a cuidadoras</t>
  </si>
  <si>
    <t xml:space="preserve">SEGUIMIENTO, EVALUACIÓN Y CONTROL </t>
  </si>
  <si>
    <t>45.Número de atenciones de relevo de cuidado en casa, en el marco de la estrategia cuidado a cuidadoras</t>
  </si>
  <si>
    <t>GESTIÓN DISCIPLINARIA</t>
  </si>
  <si>
    <t>46.Número de personas vinculadas a los talleres de cambio cultural</t>
  </si>
  <si>
    <t>METAS SECTORIALES</t>
  </si>
  <si>
    <t>INDICADORES PDD</t>
  </si>
  <si>
    <t>9. Aumentar en un 30% el número de mujeres formadas en los centros de inclusión digital.</t>
  </si>
  <si>
    <t>9. Número de mujeres formadas en los Centros de Inclusión Digital</t>
  </si>
  <si>
    <t>10. Diseñar y acompañar la estrategia de emprendimiento y empleabilidad para la autonomía económica de las mujeres</t>
  </si>
  <si>
    <t>10. Porcentaje de avance en el diseño y acompañamiento de la estrategia de emprendimiento y empleabilidad para la autonomía económica de las mujeres</t>
  </si>
  <si>
    <t>11. Territorializar la política pública de mujeres y equidad de género a través de las Casas de Igualdad de Oportunidades en las 20 localidades</t>
  </si>
  <si>
    <t>11. Número de localidades con el modelo de atención Casas de Igualdad de Oportunidades para las mujeres implementado</t>
  </si>
  <si>
    <t>667. Número de mujeres vinculadas a procesos de información, sensibilización y campañas de difusión de sus derechos</t>
  </si>
  <si>
    <t>668. Número de orientaciones y acompañamientos psicosociales a mujeres</t>
  </si>
  <si>
    <t>669. Número de orientaciones y asesorías socio jurídicas a mujeres víctimas de violencias</t>
  </si>
  <si>
    <t>37. Diseñar acciones afirmativas con enfoque diferencial, para desarrollar capacidades y promover el bienestar socio emocional y los derechos de las mujeres en todas sus diversidades, en los sectores de la administración distrital y en las localidades</t>
  </si>
  <si>
    <t>39. Número de sectores que implementan acciones afirmativas con enfoque diferencial para desarrollar capacidades y promover los derechos de las mujeres en todas sus diversidades</t>
  </si>
  <si>
    <t xml:space="preserve">38. Implementar la política pública de mujeres y equidad de género en los sectores responsables del cumplimiento de su plan de acción </t>
  </si>
  <si>
    <t>40. Política Pública de Mujeres y Equidad de Género implementada en articulación con los sectores responsables en su Plan de Acción</t>
  </si>
  <si>
    <t>39. Incorporar de manera transversal, en los 15 sectores de la administración distrital y en las localidades, el enfoque de género y de derechos de las mujeres</t>
  </si>
  <si>
    <t>41. Estrategia de transversalización implementada en los 15 sectores de la Administración Distrital</t>
  </si>
  <si>
    <t>52. Formular e implementar una estrategia pedagógica para la valoración, la resignificación, el reconocimiento y la redistribución del trabajo de cuidado no remunerado que realizan las mujeres en Bogotá</t>
  </si>
  <si>
    <t>54. Estrategia pedagógica para la valoración, la resignificación, el reconocimiento y la redistribución del trabajo de cuidado no remunerado implementada</t>
  </si>
  <si>
    <t>53. Formular las bases técnicas y coordinar la implementación del sistema distrital del cuidado</t>
  </si>
  <si>
    <t>55. Porcentaje de avance en la definición técnica y coordinación para la implementación del sistema distrital de cuidado</t>
  </si>
  <si>
    <t>56. Gestionar la implementación, en la ciudad y la ruralidad, de la estrategia de manzanas del cuidado y unidades móviles de servicios del cuidado para las personas que requieren cuidado y para los y las cuidadoras de personas y animales domésticos</t>
  </si>
  <si>
    <t>58. Estrategias de manzanas del cuidado y unidades móviles de servicios del cuidado implementadas</t>
  </si>
  <si>
    <t>304. Alcanzar al menos el 80% de efectividad (respuesta inmediata, llamadas devueltas y contactos por chat) en la atención de la linea purpura  “Mujeres escuchan mujeres” integrando un equipo de la misma a la linea de emergencias 123</t>
  </si>
  <si>
    <t>324. Efectividad en la atención de la Línea Púrpura</t>
  </si>
  <si>
    <t>305. Ampliar a 6 el modelo de operación de Casa refugio priorizando la ruralidad (Acuerdo 631/2015) y modalidad intermedia.</t>
  </si>
  <si>
    <t>325. Número de Casas Refugio en operación</t>
  </si>
  <si>
    <t>306. Diseñar e implementar estrategias de divulgación pedagógica y de transformación cultural para el cambio social con enfoques de género, diferencial, de derechos de las mujeres e interseccional que articulen la oferta institucional con el ejercicio pleno de los derechos de las mujeres</t>
  </si>
  <si>
    <t>326. Número de estrategias de comunicación y divulgación con enfoque de género, diferencial e interseccional diseñadas e implementadas</t>
  </si>
  <si>
    <t>307. Implementar en 7 casas de justicia priorizadas un modelo de atención con ruta integral para mujeres y Garantizar en 8 casas de justicia y CAPIV - CENTROS DE ATENCIÓN PENAL INTEGRAL PARA VICTIMAS y CAIVAS - CENTROS DE ATENCIÓN INTEGRAL A VICTIMAS DE ABUSO SEXUAL la estrategia de justicia de género</t>
  </si>
  <si>
    <t>327. Número de mujeres atendidas con perspectiva de género y derechos de las mujeres a través de Casas de Justicia y espacios de atención integral de la Fiscalía (CAPIV, CAIVAS)</t>
  </si>
  <si>
    <t>308. Implementar una estrategia semi permanente para la protección de las mujeres víctimas de violencia y su acceso a la justicia en 3 Unidades de Reacción Inmediata - URI de la Fiscalía General de la Nación y articulada a la línea 123 y Línea púrpura</t>
  </si>
  <si>
    <t>328. Número de URIs con estrategia de atención semi permanente para la protección de las mujeres víctimas de violencia y acceso a la justicia implementada</t>
  </si>
  <si>
    <t>309. Implementar el protocolo de prevención, atención, y sanción a la violencia contra las mujeres en el transporte público que garantice la atención del 100% de los casos y promueva su disminución.</t>
  </si>
  <si>
    <t>329. Acciones estratégicas realizadas en el marco de los componentes del Sistema SOFIA</t>
  </si>
  <si>
    <t>452. Crear y fortalecer la infraestructura tecnológica del Observatorio de Mujer y Equidad de Género que permita la articulación con los sectores distritales pertinentes</t>
  </si>
  <si>
    <t>487. Porcentaje de avance en la creación y fortalecimiento de infraestructura tecnológica del OMEG para la articulación con los sectores distritales</t>
  </si>
  <si>
    <t>454. Diseñar e implementar investigaciones  para diagnosticar y divulgar la situación de los derechos de las mujeres y transversalizar el enfoque de género y diferencial metodológicamente</t>
  </si>
  <si>
    <t>489. Investigaciones realizadas</t>
  </si>
  <si>
    <t>404. Alcanzar la paridad en al menos el 50% de las instancias de participación del Distrito Capital</t>
  </si>
  <si>
    <t>431. Porcentaje de instancias con participación paritaria en el Distrito</t>
  </si>
  <si>
    <t>426. Implementar una estrategia de formación para el desarrollo de capacidades de incidencia, liderazgo, empoderamiento y participación política de las Mujeres</t>
  </si>
  <si>
    <t>459. Número de mujeres vinculadas a procesos de formación para el desarrollo de capacidades de incidencia, liderazgo, empoderamiento y participación política de las mujeres</t>
  </si>
  <si>
    <t>428. Incorporar e implementar el enfoque de género y diferencial en los ejercicios de los presupuestos participativos.</t>
  </si>
  <si>
    <t>461. Documento de lineamiento de presupuesto participativo sensible al género, formulado y adoptado</t>
  </si>
  <si>
    <t>518. Implementar buenas prácticas de gestión administrativa y organizacional para el cumplimiento de las metas misionales a cargo de la Secretaría Distrital de la Mujer</t>
  </si>
  <si>
    <t>567. Número de buenas prácticas de gestión administrativa y organizacionales implementadas</t>
  </si>
  <si>
    <t>METAS ESTRATEGICAS</t>
  </si>
  <si>
    <t>Número de acciones estratégicas realizadas para la prevención, atención y sanción de las violencias contra las mujeres en el marco de los componente del Sistema Sofía</t>
  </si>
  <si>
    <t>Porcentaje (%) de Implementación de la estrategia para enfrentar y prevenir el acoso contra la mujer dentro del sistema Transmilenio</t>
  </si>
  <si>
    <t>METAS TRAZADORAS</t>
  </si>
  <si>
    <t>Disminuir el porcentaje de percepción de las mujeres que consideran que las mujeres son mejores para el trabajo doméstico que los hombres</t>
  </si>
  <si>
    <t>Disminuir el porcentaje de percepción de los hombres que consideran que las mujeres son mejores para el trabajo doméstico que los hombres</t>
  </si>
  <si>
    <t>Número de registros por presunto delito sexual</t>
  </si>
  <si>
    <t>Reducir el porcentaje de aceptación social a las violencias contra las mujeres</t>
  </si>
  <si>
    <t>Versión: 12</t>
  </si>
  <si>
    <t>DESCRIPCIÓN DEL INDICADOR</t>
  </si>
  <si>
    <t xml:space="preserve">MAGNITUD CUATRIENIO
(Únicamente para indicadores Sectoriales y PMR. Se debe diligenciar "A demanda" cuando aplique en los indicadores de actividad) </t>
  </si>
  <si>
    <t>Planes decreto 612</t>
  </si>
  <si>
    <t>Unidad de medida</t>
  </si>
  <si>
    <t>1. Plan Institucional de Archivos de la Entidad (PINAR)</t>
  </si>
  <si>
    <t>2. Plan Anual de Adquisiciones</t>
  </si>
  <si>
    <t>3. Plan Anual de Vacantes</t>
  </si>
  <si>
    <t>4. Plan de Previsión de Recursos Humanos</t>
  </si>
  <si>
    <t>5. Plan Estratégico de Talento Humano</t>
  </si>
  <si>
    <t>6. Plan Institucional de Capacitación</t>
  </si>
  <si>
    <t>7. Plan de Incentivos Institucionales</t>
  </si>
  <si>
    <t>8. Plan de Trabajo Anual en Seguridad y Salud en el Trabajo</t>
  </si>
  <si>
    <t>9. Plan Anticorrupción y de Atención al Ciudadano</t>
  </si>
  <si>
    <t>10. Plan Estratégico de Tecnologías de la Información y las Comunicaciones (PETI)</t>
  </si>
  <si>
    <t>11. Plan de Tratamiento de Riesgos de Seguridad y Privacidad de la Información</t>
  </si>
  <si>
    <t>12. Plan de Seguridad y Privacidad de la Información</t>
  </si>
  <si>
    <t>Número</t>
  </si>
  <si>
    <t>Procentaje</t>
  </si>
  <si>
    <t>suma</t>
  </si>
  <si>
    <t>creciente</t>
  </si>
  <si>
    <t>decreciente</t>
  </si>
  <si>
    <t>constante</t>
  </si>
  <si>
    <t>Fecha de Emisión: 22/12/2023</t>
  </si>
  <si>
    <t>Página 4 de 4</t>
  </si>
  <si>
    <t>X</t>
  </si>
  <si>
    <t>7671 - Implementación de acciones afirmativas dirigidas a las mujeres con enfoque diferencial y de género en Bogotá</t>
  </si>
  <si>
    <t>Hacer un nuevo contrato social con igualdad de oportunidades para la inclusión social, productiva y política</t>
  </si>
  <si>
    <t>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</si>
  <si>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Promoción de la igualdad, el desarrollo de capacidades y el reconocimiento de las mujeres.</t>
  </si>
  <si>
    <t>Elaborar e implementar 3 lineamientos con enfoques de derechos de las mujeres, de género y diferencial</t>
  </si>
  <si>
    <t xml:space="preserve">1. Realizar actividades de asistencia técnica dirigidas a los Sectores de la Administración Distrital, orientadas a la implementación de los lineamientos para la estrategia de transversalización del enfoque diferencial y del procedimiento de asistencia técnica que lidera la Dirección de Enfoque Diferencial. </t>
  </si>
  <si>
    <t xml:space="preserve">2. Socializar con los diferentes sectores de la Administración Distrital, la caja de herramientas que contribuya a la eliminación de barreras de acceso a los servicios y a la realización de acciones afirmativas dirigidas a mujeres en sus diferencias y diversidad para la garantía de sus derechos en el Distrito Capital. </t>
  </si>
  <si>
    <t>3. Hacer seguimiento al plan de fortalecimiento interno para la incorporación de acciones afirmativas con enfoque diferencial que permitan el acceso de las mujeres en toda su diversidad a los servicios que presta la Secretaría Distrital de la Mujer.</t>
  </si>
  <si>
    <t>4. Socializar e implementar la hoja de ruta para incorporar los enfoques de derechos de las mujeres, de género y diferencial, a través del acompañamiento y articulación con la Submesa para la garantía y seguimiento de los derechos de las mujeres, diversidades, disidencias sexuales y de Género.</t>
  </si>
  <si>
    <t>Implementar 3 estrategias con enfoque diferencial para mujeres en su diversidad</t>
  </si>
  <si>
    <t xml:space="preserve">5. Fortalecer redes protectoras con madres, padres, cuidadoras, cuidadores y profesionales que en el marco de sus acciones trabajan con niños, niñas y adolescentes para la identificación, prevención y actuación frente a las violencias y formas de discriminación basadas en género contra niños, niñas y adolescentes en sus diferencias y diverisidad. </t>
  </si>
  <si>
    <t>6, Realizar semilleros  y jornadas significativas  que brinden herramientas para el  empoderamiento. Dirigidos a niñas, adolescentes y mujeres jóvenes en sus diferencias y diversidad</t>
  </si>
  <si>
    <t>7, Desarrollar acciones de difusión, visibilización y divulgación de la estrategia de empoderamiento.</t>
  </si>
  <si>
    <t>8. Desarrollar escuelas de educación emocional  enfocadas en fortalecer capacidades y herramientas para gestionar la salud mental de las mujeres en su diversidad en la ciudad de Bogotá.</t>
  </si>
  <si>
    <t>9. Desarrollar espacios de encuentro de mujeres para el cuidado emocional denominados Espacios Respiro.</t>
  </si>
  <si>
    <t>10.Diseñar e implementar una estrategia de difusión y socialización de la caja de herramientas construida en el marco de la estrategia de capacidades psicoemocionales</t>
  </si>
  <si>
    <t xml:space="preserve">11.   Implementar la Fase I y II de la EDCM. Espacios EMAA mujeres en sus diferencias y diversidad; hombres trans y personas no binarias. Jornadas de Dignidad Menstrual. </t>
  </si>
  <si>
    <t xml:space="preserve">12. Realizar la Mesa Interinstitucional activa, implementando Plan de Trabajo  </t>
  </si>
  <si>
    <t xml:space="preserve">13. Definir e implementar acciones de las fases III y IV de la Estrategia de Cuidado Menstrual dirigidas a mujeres y personas con experiencias menstruales en sus diferencias y diversidad, según priorización y pertinencia. </t>
  </si>
  <si>
    <t>14. Diseñar y poner en acción el Plan Estratégico de Comunicaciones de la EDCM</t>
  </si>
  <si>
    <t>Implementar la Estrategia Casa de Todas</t>
  </si>
  <si>
    <t>15. Realizar atenciones en intervención de trabajo  social que comprenden plan de intervención, valoraciones iniciales, intervenciones, seguimiento y cierres  a mujeres que realizan actividades sexuales pagadas.</t>
  </si>
  <si>
    <t>16.  Realizar atenciones psicosociales  (valoraciones iniciales, asesoría, seguimientos y cierres a mujeres que realizan actividades sexuales pagadas y sus familias</t>
  </si>
  <si>
    <t>17. Realizar atenciones jurídicas a mujeres que realizan actividades sexuales pagadas, que consisten en orientación, asesoría y representación jurídica especializada y llevar casos de intervención o representación judicial, con valoraciones iniciales, asesorías u orientaciones, seguimiento y cierres.</t>
  </si>
  <si>
    <t>18. Generar información de los sitios, dinámicas y contextos de las actividades sexuales pagadas en Bogotá</t>
  </si>
  <si>
    <t>Implementar una estrategia de educación flexible con enfoque diferencial.</t>
  </si>
  <si>
    <t>19.  Promover los apoyos de acceso a educación superior a través del acompañamiento, preparación (PRE ICFES) y financiación del Examen Saber 11°  (ICFES).</t>
  </si>
  <si>
    <t>20. Promover la vinculación de las mujeres en toda su diversidad a la educación superior a través de ferias universitarias, y la divulgación/socialización de herramientas formativas (manuales, documentos, caja de herramientas) con diversas Universidades e Instituciones educativas que permitan facilitar el acceso, permanencia y culminación de los estudios superiores.</t>
  </si>
  <si>
    <t xml:space="preserve">21. Promover y acompañar a las mujeres en toda su diversidad en las estrategias de educación flexible y en los procesos de vinculación a la formación complementaria (cursos cortos) a través de alianzas interinstitucionales públicas y privadas. </t>
  </si>
  <si>
    <t>Implementar 1 estrategia de fortalecimiento de capacidades para el ejercicio del derecho a la participación de las mujeres</t>
  </si>
  <si>
    <t>Implementar 1 estrategia de fortalecimiento de capacidades para el ejercicio del derecho a la participación de las mujeres.</t>
  </si>
  <si>
    <t>22. Realizar la implementación de la estrategia de fortalecimiento de capacidades para el ejercicio del derecho a la participación de las mujeres en el Distrito.</t>
  </si>
  <si>
    <t>Acompañar técnicamente 4 instancias de participación y representación de las mujeres para fortalecer sus capacidades de liderazgo</t>
  </si>
  <si>
    <t>23. Acompañar técnica y operativamente el desarrollo de la Mesa coordinadora, el Espacio Ampliado y cuando se solicite por parte del CCM la plenaria del espacio autónomo.</t>
  </si>
  <si>
    <t>24. Acompañar técnicamente el desarrollo de las mesas de trabajo con los sectores de la administración distrital y alcaldias locales, y hacer seguimiento a los compromisos adquiridos por la administración distrital y los alcaldes locales en el marco del Consejo Consultivo de Mujeres.</t>
  </si>
  <si>
    <t>25. Acompañar técnicamente el desarrollo de comisiones de trabajo del Espacio Autónomo del Consejo Consultivo de Mujeres.</t>
  </si>
  <si>
    <t>26. Acompañar técnicamente la transversalización del enfoque de género en el Concejo de Bogotá, con énfasis en las bancadas de mujeres de este órgano</t>
  </si>
  <si>
    <t>27. Gestionar, coordinar y acompañar técnicamente las reuniones de la Submesa para la garantía y seguimiento de los derechos de las mujeres, diversidades, disidencias sexuales y de Género.</t>
  </si>
  <si>
    <t>28. Realizar acompañamiento técnico al Puesto de mando Unificado (PMU) a los cuales se convoque a la SDMujer, durante las movilizaciones y protesta social que se realicen.</t>
  </si>
  <si>
    <t>29. Acompañar técnicamente la transversalización del enfoque de género en dos instancias de participación del Distrito Capital</t>
  </si>
  <si>
    <t>30. Apoyar el desarrollo de las conmemoraciones de mujeres en sus diferencias y diversidad con la cuales se trabaja en la dirección de enfoque diferencial, con el objetivo de reducir los estereotipos e imaginarios arraigados que perpetúan la discriminación; mediante el posicionamiento activo de las agendas públicas que abordan las diversas problemáticas que enfrentan las mujeres, vinculando a la sociedad civil, organizaciones de mujeres y sectores de la Administración Distrital.</t>
  </si>
  <si>
    <t>31. Desarrollar encuentros diferenciales de mujeres, con el fin de diseñar e implementar jornadas informativas dirigidas a los sectores de la administración distrital, para la incorporación  del enfoque de género y diferencial en las políticas y prácticas institucionales, para generar una transformación cultural efectiva, reduciendo los imaginarios, estereotipos y representaciones de las mujeres sus diferencias y diversidad.</t>
  </si>
  <si>
    <r>
      <t>Diseñar e implementar</t>
    </r>
    <r>
      <rPr>
        <b/>
        <sz val="11"/>
        <color rgb="FFFF0000"/>
        <rFont val="Times New Roman"/>
        <family val="1"/>
      </rPr>
      <t xml:space="preserve"> </t>
    </r>
    <r>
      <rPr>
        <sz val="11"/>
        <rFont val="Times New Roman"/>
        <family val="1"/>
      </rPr>
      <t>4 estrategias de transformación de imaginarios, representaciones  y estereotipos de discriminación con enfoque diferencial y de género, dirigidas a la ciudadanía</t>
    </r>
  </si>
  <si>
    <t>Diseñar e implementar 4 estrategias de transformación de imaginarios, representaciones  y estereotipos de discriminación con enfoque diferencial y de género, dirigidas a la ciudadanía</t>
  </si>
  <si>
    <t>N/A</t>
  </si>
  <si>
    <t>Transversalización del enfoque de género y diferencial para mujeres</t>
  </si>
  <si>
    <t>Diseñar acciones afirmativas con enfoque diferencial, para desarrollar capacidades y promover el bienestar socio emocional y los derechos de las mujeres en todas sus diversidades, en los sectores de la administración distrital y en las localidades</t>
  </si>
  <si>
    <t>Realizar atenciones socio jurídicas brindadas a través de la Estrategia Casa de Todas, a mujeres que realizan actividades sexuales pagadas.</t>
  </si>
  <si>
    <t>Realizar atenciones psicosociales brindadas a través de la Estrategia Casa de Todas, a mujeres que realizan actividades sexuales pagadas.</t>
  </si>
  <si>
    <t>Realizar atenciones en trabajo social brindadas a través de la Estrategia Casa de Todas, a mujeres que realizan actividades sexuales pagadas.</t>
  </si>
  <si>
    <t xml:space="preserve">Elaborar e implementar 3 lineamientos con enfoque de derechos de las mujeres, de género y diferencial. </t>
  </si>
  <si>
    <t>Implementación de acciones afirmativas dirigidas a las mujeres con enfoque diferencial y de género en Bogotá Bogotá</t>
  </si>
  <si>
    <t>Número de sectores que implementan acciones afirmativas con enfoque diferencial para desarrollar capacidades y promover los derechos de las mujeres en todas sus diversidades</t>
  </si>
  <si>
    <t>Sumatoria de sectores a los que se transversaliza el enfoque diferencial</t>
  </si>
  <si>
    <t>39.Atenciones socio jurídicas brindadas a través de la Estrategia Casa de Todas, a mujeres que realizan actividades sexuales pagadas (valoraciones inciales, asesorias u orientacicones, seguimientos y cierres)</t>
  </si>
  <si>
    <t>Sumatoria de atenciones juridicas brindadas a las mujeres que realizan actividades sexuales pagadas</t>
  </si>
  <si>
    <t>40.Atenciones psicosociales brindadas a través de la Estrategia Casa de Todas, a mujeres que realizan actividades sexuales pagadas (valoraciones inciales, asesorias, seguimientos y cierres)</t>
  </si>
  <si>
    <t>Sumatoria de atenciones psicosociales brindadas a las mujeres que realizan actividades sexuales pagadas</t>
  </si>
  <si>
    <t>41.Atenciones en trabajo social brindadas a través de la Estrategia Casa de Todas, a mujeres que realizan actividades sexuales pagadas (valoraciones inicales intervenciones, seguimientos y cierres)</t>
  </si>
  <si>
    <t xml:space="preserve">Sumatoria de servicios de intervención social para  mujeres que realizan actividades sexuales pagadas y sus familias </t>
  </si>
  <si>
    <t xml:space="preserve">1. Número de actividades de alistamiento, seguimiento y evaluación de la asistencia técnica implementadas </t>
  </si>
  <si>
    <t>Sumatoria de actividades de alistamiento, seguimiento y evalauación de la asistencia técnica</t>
  </si>
  <si>
    <t>2. No. de actividades de asistencia técnica para la transversalización del enfoque diferencial para mujeres implementadas.</t>
  </si>
  <si>
    <t>Sumatoria de actividades de asistencia técnica para la transversalización del enfoque diferencial</t>
  </si>
  <si>
    <t>Personas con acceso a los servicios sociales del Estado con enfoque diferencial.</t>
  </si>
  <si>
    <t>Sumatoria de mujeres que participan en acciones afirmativas</t>
  </si>
  <si>
    <t xml:space="preserve">Se cuantificará el número de sectores a impactar anualmente, que deben ser 15 en total; se espera que tales sectores transversalicen el enfoque diferencial e implementen acciones afirmativas con enfoque diferencial. </t>
  </si>
  <si>
    <t>Se cuantificarán mensualmente las atenciones sociojuridicas: valoraciones iniciales, asesorías, seguimientos y cierres.</t>
  </si>
  <si>
    <t>Se cuantificarán mensualmente las atenciones psicosociales: valoraciones iniciales, asesorías, seguimientos y cierres.</t>
  </si>
  <si>
    <t>Se cuantificarán mensualmente las atenciones en trabajo social: valoraciones iniciales, asesorías, seguimientos y cierres.</t>
  </si>
  <si>
    <t>10 actividades de alistamiento anuales.</t>
  </si>
  <si>
    <t xml:space="preserve">16 actividades de asistencia anuales </t>
  </si>
  <si>
    <t>Mujeres atendidas en el marco del proyecto de inversión 7671</t>
  </si>
  <si>
    <t>Catherine Niño</t>
  </si>
  <si>
    <t>Yanira Espinosa</t>
  </si>
  <si>
    <t>Gabriela Córdoba</t>
  </si>
  <si>
    <t>Mensual</t>
  </si>
  <si>
    <t>Anual</t>
  </si>
  <si>
    <t xml:space="preserve">Documentos de implementación de las estrategias; actas de reuniones, listados de asistencia y reportes </t>
  </si>
  <si>
    <t>Reporte mensual de atenciones socio jurídicas realizadas-PMR Mensual</t>
  </si>
  <si>
    <t>Reporte mensual de atenciones psicosociales realizadas-PMR Mensual</t>
  </si>
  <si>
    <t>Reporte mensual de atenciones en trabajo social realizadas-PMR Mensual</t>
  </si>
  <si>
    <t>1. Evidencias de reuniones internas para alistar, planear y hacer seguimiento a la asistencia técnica
2. Documentos elaborados asociados a la asistencia técnica</t>
  </si>
  <si>
    <t xml:space="preserve">1. Evidencias de reuniones externas para asistencia técnica
2. Informes de asistencia técnica mensuales </t>
  </si>
  <si>
    <t>Reporte SIMISIONAL</t>
  </si>
  <si>
    <r>
      <t xml:space="preserve">En </t>
    </r>
    <r>
      <rPr>
        <b/>
        <sz val="11"/>
        <rFont val="Times New Roman"/>
        <family val="1"/>
      </rPr>
      <t xml:space="preserve">enero </t>
    </r>
    <r>
      <rPr>
        <sz val="11"/>
        <rFont val="Times New Roman"/>
        <family val="1"/>
      </rPr>
      <t xml:space="preserve">se ajustó el Procedimiento “Asistencia técnica a los Sectores de la Administración Distrital y las localidades para la transversalización del enfoque diferencial” y se solicitó a la Oficina Asesora de Planeación la actualización de este en el Sistema Integrado de Gestión de la entidad. Se socializó a las dependencias el Plan de Fortalecimiento consolidado, solicitando tener presente la implementación de las acciones definidas, así mismo se solicitó el primer reporte de avance correspondiente a los meses de noviembre y diciembre de 2023 y enero de 2024.
</t>
    </r>
  </si>
  <si>
    <r>
      <t xml:space="preserve">En </t>
    </r>
    <r>
      <rPr>
        <b/>
        <sz val="11"/>
        <rFont val="Times New Roman"/>
        <family val="1"/>
      </rPr>
      <t>enero</t>
    </r>
    <r>
      <rPr>
        <sz val="11"/>
        <rFont val="Times New Roman"/>
        <family val="1"/>
      </rPr>
      <t xml:space="preserve"> se ajustó el Procedimiento “Asistencia técnica a los Sectores de la Administración Distrital y las localidades para la transversalización del enfoque diferencial” y se solicitó a la Oficina Asesora de Planeación la actualización de este en el Sistema Integrado de Gestión de la entidad. Se socializó a las dependencias el Plan de Fortalecimiento consolidado, solicitando tener presente la implementación de las acciones definidas, así mismo se solicitó el primer reporte de avance correspondiente a los meses de noviembre y diciembre de 2023 y enero de 2024.</t>
    </r>
  </si>
  <si>
    <t xml:space="preserve">No se presentaron retrasos. </t>
  </si>
  <si>
    <t xml:space="preserve">Se cuenta con la actualización del Procedimiento de “Asistencia técnica a los Sectores de la Administración Distrital y las localidades para la transversalización del enfoque diferencial” que orientará la asistencia técnica durante el 2024. </t>
  </si>
  <si>
    <r>
      <t xml:space="preserve">En </t>
    </r>
    <r>
      <rPr>
        <b/>
        <sz val="11"/>
        <rFont val="Times New Roman"/>
        <family val="1"/>
      </rPr>
      <t>enero s</t>
    </r>
    <r>
      <rPr>
        <sz val="11"/>
        <rFont val="Times New Roman"/>
        <family val="1"/>
      </rPr>
      <t xml:space="preserve">e ajustó el Procedimiento de “Asistencia técnica a los Sectores de la Administración Distrital y las localidades para la transversalización del enfoque diferencial” y se solicitó a la Oficina Asesora de Planeación la actualización de este en el Sistema Integrado de Gestión de la SDMujer. Lo anterior, con base en las propuestas de ajuste aprobadas en la reunión final de evaluación del procedimiento, realizada en diciembre de 2023 con el equipo de profesionales que lideraron la asistencia técnica. </t>
    </r>
  </si>
  <si>
    <t>https://secretariadistritald.sharepoint.com/:f:/s/Instrumentosplaneacin2021/EtQp9KVAAfJApnqmP_1lovAB2ND9xVvLF9uTCAt0z1Nm0A?e=BrbB3v</t>
  </si>
  <si>
    <t>La actividad no estaba programada en enero.</t>
  </si>
  <si>
    <t>No aplica</t>
  </si>
  <si>
    <r>
      <t xml:space="preserve">En </t>
    </r>
    <r>
      <rPr>
        <b/>
        <sz val="11"/>
        <rFont val="Times New Roman"/>
        <family val="1"/>
      </rPr>
      <t xml:space="preserve">enero </t>
    </r>
    <r>
      <rPr>
        <sz val="11"/>
        <rFont val="Times New Roman"/>
        <family val="1"/>
      </rPr>
      <t xml:space="preserve">se remitió el Plan de Fortalecimiento consolidado a las diferentes dependencias de la entidad para su conocimiento y para solicitar que tengan presente el cumplimiento de las acciones propuestas, así como solicitar la designación de una persona responsable del reporte de los avances y evidencias cada mes. De igual forma, se remitió la solicitud del primer reporte de avance en el cumplimiento de las acciones previstas para los meses de noviembre y diciembre de 2023 y enero de 2024 a las dependencias que proyectaron acciones para este periodo. </t>
    </r>
  </si>
  <si>
    <t>https://secretariadistritald.sharepoint.com/:f:/s/Instrumentosplaneacin2021/Ev-4e1p_3q5Mk4ClAnIpV54BcHQEJVOIA9C_GuShvcYI3Q?e=MatwtK</t>
  </si>
  <si>
    <r>
      <t xml:space="preserve">Desde la </t>
    </r>
    <r>
      <rPr>
        <b/>
        <sz val="11"/>
        <rFont val="Times New Roman"/>
        <family val="1"/>
      </rPr>
      <t>Estrategia de empoderamiento</t>
    </r>
    <r>
      <rPr>
        <sz val="11"/>
        <rFont val="Times New Roman"/>
        <family val="1"/>
      </rPr>
      <t xml:space="preserve">, en enero se realizó difusión del curso Observo, Identifico y Protejo a diferentes entidades distritales que hacen parte del Comité Operativo Distrital de infancia y Adolescencia como SDIS, Secretaría de Salud, ICBF, IDIPRON y Secretaría de Educación. Se efectuó socialización y difusión de la estrategia de empoderamiento a las 20 CIOM y a Casa de Todas.
Desde la </t>
    </r>
    <r>
      <rPr>
        <b/>
        <sz val="11"/>
        <rFont val="Times New Roman"/>
        <family val="1"/>
      </rPr>
      <t>Estrategia de capacidades psicoemocionales</t>
    </r>
    <r>
      <rPr>
        <sz val="11"/>
        <rFont val="Times New Roman"/>
        <family val="1"/>
      </rPr>
      <t xml:space="preserve">, en enero se generó articulación con el equipo de la Dirección de Gestión del Conocimiento de la SDMujer para inicio de alistamiento de plataforma moodle y de acciones para la inscripción de usuarias para los cursos "Escuela de educación emocional Amarte" y "Tejiendo redes comunidad y servidoras y servidores públicos". Se envío correo a la directora de Enfoque Diferencial para revisión y aprobación de la metodología para el desarrollo de los espacios vivenciales de transferencias de conocimientos con equipos psicosociales de otras entidades.
Desde la </t>
    </r>
    <r>
      <rPr>
        <b/>
        <sz val="11"/>
        <rFont val="Times New Roman"/>
        <family val="1"/>
      </rPr>
      <t>Estrategia de Cuidado Menstrual</t>
    </r>
    <r>
      <rPr>
        <sz val="11"/>
        <rFont val="Times New Roman"/>
        <family val="1"/>
      </rPr>
      <t>, en enero mediante correo a Idipron se solicitó fecha para llevar a cabo el taller de Educación Menstrual para el Autocuidado y el Autoconocimiento con las personas víctimas de la ESCNNA que se encuentran en protección del Instituto.</t>
    </r>
  </si>
  <si>
    <r>
      <rPr>
        <b/>
        <sz val="11"/>
        <rFont val="Times New Roman"/>
        <family val="1"/>
      </rPr>
      <t>A enero</t>
    </r>
    <r>
      <rPr>
        <sz val="11"/>
        <rFont val="Times New Roman"/>
        <family val="1"/>
      </rPr>
      <t xml:space="preserve">: La </t>
    </r>
    <r>
      <rPr>
        <b/>
        <sz val="11"/>
        <rFont val="Times New Roman"/>
        <family val="1"/>
      </rPr>
      <t>Estrategia de empoderamiento</t>
    </r>
    <r>
      <rPr>
        <sz val="11"/>
        <rFont val="Times New Roman"/>
        <family val="1"/>
      </rPr>
      <t xml:space="preserve">, realizó difusión del curso Observo, Identifico y Protejo a diferentes entidades distritales que hacen parte del Comité Operativo Distrital de infancia y Adolescencia como SDIS, Secretaría de Salud, ICBF, IDIPRON y Secretaría de Educación. Efectuó socialización y difusión de la estrategia de empoderamiento a las 20 CIOM y a Casa de Todas. La </t>
    </r>
    <r>
      <rPr>
        <b/>
        <sz val="11"/>
        <rFont val="Times New Roman"/>
        <family val="1"/>
      </rPr>
      <t>Estrategia de capacidades psicoemocionales</t>
    </r>
    <r>
      <rPr>
        <sz val="11"/>
        <rFont val="Times New Roman"/>
        <family val="1"/>
      </rPr>
      <t xml:space="preserve">, generó articulación con el equipo de la Dirección de Gestión del Conocimiento de la SDMujer para inicio de alistamiento de plataforma moodle y de acciones para la inscripción de usuarias para los cursos "Escuela de educación emocional Amarte" y "Tejiendo redes comunidad y servidoras y servidores públicos". Envío correo a la directora de Enfoque Diferencial para revisión y aprobación de la metodología para el desarrollo de los espacios vivenciales de transferencias de conocimientos con equipos psicosociales del Distrito.La </t>
    </r>
    <r>
      <rPr>
        <b/>
        <sz val="11"/>
        <rFont val="Times New Roman"/>
        <family val="1"/>
      </rPr>
      <t>Estrategia de Cuidado Menstrual</t>
    </r>
    <r>
      <rPr>
        <sz val="11"/>
        <rFont val="Times New Roman"/>
        <family val="1"/>
      </rPr>
      <t>, a través de correo a Idipron solicitó fecha para llevar a cabo el taller de Educación Menstrual para el Autocuidado y el Autoconocimiento con las personas víctimas de la ESCNNA que se encuentran en protección del Instituto.</t>
    </r>
  </si>
  <si>
    <r>
      <t xml:space="preserve">En la </t>
    </r>
    <r>
      <rPr>
        <b/>
        <sz val="11"/>
        <rFont val="Times New Roman"/>
        <family val="1"/>
      </rPr>
      <t>Estrategia de empoderamiento</t>
    </r>
    <r>
      <rPr>
        <sz val="11"/>
        <rFont val="Times New Roman"/>
        <family val="1"/>
      </rPr>
      <t xml:space="preserve"> para el mes de diciembre no se presentaron retrasos en el desarrollo de la estrategia.
En la</t>
    </r>
    <r>
      <rPr>
        <b/>
        <sz val="11"/>
        <rFont val="Times New Roman"/>
        <family val="1"/>
      </rPr>
      <t xml:space="preserve"> Estrategia de capacidades psicoemocionales</t>
    </r>
    <r>
      <rPr>
        <sz val="11"/>
        <rFont val="Times New Roman"/>
        <family val="1"/>
      </rPr>
      <t xml:space="preserve"> no se presenta retraso. 
En la </t>
    </r>
    <r>
      <rPr>
        <b/>
        <sz val="11"/>
        <rFont val="Times New Roman"/>
        <family val="1"/>
      </rPr>
      <t>Estrategia de Cuidado Menstrual</t>
    </r>
    <r>
      <rPr>
        <sz val="11"/>
        <rFont val="Times New Roman"/>
        <family val="1"/>
      </rPr>
      <t xml:space="preserve"> no se presenta retraso.</t>
    </r>
  </si>
  <si>
    <r>
      <t xml:space="preserve">Desde la </t>
    </r>
    <r>
      <rPr>
        <b/>
        <sz val="11"/>
        <rFont val="Times New Roman"/>
        <family val="1"/>
      </rPr>
      <t>Estrategia de empoderamiento</t>
    </r>
    <r>
      <rPr>
        <sz val="11"/>
        <rFont val="Times New Roman"/>
        <family val="1"/>
      </rPr>
      <t xml:space="preserve"> se logró brindar herramientas de empoderamiento a niñas, adolescentes y mujeres jóvenes en sus diferencias y diversidad, fortaleciendo su comprensión y la detección y rutas de atención de violencias basadas en género. 
Desde la </t>
    </r>
    <r>
      <rPr>
        <b/>
        <sz val="11"/>
        <rFont val="Times New Roman"/>
        <family val="1"/>
      </rPr>
      <t>Estrategia de capacidades psicoemocionales</t>
    </r>
    <r>
      <rPr>
        <sz val="11"/>
        <rFont val="Times New Roman"/>
        <family val="1"/>
      </rPr>
      <t xml:space="preserve"> se consolidó una oferta de bienestar emocional para las mujeres en sus diversidades en especial aquellas que por las diferentes dinámicas sociales y culturales han vivido discriminación y violencias, la oferta busca el fortalecimiento de capacidades para la gestión emocional, así como la búsqueda y consolidación de redes de apoyo entre mujeres, además de trabajo de cooperación entre sectores del distrito y con organizaciones internacionales favoreciendo la sostenibilidad y capacidad de la estrategia. 
Desde</t>
    </r>
    <r>
      <rPr>
        <b/>
        <sz val="11"/>
        <rFont val="Times New Roman"/>
        <family val="1"/>
      </rPr>
      <t xml:space="preserve"> Estrategia de Cuidado Menstrual</t>
    </r>
    <r>
      <rPr>
        <sz val="11"/>
        <rFont val="Times New Roman"/>
        <family val="1"/>
      </rPr>
      <t xml:space="preserve"> se brindó información pertinente y elementos para el cuidado menstrual que impacta en la garantía de derechos sexuales y reproductivos, el Derecho a la Salud Plena de las personas beneficiarias atendiendo a las solicitudes de la Corte Constitucional, de acuerdo con la Sentencia T 398-19 ampliando a estas actividades a mujeres pertenecientes a otras poblaciones. </t>
    </r>
  </si>
  <si>
    <r>
      <t xml:space="preserve">Durante el mes de </t>
    </r>
    <r>
      <rPr>
        <b/>
        <sz val="11"/>
        <rFont val="Times New Roman"/>
        <family val="1"/>
      </rPr>
      <t xml:space="preserve">enero </t>
    </r>
    <r>
      <rPr>
        <sz val="11"/>
        <rFont val="Times New Roman"/>
        <family val="1"/>
      </rPr>
      <t xml:space="preserve">se realizó difusión del curso Observo, Identifico y Protejo a diferentes entidades distritales que hacen parte del Comité Operativo Distrital de infancia y Adolescencia como SDIS, Secretaría de Salud, ICBF, IDIPRON y Secretaría de Educación en aras de fortalecer redes protectoras de niñas y adolescentes. </t>
    </r>
  </si>
  <si>
    <t>https://secretariadistritald.sharepoint.com/:f:/s/Instrumentosplaneacin2021/EhgjVncVFJ1FlTt2u7r8P1kB2o0ald7JzjcMYS6Jo0Nmng?e=Av2Q9N</t>
  </si>
  <si>
    <t>La actividad no estaba programada en enero</t>
  </si>
  <si>
    <r>
      <t xml:space="preserve">En el mes de </t>
    </r>
    <r>
      <rPr>
        <b/>
        <sz val="11"/>
        <rFont val="Times New Roman"/>
        <family val="1"/>
      </rPr>
      <t xml:space="preserve">enero </t>
    </r>
    <r>
      <rPr>
        <sz val="11"/>
        <rFont val="Times New Roman"/>
        <family val="1"/>
      </rPr>
      <t>se realizó socialización y difusión de la estrategia de empoderamiento a las 20 Casas de Igualdad y a Casa de Todas, donde se explica el desarrollo de semilleros de empoderamiento y jornadas significativas.</t>
    </r>
  </si>
  <si>
    <t>https://secretariadistritald.sharepoint.com/:f:/s/Instrumentosplaneacin2021/Es_jtARLmJhLn785ZYaz1F0B_raFeBCc91MyWe9QnQMMpw?e=cfvTu2</t>
  </si>
  <si>
    <r>
      <t xml:space="preserve">En </t>
    </r>
    <r>
      <rPr>
        <b/>
        <sz val="11"/>
        <rFont val="Times New Roman"/>
        <family val="1"/>
      </rPr>
      <t xml:space="preserve">enero </t>
    </r>
    <r>
      <rPr>
        <sz val="11"/>
        <rFont val="Times New Roman"/>
        <family val="1"/>
      </rPr>
      <t>se generó articulación con el equipo de la Dirección de Gestión del Conocimiento de la SDMujer y se inició  alistamiento de plataforma moodle y de acciones para la inscripción de usuarias para los cursos "Escuela de educación emocional Amarte" y "Tejiendo redes comunidad y servidoras y servidores públicos".</t>
    </r>
  </si>
  <si>
    <t>https://secretariadistritald.sharepoint.com/:f:/s/Instrumentosplaneacin2021/El-uacnCw_xFvq0e-JcEYnUBNsOw6H7JUFzM4_DN194YeA?e=o0wJW8</t>
  </si>
  <si>
    <r>
      <t xml:space="preserve">En </t>
    </r>
    <r>
      <rPr>
        <b/>
        <sz val="11"/>
        <rFont val="Times New Roman"/>
        <family val="1"/>
      </rPr>
      <t>enero</t>
    </r>
    <r>
      <rPr>
        <sz val="11"/>
        <rFont val="Times New Roman"/>
        <family val="1"/>
      </rPr>
      <t xml:space="preserve"> se envío correo a la directora de Enfoque Diferencial para revisión y aprobación de la metodología para el desarrollo de los espacios vivenciales de transferencias de conocimientos con equipos psicosociales de otras entidades; con el fin de que se de continuidad de la estrategia metodológica en el año 2024.</t>
    </r>
  </si>
  <si>
    <t>https://secretariadistritald.sharepoint.com/:f:/s/Instrumentosplaneacin2021/EnTWbaMAjF9Eipex_MDVk5MBzwLDJ0xzJbzLJ00ZbsrUIg?e=7zMoJf</t>
  </si>
  <si>
    <r>
      <t xml:space="preserve">En </t>
    </r>
    <r>
      <rPr>
        <b/>
        <sz val="11"/>
        <rFont val="Times New Roman"/>
        <family val="1"/>
      </rPr>
      <t>enero</t>
    </r>
    <r>
      <rPr>
        <sz val="11"/>
        <rFont val="Times New Roman"/>
        <family val="1"/>
      </rPr>
      <t xml:space="preserve"> mediante correo a Idipron se solicitó fecha para llevar a cabo el taller de Educación Menstrual para el Autocuidado y el Autoconocimiento con las personas víctimas de la ESCNNA que se encuentran en protección del Instituto.</t>
    </r>
  </si>
  <si>
    <t>https://secretariadistritald.sharepoint.com/:b:/s/Instrumentosplaneacin2021/EfQVnXErQg1Nszm1tUqNIrIBlC14kpZN6FFSSE7l6wtNOQ?e=kdb1vi</t>
  </si>
  <si>
    <r>
      <t xml:space="preserve">Durante el mes </t>
    </r>
    <r>
      <rPr>
        <b/>
        <sz val="11"/>
        <rFont val="Times New Roman"/>
        <family val="1"/>
      </rPr>
      <t>enero</t>
    </r>
    <r>
      <rPr>
        <sz val="11"/>
        <rFont val="Times New Roman"/>
        <family val="1"/>
      </rPr>
      <t xml:space="preserve"> 2024, se dio continuidad a la operación de la Estrategia Casa de Todas con atención presencial y telefónica, brindando atención integral y acompañamiento a 320 mujeres que realizan actividades sexuales pagadas, se realizaron 739 atenciones en el periodo desagregadas por área así: 330 intervenciones por trabajo social, 229 actuaciones jurídicas, 180 atenciones psicosociales, con el fin de contribuir a la garantía de los derechos, combatir la estigmatización y mejorar la calidad de vida de la población a través de una oferta institucional diferencial y especializada, producto de estas asesorías, se ha logrado la caracterización detallada de la población atendida, la sistematización de las acciones realizadas, informes mensuales del trabajo realizado, y la prestación de los servicios requeridos por la población en el marco de las competencias de la entidad. Se realizó jornada de servicios en Casa de Todas.</t>
    </r>
  </si>
  <si>
    <t xml:space="preserve">Fnalizando  el mes de enero se realizó parte del proceso de contratación del personal de atención de la Casa de Todas; sin embargo, este hecho fue contemplado en la planeación de las metas por tanto no se presentaron retrasos en el cumplimiento de las mismas. Con el equipo completo a partir del mes de febrero las metas se cumplirán a cabalidad. La atención se ha prestado de manera presencial y telefónica. </t>
  </si>
  <si>
    <t>Se ha brindado atención integral y acompañamiento a las mujeres que realizan ASP con el fin de contribuir a la garantía de derechos, combatir la estigmatización y mejorar la calidad de vida de esta población a través de una oferta institucional diferencial y especializada.</t>
  </si>
  <si>
    <r>
      <t xml:space="preserve">Durante el mes de </t>
    </r>
    <r>
      <rPr>
        <b/>
        <sz val="11"/>
        <rFont val="Times New Roman"/>
        <family val="1"/>
      </rPr>
      <t>enero</t>
    </r>
    <r>
      <rPr>
        <sz val="11"/>
        <rFont val="Times New Roman"/>
        <family val="1"/>
      </rPr>
      <t xml:space="preserve"> de 2024 se atendieron 184 mujeres en trabajo social y se realizaron 330 atenciones desagregadas así: 136 intervenciones, 142 seguimientos, 29 cierres y 23 valoraciones iniciales. Durante el periodo se realizó atención presencial y telefónica. A través de la atención, en el periodo se logró dar respuesta a las siguientes necesidades específicas:
* 3 Portabilidad. 
* 12 Solicitud de encuesta socioeconómica SISBEN
* 4 Afiliaciones al sistema de salud
* 19 Activación servicios de SDIS, proyecto enlace emergencia social , bono de adulto mayor y jardines
* 17 Solicitud cupo DLE. 
*13 Proceso educación flexible. 
* 13  Formación para el trabajo (Miquelina  Conviventia y Scalabrini).
*46 Pruebas rápidas con secretaria de salud. 
*14 Fondo Nacional del Ahorro. 
*14 Empleabilidad. 
*2 educación superior 
*2 Anticoncepción 
*2 IVE 
*1 cedulación 
*1 traslado municipio salud.
*1 Albergue.
*1 Emprendimiento.                                                                                 
*5 Salud sexual y reproductiva 
Se realizaron remisiones a entidades como: Secretaría de Salud, Fundación Miquelina, Fondo Nacional del Ahorro, Registraduría, Secretaría Desarrollo Económico, Secretaria de Educación, Secretaria Integración Social, Secretaria de Planeación, Oriéntame, Liga contra el cáncer, Secretaria de Hábitat, Conviventia, centro de formación Scalabrini, Agencia de empleo del SENA.</t>
    </r>
  </si>
  <si>
    <t>https://secretariadistritald.sharepoint.com/:f:/s/Instrumentosplaneacin2021/EiIsRVMt3EdDhADCu7S_wZ4B4lUUmMZzrBtsWXcdozY6iA?e=LUNYA5</t>
  </si>
  <si>
    <r>
      <t xml:space="preserve">Durante el mes de </t>
    </r>
    <r>
      <rPr>
        <b/>
        <sz val="11"/>
        <rFont val="Times New Roman"/>
        <family val="1"/>
      </rPr>
      <t>enero</t>
    </r>
    <r>
      <rPr>
        <sz val="11"/>
        <rFont val="Times New Roman"/>
        <family val="1"/>
      </rPr>
      <t xml:space="preserve"> de 2024 se atendieron 125 mujeres en el área psicosocial y se realizaron 180 atenciones desagregadas así: 23 asesorías, 113 seguimientos, 32 cierres y 12 valoraciones iniciales . La atención se prestó de manera presencial y telefónica acorde a la agenda programada.  Se han realizado primeras atenciones y orientación psicosocial con énfasis en  gestión del malestar emocional que manifiestan por las mujeres,  se brindaron herramientas psicológicas dirigidas a gestionarlo, facilitar la expresión de sentimientos y avanzar en su reconocimiento como sujetas de derechos. Así mismo, se amplió su empoderamiento motivando la corresponsabilidad para el cuidado de su salud mental, focalizándoles en su proyecto de vida y preparación para la toma de decisiones y mejorar su situación actual. </t>
    </r>
  </si>
  <si>
    <t>https://secretariadistritald.sharepoint.com/:f:/s/Instrumentosplaneacin2021/EiPIx46BckNNpHno36mhnm8Bw4Y1qt0AkygMwjODwZKE5A?e=rlyLZN</t>
  </si>
  <si>
    <r>
      <t xml:space="preserve">Durante el mes de </t>
    </r>
    <r>
      <rPr>
        <b/>
        <sz val="11"/>
        <rFont val="Times New Roman"/>
        <family val="1"/>
      </rPr>
      <t xml:space="preserve">enero </t>
    </r>
    <r>
      <rPr>
        <sz val="11"/>
        <rFont val="Times New Roman"/>
        <family val="1"/>
      </rPr>
      <t>de 2024, se atendieron en el área jurídica 97 mujeres y se realizaron 229 atenciones desagregadas así: 53 asesorías, 100 seguimientos, 66 cierres y 10 valoraciones iniciales. 
Se cumplió en forma oportuna y efectiva, con la agenda programada para atención a las mujeres y en este orden con la realización de; valoraciones iniciales, actualización de datos, orientaciones, asesorías en materia jurídica  y demás acciones requeridas para el cumplimiento del objeto contractual aclarando que en la atención, se brinda  la información precisa sobre los temas consultados y se desarrollan  las acciones legales pertinentes, en lo que se relaciona con la elaboración de documentos y memoriales, para la garantía y la protección de los derechos fundamentales. 
Se prestó atención telefónica y presencial, en el marco de estas atenciones, durante el periodo se logró además de dar las asesorías requeridas, el seguimiento a casos en curso y la elaboración y trámite de: 
-Derechos de petición: 5
-Comités Jurídicos de estudio de casos:2
- Comités interdisciplinares de estudio de caso: 1
-Conceptos jurídicos: 4</t>
    </r>
  </si>
  <si>
    <t>https://secretariadistritald.sharepoint.com/:f:/s/Instrumentosplaneacin2021/Es9CIeZcQfJEpe7F1Cato1IBk15h4A19wbmiDOk1-9EHjA?e=NkJYle</t>
  </si>
  <si>
    <t>Actividad no programada para el mes de enero 2024</t>
  </si>
  <si>
    <r>
      <t xml:space="preserve">En </t>
    </r>
    <r>
      <rPr>
        <b/>
        <sz val="11"/>
        <rFont val="Times New Roman"/>
        <family val="1"/>
      </rPr>
      <t>enero</t>
    </r>
    <r>
      <rPr>
        <sz val="11"/>
        <rFont val="Times New Roman"/>
        <family val="1"/>
      </rPr>
      <t xml:space="preserve"> se solicitó a Comunicaciones de la SDMujer la realización de pieza comunicativa editable para las invitaciones internas a las beneficiarias del ICFES, y a la Dirección de Gestión del Conocimiento de la SDMujer reunión de articulación en febrero con el equipo de la Estrategia de Educación Flexible de la DED, con el fin de avanzar en las acciones previstas para este semestre relacionadas con la oferta de cursos que se articulan desde esta Dirección y se compartió el documento del informe final del ICFES, en donde se encuentran los avances en el área de inglés de las participantes que presentaron las Pruebas Saber 11 en el 2023.</t>
    </r>
  </si>
  <si>
    <t>No se presentan retrasos.</t>
  </si>
  <si>
    <t>La Estrategia de Educación Flexible permite la reducción de las barreras de acceso al derecho a la educación de las mujeres en sus diferencias y diversidad. .</t>
  </si>
  <si>
    <r>
      <t xml:space="preserve">En </t>
    </r>
    <r>
      <rPr>
        <b/>
        <sz val="11"/>
        <rFont val="Times New Roman"/>
        <family val="1"/>
      </rPr>
      <t>enero</t>
    </r>
    <r>
      <rPr>
        <sz val="11"/>
        <rFont val="Times New Roman"/>
        <family val="1"/>
      </rPr>
      <t xml:space="preserve"> se solicitó a Comunicaciones de la SDMujer la realización de pieza comunicativa editable para las invitaciones internas a las beneficiarias del ICFES.</t>
    </r>
  </si>
  <si>
    <t>https://secretariadistritald.sharepoint.com/:f:/s/Instrumentosplaneacin2021/Ervv5ISMFrpIsjTukJ4Gc04BSvDEKSvIF8g-iT4SKkPY0A?e=dedNKG</t>
  </si>
  <si>
    <r>
      <t xml:space="preserve">En </t>
    </r>
    <r>
      <rPr>
        <b/>
        <sz val="11"/>
        <rFont val="Times New Roman"/>
        <family val="1"/>
      </rPr>
      <t xml:space="preserve">enero </t>
    </r>
    <r>
      <rPr>
        <sz val="11"/>
        <rFont val="Times New Roman"/>
        <family val="1"/>
      </rPr>
      <t>se  solicitó a la Dirección de Gestión del Conocimiento de la SDMujer reunión de articulación en febrero con el equipo de la Estrategia de Educación Flexible de la DED, con el fin de avanzar en las acciones previstas para este semestre relacionadas con la oferta de cursos que se articulan desde esta Dirección y revisar el proceso que se llevará para este año, relacionado con los cursos del Sena; asimismo, se compartió el documento del informe final del ICFES, en donde se encuentran los avances en el área de inglés de las participantes que presentaron las Pruebas Saber 11 en el 2023.</t>
    </r>
  </si>
  <si>
    <t>https://secretariadistritald.sharepoint.com/:f:/s/Instrumentosplaneacin2021/ElPiz9fHYFtOjyF9UEX1T2UBnI0Ae2yx42Ti7mtNNtVIEg?e=oEqZOX</t>
  </si>
  <si>
    <r>
      <t xml:space="preserve">En </t>
    </r>
    <r>
      <rPr>
        <b/>
        <sz val="11"/>
        <rFont val="Times New Roman"/>
        <family val="1"/>
      </rPr>
      <t>enero</t>
    </r>
    <r>
      <rPr>
        <sz val="11"/>
        <rFont val="Times New Roman"/>
        <family val="1"/>
      </rPr>
      <t xml:space="preserve"> se desarrolló un documento de alistamiento, a partir de los CONPES de las Políticas Públicas diferenciales, como punto de partida para la identificación y diagnóstico de las principales problemáticas de los grupos poblacionales, con los cuales se adelantarán los encuentros diferenciales. </t>
    </r>
  </si>
  <si>
    <t>No se presenta retrasos.</t>
  </si>
  <si>
    <t>Se contribuye en la eliminación de estereotipos, imaginarios y representaciones de discriminación para las mujeres en sus diferencias y diversidad, a través de fomentar la incorporación del enfoque diferencial en los diferentes sectores de la administración distrital, visibilizar las agendas políticas de las mujeres en sus diferencias y diversidades por medio de las conmemoraciones, crear herramientas con enfoque diferencial, así como vincular a las  mujeres en las actividades de la Dirección.</t>
  </si>
  <si>
    <r>
      <t xml:space="preserve">En </t>
    </r>
    <r>
      <rPr>
        <b/>
        <sz val="11"/>
        <rFont val="Times New Roman"/>
        <family val="1"/>
      </rPr>
      <t xml:space="preserve">enero </t>
    </r>
    <r>
      <rPr>
        <sz val="11"/>
        <rFont val="Times New Roman"/>
        <family val="1"/>
      </rPr>
      <t xml:space="preserve">se desarrolló un documento de alistamiento, a partir de los CONPES de las Políticas Públicas diferenciales, como punto de partida para la identificación y diagnóstico de las principales problemáticas de los grupos poblacionales, con los cuales se adelantarán los encuentros diferenciales. </t>
    </r>
  </si>
  <si>
    <t>https://secretariadistritald.sharepoint.com/:f:/s/Instrumentosplaneacin2021/EqXoDvuiOMZBmWVJGrPjf98BHdQHJUJhne9TuNLZ5gcLQQ?e=PwgfMR</t>
  </si>
  <si>
    <t>La meta no estaba programada para el mes de enero</t>
  </si>
  <si>
    <t>No presenta retrasos</t>
  </si>
  <si>
    <t>Durante el mes de enero de 2024, se atendieron en el área jurídica 97 mujeres y se realizaron 229 atenciones desagregadas así: 53 asesorías, 100 seguimientos, 66 cierres y 10 valoraciones iniciales. 
Se cumplió en forma oportuna y efectiva, con la agenda programada para atención a las mujeres y en este orden con la realización de; valoraciones iniciales, actualización de datos, orientaciones, asesorías en materia jurídica  y demás acciones requeridas para el cumplimiento del objeto contractual aclarando que en la atención, se brinda  la información precisa sobre los temas consultados y se desarrollan  las acciones legales pertinentes, en lo que se relaciona con la elaboración de documentos y memoriales, para la garantía y la protección de los derechos fundamentales. 
Se prestó atención telefónica y presencial, en el marco de estas atenciones, durante el periodo se logró además de dar las asesorías requeridas, el seguimiento a casos en curso y la elaboración y trámite de: 
-Derechos de petición: 5
-Comités Jurídicos de estudio de casos:2
- Comités interdisciplinares de estudio de caso: 1
-Conceptos jurídicos: 4</t>
  </si>
  <si>
    <t>https://secretariadistritald.sharepoint.com/:f:/s/Instrumentosplaneacin2021/EsZhexKRtp5IooZRX55ri-QBxsCXb0MZch9O67boRDhOIw?e=2VHILJ</t>
  </si>
  <si>
    <t xml:space="preserve">Durante el mes de enero de 2024 se atendieron 125 mujeres en el área psicosocial y se realizaron 180 atenciones desagregadas así: 23 asesorías, 113 seguimientos, 32 cierres y 12 valoraciones iniciales . La atención se prestó de manera presencial y telefónica acorde a la agenda programada.  Se han realizado primeras atenciones y orientación psicosocial con énfasis en  gestión del malestar emocional que manifiestan por las mujeres,  se brindaron herramientas psicológicas dirigidas a gestionarlo, facilitar la expresión de sentimientos y avanzar en su reconocimiento como sujetas de derechos. Así mismo, se amplió su empoderamiento motivando la corresponsabilidad para el cuidado de su salud mental, focalizándoles en su proyecto de vida y preparación para la toma de decisiones y mejorar su situación actual. </t>
  </si>
  <si>
    <t>https://secretariadistritald.sharepoint.com/:f:/s/Instrumentosplaneacin2021/EsJvgZt57NFCoXx2wrKIDIYBOH67NMZym0_w7YeXs62beA?e=B23oHv</t>
  </si>
  <si>
    <t>Durante el mes de enero de 2024 se atendieron 184 mujeres en trabajo social y se realizaron 330 atenciones desagregadas así: 136 intervenciones, 142 seguimientos, 29 cierres y 23 valoraciones iniciales. Durante el periodo se realizó atención presencial y telefónica. A través de la atención, en el periodo se logró dar respuesta a las siguientes necesidades específicas:
* 3 Portabilidad. 
* 12 Solicitud de encuesta socioeconómica SISBEN
* 4 Afiliaciones al sistema de salud
* 19 Activación servicios de SDIS, proyecto enlace emergencia social , bono de adulto mayor y jardines
* 17 Solicitud cupo DLE. 
*13 Proceso educación flexible. 
* 13  Formación para el trabajo (Miquelina  Conviventia y Scalabrini).
*46 Pruebas rápidas con secretaria de salud. 
*14 Fondo Nacional del Ahorro. 
*14 Empleabilidad. 
*2 educación superior 
*2 Anticoncepción 
*2 IVE 
*1 cedulación 
*1 traslado municipio salud.
*1 Albergue.
*1 Emprendimiento.                                                                                 
*5 Salud sexual y reproductiva 
Se realizaron remisiones a entidades como: Secretaría de Salud, Fundación Miquelina, Fondo Nacional del Ahorro, Registraduría, Secretaría Desarrollo Económico, Secretaria de Educación, Secretaria Integración Social, Secretaria de Planeación, Oriéntame, Liga contra el cáncer, Secretaria de Hábitat, Conviventia, centro de formación Scalabrini, Agencia de empleo del SENA.</t>
  </si>
  <si>
    <t>https://secretariadistritald.sharepoint.com/:f:/s/Instrumentosplaneacin2021/EgBG2wB_yixAqA52SIR07ucBKVQphJA3KoOMIr651BcXuA?e=xDnjpd</t>
  </si>
  <si>
    <t>En el mes de enero se realizó una actividad de alistamiento: se ajustó el Procedimiento de “Asistencia técnica a los Sectores de la Administración Distrital y las localidades para la transversalización del enfoque diferencial” y se solicitó a la Oficina Asesora de Planeación la actualización de este en el Sistema Integrado de Gestión de la SDMujer. Lo anterior, con base en las propuestas de ajuste aprobadas en la reunión final de evaluación del procedimiento, realizada en diciembre de 2023 con el equipo de profesionales que lideraron la asistencia técnica.</t>
  </si>
  <si>
    <t>https://secretariadistritald.sharepoint.com/:f:/s/Instrumentosplaneacin2021/Ei3PHpDRLfRJoe5da4XWJY8Blx_z9O1azDF-cIrge6zWkw?e=cNeaDU</t>
  </si>
  <si>
    <t xml:space="preserve">Al mes de enero se ha implementado una actividad de alistamiento de la asistencia técnica. </t>
  </si>
  <si>
    <t xml:space="preserve">En el mes enero se realizaron atenciones a 55 mujeres nuevas en sus diferencias y diversidad desde la Dirección de Enfoque Diferencial.   </t>
  </si>
  <si>
    <t>Avances  en la implementación de la estrategia de fortalecimiento, con la realización de actividades programadas durante el mes deenero, especificamente con el Consejo Consultivo de Mujeres de Bogotá.  Se realizaron actividades de fortalecimiento con el CCM como lamesa coordinadora del mes de enero. La actividad se realizó con apoyo del operador logístico.</t>
  </si>
  <si>
    <t xml:space="preserve">Avances en propuesta de fortalecimiento al CCM. Se han acompañado los eventos programados durante la vigencia 2024 sin ninguna dificultad: Se conto con el apoyo y articulación con la dirección de Enfoque Diferencial. </t>
  </si>
  <si>
    <t>No se presentaron retrasos,  las cifras son acordes con la programación</t>
  </si>
  <si>
    <t>Fortalecimiento de las capacidades de las mujeres en torno al ejercicio del derecho de la participación</t>
  </si>
  <si>
    <t xml:space="preserve">Durante el mes de enero se realizó solicitud al operador logísitico para el desarrollo de la mesa coordinadora del  31 de enero de 2024
De igual manera, durante este mes se brindó asistencia técnica a las instancias que acompaña la Subsecretaría del Cuidado y Políticas de Igualdad a través de los siguientes contratos:
- CCM: Yudy Stephany Álvarez Poveda - Contrato 320 de 2023 y Mayra Alejandra Palacios Guacheta - Contrato 145 de 2023.
</t>
  </si>
  <si>
    <t>https://secretariadistritald.sharepoint.com/:f:/s/Instrumentosplaneacin2021/EjyW4BLKiXRIlft78U3JmdMBGEMiwCetUF4OiVL3ObfFyQ?e=l8Jyny</t>
  </si>
  <si>
    <t xml:space="preserve">Se realizó reunión del CCM con la secretaria didtrital de la mujer y la sesión ordinaria del Espacio Autónomo,  la mesa coordinadora del CCM del mes de enero de 2024, con el acopañamiento técnico de la Subsecretaría del Cuidado y Políticas de Igualdad . </t>
  </si>
  <si>
    <t>Se ha realizado el acompañamiento técnico al  CCM. Se realizó articulación para el acompañamiento del CCM con la Dirección de Enfoque Diferencial para la logística y presentacionesde los eventos progamados.</t>
  </si>
  <si>
    <t>Acompañamiento técnico para el fortalecimiento del derecho a la participación de las mujeres en las diferentes instancias priorizadas, para el posicionamiento de sus agendas.</t>
  </si>
  <si>
    <t>https://secretariadistritald.sharepoint.com/:f:/s/Instrumentosplaneacin2021/Eomz7xe4RAdEvHVAs-vJV7YBt-Zg9vrEGWuAlnYU0tXgZg?e=2fa53Z</t>
  </si>
  <si>
    <t>El 10 de enero se llevó a cabo una ruenión entre Consejo Consultivo de Mujeres y la Secretaría Distrital de la Mujer, con el objetivo de identificar la articulación requerida este año para el funcionamiento de la instancia y conocer las acciones a implementar por parte de la SDMujer. 
El 31 de enero se llevó a cabo la Mesa Coordinadora, en la cual se reviso el plan de acción elaborado por la instancia para la vigencia 2024 y se socializó por parte de la Directora de Enfoque Diferencial, la transversalización del enfoque diferencial.</t>
  </si>
  <si>
    <t xml:space="preserve">Cargo: Profesional Especializada Dirección de Enfoque Diferencial  </t>
  </si>
  <si>
    <t>Nombre: Mireya Leuro Vásquez</t>
  </si>
  <si>
    <t>Nombre: Marcia Yazmin Castro Ramírez</t>
  </si>
  <si>
    <t>Cargo: Directora de Enfoque Diferencial</t>
  </si>
  <si>
    <t>Nombre: Angie Mesa Rojas</t>
  </si>
  <si>
    <t xml:space="preserve">Cargo: Cargo: Subsecretaria del Cuidado y Políticas de Igualdad </t>
  </si>
  <si>
    <t>Cargo: Jefe Oficina Asesora de Planeación</t>
  </si>
  <si>
    <t>Nombre: Carlos Alfonso Gaitán Sánchez</t>
  </si>
  <si>
    <t>https://secretariadistritald.sharepoint.com/:f:/s/Instrumentosplaneacin2021/ErT-SsapcftDvR0FGIc05pEBgxMggSPhcdj5RXVw8zFK0A?e=AmHQmW</t>
  </si>
  <si>
    <t>Los giros de la reserva de meta 1 corresponden a giros de contratos de prestaciones de servicios y un pago pendiente del contrato de logística</t>
  </si>
  <si>
    <t>Los giros de la reserva de meta 2 corresponden a giros de contratos de prestaciones de servicios y un pago pendiente del contrato de logística</t>
  </si>
  <si>
    <t>La reserva de la meta 3 se contituye por contratos de prestación de servicios, aseo y cafeteria de Casa de Todas, comunicaciones convergentes, transporte, fumigación, recarga de extintores y fotocopiado</t>
  </si>
  <si>
    <t>La reserva presupuestal se constituye por contratos de prestación de servicios y fotocopiado</t>
  </si>
  <si>
    <t>La reserva presupuestal se constituye por contratos de prestación de servicios</t>
  </si>
  <si>
    <t xml:space="preserve">La reserva de la meta 7 se constituye por contratos de prestación de servicios, apoyo logístico y fotocopiado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</si>
</sst>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164" formatCode="#,##0\ &quot;€&quot;;\-#,##0\ &quot;€&quot;"/>
    <numFmt numFmtId="165" formatCode="_-* #,##0\ &quot;€&quot;_-;\-* #,##0\ &quot;€&quot;_-;_-* &quot;-&quot;\ &quot;€&quot;_-;_-@_-"/>
    <numFmt numFmtId="166" formatCode="_-* #,##0.00\ &quot;€&quot;_-;\-* #,##0.00\ &quot;€&quot;_-;_-* &quot;-&quot;??\ &quot;€&quot;_-;_-@_-"/>
    <numFmt numFmtId="167" formatCode="_-&quot;$&quot;* #,##0.00_-;\-&quot;$&quot;* #,##0.00_-;_-&quot;$&quot;* &quot;-&quot;??_-;_-@_-"/>
    <numFmt numFmtId="168" formatCode="_-* #,##0\ _€_-;\-* #,##0\ _€_-;_-* &quot;-&quot;\ _€_-;_-@_-"/>
    <numFmt numFmtId="169" formatCode="_-* #,##0.00\ _€_-;\-* #,##0.00\ _€_-;_-* &quot;-&quot;??\ _€_-;_-@_-"/>
    <numFmt numFmtId="170" formatCode="_(&quot;$&quot;\ * #,##0.00_);_(&quot;$&quot;\ * \(#,##0.00\);_(&quot;$&quot;\ * &quot;-&quot;??_);_(@_)"/>
    <numFmt numFmtId="171" formatCode="_ &quot;$&quot;\ * #,##0.00_ ;_ &quot;$&quot;\ * \-#,##0.00_ ;_ &quot;$&quot;\ * &quot;-&quot;??_ ;_ @_ "/>
    <numFmt numFmtId="172" formatCode="_-* #,##0\ _€_-;\-* #,##0\ _€_-;_-* &quot;-&quot;??\ _€_-;_-@_-"/>
    <numFmt numFmtId="173" formatCode="0.0%"/>
    <numFmt numFmtId="174" formatCode="#,##0;[Red]#,##0"/>
    <numFmt numFmtId="175" formatCode="_-[$$-240A]\ * #,##0.00_-;\-[$$-240A]\ * #,##0.00_-;_-[$$-240A]\ * &quot;-&quot;??_-;_-@_-"/>
    <numFmt numFmtId="176" formatCode="&quot;$&quot;\ #,##0.00"/>
  </numFmts>
  <fonts count="42" x14ac:knownFonts="1">
    <font>
      <sz val="11"/>
      <color theme="1"/>
      <name val="Calibri"/>
      <family val="2"/>
      <scheme val="minor"/>
    </font>
    <font>
      <sz val="11"/>
      <color indexed="8"/>
      <name val="Calibri"/>
      <family val="2"/>
    </font>
    <font>
      <sz val="10"/>
      <name val="Arial"/>
      <family val="2"/>
    </font>
    <font>
      <b/>
      <sz val="10"/>
      <name val="Times New Roman"/>
      <family val="1"/>
    </font>
    <font>
      <sz val="10"/>
      <name val="Arial Narrow"/>
      <family val="2"/>
    </font>
    <font>
      <sz val="10"/>
      <name val="Arial Narrow"/>
      <family val="2"/>
    </font>
    <font>
      <b/>
      <sz val="10"/>
      <color indexed="8"/>
      <name val="Tahoma"/>
      <family val="2"/>
    </font>
    <font>
      <sz val="10"/>
      <color indexed="8"/>
      <name val="Tahoma"/>
      <family val="2"/>
    </font>
    <font>
      <sz val="11"/>
      <name val="Times New Roman"/>
      <family val="1"/>
    </font>
    <font>
      <b/>
      <sz val="11"/>
      <name val="Times New Roman"/>
      <family val="1"/>
    </font>
    <font>
      <b/>
      <sz val="11"/>
      <color indexed="8"/>
      <name val="Times New Roman"/>
      <family val="1"/>
    </font>
    <font>
      <b/>
      <sz val="11"/>
      <color indexed="10"/>
      <name val="Times New Roman"/>
      <family val="1"/>
    </font>
    <font>
      <b/>
      <i/>
      <sz val="11"/>
      <name val="Times New Roman"/>
      <family val="1"/>
    </font>
    <font>
      <b/>
      <sz val="11"/>
      <name val="Arial Narrow"/>
      <family val="2"/>
    </font>
    <font>
      <sz val="11"/>
      <color indexed="8"/>
      <name val="Times New Roman"/>
      <family val="1"/>
    </font>
    <font>
      <b/>
      <sz val="12"/>
      <name val="Times New Roman"/>
      <family val="1"/>
    </font>
    <font>
      <sz val="9"/>
      <color indexed="81"/>
      <name val="Tahoma"/>
      <family val="2"/>
    </font>
    <font>
      <b/>
      <sz val="9"/>
      <color indexed="81"/>
      <name val="Tahoma"/>
      <family val="2"/>
    </font>
    <font>
      <sz val="11"/>
      <color theme="1"/>
      <name val="Calibri"/>
      <family val="2"/>
      <scheme val="minor"/>
    </font>
    <font>
      <sz val="11"/>
      <color theme="0"/>
      <name val="Calibri"/>
      <family val="2"/>
      <scheme val="minor"/>
    </font>
    <font>
      <sz val="10"/>
      <color theme="1"/>
      <name val="Verdana"/>
      <family val="2"/>
    </font>
    <font>
      <sz val="11"/>
      <color theme="1"/>
      <name val="Calibri"/>
      <family val="2"/>
    </font>
    <font>
      <b/>
      <sz val="11"/>
      <color theme="0"/>
      <name val="Calibri"/>
      <family val="2"/>
      <scheme val="minor"/>
    </font>
    <font>
      <sz val="17"/>
      <color theme="0"/>
      <name val="Calibri"/>
      <family val="2"/>
      <scheme val="minor"/>
    </font>
    <font>
      <sz val="11"/>
      <color rgb="FF0B744D"/>
      <name val="Calibri"/>
      <family val="2"/>
      <scheme val="minor"/>
    </font>
    <font>
      <sz val="11"/>
      <name val="Calibri"/>
      <family val="2"/>
      <scheme val="minor"/>
    </font>
    <font>
      <b/>
      <sz val="10"/>
      <color theme="1"/>
      <name val="Verdana"/>
      <family val="2"/>
    </font>
    <font>
      <sz val="11"/>
      <color rgb="FF9C5700"/>
      <name val="Calibri"/>
      <family val="2"/>
      <scheme val="minor"/>
    </font>
    <font>
      <sz val="42"/>
      <color theme="0"/>
      <name val="Segoe UI"/>
      <family val="2"/>
      <charset val="1"/>
    </font>
    <font>
      <b/>
      <sz val="11"/>
      <color theme="1"/>
      <name val="Calibri"/>
      <family val="2"/>
      <scheme val="minor"/>
    </font>
    <font>
      <sz val="11"/>
      <color theme="1"/>
      <name val="Times New Roman"/>
      <family val="1"/>
    </font>
    <font>
      <sz val="11"/>
      <color rgb="FFFF0000"/>
      <name val="Times New Roman"/>
      <family val="1"/>
    </font>
    <font>
      <b/>
      <sz val="11"/>
      <color theme="1"/>
      <name val="Times New Roman"/>
      <family val="1"/>
    </font>
    <font>
      <b/>
      <sz val="11"/>
      <color rgb="FF000000"/>
      <name val="Times New Roman"/>
      <family val="1"/>
    </font>
    <font>
      <sz val="11"/>
      <color rgb="FF000000"/>
      <name val="Times New Roman"/>
      <family val="1"/>
    </font>
    <font>
      <b/>
      <sz val="11"/>
      <color theme="0" tint="-0.34998626667073579"/>
      <name val="Calibri"/>
      <family val="2"/>
      <scheme val="minor"/>
    </font>
    <font>
      <b/>
      <sz val="11"/>
      <color rgb="FFFF0000"/>
      <name val="Times New Roman"/>
      <family val="1"/>
    </font>
    <font>
      <b/>
      <sz val="12"/>
      <color theme="1"/>
      <name val="Times New Roman"/>
      <family val="1"/>
    </font>
    <font>
      <b/>
      <sz val="18"/>
      <color theme="0" tint="-0.34998626667073579"/>
      <name val="Calibri"/>
      <family val="2"/>
      <scheme val="minor"/>
    </font>
    <font>
      <b/>
      <sz val="11"/>
      <color theme="0" tint="-0.34998626667073579"/>
      <name val="Times New Roman"/>
      <family val="1"/>
    </font>
    <font>
      <sz val="12"/>
      <name val="Times New Roman"/>
      <family val="1"/>
    </font>
    <font>
      <u/>
      <sz val="11"/>
      <color theme="10"/>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9" tint="0.79998168889431442"/>
        <bgColor indexed="65"/>
      </patternFill>
    </fill>
    <fill>
      <patternFill patternType="solid">
        <fgColor theme="9" tint="0.79998168889431442"/>
        <bgColor theme="9" tint="0.79998168889431442"/>
      </patternFill>
    </fill>
    <fill>
      <patternFill patternType="solid">
        <fgColor rgb="FF217346"/>
        <bgColor indexed="64"/>
      </patternFill>
    </fill>
    <fill>
      <patternFill patternType="solid">
        <fgColor theme="9"/>
      </patternFill>
    </fill>
    <fill>
      <patternFill patternType="solid">
        <fgColor rgb="FFDBE5F1"/>
        <bgColor indexed="64"/>
      </patternFill>
    </fill>
    <fill>
      <patternFill patternType="solid">
        <fgColor rgb="FFFFEB9C"/>
      </patternFill>
    </fill>
    <fill>
      <patternFill patternType="solid">
        <fgColor theme="0"/>
        <bgColor indexed="64"/>
      </patternFill>
    </fill>
    <fill>
      <patternFill patternType="solid">
        <fgColor theme="7" tint="0.59999389629810485"/>
        <bgColor indexed="64"/>
      </patternFill>
    </fill>
    <fill>
      <patternFill patternType="solid">
        <fgColor rgb="FFDDDDDD"/>
        <bgColor indexed="64"/>
      </patternFill>
    </fill>
    <fill>
      <patternFill patternType="solid">
        <fgColor theme="0" tint="-0.14999847407452621"/>
        <bgColor indexed="64"/>
      </patternFill>
    </fill>
    <fill>
      <patternFill patternType="solid">
        <fgColor theme="7" tint="0.79998168889431442"/>
        <bgColor indexed="64"/>
      </patternFill>
    </fill>
  </fills>
  <borders count="71">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right/>
      <top style="thin">
        <color theme="9" tint="0.39994506668294322"/>
      </top>
      <bottom style="thin">
        <color theme="9" tint="0.39994506668294322"/>
      </bottom>
      <diagonal/>
    </border>
    <border>
      <left/>
      <right style="thin">
        <color theme="9" tint="0.39991454817346722"/>
      </right>
      <top/>
      <bottom style="thin">
        <color theme="9" tint="0.39991454817346722"/>
      </bottom>
      <diagonal/>
    </border>
    <border>
      <left style="thin">
        <color theme="9" tint="0.39994506668294322"/>
      </left>
      <right/>
      <top/>
      <bottom style="thin">
        <color theme="9" tint="0.39991454817346722"/>
      </bottom>
      <diagonal/>
    </border>
    <border>
      <left style="medium">
        <color indexed="64"/>
      </left>
      <right style="medium">
        <color theme="0"/>
      </right>
      <top style="medium">
        <color indexed="64"/>
      </top>
      <bottom style="medium">
        <color theme="0"/>
      </bottom>
      <diagonal/>
    </border>
    <border>
      <left style="medium">
        <color theme="0"/>
      </left>
      <right/>
      <top style="medium">
        <color indexed="64"/>
      </top>
      <bottom style="medium">
        <color indexed="64"/>
      </bottom>
      <diagonal/>
    </border>
    <border>
      <left style="medium">
        <color theme="0"/>
      </left>
      <right/>
      <top/>
      <bottom style="medium">
        <color theme="0"/>
      </bottom>
      <diagonal/>
    </border>
    <border>
      <left style="medium">
        <color theme="0"/>
      </left>
      <right/>
      <top/>
      <bottom/>
      <diagonal/>
    </border>
    <border>
      <left style="medium">
        <color auto="1"/>
      </left>
      <right style="thin">
        <color auto="1"/>
      </right>
      <top/>
      <bottom/>
      <diagonal/>
    </border>
    <border>
      <left style="thin">
        <color indexed="64"/>
      </left>
      <right style="medium">
        <color indexed="64"/>
      </right>
      <top style="thin">
        <color indexed="64"/>
      </top>
      <bottom/>
      <diagonal/>
    </border>
  </borders>
  <cellStyleXfs count="36">
    <xf numFmtId="0" fontId="0" fillId="0" borderId="0"/>
    <xf numFmtId="0" fontId="18" fillId="3" borderId="62" applyNumberFormat="0" applyAlignment="0" applyProtection="0"/>
    <xf numFmtId="49" fontId="20" fillId="0" borderId="0" applyFill="0" applyBorder="0" applyProtection="0">
      <alignment horizontal="left" vertical="center"/>
    </xf>
    <xf numFmtId="0" fontId="21" fillId="4" borderId="63" applyNumberFormat="0" applyFont="0" applyFill="0" applyAlignment="0"/>
    <xf numFmtId="0" fontId="21" fillId="4" borderId="64" applyNumberFormat="0" applyFont="0" applyFill="0" applyAlignment="0"/>
    <xf numFmtId="0" fontId="23" fillId="5" borderId="0" applyNumberFormat="0" applyProtection="0">
      <alignment horizontal="left" wrapText="1" indent="4"/>
    </xf>
    <xf numFmtId="0" fontId="24" fillId="5" borderId="0" applyNumberFormat="0" applyProtection="0">
      <alignment horizontal="left" wrapText="1" indent="4"/>
    </xf>
    <xf numFmtId="0" fontId="22" fillId="6" borderId="0" applyNumberFormat="0" applyBorder="0" applyAlignment="0" applyProtection="0"/>
    <xf numFmtId="16" fontId="25" fillId="0" borderId="0" applyFont="0" applyFill="0" applyBorder="0" applyAlignment="0">
      <alignment horizontal="left"/>
    </xf>
    <xf numFmtId="0" fontId="26" fillId="7" borderId="0" applyNumberFormat="0" applyBorder="0" applyProtection="0">
      <alignment horizontal="center" vertical="center"/>
    </xf>
    <xf numFmtId="169" fontId="18" fillId="0" borderId="0" applyFont="0" applyFill="0" applyBorder="0" applyAlignment="0" applyProtection="0"/>
    <xf numFmtId="168" fontId="18" fillId="0" borderId="0" applyFont="0" applyFill="0" applyBorder="0" applyAlignment="0" applyProtection="0"/>
    <xf numFmtId="41" fontId="18" fillId="0" borderId="0" applyFont="0" applyFill="0" applyBorder="0" applyAlignment="0" applyProtection="0"/>
    <xf numFmtId="169" fontId="4" fillId="0" borderId="0" applyFont="0" applyFill="0" applyBorder="0" applyAlignment="0" applyProtection="0"/>
    <xf numFmtId="166" fontId="18" fillId="0" borderId="0" applyFont="0" applyFill="0" applyBorder="0" applyAlignment="0" applyProtection="0"/>
    <xf numFmtId="165" fontId="18" fillId="0" borderId="0" applyFont="0" applyFill="0" applyBorder="0" applyAlignment="0" applyProtection="0"/>
    <xf numFmtId="167" fontId="18" fillId="0" borderId="0" applyFont="0" applyFill="0" applyBorder="0" applyAlignment="0" applyProtection="0"/>
    <xf numFmtId="171" fontId="2" fillId="0" borderId="0" applyFont="0" applyFill="0" applyBorder="0" applyAlignment="0" applyProtection="0"/>
    <xf numFmtId="170" fontId="18" fillId="0" borderId="0" applyFont="0" applyFill="0" applyBorder="0" applyAlignment="0" applyProtection="0"/>
    <xf numFmtId="167" fontId="1" fillId="0" borderId="0" applyFont="0" applyFill="0" applyBorder="0" applyAlignment="0" applyProtection="0"/>
    <xf numFmtId="164" fontId="21" fillId="0" borderId="0" applyFont="0" applyFill="0" applyBorder="0" applyAlignment="0" applyProtection="0"/>
    <xf numFmtId="0" fontId="27" fillId="8" borderId="0" applyNumberFormat="0" applyBorder="0" applyAlignment="0" applyProtection="0"/>
    <xf numFmtId="0" fontId="2" fillId="0" borderId="0"/>
    <xf numFmtId="0" fontId="2" fillId="0" borderId="0"/>
    <xf numFmtId="0" fontId="21" fillId="0" borderId="0"/>
    <xf numFmtId="0" fontId="5" fillId="0" borderId="0"/>
    <xf numFmtId="0" fontId="4" fillId="0" borderId="0"/>
    <xf numFmtId="0" fontId="2" fillId="0" borderId="0"/>
    <xf numFmtId="9" fontId="18"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0" fontId="24" fillId="0" borderId="0" applyFill="0" applyBorder="0">
      <alignment wrapText="1"/>
    </xf>
    <xf numFmtId="0" fontId="19" fillId="0" borderId="0"/>
    <xf numFmtId="0" fontId="28" fillId="5" borderId="0" applyNumberFormat="0" applyBorder="0" applyProtection="0">
      <alignment horizontal="left" indent="1"/>
    </xf>
    <xf numFmtId="0" fontId="41" fillId="0" borderId="0" applyNumberFormat="0" applyFill="0" applyBorder="0" applyAlignment="0" applyProtection="0"/>
    <xf numFmtId="0" fontId="41" fillId="0" borderId="0" applyNumberFormat="0" applyFill="0" applyBorder="0" applyAlignment="0" applyProtection="0"/>
  </cellStyleXfs>
  <cellXfs count="494">
    <xf numFmtId="0" fontId="0" fillId="0" borderId="0" xfId="0"/>
    <xf numFmtId="174" fontId="18" fillId="0" borderId="0" xfId="14" applyNumberFormat="1" applyFont="1" applyBorder="1" applyAlignment="1">
      <alignment vertical="center"/>
    </xf>
    <xf numFmtId="0" fontId="0" fillId="0" borderId="0" xfId="0" applyAlignment="1">
      <alignment vertical="center"/>
    </xf>
    <xf numFmtId="0" fontId="9" fillId="9" borderId="65" xfId="22" applyFont="1" applyFill="1" applyBorder="1" applyAlignment="1">
      <alignment vertical="center" wrapText="1"/>
    </xf>
    <xf numFmtId="0" fontId="9" fillId="9" borderId="0" xfId="22" applyFont="1" applyFill="1" applyAlignment="1">
      <alignment vertical="center" wrapText="1"/>
    </xf>
    <xf numFmtId="0" fontId="11" fillId="9" borderId="0" xfId="22" applyFont="1" applyFill="1" applyAlignment="1">
      <alignment vertical="center" wrapText="1"/>
    </xf>
    <xf numFmtId="0" fontId="9" fillId="9" borderId="1" xfId="22" applyFont="1" applyFill="1" applyBorder="1" applyAlignment="1">
      <alignment vertical="center" wrapText="1"/>
    </xf>
    <xf numFmtId="0" fontId="8" fillId="9" borderId="0" xfId="22" applyFont="1" applyFill="1" applyAlignment="1">
      <alignment vertical="center" wrapText="1"/>
    </xf>
    <xf numFmtId="0" fontId="8" fillId="9" borderId="2" xfId="22" applyFont="1" applyFill="1" applyBorder="1" applyAlignment="1">
      <alignment vertical="center" wrapText="1"/>
    </xf>
    <xf numFmtId="0" fontId="9" fillId="0" borderId="0" xfId="22" applyFont="1" applyAlignment="1">
      <alignment horizontal="center" vertical="center" wrapText="1"/>
    </xf>
    <xf numFmtId="0" fontId="9" fillId="0" borderId="2" xfId="22" applyFont="1" applyBorder="1" applyAlignment="1">
      <alignment horizontal="center" vertical="center" wrapText="1"/>
    </xf>
    <xf numFmtId="0" fontId="9" fillId="9" borderId="1" xfId="22" applyFont="1" applyFill="1" applyBorder="1" applyAlignment="1">
      <alignment horizontal="center" vertical="center" wrapText="1"/>
    </xf>
    <xf numFmtId="0" fontId="9" fillId="9" borderId="66" xfId="22" applyFont="1" applyFill="1" applyBorder="1" applyAlignment="1">
      <alignment horizontal="center" vertical="center" wrapText="1"/>
    </xf>
    <xf numFmtId="0" fontId="12" fillId="9" borderId="0" xfId="22" applyFont="1" applyFill="1" applyAlignment="1">
      <alignment horizontal="center" vertical="center" wrapText="1"/>
    </xf>
    <xf numFmtId="0" fontId="9" fillId="9" borderId="0" xfId="22" applyFont="1" applyFill="1" applyAlignment="1">
      <alignment horizontal="center" vertical="center" wrapText="1"/>
    </xf>
    <xf numFmtId="0" fontId="12" fillId="0" borderId="0" xfId="22" applyFont="1" applyAlignment="1">
      <alignment horizontal="center" vertical="center" wrapText="1"/>
    </xf>
    <xf numFmtId="0" fontId="13" fillId="2" borderId="0" xfId="22" applyFont="1" applyFill="1" applyAlignment="1">
      <alignment vertical="center" wrapText="1"/>
    </xf>
    <xf numFmtId="0" fontId="30" fillId="9" borderId="1" xfId="0" applyFont="1" applyFill="1" applyBorder="1" applyAlignment="1">
      <alignment vertical="center"/>
    </xf>
    <xf numFmtId="0" fontId="30" fillId="9" borderId="0" xfId="0" applyFont="1" applyFill="1" applyAlignment="1">
      <alignment vertical="center"/>
    </xf>
    <xf numFmtId="0" fontId="30" fillId="9" borderId="2" xfId="0" applyFont="1" applyFill="1" applyBorder="1" applyAlignment="1">
      <alignment vertical="center"/>
    </xf>
    <xf numFmtId="174" fontId="0" fillId="0" borderId="0" xfId="0" applyNumberFormat="1" applyAlignment="1">
      <alignment vertical="center"/>
    </xf>
    <xf numFmtId="165" fontId="18" fillId="0" borderId="0" xfId="15" applyFont="1" applyAlignment="1">
      <alignment vertical="center"/>
    </xf>
    <xf numFmtId="0" fontId="9" fillId="0" borderId="3" xfId="22" applyFont="1" applyBorder="1" applyAlignment="1">
      <alignment horizontal="center" vertical="center" wrapText="1"/>
    </xf>
    <xf numFmtId="0" fontId="9" fillId="0" borderId="4" xfId="22" applyFont="1" applyBorder="1" applyAlignment="1">
      <alignment horizontal="left" vertical="center" wrapText="1"/>
    </xf>
    <xf numFmtId="0" fontId="9" fillId="10" borderId="5" xfId="22" applyFont="1" applyFill="1" applyBorder="1" applyAlignment="1">
      <alignment horizontal="left" vertical="center" wrapText="1"/>
    </xf>
    <xf numFmtId="9" fontId="31" fillId="10" borderId="5" xfId="30" applyFont="1" applyFill="1" applyBorder="1" applyAlignment="1" applyProtection="1">
      <alignment vertical="center" wrapText="1"/>
    </xf>
    <xf numFmtId="173" fontId="9" fillId="10" borderId="5" xfId="28" applyNumberFormat="1" applyFont="1" applyFill="1" applyBorder="1" applyAlignment="1" applyProtection="1">
      <alignment vertical="center" wrapText="1"/>
    </xf>
    <xf numFmtId="165" fontId="29" fillId="0" borderId="0" xfId="15" applyFont="1" applyAlignment="1">
      <alignment vertical="center"/>
    </xf>
    <xf numFmtId="0" fontId="29" fillId="0" borderId="0" xfId="0" applyFont="1" applyAlignment="1">
      <alignment vertical="center"/>
    </xf>
    <xf numFmtId="0" fontId="9" fillId="10" borderId="6" xfId="22" applyFont="1" applyFill="1" applyBorder="1" applyAlignment="1">
      <alignment horizontal="left" vertical="center" wrapText="1"/>
    </xf>
    <xf numFmtId="9" fontId="8" fillId="10" borderId="6" xfId="28" applyFont="1" applyFill="1" applyBorder="1" applyAlignment="1" applyProtection="1">
      <alignment horizontal="center" vertical="center" wrapText="1"/>
      <protection locked="0"/>
    </xf>
    <xf numFmtId="0" fontId="9" fillId="0" borderId="6" xfId="22" applyFont="1" applyBorder="1" applyAlignment="1">
      <alignment horizontal="left" vertical="center" wrapText="1"/>
    </xf>
    <xf numFmtId="9" fontId="8" fillId="0" borderId="6" xfId="29" applyFont="1" applyFill="1" applyBorder="1" applyAlignment="1" applyProtection="1">
      <alignment horizontal="center" vertical="center" wrapText="1"/>
      <protection locked="0"/>
    </xf>
    <xf numFmtId="9" fontId="8" fillId="10" borderId="5" xfId="28" applyFont="1" applyFill="1" applyBorder="1" applyAlignment="1" applyProtection="1">
      <alignment horizontal="center" vertical="center" wrapText="1"/>
      <protection locked="0"/>
    </xf>
    <xf numFmtId="0" fontId="30" fillId="0" borderId="0" xfId="0" applyFont="1" applyAlignment="1">
      <alignment vertical="center"/>
    </xf>
    <xf numFmtId="0" fontId="32" fillId="10" borderId="7" xfId="0" applyFont="1" applyFill="1" applyBorder="1" applyAlignment="1">
      <alignment vertical="center"/>
    </xf>
    <xf numFmtId="0" fontId="32" fillId="10" borderId="8" xfId="0" applyFont="1" applyFill="1" applyBorder="1" applyAlignment="1">
      <alignment vertical="center"/>
    </xf>
    <xf numFmtId="0" fontId="32" fillId="10" borderId="0" xfId="0" applyFont="1" applyFill="1" applyAlignment="1">
      <alignment vertical="center"/>
    </xf>
    <xf numFmtId="0" fontId="32" fillId="10" borderId="9" xfId="0" applyFont="1" applyFill="1" applyBorder="1" applyAlignment="1">
      <alignment vertical="center"/>
    </xf>
    <xf numFmtId="0" fontId="32" fillId="10" borderId="10" xfId="0" applyFont="1" applyFill="1" applyBorder="1" applyAlignment="1">
      <alignment vertical="center"/>
    </xf>
    <xf numFmtId="0" fontId="32" fillId="10" borderId="11" xfId="0" applyFont="1" applyFill="1" applyBorder="1" applyAlignment="1">
      <alignment vertical="center"/>
    </xf>
    <xf numFmtId="0" fontId="32" fillId="10" borderId="6" xfId="0" applyFont="1" applyFill="1" applyBorder="1" applyAlignment="1">
      <alignment horizontal="center" vertical="center" wrapText="1"/>
    </xf>
    <xf numFmtId="0" fontId="30" fillId="0" borderId="6" xfId="0" applyFont="1" applyBorder="1" applyAlignment="1">
      <alignment horizontal="center" vertical="center"/>
    </xf>
    <xf numFmtId="0" fontId="30" fillId="0" borderId="6" xfId="0" applyFont="1" applyBorder="1" applyAlignment="1">
      <alignment horizontal="center" vertical="center" wrapText="1"/>
    </xf>
    <xf numFmtId="0" fontId="30" fillId="0" borderId="6" xfId="0" applyFont="1" applyBorder="1" applyAlignment="1">
      <alignment vertical="center"/>
    </xf>
    <xf numFmtId="9" fontId="30" fillId="0" borderId="6" xfId="28" applyFont="1" applyBorder="1" applyAlignment="1">
      <alignment vertical="center"/>
    </xf>
    <xf numFmtId="0" fontId="9" fillId="10" borderId="3" xfId="0" applyFont="1" applyFill="1" applyBorder="1" applyAlignment="1">
      <alignment horizontal="center" vertical="center" wrapText="1"/>
    </xf>
    <xf numFmtId="0" fontId="33" fillId="10" borderId="6" xfId="0" applyFont="1" applyFill="1" applyBorder="1" applyAlignment="1">
      <alignment horizontal="center" vertical="center"/>
    </xf>
    <xf numFmtId="0" fontId="30" fillId="0" borderId="0" xfId="0" applyFont="1" applyAlignment="1">
      <alignment horizontal="center" vertical="center"/>
    </xf>
    <xf numFmtId="0" fontId="34" fillId="0" borderId="6" xfId="0" applyFont="1" applyBorder="1" applyAlignment="1">
      <alignment vertical="center"/>
    </xf>
    <xf numFmtId="0" fontId="33" fillId="10" borderId="6" xfId="0" applyFont="1" applyFill="1" applyBorder="1" applyAlignment="1">
      <alignment horizontal="left" vertical="center"/>
    </xf>
    <xf numFmtId="0" fontId="30" fillId="0" borderId="6" xfId="0" applyFont="1" applyBorder="1" applyAlignment="1">
      <alignment horizontal="left" vertical="center"/>
    </xf>
    <xf numFmtId="0" fontId="30" fillId="0" borderId="12" xfId="0" applyFont="1" applyBorder="1" applyAlignment="1">
      <alignment horizontal="left" vertical="center"/>
    </xf>
    <xf numFmtId="41" fontId="30" fillId="0" borderId="6" xfId="12" applyFont="1" applyFill="1" applyBorder="1" applyAlignment="1">
      <alignment vertical="center"/>
    </xf>
    <xf numFmtId="0" fontId="34" fillId="0" borderId="0" xfId="0" applyFont="1" applyAlignment="1">
      <alignment vertical="center"/>
    </xf>
    <xf numFmtId="0" fontId="32" fillId="0" borderId="0" xfId="0" applyFont="1" applyAlignment="1">
      <alignment horizontal="left" vertical="center"/>
    </xf>
    <xf numFmtId="0" fontId="32" fillId="10" borderId="6" xfId="0" applyFont="1" applyFill="1" applyBorder="1" applyAlignment="1">
      <alignment vertical="center"/>
    </xf>
    <xf numFmtId="41" fontId="30" fillId="0" borderId="12" xfId="12" applyFont="1" applyFill="1" applyBorder="1" applyAlignment="1">
      <alignment vertical="center"/>
    </xf>
    <xf numFmtId="49" fontId="30" fillId="0" borderId="12" xfId="12" applyNumberFormat="1" applyFont="1" applyFill="1" applyBorder="1" applyAlignment="1">
      <alignment vertical="center"/>
    </xf>
    <xf numFmtId="49" fontId="30" fillId="0" borderId="6" xfId="12" applyNumberFormat="1" applyFont="1" applyFill="1" applyBorder="1" applyAlignment="1">
      <alignment vertical="center"/>
    </xf>
    <xf numFmtId="0" fontId="30" fillId="0" borderId="0" xfId="0" applyFont="1" applyAlignment="1">
      <alignment horizontal="left" vertical="center"/>
    </xf>
    <xf numFmtId="0" fontId="14" fillId="9" borderId="0" xfId="0" applyFont="1" applyFill="1" applyAlignment="1">
      <alignment vertical="center"/>
    </xf>
    <xf numFmtId="0" fontId="14" fillId="9" borderId="0" xfId="0" applyFont="1" applyFill="1" applyAlignment="1">
      <alignment horizontal="center" vertical="center"/>
    </xf>
    <xf numFmtId="49" fontId="9" fillId="10" borderId="3" xfId="0" applyNumberFormat="1" applyFont="1" applyFill="1" applyBorder="1" applyAlignment="1">
      <alignment horizontal="center" vertical="center" wrapText="1"/>
    </xf>
    <xf numFmtId="0" fontId="14" fillId="0" borderId="6" xfId="0" applyFont="1" applyBorder="1" applyAlignment="1">
      <alignment vertical="center"/>
    </xf>
    <xf numFmtId="0" fontId="10" fillId="11" borderId="6" xfId="0" applyFont="1" applyFill="1" applyBorder="1" applyAlignment="1">
      <alignment horizontal="center" vertical="center"/>
    </xf>
    <xf numFmtId="0" fontId="10" fillId="0" borderId="6" xfId="0" applyFont="1" applyBorder="1" applyAlignment="1">
      <alignment vertical="center"/>
    </xf>
    <xf numFmtId="0" fontId="10" fillId="0" borderId="6" xfId="0" applyFont="1" applyBorder="1" applyAlignment="1">
      <alignment vertical="center" wrapText="1"/>
    </xf>
    <xf numFmtId="0" fontId="10" fillId="11" borderId="6" xfId="0" applyFont="1" applyFill="1" applyBorder="1" applyAlignment="1">
      <alignment horizontal="left" vertical="center"/>
    </xf>
    <xf numFmtId="0" fontId="9" fillId="10" borderId="6" xfId="0" applyFont="1" applyFill="1" applyBorder="1" applyAlignment="1">
      <alignment horizontal="left" vertical="center" wrapText="1"/>
    </xf>
    <xf numFmtId="0" fontId="9" fillId="10" borderId="6" xfId="0" applyFont="1" applyFill="1" applyBorder="1" applyAlignment="1">
      <alignment vertical="center" wrapText="1"/>
    </xf>
    <xf numFmtId="175" fontId="10" fillId="11" borderId="6" xfId="15" applyNumberFormat="1" applyFont="1" applyFill="1" applyBorder="1" applyAlignment="1">
      <alignment horizontal="center" vertical="center"/>
    </xf>
    <xf numFmtId="175" fontId="10" fillId="11" borderId="6" xfId="0" applyNumberFormat="1" applyFont="1" applyFill="1" applyBorder="1" applyAlignment="1">
      <alignment horizontal="center" vertical="center"/>
    </xf>
    <xf numFmtId="9" fontId="9" fillId="10" borderId="5" xfId="28" applyFont="1" applyFill="1" applyBorder="1" applyAlignment="1" applyProtection="1">
      <alignment horizontal="center" vertical="center" wrapText="1"/>
    </xf>
    <xf numFmtId="0" fontId="35" fillId="0" borderId="0" xfId="0" applyFont="1" applyAlignment="1">
      <alignment horizontal="center" vertical="center"/>
    </xf>
    <xf numFmtId="0" fontId="29" fillId="0" borderId="0" xfId="0" applyFont="1" applyAlignment="1">
      <alignment horizontal="center" vertical="center" wrapText="1"/>
    </xf>
    <xf numFmtId="0" fontId="0" fillId="0" borderId="0" xfId="0" applyAlignment="1">
      <alignment horizontal="center" vertical="center"/>
    </xf>
    <xf numFmtId="0" fontId="9" fillId="0" borderId="1" xfId="22" applyFont="1" applyBorder="1" applyAlignment="1">
      <alignment vertical="center" wrapText="1"/>
    </xf>
    <xf numFmtId="0" fontId="9" fillId="0" borderId="0" xfId="22" applyFont="1" applyAlignment="1">
      <alignment vertical="center" wrapText="1"/>
    </xf>
    <xf numFmtId="0" fontId="11" fillId="0" borderId="0" xfId="22" applyFont="1" applyAlignment="1">
      <alignment vertical="center" wrapText="1"/>
    </xf>
    <xf numFmtId="0" fontId="8" fillId="0" borderId="0" xfId="22" applyFont="1" applyAlignment="1">
      <alignment vertical="center" wrapText="1"/>
    </xf>
    <xf numFmtId="0" fontId="8" fillId="0" borderId="2" xfId="22" applyFont="1" applyBorder="1" applyAlignment="1">
      <alignment vertical="center" wrapText="1"/>
    </xf>
    <xf numFmtId="172" fontId="18" fillId="0" borderId="6" xfId="10" applyNumberFormat="1" applyFont="1" applyBorder="1" applyAlignment="1">
      <alignment vertical="center"/>
    </xf>
    <xf numFmtId="172" fontId="18" fillId="0" borderId="13" xfId="10" applyNumberFormat="1" applyFont="1" applyBorder="1" applyAlignment="1">
      <alignment vertical="center"/>
    </xf>
    <xf numFmtId="172" fontId="18" fillId="0" borderId="4" xfId="10" applyNumberFormat="1" applyFont="1" applyBorder="1" applyAlignment="1">
      <alignment vertical="center"/>
    </xf>
    <xf numFmtId="172" fontId="18" fillId="0" borderId="12" xfId="10" applyNumberFormat="1" applyFont="1" applyBorder="1" applyAlignment="1">
      <alignment vertical="center"/>
    </xf>
    <xf numFmtId="172" fontId="18" fillId="0" borderId="14" xfId="10" applyNumberFormat="1" applyFont="1" applyBorder="1" applyAlignment="1">
      <alignment vertical="center"/>
    </xf>
    <xf numFmtId="172" fontId="18" fillId="0" borderId="15" xfId="10" applyNumberFormat="1" applyFont="1" applyBorder="1" applyAlignment="1">
      <alignment vertical="center"/>
    </xf>
    <xf numFmtId="9" fontId="18" fillId="0" borderId="16" xfId="28" applyFont="1" applyBorder="1" applyAlignment="1">
      <alignment vertical="center"/>
    </xf>
    <xf numFmtId="0" fontId="3" fillId="10" borderId="3" xfId="0" applyFont="1" applyFill="1" applyBorder="1" applyAlignment="1">
      <alignment horizontal="center" vertical="center" wrapText="1"/>
    </xf>
    <xf numFmtId="49" fontId="3" fillId="10" borderId="3" xfId="0" applyNumberFormat="1" applyFont="1" applyFill="1" applyBorder="1" applyAlignment="1">
      <alignment horizontal="center" vertical="center" wrapText="1"/>
    </xf>
    <xf numFmtId="0" fontId="3" fillId="10" borderId="17" xfId="0" applyFont="1" applyFill="1" applyBorder="1" applyAlignment="1">
      <alignment horizontal="center" vertical="center" wrapText="1"/>
    </xf>
    <xf numFmtId="0" fontId="3" fillId="10" borderId="4" xfId="0" applyFont="1" applyFill="1" applyBorder="1" applyAlignment="1">
      <alignment horizontal="center" vertical="center" wrapText="1"/>
    </xf>
    <xf numFmtId="175" fontId="10" fillId="0" borderId="6" xfId="15" applyNumberFormat="1" applyFont="1" applyFill="1" applyBorder="1" applyAlignment="1">
      <alignment horizontal="center" vertical="center"/>
    </xf>
    <xf numFmtId="0" fontId="14" fillId="12" borderId="6" xfId="0" applyFont="1" applyFill="1" applyBorder="1" applyAlignment="1">
      <alignment horizontal="center" vertical="center"/>
    </xf>
    <xf numFmtId="0" fontId="10" fillId="12" borderId="6" xfId="0" applyFont="1" applyFill="1" applyBorder="1" applyAlignment="1">
      <alignment horizontal="center" vertical="center"/>
    </xf>
    <xf numFmtId="9" fontId="18" fillId="0" borderId="12" xfId="28" applyFont="1" applyBorder="1" applyAlignment="1">
      <alignment vertical="center"/>
    </xf>
    <xf numFmtId="169" fontId="9" fillId="0" borderId="3" xfId="10" applyFont="1" applyFill="1" applyBorder="1" applyAlignment="1" applyProtection="1">
      <alignment horizontal="center" vertical="center" wrapText="1"/>
    </xf>
    <xf numFmtId="0" fontId="9" fillId="10" borderId="12" xfId="0" applyFont="1" applyFill="1" applyBorder="1" applyAlignment="1">
      <alignment horizontal="center" vertical="center" wrapText="1"/>
    </xf>
    <xf numFmtId="9" fontId="32" fillId="10" borderId="6" xfId="28" applyFont="1" applyFill="1" applyBorder="1" applyAlignment="1">
      <alignment horizontal="center" vertical="center" wrapText="1"/>
    </xf>
    <xf numFmtId="9" fontId="30" fillId="0" borderId="0" xfId="28" applyFont="1" applyAlignment="1">
      <alignment vertical="center"/>
    </xf>
    <xf numFmtId="176" fontId="14" fillId="0" borderId="6" xfId="14" applyNumberFormat="1" applyFont="1" applyBorder="1" applyAlignment="1">
      <alignment vertical="center"/>
    </xf>
    <xf numFmtId="176" fontId="10" fillId="11" borderId="6" xfId="14" applyNumberFormat="1" applyFont="1" applyFill="1" applyBorder="1" applyAlignment="1">
      <alignment horizontal="center" vertical="center"/>
    </xf>
    <xf numFmtId="0" fontId="9" fillId="13" borderId="6" xfId="22" applyFont="1" applyFill="1" applyBorder="1" applyAlignment="1">
      <alignment horizontal="center" vertical="center" wrapText="1"/>
    </xf>
    <xf numFmtId="0" fontId="9" fillId="9" borderId="67" xfId="22" applyFont="1" applyFill="1" applyBorder="1" applyAlignment="1">
      <alignment vertical="center" wrapText="1"/>
    </xf>
    <xf numFmtId="0" fontId="9" fillId="9" borderId="68" xfId="22" applyFont="1" applyFill="1" applyBorder="1" applyAlignment="1">
      <alignment vertical="center" wrapText="1"/>
    </xf>
    <xf numFmtId="0" fontId="9" fillId="0" borderId="5" xfId="22" applyFont="1" applyBorder="1" applyAlignment="1">
      <alignment horizontal="center" vertical="center" wrapText="1"/>
    </xf>
    <xf numFmtId="0" fontId="9" fillId="13" borderId="18" xfId="22" applyFont="1" applyFill="1" applyBorder="1" applyAlignment="1">
      <alignment horizontal="center" vertical="center" wrapText="1"/>
    </xf>
    <xf numFmtId="0" fontId="9" fillId="13" borderId="19" xfId="22" applyFont="1" applyFill="1" applyBorder="1" applyAlignment="1">
      <alignment horizontal="center" vertical="center" wrapText="1"/>
    </xf>
    <xf numFmtId="172" fontId="18" fillId="0" borderId="20" xfId="10" applyNumberFormat="1" applyFont="1" applyBorder="1" applyAlignment="1">
      <alignment vertical="center"/>
    </xf>
    <xf numFmtId="172" fontId="18" fillId="0" borderId="21" xfId="10" applyNumberFormat="1" applyFont="1" applyBorder="1" applyAlignment="1">
      <alignment vertical="center"/>
    </xf>
    <xf numFmtId="172" fontId="18" fillId="0" borderId="22" xfId="10" applyNumberFormat="1" applyFont="1" applyBorder="1" applyAlignment="1">
      <alignment vertical="center"/>
    </xf>
    <xf numFmtId="172" fontId="18" fillId="0" borderId="16" xfId="10" applyNumberFormat="1" applyFont="1" applyBorder="1" applyAlignment="1">
      <alignment vertical="center"/>
    </xf>
    <xf numFmtId="0" fontId="8" fillId="0" borderId="23" xfId="22" applyFont="1" applyBorder="1" applyAlignment="1">
      <alignment horizontal="left" vertical="center" wrapText="1"/>
    </xf>
    <xf numFmtId="168" fontId="9" fillId="0" borderId="5" xfId="11" applyFont="1" applyFill="1" applyBorder="1" applyAlignment="1" applyProtection="1">
      <alignment horizontal="center" vertical="center" wrapText="1"/>
    </xf>
    <xf numFmtId="9" fontId="9" fillId="0" borderId="6" xfId="22" applyNumberFormat="1" applyFont="1" applyBorder="1" applyAlignment="1">
      <alignment horizontal="center" vertical="center" wrapText="1"/>
    </xf>
    <xf numFmtId="9" fontId="9" fillId="0" borderId="5" xfId="22" applyNumberFormat="1" applyFont="1" applyBorder="1" applyAlignment="1">
      <alignment horizontal="center" vertical="center" wrapText="1"/>
    </xf>
    <xf numFmtId="0" fontId="9" fillId="13" borderId="24" xfId="22" applyFont="1" applyFill="1" applyBorder="1" applyAlignment="1">
      <alignment horizontal="center" vertical="center" wrapText="1"/>
    </xf>
    <xf numFmtId="0" fontId="9" fillId="13" borderId="25" xfId="22" applyFont="1" applyFill="1" applyBorder="1" applyAlignment="1">
      <alignment horizontal="center" vertical="center" wrapText="1"/>
    </xf>
    <xf numFmtId="0" fontId="9" fillId="13" borderId="26" xfId="22" applyFont="1" applyFill="1" applyBorder="1" applyAlignment="1">
      <alignment horizontal="center" vertical="center" wrapText="1"/>
    </xf>
    <xf numFmtId="172" fontId="18" fillId="0" borderId="23" xfId="10" applyNumberFormat="1" applyFont="1" applyBorder="1" applyAlignment="1">
      <alignment vertical="center"/>
    </xf>
    <xf numFmtId="172" fontId="18" fillId="0" borderId="5" xfId="10" applyNumberFormat="1" applyFont="1" applyBorder="1" applyAlignment="1">
      <alignment vertical="center"/>
    </xf>
    <xf numFmtId="172" fontId="18" fillId="0" borderId="27" xfId="10" applyNumberFormat="1" applyFont="1" applyBorder="1" applyAlignment="1">
      <alignment vertical="center"/>
    </xf>
    <xf numFmtId="9" fontId="18" fillId="0" borderId="28" xfId="28" applyFont="1" applyBorder="1" applyAlignment="1">
      <alignment vertical="center"/>
    </xf>
    <xf numFmtId="0" fontId="8" fillId="0" borderId="1" xfId="22" applyFont="1" applyBorder="1" applyAlignment="1">
      <alignment horizontal="left" vertical="center" wrapText="1"/>
    </xf>
    <xf numFmtId="3" fontId="9" fillId="0" borderId="0" xfId="22" applyNumberFormat="1" applyFont="1" applyAlignment="1">
      <alignment horizontal="center" vertical="center" wrapText="1"/>
    </xf>
    <xf numFmtId="168" fontId="9" fillId="0" borderId="0" xfId="11" applyFont="1" applyFill="1" applyBorder="1" applyAlignment="1" applyProtection="1">
      <alignment horizontal="center" vertical="center" wrapText="1"/>
    </xf>
    <xf numFmtId="0" fontId="31" fillId="0" borderId="0" xfId="22" applyFont="1" applyAlignment="1">
      <alignment horizontal="center" vertical="center" wrapText="1"/>
    </xf>
    <xf numFmtId="0" fontId="31" fillId="0" borderId="2" xfId="22" applyFont="1" applyBorder="1" applyAlignment="1">
      <alignment horizontal="center" vertical="center" wrapText="1"/>
    </xf>
    <xf numFmtId="0" fontId="30" fillId="0" borderId="29" xfId="0" applyFont="1" applyBorder="1" applyAlignment="1">
      <alignment horizontal="center" vertical="center"/>
    </xf>
    <xf numFmtId="0" fontId="30" fillId="0" borderId="30" xfId="0" applyFont="1" applyBorder="1" applyAlignment="1">
      <alignment horizontal="center" vertical="center"/>
    </xf>
    <xf numFmtId="0" fontId="30" fillId="0" borderId="15" xfId="0" applyFont="1" applyBorder="1" applyAlignment="1">
      <alignment horizontal="center" vertical="center"/>
    </xf>
    <xf numFmtId="0" fontId="15" fillId="0" borderId="22" xfId="0" applyFont="1" applyBorder="1" applyAlignment="1">
      <alignment horizontal="left" vertical="center" wrapText="1"/>
    </xf>
    <xf numFmtId="0" fontId="15" fillId="0" borderId="16" xfId="0" applyFont="1" applyBorder="1" applyAlignment="1">
      <alignment horizontal="left" vertical="center" wrapText="1"/>
    </xf>
    <xf numFmtId="0" fontId="37" fillId="0" borderId="28" xfId="0" applyFont="1" applyBorder="1" applyAlignment="1">
      <alignment horizontal="left" vertical="center" wrapText="1"/>
    </xf>
    <xf numFmtId="0" fontId="0" fillId="0" borderId="6" xfId="0" applyBorder="1"/>
    <xf numFmtId="0" fontId="0" fillId="0" borderId="13" xfId="0" applyBorder="1"/>
    <xf numFmtId="0" fontId="0" fillId="0" borderId="23" xfId="0" applyBorder="1"/>
    <xf numFmtId="0" fontId="0" fillId="0" borderId="5" xfId="0" applyBorder="1"/>
    <xf numFmtId="0" fontId="0" fillId="0" borderId="14" xfId="0" applyBorder="1"/>
    <xf numFmtId="0" fontId="0" fillId="0" borderId="4" xfId="0" applyBorder="1"/>
    <xf numFmtId="0" fontId="9" fillId="13" borderId="23" xfId="22" applyFont="1" applyFill="1" applyBorder="1" applyAlignment="1">
      <alignment horizontal="center" vertical="center" wrapText="1"/>
    </xf>
    <xf numFmtId="0" fontId="9" fillId="13" borderId="5" xfId="22" applyFont="1" applyFill="1" applyBorder="1" applyAlignment="1">
      <alignment horizontal="center" vertical="center" wrapText="1"/>
    </xf>
    <xf numFmtId="0" fontId="9" fillId="13" borderId="20" xfId="22" applyFont="1" applyFill="1" applyBorder="1" applyAlignment="1">
      <alignment vertical="center" wrapText="1"/>
    </xf>
    <xf numFmtId="0" fontId="9" fillId="13" borderId="13" xfId="22" applyFont="1" applyFill="1" applyBorder="1" applyAlignment="1">
      <alignment vertical="center" wrapText="1"/>
    </xf>
    <xf numFmtId="0" fontId="9" fillId="13" borderId="23" xfId="22" applyFont="1" applyFill="1" applyBorder="1" applyAlignment="1">
      <alignment vertical="center" wrapText="1"/>
    </xf>
    <xf numFmtId="0" fontId="9" fillId="13" borderId="31" xfId="22" applyFont="1" applyFill="1" applyBorder="1" applyAlignment="1">
      <alignment horizontal="center" vertical="center" wrapText="1"/>
    </xf>
    <xf numFmtId="0" fontId="9" fillId="12" borderId="0" xfId="22" applyFont="1" applyFill="1" applyAlignment="1">
      <alignment vertical="center" wrapText="1"/>
    </xf>
    <xf numFmtId="0" fontId="14" fillId="0" borderId="6" xfId="0" applyFont="1" applyBorder="1" applyAlignment="1">
      <alignment horizontal="center" vertical="center" wrapText="1"/>
    </xf>
    <xf numFmtId="0" fontId="9" fillId="9" borderId="6" xfId="22" applyFont="1" applyFill="1" applyBorder="1" applyAlignment="1">
      <alignment horizontal="left" vertical="center" wrapText="1"/>
    </xf>
    <xf numFmtId="0" fontId="32" fillId="0" borderId="6" xfId="0" applyFont="1" applyBorder="1" applyAlignment="1">
      <alignment horizontal="center" vertical="center"/>
    </xf>
    <xf numFmtId="9" fontId="8" fillId="9" borderId="6" xfId="28" applyFont="1" applyFill="1" applyBorder="1" applyAlignment="1" applyProtection="1">
      <alignment horizontal="center" vertical="center" wrapText="1"/>
      <protection locked="0"/>
    </xf>
    <xf numFmtId="0" fontId="8" fillId="0" borderId="3" xfId="22" applyFont="1" applyBorder="1" applyAlignment="1">
      <alignment horizontal="center" vertical="center" wrapText="1"/>
    </xf>
    <xf numFmtId="9" fontId="40" fillId="0" borderId="6" xfId="29" applyFont="1" applyFill="1" applyBorder="1" applyAlignment="1" applyProtection="1">
      <alignment horizontal="center" vertical="center" wrapText="1"/>
      <protection locked="0"/>
    </xf>
    <xf numFmtId="0" fontId="30" fillId="0" borderId="13" xfId="0" applyFont="1" applyBorder="1" applyAlignment="1">
      <alignment horizontal="center" vertical="center"/>
    </xf>
    <xf numFmtId="41" fontId="30" fillId="0" borderId="6" xfId="12" applyFont="1" applyFill="1" applyBorder="1" applyAlignment="1">
      <alignment horizontal="center" vertical="center" wrapText="1"/>
    </xf>
    <xf numFmtId="0" fontId="30" fillId="9" borderId="6" xfId="0" applyFont="1" applyFill="1" applyBorder="1" applyAlignment="1">
      <alignment horizontal="center" vertical="center" wrapText="1"/>
    </xf>
    <xf numFmtId="172" fontId="30" fillId="0" borderId="6" xfId="10" applyNumberFormat="1" applyFont="1" applyBorder="1" applyAlignment="1">
      <alignment horizontal="center" vertical="center"/>
    </xf>
    <xf numFmtId="172" fontId="30" fillId="0" borderId="0" xfId="10" applyNumberFormat="1" applyFont="1" applyAlignment="1">
      <alignment horizontal="center" vertical="center"/>
    </xf>
    <xf numFmtId="0" fontId="30" fillId="0" borderId="6" xfId="0" applyFont="1" applyBorder="1" applyAlignment="1">
      <alignment horizontal="justify" vertical="center" wrapText="1"/>
    </xf>
    <xf numFmtId="3" fontId="30" fillId="0" borderId="6" xfId="11" applyNumberFormat="1" applyFont="1" applyFill="1" applyBorder="1" applyAlignment="1">
      <alignment horizontal="center" vertical="center" wrapText="1"/>
    </xf>
    <xf numFmtId="3" fontId="30" fillId="0" borderId="6" xfId="0" applyNumberFormat="1" applyFont="1" applyBorder="1" applyAlignment="1">
      <alignment horizontal="center" vertical="center"/>
    </xf>
    <xf numFmtId="3" fontId="30" fillId="9" borderId="6" xfId="0" applyNumberFormat="1" applyFont="1" applyFill="1" applyBorder="1" applyAlignment="1">
      <alignment horizontal="center" vertical="center"/>
    </xf>
    <xf numFmtId="3" fontId="30" fillId="0" borderId="6" xfId="0" applyNumberFormat="1" applyFont="1" applyBorder="1" applyAlignment="1">
      <alignment horizontal="center" vertical="center" wrapText="1"/>
    </xf>
    <xf numFmtId="3" fontId="8" fillId="0" borderId="6" xfId="0" applyNumberFormat="1" applyFont="1" applyBorder="1" applyAlignment="1">
      <alignment horizontal="center" vertical="center"/>
    </xf>
    <xf numFmtId="172" fontId="30" fillId="0" borderId="6" xfId="10" applyNumberFormat="1" applyFont="1" applyFill="1" applyBorder="1" applyAlignment="1">
      <alignment horizontal="center" vertical="center" wrapText="1"/>
    </xf>
    <xf numFmtId="168" fontId="30" fillId="0" borderId="6" xfId="11" applyFont="1" applyFill="1" applyBorder="1" applyAlignment="1">
      <alignment vertical="center" wrapText="1"/>
    </xf>
    <xf numFmtId="168" fontId="30" fillId="0" borderId="6" xfId="11" applyFont="1" applyFill="1" applyBorder="1" applyAlignment="1">
      <alignment horizontal="left" vertical="center" wrapText="1"/>
    </xf>
    <xf numFmtId="172" fontId="30" fillId="0" borderId="6" xfId="10" applyNumberFormat="1" applyFont="1" applyFill="1" applyBorder="1" applyAlignment="1">
      <alignment horizontal="center" vertical="center"/>
    </xf>
    <xf numFmtId="0" fontId="30" fillId="0" borderId="6" xfId="0" applyFont="1" applyBorder="1" applyAlignment="1">
      <alignment horizontal="left" vertical="center" wrapText="1"/>
    </xf>
    <xf numFmtId="0" fontId="32" fillId="0" borderId="13" xfId="0" applyFont="1" applyBorder="1" applyAlignment="1">
      <alignment horizontal="center" vertical="center" wrapText="1"/>
    </xf>
    <xf numFmtId="168" fontId="30" fillId="0" borderId="6" xfId="11" applyFont="1" applyFill="1" applyBorder="1" applyAlignment="1">
      <alignment horizontal="center" vertical="center" wrapText="1"/>
    </xf>
    <xf numFmtId="0" fontId="30" fillId="9" borderId="6" xfId="0" applyFont="1" applyFill="1" applyBorder="1" applyAlignment="1">
      <alignment vertical="center"/>
    </xf>
    <xf numFmtId="9" fontId="30" fillId="9" borderId="6" xfId="28" applyFont="1" applyFill="1" applyBorder="1" applyAlignment="1">
      <alignment vertical="center"/>
    </xf>
    <xf numFmtId="0" fontId="30" fillId="9" borderId="6" xfId="28" applyNumberFormat="1" applyFont="1" applyFill="1" applyBorder="1" applyAlignment="1">
      <alignment vertical="center" wrapText="1"/>
    </xf>
    <xf numFmtId="0" fontId="30" fillId="9" borderId="6" xfId="28" applyNumberFormat="1" applyFont="1" applyFill="1" applyBorder="1" applyAlignment="1">
      <alignment vertical="center"/>
    </xf>
    <xf numFmtId="9" fontId="30" fillId="9" borderId="6" xfId="28" applyFont="1" applyFill="1" applyBorder="1" applyAlignment="1">
      <alignment vertical="center" wrapText="1"/>
    </xf>
    <xf numFmtId="9" fontId="41" fillId="9" borderId="6" xfId="35" applyNumberFormat="1" applyFill="1" applyBorder="1" applyAlignment="1">
      <alignment vertical="center" wrapText="1"/>
    </xf>
    <xf numFmtId="9" fontId="30" fillId="9" borderId="6" xfId="28" applyFont="1" applyFill="1" applyBorder="1" applyAlignment="1">
      <alignment horizontal="justify" vertical="top" wrapText="1"/>
    </xf>
    <xf numFmtId="9" fontId="41" fillId="9" borderId="6" xfId="34" applyNumberFormat="1" applyFill="1" applyBorder="1" applyAlignment="1">
      <alignment horizontal="justify" vertical="top" wrapText="1"/>
    </xf>
    <xf numFmtId="9" fontId="30" fillId="0" borderId="6" xfId="28" applyFont="1" applyBorder="1" applyAlignment="1">
      <alignment vertical="center" wrapText="1"/>
    </xf>
    <xf numFmtId="0" fontId="41" fillId="0" borderId="0" xfId="34" applyAlignment="1">
      <alignment vertical="center" wrapText="1"/>
    </xf>
    <xf numFmtId="9" fontId="8" fillId="9" borderId="29" xfId="22" applyNumberFormat="1" applyFont="1" applyFill="1" applyBorder="1" applyAlignment="1">
      <alignment horizontal="justify" vertical="top" wrapText="1"/>
    </xf>
    <xf numFmtId="9" fontId="8" fillId="9" borderId="7" xfId="22" applyNumberFormat="1" applyFont="1" applyFill="1" applyBorder="1" applyAlignment="1">
      <alignment horizontal="justify" vertical="top" wrapText="1"/>
    </xf>
    <xf numFmtId="9" fontId="8" fillId="9" borderId="8" xfId="22" applyNumberFormat="1" applyFont="1" applyFill="1" applyBorder="1" applyAlignment="1">
      <alignment horizontal="justify" vertical="top" wrapText="1"/>
    </xf>
    <xf numFmtId="9" fontId="8" fillId="9" borderId="15" xfId="22" applyNumberFormat="1" applyFont="1" applyFill="1" applyBorder="1" applyAlignment="1">
      <alignment horizontal="justify" vertical="top" wrapText="1"/>
    </xf>
    <xf numFmtId="9" fontId="8" fillId="9" borderId="10" xfId="22" applyNumberFormat="1" applyFont="1" applyFill="1" applyBorder="1" applyAlignment="1">
      <alignment horizontal="justify" vertical="top" wrapText="1"/>
    </xf>
    <xf numFmtId="9" fontId="8" fillId="9" borderId="11" xfId="22" applyNumberFormat="1" applyFont="1" applyFill="1" applyBorder="1" applyAlignment="1">
      <alignment horizontal="justify" vertical="top" wrapText="1"/>
    </xf>
    <xf numFmtId="9" fontId="8" fillId="9" borderId="29" xfId="22" applyNumberFormat="1" applyFont="1" applyFill="1" applyBorder="1" applyAlignment="1">
      <alignment horizontal="center" vertical="center" wrapText="1"/>
    </xf>
    <xf numFmtId="9" fontId="8" fillId="9" borderId="7" xfId="22" applyNumberFormat="1" applyFont="1" applyFill="1" applyBorder="1" applyAlignment="1">
      <alignment horizontal="center" vertical="center" wrapText="1"/>
    </xf>
    <xf numFmtId="9" fontId="8" fillId="9" borderId="59" xfId="22" applyNumberFormat="1" applyFont="1" applyFill="1" applyBorder="1" applyAlignment="1">
      <alignment horizontal="center" vertical="center" wrapText="1"/>
    </xf>
    <xf numFmtId="9" fontId="8" fillId="9" borderId="15" xfId="22" applyNumberFormat="1" applyFont="1" applyFill="1" applyBorder="1" applyAlignment="1">
      <alignment horizontal="center" vertical="center" wrapText="1"/>
    </xf>
    <xf numFmtId="9" fontId="8" fillId="9" borderId="10" xfId="22" applyNumberFormat="1" applyFont="1" applyFill="1" applyBorder="1" applyAlignment="1">
      <alignment horizontal="center" vertical="center" wrapText="1"/>
    </xf>
    <xf numFmtId="9" fontId="8" fillId="9" borderId="60" xfId="22" applyNumberFormat="1" applyFont="1" applyFill="1" applyBorder="1" applyAlignment="1">
      <alignment horizontal="center" vertical="center" wrapText="1"/>
    </xf>
    <xf numFmtId="0" fontId="9" fillId="13" borderId="12" xfId="22" applyFont="1" applyFill="1" applyBorder="1" applyAlignment="1">
      <alignment horizontal="center" vertical="center" wrapText="1"/>
    </xf>
    <xf numFmtId="0" fontId="9" fillId="13" borderId="38" xfId="22" applyFont="1" applyFill="1" applyBorder="1" applyAlignment="1">
      <alignment horizontal="center" vertical="center" wrapText="1"/>
    </xf>
    <xf numFmtId="0" fontId="9" fillId="13" borderId="52" xfId="22" applyFont="1" applyFill="1" applyBorder="1" applyAlignment="1">
      <alignment horizontal="center" vertical="center" wrapText="1"/>
    </xf>
    <xf numFmtId="9" fontId="41" fillId="9" borderId="29" xfId="34" applyNumberFormat="1" applyFill="1" applyBorder="1" applyAlignment="1">
      <alignment horizontal="center" vertical="center" wrapText="1"/>
    </xf>
    <xf numFmtId="9" fontId="31" fillId="9" borderId="7" xfId="22" applyNumberFormat="1" applyFont="1" applyFill="1" applyBorder="1" applyAlignment="1">
      <alignment horizontal="center" vertical="center" wrapText="1"/>
    </xf>
    <xf numFmtId="9" fontId="31" fillId="9" borderId="59" xfId="22" applyNumberFormat="1" applyFont="1" applyFill="1" applyBorder="1" applyAlignment="1">
      <alignment horizontal="center" vertical="center" wrapText="1"/>
    </xf>
    <xf numFmtId="9" fontId="31" fillId="9" borderId="15" xfId="22" applyNumberFormat="1" applyFont="1" applyFill="1" applyBorder="1" applyAlignment="1">
      <alignment horizontal="center" vertical="center" wrapText="1"/>
    </xf>
    <xf numFmtId="9" fontId="31" fillId="9" borderId="10" xfId="22" applyNumberFormat="1" applyFont="1" applyFill="1" applyBorder="1" applyAlignment="1">
      <alignment horizontal="center" vertical="center" wrapText="1"/>
    </xf>
    <xf numFmtId="9" fontId="31" fillId="9" borderId="60" xfId="22" applyNumberFormat="1" applyFont="1" applyFill="1" applyBorder="1" applyAlignment="1">
      <alignment horizontal="center" vertical="center" wrapText="1"/>
    </xf>
    <xf numFmtId="2" fontId="8" fillId="0" borderId="13" xfId="22" applyNumberFormat="1" applyFont="1" applyBorder="1" applyAlignment="1">
      <alignment vertical="center" wrapText="1"/>
    </xf>
    <xf numFmtId="0" fontId="0" fillId="0" borderId="23" xfId="0" applyBorder="1" applyAlignment="1">
      <alignment vertical="center" wrapText="1"/>
    </xf>
    <xf numFmtId="2" fontId="8" fillId="0" borderId="6" xfId="22" applyNumberFormat="1" applyFont="1" applyBorder="1" applyAlignment="1">
      <alignment horizontal="center" vertical="center" wrapText="1"/>
    </xf>
    <xf numFmtId="2" fontId="8" fillId="0" borderId="5" xfId="22" applyNumberFormat="1" applyFont="1" applyBorder="1" applyAlignment="1">
      <alignment horizontal="center" vertical="center" wrapText="1"/>
    </xf>
    <xf numFmtId="2" fontId="8" fillId="0" borderId="13" xfId="22" applyNumberFormat="1" applyFont="1" applyBorder="1" applyAlignment="1">
      <alignment horizontal="justify" vertical="center" wrapText="1"/>
    </xf>
    <xf numFmtId="2" fontId="8" fillId="9" borderId="6" xfId="22" applyNumberFormat="1" applyFont="1" applyFill="1" applyBorder="1" applyAlignment="1">
      <alignment horizontal="center" vertical="center" wrapText="1"/>
    </xf>
    <xf numFmtId="0" fontId="8" fillId="0" borderId="58" xfId="22" applyFont="1" applyBorder="1" applyAlignment="1">
      <alignment horizontal="left" vertical="center" wrapText="1"/>
    </xf>
    <xf numFmtId="0" fontId="8" fillId="0" borderId="18" xfId="22" applyFont="1" applyBorder="1" applyAlignment="1">
      <alignment horizontal="left" vertical="center" wrapText="1"/>
    </xf>
    <xf numFmtId="0" fontId="9" fillId="9" borderId="3" xfId="22" applyFont="1" applyFill="1" applyBorder="1" applyAlignment="1">
      <alignment horizontal="center" vertical="center" wrapText="1"/>
    </xf>
    <xf numFmtId="0" fontId="9" fillId="9" borderId="19" xfId="22" applyFont="1" applyFill="1" applyBorder="1" applyAlignment="1">
      <alignment horizontal="center" vertical="center" wrapText="1"/>
    </xf>
    <xf numFmtId="0" fontId="9" fillId="13" borderId="20" xfId="22" applyFont="1" applyFill="1" applyBorder="1" applyAlignment="1">
      <alignment horizontal="center" vertical="center" wrapText="1"/>
    </xf>
    <xf numFmtId="0" fontId="9" fillId="13" borderId="13" xfId="22" applyFont="1" applyFill="1" applyBorder="1" applyAlignment="1">
      <alignment horizontal="center" vertical="center" wrapText="1"/>
    </xf>
    <xf numFmtId="0" fontId="9" fillId="13" borderId="21" xfId="22" applyFont="1" applyFill="1" applyBorder="1" applyAlignment="1">
      <alignment horizontal="center" vertical="center" wrapText="1"/>
    </xf>
    <xf numFmtId="0" fontId="9" fillId="13" borderId="6" xfId="22" applyFont="1" applyFill="1" applyBorder="1" applyAlignment="1">
      <alignment horizontal="center" vertical="center" wrapText="1"/>
    </xf>
    <xf numFmtId="0" fontId="9" fillId="0" borderId="35" xfId="22" applyFont="1" applyBorder="1" applyAlignment="1">
      <alignment horizontal="center" vertical="center" wrapText="1"/>
    </xf>
    <xf numFmtId="0" fontId="9" fillId="0" borderId="36" xfId="22" applyFont="1" applyBorder="1" applyAlignment="1">
      <alignment horizontal="center" vertical="center" wrapText="1"/>
    </xf>
    <xf numFmtId="0" fontId="9" fillId="0" borderId="37" xfId="22" applyFont="1" applyBorder="1" applyAlignment="1">
      <alignment horizontal="center" vertical="center" wrapText="1"/>
    </xf>
    <xf numFmtId="0" fontId="9" fillId="13" borderId="39" xfId="22" applyFont="1" applyFill="1" applyBorder="1" applyAlignment="1">
      <alignment horizontal="center" vertical="center" wrapText="1"/>
    </xf>
    <xf numFmtId="0" fontId="9" fillId="13" borderId="40" xfId="22" applyFont="1" applyFill="1" applyBorder="1" applyAlignment="1">
      <alignment horizontal="center" vertical="center" wrapText="1"/>
    </xf>
    <xf numFmtId="0" fontId="9" fillId="13" borderId="4" xfId="22" applyFont="1" applyFill="1" applyBorder="1" applyAlignment="1">
      <alignment horizontal="center" vertical="center" wrapText="1"/>
    </xf>
    <xf numFmtId="0" fontId="9" fillId="13" borderId="41" xfId="22" applyFont="1" applyFill="1" applyBorder="1" applyAlignment="1">
      <alignment horizontal="center" vertical="center" wrapText="1"/>
    </xf>
    <xf numFmtId="0" fontId="9" fillId="13" borderId="42" xfId="22" applyFont="1" applyFill="1" applyBorder="1" applyAlignment="1">
      <alignment horizontal="center" vertical="center" wrapText="1"/>
    </xf>
    <xf numFmtId="0" fontId="9" fillId="13" borderId="43" xfId="22" applyFont="1" applyFill="1" applyBorder="1" applyAlignment="1">
      <alignment horizontal="center" vertical="center" wrapText="1"/>
    </xf>
    <xf numFmtId="9" fontId="8" fillId="9" borderId="29" xfId="30" applyFont="1" applyFill="1" applyBorder="1" applyAlignment="1" applyProtection="1">
      <alignment horizontal="justify" vertical="top" wrapText="1"/>
    </xf>
    <xf numFmtId="9" fontId="8" fillId="9" borderId="7" xfId="30" applyFont="1" applyFill="1" applyBorder="1" applyAlignment="1" applyProtection="1">
      <alignment horizontal="justify" vertical="top" wrapText="1"/>
    </xf>
    <xf numFmtId="9" fontId="8" fillId="9" borderId="8" xfId="30" applyFont="1" applyFill="1" applyBorder="1" applyAlignment="1" applyProtection="1">
      <alignment horizontal="justify" vertical="top" wrapText="1"/>
    </xf>
    <xf numFmtId="9" fontId="8" fillId="9" borderId="44" xfId="30" applyFont="1" applyFill="1" applyBorder="1" applyAlignment="1" applyProtection="1">
      <alignment horizontal="justify" vertical="top" wrapText="1"/>
    </xf>
    <xf numFmtId="9" fontId="8" fillId="9" borderId="45" xfId="30" applyFont="1" applyFill="1" applyBorder="1" applyAlignment="1" applyProtection="1">
      <alignment horizontal="justify" vertical="top" wrapText="1"/>
    </xf>
    <xf numFmtId="9" fontId="8" fillId="9" borderId="46" xfId="30" applyFont="1" applyFill="1" applyBorder="1" applyAlignment="1" applyProtection="1">
      <alignment horizontal="justify" vertical="top" wrapText="1"/>
    </xf>
    <xf numFmtId="9" fontId="8" fillId="9" borderId="35" xfId="30" applyFont="1" applyFill="1" applyBorder="1" applyAlignment="1" applyProtection="1">
      <alignment horizontal="justify" vertical="top" wrapText="1"/>
    </xf>
    <xf numFmtId="9" fontId="8" fillId="9" borderId="36" xfId="30" applyFont="1" applyFill="1" applyBorder="1" applyAlignment="1" applyProtection="1">
      <alignment horizontal="justify" vertical="top" wrapText="1"/>
    </xf>
    <xf numFmtId="9" fontId="8" fillId="9" borderId="37" xfId="30" applyFont="1" applyFill="1" applyBorder="1" applyAlignment="1" applyProtection="1">
      <alignment horizontal="justify" vertical="top" wrapText="1"/>
    </xf>
    <xf numFmtId="9" fontId="8" fillId="9" borderId="47" xfId="30" applyFont="1" applyFill="1" applyBorder="1" applyAlignment="1" applyProtection="1">
      <alignment horizontal="justify" vertical="top" wrapText="1"/>
    </xf>
    <xf numFmtId="9" fontId="8" fillId="9" borderId="48" xfId="30" applyFont="1" applyFill="1" applyBorder="1" applyAlignment="1" applyProtection="1">
      <alignment horizontal="justify" vertical="top" wrapText="1"/>
    </xf>
    <xf numFmtId="0" fontId="9" fillId="13" borderId="22" xfId="22" applyFont="1" applyFill="1" applyBorder="1" applyAlignment="1">
      <alignment horizontal="center" vertical="center" wrapText="1"/>
    </xf>
    <xf numFmtId="0" fontId="9" fillId="9" borderId="20" xfId="22" applyFont="1" applyFill="1" applyBorder="1" applyAlignment="1">
      <alignment horizontal="center" vertical="center" wrapText="1"/>
    </xf>
    <xf numFmtId="0" fontId="9" fillId="9" borderId="21" xfId="22" applyFont="1" applyFill="1" applyBorder="1" applyAlignment="1">
      <alignment horizontal="center" vertical="center" wrapText="1"/>
    </xf>
    <xf numFmtId="0" fontId="9" fillId="9" borderId="22" xfId="22" applyFont="1" applyFill="1" applyBorder="1" applyAlignment="1">
      <alignment horizontal="center" vertical="center" wrapText="1"/>
    </xf>
    <xf numFmtId="0" fontId="9" fillId="13" borderId="16" xfId="22" applyFont="1" applyFill="1" applyBorder="1" applyAlignment="1">
      <alignment horizontal="center" vertical="center" wrapText="1"/>
    </xf>
    <xf numFmtId="0" fontId="8" fillId="13" borderId="6" xfId="22" applyFont="1" applyFill="1" applyBorder="1" applyAlignment="1">
      <alignment horizontal="center" vertical="center" wrapText="1"/>
    </xf>
    <xf numFmtId="0" fontId="9" fillId="13" borderId="3" xfId="22" applyFont="1" applyFill="1" applyBorder="1" applyAlignment="1">
      <alignment horizontal="center" vertical="center" wrapText="1"/>
    </xf>
    <xf numFmtId="0" fontId="9" fillId="13" borderId="70" xfId="22" applyFont="1" applyFill="1" applyBorder="1" applyAlignment="1">
      <alignment horizontal="center" vertical="center" wrapText="1"/>
    </xf>
    <xf numFmtId="0" fontId="9" fillId="13" borderId="35" xfId="22" applyFont="1" applyFill="1" applyBorder="1" applyAlignment="1">
      <alignment horizontal="left" vertical="center" wrapText="1"/>
    </xf>
    <xf numFmtId="0" fontId="9" fillId="13" borderId="37" xfId="22" applyFont="1" applyFill="1" applyBorder="1" applyAlignment="1">
      <alignment horizontal="left" vertical="center" wrapText="1"/>
    </xf>
    <xf numFmtId="0" fontId="9" fillId="13" borderId="1" xfId="22" applyFont="1" applyFill="1" applyBorder="1" applyAlignment="1">
      <alignment horizontal="left" vertical="center" wrapText="1"/>
    </xf>
    <xf numFmtId="0" fontId="9" fillId="13" borderId="2" xfId="22" applyFont="1" applyFill="1" applyBorder="1" applyAlignment="1">
      <alignment horizontal="left" vertical="center" wrapText="1"/>
    </xf>
    <xf numFmtId="0" fontId="9" fillId="13" borderId="47" xfId="22" applyFont="1" applyFill="1" applyBorder="1" applyAlignment="1">
      <alignment horizontal="left" vertical="center" wrapText="1"/>
    </xf>
    <xf numFmtId="0" fontId="9" fillId="13" borderId="48" xfId="22" applyFont="1" applyFill="1" applyBorder="1" applyAlignment="1">
      <alignment horizontal="left" vertical="center" wrapText="1"/>
    </xf>
    <xf numFmtId="0" fontId="9" fillId="13" borderId="36" xfId="22" applyFont="1" applyFill="1" applyBorder="1" applyAlignment="1">
      <alignment horizontal="left" vertical="center" wrapText="1"/>
    </xf>
    <xf numFmtId="0" fontId="9" fillId="13" borderId="0" xfId="22" applyFont="1" applyFill="1" applyAlignment="1">
      <alignment horizontal="left" vertical="center" wrapText="1"/>
    </xf>
    <xf numFmtId="0" fontId="9" fillId="13" borderId="45" xfId="22" applyFont="1" applyFill="1" applyBorder="1" applyAlignment="1">
      <alignment horizontal="left" vertical="center" wrapText="1"/>
    </xf>
    <xf numFmtId="0" fontId="9" fillId="13" borderId="32" xfId="22" applyFont="1" applyFill="1" applyBorder="1" applyAlignment="1">
      <alignment horizontal="left" vertical="center" wrapText="1"/>
    </xf>
    <xf numFmtId="0" fontId="9" fillId="13" borderId="34" xfId="22" applyFont="1" applyFill="1" applyBorder="1" applyAlignment="1">
      <alignment horizontal="left" vertical="center" wrapText="1"/>
    </xf>
    <xf numFmtId="0" fontId="29" fillId="0" borderId="49" xfId="0" applyFont="1" applyBorder="1" applyAlignment="1">
      <alignment horizontal="center" vertical="center"/>
    </xf>
    <xf numFmtId="0" fontId="29" fillId="0" borderId="50" xfId="0" applyFont="1" applyBorder="1" applyAlignment="1">
      <alignment horizontal="center" vertical="center"/>
    </xf>
    <xf numFmtId="0" fontId="9" fillId="0" borderId="1" xfId="22" applyFont="1" applyBorder="1" applyAlignment="1">
      <alignment horizontal="center" vertical="center" wrapText="1"/>
    </xf>
    <xf numFmtId="0" fontId="9" fillId="0" borderId="0" xfId="22" applyFont="1" applyAlignment="1">
      <alignment horizontal="center" vertical="center" wrapText="1"/>
    </xf>
    <xf numFmtId="0" fontId="9" fillId="0" borderId="2" xfId="22" applyFont="1" applyBorder="1" applyAlignment="1">
      <alignment horizontal="center" vertical="center" wrapText="1"/>
    </xf>
    <xf numFmtId="0" fontId="9" fillId="0" borderId="47" xfId="22" applyFont="1" applyBorder="1" applyAlignment="1">
      <alignment horizontal="center" vertical="center" wrapText="1"/>
    </xf>
    <xf numFmtId="0" fontId="9" fillId="0" borderId="45" xfId="22" applyFont="1" applyBorder="1" applyAlignment="1">
      <alignment horizontal="center" vertical="center" wrapText="1"/>
    </xf>
    <xf numFmtId="0" fontId="9" fillId="0" borderId="48" xfId="22" applyFont="1" applyBorder="1" applyAlignment="1">
      <alignment horizontal="center" vertical="center" wrapText="1"/>
    </xf>
    <xf numFmtId="0" fontId="9" fillId="0" borderId="32" xfId="22" applyFont="1" applyBorder="1" applyAlignment="1">
      <alignment horizontal="center" vertical="center" wrapText="1"/>
    </xf>
    <xf numFmtId="0" fontId="9" fillId="0" borderId="33" xfId="22" applyFont="1" applyBorder="1" applyAlignment="1">
      <alignment horizontal="center" vertical="center" wrapText="1"/>
    </xf>
    <xf numFmtId="0" fontId="9" fillId="0" borderId="34" xfId="22" applyFont="1" applyBorder="1" applyAlignment="1">
      <alignment horizontal="center" vertical="center" wrapText="1"/>
    </xf>
    <xf numFmtId="0" fontId="29" fillId="0" borderId="49" xfId="0" applyFont="1" applyBorder="1" applyAlignment="1">
      <alignment horizontal="center" vertical="center" wrapText="1"/>
    </xf>
    <xf numFmtId="0" fontId="29" fillId="0" borderId="50" xfId="0" applyFont="1" applyBorder="1" applyAlignment="1">
      <alignment horizontal="center" vertical="center" wrapText="1"/>
    </xf>
    <xf numFmtId="0" fontId="0" fillId="0" borderId="51" xfId="0" applyBorder="1" applyAlignment="1">
      <alignment horizontal="center" vertical="center"/>
    </xf>
    <xf numFmtId="0" fontId="0" fillId="0" borderId="52" xfId="0" applyBorder="1" applyAlignment="1">
      <alignment horizontal="center" vertical="center"/>
    </xf>
    <xf numFmtId="0" fontId="29" fillId="0" borderId="53" xfId="0" applyFont="1" applyBorder="1" applyAlignment="1">
      <alignment horizontal="center" vertical="center" wrapText="1"/>
    </xf>
    <xf numFmtId="0" fontId="29" fillId="0" borderId="54" xfId="0" applyFont="1" applyBorder="1" applyAlignment="1">
      <alignment horizontal="center" vertical="center" wrapText="1"/>
    </xf>
    <xf numFmtId="0" fontId="0" fillId="0" borderId="53" xfId="0" applyBorder="1" applyAlignment="1">
      <alignment horizontal="center" vertical="center"/>
    </xf>
    <xf numFmtId="0" fontId="0" fillId="0" borderId="54" xfId="0" applyBorder="1" applyAlignment="1">
      <alignment horizontal="center" vertical="center"/>
    </xf>
    <xf numFmtId="14" fontId="35" fillId="0" borderId="35" xfId="0" applyNumberFormat="1" applyFont="1" applyBorder="1" applyAlignment="1">
      <alignment horizontal="center" vertical="center"/>
    </xf>
    <xf numFmtId="0" fontId="35" fillId="0" borderId="37" xfId="0" applyFont="1" applyBorder="1" applyAlignment="1">
      <alignment horizontal="center"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47" xfId="0" applyFont="1" applyBorder="1" applyAlignment="1">
      <alignment horizontal="center" vertical="center"/>
    </xf>
    <xf numFmtId="0" fontId="35" fillId="0" borderId="48" xfId="0" applyFont="1" applyBorder="1" applyAlignment="1">
      <alignment horizontal="center" vertical="center"/>
    </xf>
    <xf numFmtId="0" fontId="9" fillId="13" borderId="32" xfId="22" applyFont="1" applyFill="1" applyBorder="1" applyAlignment="1">
      <alignment horizontal="center" vertical="center" wrapText="1"/>
    </xf>
    <xf numFmtId="0" fontId="9" fillId="13" borderId="34" xfId="22" applyFont="1" applyFill="1" applyBorder="1" applyAlignment="1">
      <alignment horizontal="center" vertical="center" wrapText="1"/>
    </xf>
    <xf numFmtId="0" fontId="38" fillId="0" borderId="55" xfId="0" applyFont="1" applyBorder="1" applyAlignment="1">
      <alignment horizontal="center" vertical="center"/>
    </xf>
    <xf numFmtId="0" fontId="38" fillId="0" borderId="56" xfId="0" applyFont="1" applyBorder="1" applyAlignment="1">
      <alignment horizontal="center" vertical="center"/>
    </xf>
    <xf numFmtId="0" fontId="38" fillId="0" borderId="57" xfId="0" applyFont="1" applyBorder="1" applyAlignment="1">
      <alignment horizontal="center" vertical="center"/>
    </xf>
    <xf numFmtId="0" fontId="29" fillId="0" borderId="51" xfId="0" applyFont="1" applyBorder="1" applyAlignment="1">
      <alignment horizontal="center" vertical="center" wrapText="1"/>
    </xf>
    <xf numFmtId="0" fontId="29" fillId="0" borderId="52" xfId="0" applyFont="1" applyBorder="1" applyAlignment="1">
      <alignment horizontal="center" vertical="center" wrapText="1"/>
    </xf>
    <xf numFmtId="0" fontId="8" fillId="0" borderId="35"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47" xfId="22" applyFont="1" applyBorder="1" applyAlignment="1">
      <alignment horizontal="center" vertical="center" wrapText="1"/>
    </xf>
    <xf numFmtId="0" fontId="9" fillId="0" borderId="24" xfId="22" applyFont="1" applyBorder="1" applyAlignment="1">
      <alignment horizontal="center" vertical="center"/>
    </xf>
    <xf numFmtId="0" fontId="9" fillId="0" borderId="25" xfId="22" applyFont="1" applyBorder="1" applyAlignment="1">
      <alignment horizontal="center" vertical="center"/>
    </xf>
    <xf numFmtId="0" fontId="9" fillId="0" borderId="26" xfId="22" applyFont="1" applyBorder="1" applyAlignment="1">
      <alignment horizontal="center" vertical="center"/>
    </xf>
    <xf numFmtId="0" fontId="9" fillId="0" borderId="20" xfId="22" applyFont="1" applyBorder="1" applyAlignment="1">
      <alignment horizontal="center" vertical="center" wrapText="1"/>
    </xf>
    <xf numFmtId="0" fontId="9" fillId="0" borderId="21" xfId="22" applyFont="1" applyBorder="1" applyAlignment="1">
      <alignment horizontal="center" vertical="center" wrapText="1"/>
    </xf>
    <xf numFmtId="0" fontId="9" fillId="0" borderId="22" xfId="22" applyFont="1" applyBorder="1" applyAlignment="1">
      <alignment horizontal="center" vertical="center" wrapText="1"/>
    </xf>
    <xf numFmtId="0" fontId="9" fillId="0" borderId="23" xfId="22" applyFont="1" applyBorder="1" applyAlignment="1">
      <alignment horizontal="center" vertical="center" wrapText="1"/>
    </xf>
    <xf numFmtId="0" fontId="9" fillId="0" borderId="5" xfId="22" applyFont="1" applyBorder="1" applyAlignment="1">
      <alignment horizontal="center" vertical="center" wrapText="1"/>
    </xf>
    <xf numFmtId="0" fontId="9" fillId="0" borderId="28" xfId="22" applyFont="1" applyBorder="1" applyAlignment="1">
      <alignment horizontal="center" vertical="center" wrapText="1"/>
    </xf>
    <xf numFmtId="0" fontId="15" fillId="0" borderId="32" xfId="0" applyFont="1" applyBorder="1" applyAlignment="1">
      <alignment horizontal="left" vertical="center" wrapText="1"/>
    </xf>
    <xf numFmtId="0" fontId="15" fillId="0" borderId="33" xfId="0" applyFont="1" applyBorder="1" applyAlignment="1">
      <alignment horizontal="left" vertical="center" wrapText="1"/>
    </xf>
    <xf numFmtId="0" fontId="15" fillId="0" borderId="34" xfId="0" applyFont="1" applyBorder="1" applyAlignment="1">
      <alignment horizontal="left" vertical="center" wrapText="1"/>
    </xf>
    <xf numFmtId="0" fontId="37" fillId="0" borderId="32" xfId="0" applyFont="1" applyBorder="1" applyAlignment="1">
      <alignment horizontal="left" vertical="center" wrapText="1"/>
    </xf>
    <xf numFmtId="0" fontId="37" fillId="0" borderId="33" xfId="0" applyFont="1" applyBorder="1" applyAlignment="1">
      <alignment horizontal="left" vertical="center" wrapText="1"/>
    </xf>
    <xf numFmtId="0" fontId="37" fillId="0" borderId="34" xfId="0" applyFont="1" applyBorder="1" applyAlignment="1">
      <alignment horizontal="left" vertical="center" wrapText="1"/>
    </xf>
    <xf numFmtId="0" fontId="31" fillId="0" borderId="5" xfId="22" applyFont="1" applyBorder="1" applyAlignment="1">
      <alignment horizontal="center" vertical="center" wrapText="1"/>
    </xf>
    <xf numFmtId="0" fontId="31" fillId="0" borderId="28" xfId="22" applyFont="1" applyBorder="1" applyAlignment="1">
      <alignment horizontal="center" vertical="center" wrapText="1"/>
    </xf>
    <xf numFmtId="0" fontId="9" fillId="13" borderId="47" xfId="22" applyFont="1" applyFill="1" applyBorder="1" applyAlignment="1">
      <alignment horizontal="center" vertical="center" wrapText="1"/>
    </xf>
    <xf numFmtId="0" fontId="9" fillId="13" borderId="45" xfId="22" applyFont="1" applyFill="1" applyBorder="1" applyAlignment="1">
      <alignment horizontal="center" vertical="center" wrapText="1"/>
    </xf>
    <xf numFmtId="0" fontId="9" fillId="13" borderId="48" xfId="22" applyFont="1" applyFill="1" applyBorder="1" applyAlignment="1">
      <alignment horizontal="center" vertical="center" wrapText="1"/>
    </xf>
    <xf numFmtId="0" fontId="9" fillId="13" borderId="33" xfId="22" applyFont="1" applyFill="1" applyBorder="1" applyAlignment="1">
      <alignment horizontal="center" vertical="center" wrapText="1"/>
    </xf>
    <xf numFmtId="0" fontId="9" fillId="0" borderId="24" xfId="22" applyFont="1" applyBorder="1" applyAlignment="1">
      <alignment horizontal="center" vertical="center" wrapText="1"/>
    </xf>
    <xf numFmtId="0" fontId="9" fillId="0" borderId="25" xfId="22" applyFont="1" applyBorder="1" applyAlignment="1">
      <alignment horizontal="center" vertical="center" wrapText="1"/>
    </xf>
    <xf numFmtId="0" fontId="9" fillId="0" borderId="26" xfId="22" applyFont="1" applyBorder="1" applyAlignment="1">
      <alignment horizontal="center" vertical="center" wrapText="1"/>
    </xf>
    <xf numFmtId="3" fontId="9" fillId="0" borderId="5" xfId="22" applyNumberFormat="1" applyFont="1" applyBorder="1" applyAlignment="1">
      <alignment horizontal="center" vertical="center" wrapText="1"/>
    </xf>
    <xf numFmtId="0" fontId="9" fillId="9" borderId="45" xfId="22" applyFont="1" applyFill="1" applyBorder="1" applyAlignment="1">
      <alignment horizontal="left" vertical="center" wrapText="1"/>
    </xf>
    <xf numFmtId="0" fontId="41" fillId="9" borderId="29" xfId="34" applyNumberFormat="1" applyFill="1" applyBorder="1" applyAlignment="1">
      <alignment horizontal="center" vertical="center" wrapText="1"/>
    </xf>
    <xf numFmtId="0" fontId="31" fillId="9" borderId="7" xfId="22" applyFont="1" applyFill="1" applyBorder="1" applyAlignment="1">
      <alignment horizontal="center" vertical="center" wrapText="1"/>
    </xf>
    <xf numFmtId="0" fontId="31" fillId="9" borderId="59" xfId="22" applyFont="1" applyFill="1" applyBorder="1" applyAlignment="1">
      <alignment horizontal="center" vertical="center" wrapText="1"/>
    </xf>
    <xf numFmtId="0" fontId="31" fillId="9" borderId="15" xfId="22" applyFont="1" applyFill="1" applyBorder="1" applyAlignment="1">
      <alignment horizontal="center" vertical="center" wrapText="1"/>
    </xf>
    <xf numFmtId="0" fontId="31" fillId="9" borderId="10" xfId="22" applyFont="1" applyFill="1" applyBorder="1" applyAlignment="1">
      <alignment horizontal="center" vertical="center" wrapText="1"/>
    </xf>
    <xf numFmtId="0" fontId="31" fillId="9" borderId="60" xfId="22" applyFont="1" applyFill="1" applyBorder="1" applyAlignment="1">
      <alignment horizontal="center" vertical="center" wrapText="1"/>
    </xf>
    <xf numFmtId="2" fontId="8" fillId="0" borderId="3" xfId="22" applyNumberFormat="1" applyFont="1" applyBorder="1" applyAlignment="1">
      <alignment horizontal="center" vertical="center" wrapText="1"/>
    </xf>
    <xf numFmtId="2" fontId="8" fillId="0" borderId="4" xfId="22" applyNumberFormat="1" applyFont="1" applyBorder="1" applyAlignment="1">
      <alignment horizontal="center" vertical="center" wrapText="1"/>
    </xf>
    <xf numFmtId="2" fontId="8" fillId="0" borderId="23" xfId="22" applyNumberFormat="1" applyFont="1" applyBorder="1" applyAlignment="1">
      <alignment horizontal="justify" vertical="center" wrapText="1"/>
    </xf>
    <xf numFmtId="9" fontId="8" fillId="9" borderId="29" xfId="22" applyNumberFormat="1" applyFont="1" applyFill="1" applyBorder="1" applyAlignment="1">
      <alignment horizontal="left" vertical="center" wrapText="1"/>
    </xf>
    <xf numFmtId="9" fontId="8" fillId="9" borderId="7" xfId="22" applyNumberFormat="1" applyFont="1" applyFill="1" applyBorder="1" applyAlignment="1">
      <alignment horizontal="left" vertical="center" wrapText="1"/>
    </xf>
    <xf numFmtId="9" fontId="8" fillId="9" borderId="8" xfId="22" applyNumberFormat="1" applyFont="1" applyFill="1" applyBorder="1" applyAlignment="1">
      <alignment horizontal="left" vertical="center" wrapText="1"/>
    </xf>
    <xf numFmtId="9" fontId="8" fillId="9" borderId="15" xfId="22" applyNumberFormat="1" applyFont="1" applyFill="1" applyBorder="1" applyAlignment="1">
      <alignment horizontal="left" vertical="center" wrapText="1"/>
    </xf>
    <xf numFmtId="9" fontId="8" fillId="9" borderId="10" xfId="22" applyNumberFormat="1" applyFont="1" applyFill="1" applyBorder="1" applyAlignment="1">
      <alignment horizontal="left" vertical="center" wrapText="1"/>
    </xf>
    <xf numFmtId="9" fontId="8" fillId="9" borderId="11" xfId="22" applyNumberFormat="1" applyFont="1" applyFill="1" applyBorder="1" applyAlignment="1">
      <alignment horizontal="left" vertical="center" wrapText="1"/>
    </xf>
    <xf numFmtId="2" fontId="8" fillId="0" borderId="58" xfId="22" applyNumberFormat="1" applyFont="1" applyBorder="1" applyAlignment="1">
      <alignment horizontal="left" vertical="center" wrapText="1"/>
    </xf>
    <xf numFmtId="2" fontId="8" fillId="0" borderId="14" xfId="22" applyNumberFormat="1" applyFont="1" applyBorder="1" applyAlignment="1">
      <alignment horizontal="left" vertical="center" wrapText="1"/>
    </xf>
    <xf numFmtId="9" fontId="31" fillId="9" borderId="7" xfId="22" applyNumberFormat="1" applyFont="1" applyFill="1" applyBorder="1" applyAlignment="1">
      <alignment horizontal="left" vertical="center" wrapText="1"/>
    </xf>
    <xf numFmtId="9" fontId="31" fillId="9" borderId="8" xfId="22" applyNumberFormat="1" applyFont="1" applyFill="1" applyBorder="1" applyAlignment="1">
      <alignment horizontal="left" vertical="center" wrapText="1"/>
    </xf>
    <xf numFmtId="9" fontId="31" fillId="9" borderId="15" xfId="22" applyNumberFormat="1" applyFont="1" applyFill="1" applyBorder="1" applyAlignment="1">
      <alignment horizontal="left" vertical="center" wrapText="1"/>
    </xf>
    <xf numFmtId="9" fontId="31" fillId="9" borderId="10" xfId="22" applyNumberFormat="1" applyFont="1" applyFill="1" applyBorder="1" applyAlignment="1">
      <alignment horizontal="left" vertical="center" wrapText="1"/>
    </xf>
    <xf numFmtId="9" fontId="31" fillId="9" borderId="11" xfId="22" applyNumberFormat="1" applyFont="1" applyFill="1" applyBorder="1" applyAlignment="1">
      <alignment horizontal="left" vertical="center" wrapText="1"/>
    </xf>
    <xf numFmtId="2" fontId="8" fillId="0" borderId="13" xfId="22" applyNumberFormat="1" applyFont="1" applyBorder="1" applyAlignment="1">
      <alignment horizontal="left" vertical="center" wrapText="1"/>
    </xf>
    <xf numFmtId="0" fontId="8" fillId="9" borderId="3" xfId="22" applyFont="1" applyFill="1" applyBorder="1" applyAlignment="1">
      <alignment horizontal="center" vertical="center" wrapText="1"/>
    </xf>
    <xf numFmtId="0" fontId="8" fillId="9" borderId="19" xfId="22" applyFont="1" applyFill="1" applyBorder="1" applyAlignment="1">
      <alignment horizontal="center" vertical="center" wrapText="1"/>
    </xf>
    <xf numFmtId="9" fontId="8" fillId="9" borderId="29" xfId="30" applyFont="1" applyFill="1" applyBorder="1" applyAlignment="1" applyProtection="1">
      <alignment horizontal="left" vertical="top" wrapText="1"/>
    </xf>
    <xf numFmtId="9" fontId="8" fillId="9" borderId="7" xfId="30" applyFont="1" applyFill="1" applyBorder="1" applyAlignment="1" applyProtection="1">
      <alignment horizontal="left" vertical="top" wrapText="1"/>
    </xf>
    <xf numFmtId="9" fontId="8" fillId="9" borderId="8" xfId="30" applyFont="1" applyFill="1" applyBorder="1" applyAlignment="1" applyProtection="1">
      <alignment horizontal="left" vertical="top" wrapText="1"/>
    </xf>
    <xf numFmtId="9" fontId="8" fillId="9" borderId="44" xfId="30" applyFont="1" applyFill="1" applyBorder="1" applyAlignment="1" applyProtection="1">
      <alignment horizontal="left" vertical="top" wrapText="1"/>
    </xf>
    <xf numFmtId="9" fontId="8" fillId="9" borderId="45" xfId="30" applyFont="1" applyFill="1" applyBorder="1" applyAlignment="1" applyProtection="1">
      <alignment horizontal="left" vertical="top" wrapText="1"/>
    </xf>
    <xf numFmtId="9" fontId="8" fillId="9" borderId="46" xfId="30" applyFont="1" applyFill="1" applyBorder="1" applyAlignment="1" applyProtection="1">
      <alignment horizontal="left" vertical="top" wrapText="1"/>
    </xf>
    <xf numFmtId="9" fontId="8" fillId="9" borderId="6" xfId="30" applyFont="1" applyFill="1" applyBorder="1" applyAlignment="1" applyProtection="1">
      <alignment vertical="top" wrapText="1"/>
    </xf>
    <xf numFmtId="9" fontId="8" fillId="9" borderId="5" xfId="30" applyFont="1" applyFill="1" applyBorder="1" applyAlignment="1" applyProtection="1">
      <alignment vertical="top" wrapText="1"/>
    </xf>
    <xf numFmtId="9" fontId="8" fillId="9" borderId="16" xfId="30" applyFont="1" applyFill="1" applyBorder="1" applyAlignment="1" applyProtection="1">
      <alignment vertical="top" wrapText="1"/>
    </xf>
    <xf numFmtId="9" fontId="8" fillId="9" borderId="28" xfId="30" applyFont="1" applyFill="1" applyBorder="1" applyAlignment="1" applyProtection="1">
      <alignment vertical="top" wrapText="1"/>
    </xf>
    <xf numFmtId="2" fontId="8" fillId="9" borderId="13" xfId="22" applyNumberFormat="1" applyFont="1" applyFill="1" applyBorder="1" applyAlignment="1">
      <alignment horizontal="justify" vertical="center" wrapText="1"/>
    </xf>
    <xf numFmtId="9" fontId="8" fillId="9" borderId="29" xfId="22" applyNumberFormat="1" applyFont="1" applyFill="1" applyBorder="1" applyAlignment="1">
      <alignment horizontal="left" vertical="top" wrapText="1"/>
    </xf>
    <xf numFmtId="9" fontId="8" fillId="9" borderId="7" xfId="22" applyNumberFormat="1" applyFont="1" applyFill="1" applyBorder="1" applyAlignment="1">
      <alignment horizontal="left" vertical="top" wrapText="1"/>
    </xf>
    <xf numFmtId="9" fontId="8" fillId="9" borderId="8" xfId="22" applyNumberFormat="1" applyFont="1" applyFill="1" applyBorder="1" applyAlignment="1">
      <alignment horizontal="left" vertical="top" wrapText="1"/>
    </xf>
    <xf numFmtId="9" fontId="8" fillId="9" borderId="15" xfId="22" applyNumberFormat="1" applyFont="1" applyFill="1" applyBorder="1" applyAlignment="1">
      <alignment horizontal="left" vertical="top" wrapText="1"/>
    </xf>
    <xf numFmtId="9" fontId="8" fillId="9" borderId="10" xfId="22" applyNumberFormat="1" applyFont="1" applyFill="1" applyBorder="1" applyAlignment="1">
      <alignment horizontal="left" vertical="top" wrapText="1"/>
    </xf>
    <xf numFmtId="9" fontId="8" fillId="9" borderId="11" xfId="22" applyNumberFormat="1" applyFont="1" applyFill="1" applyBorder="1" applyAlignment="1">
      <alignment horizontal="left" vertical="top" wrapText="1"/>
    </xf>
    <xf numFmtId="0" fontId="30" fillId="9" borderId="23" xfId="0" applyFont="1" applyFill="1" applyBorder="1" applyAlignment="1">
      <alignment horizontal="justify" vertical="center" wrapText="1"/>
    </xf>
    <xf numFmtId="2" fontId="8" fillId="9" borderId="14" xfId="22" applyNumberFormat="1" applyFont="1" applyFill="1" applyBorder="1" applyAlignment="1">
      <alignment horizontal="justify" vertical="center" wrapText="1"/>
    </xf>
    <xf numFmtId="9" fontId="8" fillId="9" borderId="6" xfId="30" applyFont="1" applyFill="1" applyBorder="1" applyAlignment="1" applyProtection="1">
      <alignment horizontal="left" vertical="top" wrapText="1"/>
    </xf>
    <xf numFmtId="9" fontId="8" fillId="9" borderId="16" xfId="30" applyFont="1" applyFill="1" applyBorder="1" applyAlignment="1" applyProtection="1">
      <alignment horizontal="left" vertical="top" wrapText="1"/>
    </xf>
    <xf numFmtId="9" fontId="8" fillId="9" borderId="5" xfId="30" applyFont="1" applyFill="1" applyBorder="1" applyAlignment="1" applyProtection="1">
      <alignment horizontal="left" vertical="top" wrapText="1"/>
    </xf>
    <xf numFmtId="9" fontId="8" fillId="9" borderId="28" xfId="30" applyFont="1" applyFill="1" applyBorder="1" applyAlignment="1" applyProtection="1">
      <alignment horizontal="left" vertical="top" wrapText="1"/>
    </xf>
    <xf numFmtId="2" fontId="8" fillId="0" borderId="69" xfId="22" applyNumberFormat="1" applyFont="1" applyBorder="1" applyAlignment="1">
      <alignment horizontal="justify" vertical="center" wrapText="1"/>
    </xf>
    <xf numFmtId="2" fontId="8" fillId="0" borderId="18" xfId="22" applyNumberFormat="1" applyFont="1" applyBorder="1" applyAlignment="1">
      <alignment horizontal="justify" vertical="center" wrapText="1"/>
    </xf>
    <xf numFmtId="9" fontId="8" fillId="9" borderId="59" xfId="30" applyFont="1" applyFill="1" applyBorder="1" applyAlignment="1" applyProtection="1">
      <alignment horizontal="left" vertical="top" wrapText="1"/>
    </xf>
    <xf numFmtId="9" fontId="8" fillId="9" borderId="48" xfId="30" applyFont="1" applyFill="1" applyBorder="1" applyAlignment="1" applyProtection="1">
      <alignment horizontal="left" vertical="top" wrapText="1"/>
    </xf>
    <xf numFmtId="0" fontId="8" fillId="0" borderId="3" xfId="22" applyFont="1" applyBorder="1" applyAlignment="1">
      <alignment horizontal="center" vertical="center" wrapText="1"/>
    </xf>
    <xf numFmtId="0" fontId="8" fillId="0" borderId="19" xfId="22" applyFont="1" applyBorder="1" applyAlignment="1">
      <alignment horizontal="center" vertical="center" wrapText="1"/>
    </xf>
    <xf numFmtId="9" fontId="8" fillId="9" borderId="29" xfId="30" applyFont="1" applyFill="1" applyBorder="1" applyAlignment="1" applyProtection="1">
      <alignment horizontal="left" vertical="center" wrapText="1"/>
    </xf>
    <xf numFmtId="9" fontId="8" fillId="9" borderId="7" xfId="30" applyFont="1" applyFill="1" applyBorder="1" applyAlignment="1" applyProtection="1">
      <alignment horizontal="left" vertical="center" wrapText="1"/>
    </xf>
    <xf numFmtId="9" fontId="8" fillId="9" borderId="8" xfId="30" applyFont="1" applyFill="1" applyBorder="1" applyAlignment="1" applyProtection="1">
      <alignment horizontal="left" vertical="center" wrapText="1"/>
    </xf>
    <xf numFmtId="9" fontId="8" fillId="9" borderId="44" xfId="30" applyFont="1" applyFill="1" applyBorder="1" applyAlignment="1" applyProtection="1">
      <alignment horizontal="left" vertical="center" wrapText="1"/>
    </xf>
    <xf numFmtId="9" fontId="8" fillId="9" borderId="45" xfId="30" applyFont="1" applyFill="1" applyBorder="1" applyAlignment="1" applyProtection="1">
      <alignment horizontal="left" vertical="center" wrapText="1"/>
    </xf>
    <xf numFmtId="9" fontId="8" fillId="9" borderId="46" xfId="30" applyFont="1" applyFill="1" applyBorder="1" applyAlignment="1" applyProtection="1">
      <alignment horizontal="left" vertical="center" wrapText="1"/>
    </xf>
    <xf numFmtId="9" fontId="8" fillId="0" borderId="29" xfId="30" applyFont="1" applyFill="1" applyBorder="1" applyAlignment="1" applyProtection="1">
      <alignment horizontal="justify" vertical="top" wrapText="1"/>
    </xf>
    <xf numFmtId="9" fontId="8" fillId="0" borderId="7" xfId="30" applyFont="1" applyFill="1" applyBorder="1" applyAlignment="1" applyProtection="1">
      <alignment horizontal="justify" vertical="top" wrapText="1"/>
    </xf>
    <xf numFmtId="9" fontId="8" fillId="0" borderId="8" xfId="30" applyFont="1" applyFill="1" applyBorder="1" applyAlignment="1" applyProtection="1">
      <alignment horizontal="justify" vertical="top" wrapText="1"/>
    </xf>
    <xf numFmtId="9" fontId="8" fillId="0" borderId="44" xfId="30" applyFont="1" applyFill="1" applyBorder="1" applyAlignment="1" applyProtection="1">
      <alignment horizontal="justify" vertical="top" wrapText="1"/>
    </xf>
    <xf numFmtId="9" fontId="8" fillId="0" borderId="45" xfId="30" applyFont="1" applyFill="1" applyBorder="1" applyAlignment="1" applyProtection="1">
      <alignment horizontal="justify" vertical="top" wrapText="1"/>
    </xf>
    <xf numFmtId="9" fontId="8" fillId="0" borderId="46" xfId="30" applyFont="1" applyFill="1" applyBorder="1" applyAlignment="1" applyProtection="1">
      <alignment horizontal="justify" vertical="top" wrapText="1"/>
    </xf>
    <xf numFmtId="9" fontId="8" fillId="0" borderId="29" xfId="22" applyNumberFormat="1" applyFont="1" applyBorder="1" applyAlignment="1">
      <alignment horizontal="justify" vertical="center" wrapText="1"/>
    </xf>
    <xf numFmtId="9" fontId="8" fillId="0" borderId="7" xfId="22" applyNumberFormat="1" applyFont="1" applyBorder="1" applyAlignment="1">
      <alignment horizontal="justify" vertical="center" wrapText="1"/>
    </xf>
    <xf numFmtId="9" fontId="8" fillId="0" borderId="8" xfId="22" applyNumberFormat="1" applyFont="1" applyBorder="1" applyAlignment="1">
      <alignment horizontal="justify" vertical="center" wrapText="1"/>
    </xf>
    <xf numFmtId="9" fontId="8" fillId="0" borderId="15" xfId="22" applyNumberFormat="1" applyFont="1" applyBorder="1" applyAlignment="1">
      <alignment horizontal="justify" vertical="center" wrapText="1"/>
    </xf>
    <xf numFmtId="9" fontId="8" fillId="0" borderId="10" xfId="22" applyNumberFormat="1" applyFont="1" applyBorder="1" applyAlignment="1">
      <alignment horizontal="justify" vertical="center" wrapText="1"/>
    </xf>
    <xf numFmtId="9" fontId="8" fillId="0" borderId="11" xfId="22" applyNumberFormat="1" applyFont="1" applyBorder="1" applyAlignment="1">
      <alignment horizontal="justify" vertical="center" wrapText="1"/>
    </xf>
    <xf numFmtId="9" fontId="8" fillId="0" borderId="6" xfId="30" applyFont="1" applyFill="1" applyBorder="1" applyAlignment="1" applyProtection="1">
      <alignment horizontal="justify" vertical="top" wrapText="1"/>
    </xf>
    <xf numFmtId="9" fontId="8" fillId="0" borderId="5" xfId="30" applyFont="1" applyFill="1" applyBorder="1" applyAlignment="1" applyProtection="1">
      <alignment horizontal="justify" vertical="top" wrapText="1"/>
    </xf>
    <xf numFmtId="9" fontId="41" fillId="0" borderId="29" xfId="34" applyNumberFormat="1" applyBorder="1" applyAlignment="1">
      <alignment horizontal="center" vertical="center" wrapText="1"/>
    </xf>
    <xf numFmtId="9" fontId="31" fillId="0" borderId="7" xfId="22" applyNumberFormat="1" applyFont="1" applyBorder="1" applyAlignment="1">
      <alignment horizontal="center" vertical="center" wrapText="1"/>
    </xf>
    <xf numFmtId="9" fontId="31" fillId="0" borderId="59" xfId="22" applyNumberFormat="1" applyFont="1" applyBorder="1" applyAlignment="1">
      <alignment horizontal="center" vertical="center" wrapText="1"/>
    </xf>
    <xf numFmtId="9" fontId="31" fillId="0" borderId="15" xfId="22" applyNumberFormat="1" applyFont="1" applyBorder="1" applyAlignment="1">
      <alignment horizontal="center" vertical="center" wrapText="1"/>
    </xf>
    <xf numFmtId="9" fontId="31" fillId="0" borderId="10" xfId="22" applyNumberFormat="1" applyFont="1" applyBorder="1" applyAlignment="1">
      <alignment horizontal="center" vertical="center" wrapText="1"/>
    </xf>
    <xf numFmtId="9" fontId="31" fillId="0" borderId="60" xfId="22" applyNumberFormat="1" applyFont="1" applyBorder="1" applyAlignment="1">
      <alignment horizontal="center" vertical="center" wrapText="1"/>
    </xf>
    <xf numFmtId="9" fontId="8" fillId="0" borderId="16" xfId="30" applyFont="1" applyFill="1" applyBorder="1" applyAlignment="1" applyProtection="1">
      <alignment horizontal="justify" vertical="top" wrapText="1"/>
    </xf>
    <xf numFmtId="9" fontId="8" fillId="0" borderId="28" xfId="30" applyFont="1" applyFill="1" applyBorder="1" applyAlignment="1" applyProtection="1">
      <alignment horizontal="justify" vertical="top" wrapText="1"/>
    </xf>
    <xf numFmtId="2" fontId="40" fillId="0" borderId="13" xfId="22" applyNumberFormat="1" applyFont="1" applyBorder="1" applyAlignment="1">
      <alignment horizontal="justify" vertical="center" wrapText="1"/>
    </xf>
    <xf numFmtId="2" fontId="40" fillId="0" borderId="23" xfId="22" applyNumberFormat="1" applyFont="1" applyBorder="1" applyAlignment="1">
      <alignment horizontal="justify" vertical="center" wrapText="1"/>
    </xf>
    <xf numFmtId="0" fontId="8" fillId="9" borderId="4" xfId="22" applyFont="1" applyFill="1" applyBorder="1" applyAlignment="1">
      <alignment horizontal="center" vertical="center" wrapText="1"/>
    </xf>
    <xf numFmtId="0" fontId="8" fillId="9" borderId="29" xfId="22" applyFont="1" applyFill="1" applyBorder="1" applyAlignment="1">
      <alignment horizontal="left" vertical="center" wrapText="1"/>
    </xf>
    <xf numFmtId="0" fontId="8" fillId="9" borderId="7" xfId="22" applyFont="1" applyFill="1" applyBorder="1" applyAlignment="1">
      <alignment horizontal="left" vertical="center" wrapText="1"/>
    </xf>
    <xf numFmtId="0" fontId="8" fillId="9" borderId="8" xfId="22" applyFont="1" applyFill="1" applyBorder="1" applyAlignment="1">
      <alignment horizontal="left" vertical="center" wrapText="1"/>
    </xf>
    <xf numFmtId="0" fontId="8" fillId="9" borderId="15" xfId="22" applyFont="1" applyFill="1" applyBorder="1" applyAlignment="1">
      <alignment horizontal="left" vertical="center" wrapText="1"/>
    </xf>
    <xf numFmtId="0" fontId="8" fillId="9" borderId="10" xfId="22" applyFont="1" applyFill="1" applyBorder="1" applyAlignment="1">
      <alignment horizontal="left" vertical="center" wrapText="1"/>
    </xf>
    <xf numFmtId="0" fontId="8" fillId="9" borderId="11" xfId="22" applyFont="1" applyFill="1" applyBorder="1" applyAlignment="1">
      <alignment horizontal="left" vertical="center" wrapText="1"/>
    </xf>
    <xf numFmtId="0" fontId="41" fillId="9" borderId="29" xfId="34" applyFill="1" applyBorder="1" applyAlignment="1">
      <alignment horizontal="center" vertical="center" wrapText="1"/>
    </xf>
    <xf numFmtId="0" fontId="41" fillId="9" borderId="7" xfId="34" applyFill="1" applyBorder="1" applyAlignment="1">
      <alignment horizontal="center" vertical="center" wrapText="1"/>
    </xf>
    <xf numFmtId="0" fontId="41" fillId="9" borderId="59" xfId="34" applyFill="1" applyBorder="1" applyAlignment="1">
      <alignment horizontal="center" vertical="center" wrapText="1"/>
    </xf>
    <xf numFmtId="0" fontId="41" fillId="9" borderId="15" xfId="34" applyFill="1" applyBorder="1" applyAlignment="1">
      <alignment horizontal="center" vertical="center" wrapText="1"/>
    </xf>
    <xf numFmtId="0" fontId="41" fillId="9" borderId="10" xfId="34" applyFill="1" applyBorder="1" applyAlignment="1">
      <alignment horizontal="center" vertical="center" wrapText="1"/>
    </xf>
    <xf numFmtId="0" fontId="41" fillId="9" borderId="60" xfId="34" applyFill="1" applyBorder="1" applyAlignment="1">
      <alignment horizontal="center" vertical="center" wrapText="1"/>
    </xf>
    <xf numFmtId="0" fontId="9" fillId="0" borderId="43" xfId="0" applyFont="1" applyBorder="1" applyAlignment="1">
      <alignment horizontal="left" vertical="center" wrapText="1"/>
    </xf>
    <xf numFmtId="0" fontId="9" fillId="0" borderId="21" xfId="0" applyFont="1" applyBorder="1" applyAlignment="1">
      <alignment horizontal="left" vertical="center" wrapText="1"/>
    </xf>
    <xf numFmtId="0" fontId="9" fillId="0" borderId="39" xfId="0" applyFont="1" applyBorder="1" applyAlignment="1">
      <alignment horizontal="left" vertical="center" wrapText="1"/>
    </xf>
    <xf numFmtId="0" fontId="9" fillId="0" borderId="6" xfId="0" applyFont="1" applyBorder="1" applyAlignment="1">
      <alignment horizontal="left" vertical="center" wrapText="1"/>
    </xf>
    <xf numFmtId="0" fontId="32" fillId="0" borderId="6" xfId="0" applyFont="1" applyBorder="1" applyAlignment="1">
      <alignment horizontal="left" vertical="center" wrapText="1"/>
    </xf>
    <xf numFmtId="0" fontId="32" fillId="0" borderId="15" xfId="0" applyFont="1" applyBorder="1" applyAlignment="1">
      <alignment horizontal="center" vertical="center"/>
    </xf>
    <xf numFmtId="0" fontId="32" fillId="0" borderId="10" xfId="0" applyFont="1" applyBorder="1" applyAlignment="1">
      <alignment horizontal="center" vertical="center"/>
    </xf>
    <xf numFmtId="0" fontId="32" fillId="0" borderId="11" xfId="0" applyFont="1" applyBorder="1" applyAlignment="1">
      <alignment horizontal="center" vertical="center"/>
    </xf>
    <xf numFmtId="0" fontId="32" fillId="0" borderId="12" xfId="0" applyFont="1" applyBorder="1" applyAlignment="1">
      <alignment horizontal="center" vertical="center"/>
    </xf>
    <xf numFmtId="0" fontId="32" fillId="0" borderId="38" xfId="0" applyFont="1" applyBorder="1" applyAlignment="1">
      <alignment horizontal="center" vertical="center"/>
    </xf>
    <xf numFmtId="0" fontId="32" fillId="0" borderId="39" xfId="0" applyFont="1" applyBorder="1" applyAlignment="1">
      <alignment horizontal="center" vertical="center"/>
    </xf>
    <xf numFmtId="0" fontId="32" fillId="0" borderId="29"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9" fillId="9" borderId="6" xfId="22" applyFont="1" applyFill="1" applyBorder="1" applyAlignment="1">
      <alignment horizontal="left" vertical="center" wrapText="1"/>
    </xf>
    <xf numFmtId="0" fontId="32" fillId="12" borderId="6" xfId="22" applyFont="1" applyFill="1" applyBorder="1" applyAlignment="1">
      <alignment horizontal="center" vertical="center" wrapText="1"/>
    </xf>
    <xf numFmtId="0" fontId="9" fillId="12" borderId="6" xfId="22" applyFont="1" applyFill="1" applyBorder="1" applyAlignment="1">
      <alignment horizontal="center" vertical="center" wrapText="1"/>
    </xf>
    <xf numFmtId="14" fontId="39" fillId="0" borderId="6" xfId="0" applyNumberFormat="1" applyFont="1" applyBorder="1" applyAlignment="1">
      <alignment horizontal="center" vertical="center"/>
    </xf>
    <xf numFmtId="0" fontId="39" fillId="0" borderId="6" xfId="0" applyFont="1" applyBorder="1" applyAlignment="1">
      <alignment horizontal="center" vertical="center"/>
    </xf>
    <xf numFmtId="0" fontId="32" fillId="10" borderId="3" xfId="0" applyFont="1" applyFill="1" applyBorder="1" applyAlignment="1">
      <alignment horizontal="center" vertical="center" wrapText="1"/>
    </xf>
    <xf numFmtId="0" fontId="32" fillId="10" borderId="4" xfId="0" applyFont="1" applyFill="1" applyBorder="1" applyAlignment="1">
      <alignment horizontal="center" vertical="center" wrapText="1"/>
    </xf>
    <xf numFmtId="0" fontId="32" fillId="10" borderId="12" xfId="0" applyFont="1" applyFill="1" applyBorder="1" applyAlignment="1">
      <alignment horizontal="center" vertical="center" wrapText="1"/>
    </xf>
    <xf numFmtId="0" fontId="32" fillId="10" borderId="38" xfId="0" applyFont="1" applyFill="1" applyBorder="1" applyAlignment="1">
      <alignment horizontal="center" vertical="center" wrapText="1"/>
    </xf>
    <xf numFmtId="0" fontId="32" fillId="10" borderId="39" xfId="0" applyFont="1" applyFill="1" applyBorder="1" applyAlignment="1">
      <alignment horizontal="center" vertical="center" wrapText="1"/>
    </xf>
    <xf numFmtId="0" fontId="32" fillId="10" borderId="8" xfId="0" applyFont="1" applyFill="1" applyBorder="1" applyAlignment="1">
      <alignment horizontal="center" vertical="center"/>
    </xf>
    <xf numFmtId="0" fontId="32" fillId="10" borderId="9" xfId="0" applyFont="1" applyFill="1" applyBorder="1" applyAlignment="1">
      <alignment horizontal="center" vertical="center"/>
    </xf>
    <xf numFmtId="0" fontId="32" fillId="10" borderId="11" xfId="0" applyFont="1" applyFill="1" applyBorder="1" applyAlignment="1">
      <alignment horizontal="center" vertical="center"/>
    </xf>
    <xf numFmtId="0" fontId="32" fillId="0" borderId="6" xfId="0" applyFont="1" applyBorder="1" applyAlignment="1">
      <alignment horizontal="center" vertical="center" wrapText="1"/>
    </xf>
    <xf numFmtId="0" fontId="32" fillId="10" borderId="12" xfId="0" applyFont="1" applyFill="1" applyBorder="1" applyAlignment="1">
      <alignment horizontal="center" vertical="center"/>
    </xf>
    <xf numFmtId="0" fontId="32" fillId="10" borderId="38" xfId="0" applyFont="1" applyFill="1" applyBorder="1" applyAlignment="1">
      <alignment horizontal="center" vertical="center"/>
    </xf>
    <xf numFmtId="0" fontId="30" fillId="0" borderId="6" xfId="0" applyFont="1" applyBorder="1" applyAlignment="1">
      <alignment horizontal="center" vertical="center"/>
    </xf>
    <xf numFmtId="172" fontId="32" fillId="10" borderId="3" xfId="10" applyNumberFormat="1" applyFont="1" applyFill="1" applyBorder="1" applyAlignment="1">
      <alignment horizontal="center" vertical="center" wrapText="1"/>
    </xf>
    <xf numFmtId="172" fontId="32" fillId="10" borderId="4" xfId="10" applyNumberFormat="1" applyFont="1" applyFill="1" applyBorder="1" applyAlignment="1">
      <alignment horizontal="center" vertical="center" wrapText="1"/>
    </xf>
    <xf numFmtId="0" fontId="32" fillId="10" borderId="39" xfId="0" applyFont="1" applyFill="1" applyBorder="1" applyAlignment="1">
      <alignment horizontal="center" vertical="center"/>
    </xf>
    <xf numFmtId="0" fontId="32" fillId="10" borderId="29" xfId="0" applyFont="1" applyFill="1" applyBorder="1" applyAlignment="1">
      <alignment horizontal="center" vertical="center"/>
    </xf>
    <xf numFmtId="0" fontId="32" fillId="10" borderId="7" xfId="0" applyFont="1" applyFill="1" applyBorder="1" applyAlignment="1">
      <alignment horizontal="center" vertical="center"/>
    </xf>
    <xf numFmtId="0" fontId="32" fillId="10" borderId="30" xfId="0" applyFont="1" applyFill="1" applyBorder="1" applyAlignment="1">
      <alignment horizontal="center" vertical="center"/>
    </xf>
    <xf numFmtId="0" fontId="32" fillId="10" borderId="0" xfId="0" applyFont="1" applyFill="1" applyAlignment="1">
      <alignment horizontal="center" vertical="center"/>
    </xf>
    <xf numFmtId="0" fontId="32" fillId="10" borderId="15" xfId="0" applyFont="1" applyFill="1" applyBorder="1" applyAlignment="1">
      <alignment horizontal="center" vertical="center"/>
    </xf>
    <xf numFmtId="0" fontId="32" fillId="10" borderId="10" xfId="0" applyFont="1" applyFill="1" applyBorder="1" applyAlignment="1">
      <alignment horizontal="center" vertical="center"/>
    </xf>
    <xf numFmtId="0" fontId="30" fillId="0" borderId="12" xfId="0" applyFont="1" applyBorder="1" applyAlignment="1">
      <alignment horizontal="left" vertical="center"/>
    </xf>
    <xf numFmtId="0" fontId="30" fillId="0" borderId="38" xfId="0" applyFont="1" applyBorder="1" applyAlignment="1">
      <alignment horizontal="left" vertical="center"/>
    </xf>
    <xf numFmtId="0" fontId="30" fillId="0" borderId="39" xfId="0" applyFont="1" applyBorder="1" applyAlignment="1">
      <alignment horizontal="left" vertical="center"/>
    </xf>
    <xf numFmtId="0" fontId="32" fillId="10" borderId="17" xfId="0" applyFont="1" applyFill="1" applyBorder="1" applyAlignment="1">
      <alignment horizontal="center" vertical="center" wrapText="1"/>
    </xf>
    <xf numFmtId="0" fontId="32" fillId="10" borderId="6" xfId="0" applyFont="1" applyFill="1" applyBorder="1" applyAlignment="1">
      <alignment horizontal="center" vertical="center" wrapText="1"/>
    </xf>
    <xf numFmtId="0" fontId="32" fillId="0" borderId="29" xfId="0" applyFont="1" applyBorder="1" applyAlignment="1">
      <alignment vertical="center" wrapText="1"/>
    </xf>
    <xf numFmtId="0" fontId="32" fillId="0" borderId="7" xfId="0" applyFont="1" applyBorder="1" applyAlignment="1">
      <alignment vertical="center" wrapText="1"/>
    </xf>
    <xf numFmtId="0" fontId="32" fillId="0" borderId="8" xfId="0" applyFont="1" applyBorder="1" applyAlignment="1">
      <alignment vertical="center" wrapText="1"/>
    </xf>
    <xf numFmtId="0" fontId="32" fillId="0" borderId="6" xfId="0" applyFont="1" applyBorder="1" applyAlignment="1">
      <alignment horizontal="center" vertical="center"/>
    </xf>
    <xf numFmtId="0" fontId="9" fillId="0" borderId="6" xfId="0" applyFont="1" applyBorder="1" applyAlignment="1">
      <alignment vertical="center" wrapText="1"/>
    </xf>
    <xf numFmtId="0" fontId="10" fillId="9" borderId="4" xfId="0" applyFont="1" applyFill="1" applyBorder="1" applyAlignment="1">
      <alignment horizontal="center" vertical="center"/>
    </xf>
    <xf numFmtId="0" fontId="10" fillId="9" borderId="6" xfId="0" applyFont="1" applyFill="1" applyBorder="1" applyAlignment="1">
      <alignment horizontal="center" vertical="center"/>
    </xf>
    <xf numFmtId="0" fontId="9" fillId="10" borderId="3"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10" borderId="12" xfId="0" applyFont="1" applyFill="1" applyBorder="1" applyAlignment="1">
      <alignment horizontal="center" vertical="center" wrapText="1"/>
    </xf>
    <xf numFmtId="0" fontId="9" fillId="10" borderId="39" xfId="0" applyFont="1" applyFill="1" applyBorder="1" applyAlignment="1">
      <alignment horizontal="center" vertical="center" wrapText="1"/>
    </xf>
    <xf numFmtId="0" fontId="9" fillId="10" borderId="6" xfId="0" applyFont="1" applyFill="1" applyBorder="1" applyAlignment="1">
      <alignment horizontal="center" vertical="center"/>
    </xf>
    <xf numFmtId="0" fontId="9" fillId="10" borderId="38" xfId="0" applyFont="1" applyFill="1" applyBorder="1" applyAlignment="1">
      <alignment horizontal="center" vertical="center" wrapText="1"/>
    </xf>
    <xf numFmtId="0" fontId="0" fillId="0" borderId="27" xfId="0" applyBorder="1" applyAlignment="1">
      <alignment horizontal="center"/>
    </xf>
    <xf numFmtId="0" fontId="0" fillId="0" borderId="61" xfId="0" applyBorder="1" applyAlignment="1">
      <alignment horizontal="center"/>
    </xf>
    <xf numFmtId="0" fontId="0" fillId="0" borderId="54" xfId="0" applyBorder="1" applyAlignment="1">
      <alignment horizontal="center"/>
    </xf>
    <xf numFmtId="0" fontId="9" fillId="13" borderId="49" xfId="22" applyFont="1" applyFill="1" applyBorder="1" applyAlignment="1">
      <alignment horizontal="center" vertical="center" wrapText="1"/>
    </xf>
    <xf numFmtId="0" fontId="9" fillId="13" borderId="50" xfId="22" applyFont="1" applyFill="1" applyBorder="1" applyAlignment="1">
      <alignment horizontal="center" vertical="center" wrapText="1"/>
    </xf>
    <xf numFmtId="0" fontId="0" fillId="0" borderId="12" xfId="0" applyBorder="1" applyAlignment="1">
      <alignment horizontal="center"/>
    </xf>
    <xf numFmtId="0" fontId="0" fillId="0" borderId="38" xfId="0" applyBorder="1" applyAlignment="1">
      <alignment horizontal="center"/>
    </xf>
    <xf numFmtId="0" fontId="0" fillId="0" borderId="52" xfId="0" applyBorder="1" applyAlignment="1">
      <alignment horizontal="center"/>
    </xf>
    <xf numFmtId="0" fontId="0" fillId="0" borderId="15" xfId="0" applyBorder="1" applyAlignment="1">
      <alignment horizontal="center"/>
    </xf>
    <xf numFmtId="0" fontId="0" fillId="0" borderId="10" xfId="0" applyBorder="1" applyAlignment="1">
      <alignment horizontal="center"/>
    </xf>
    <xf numFmtId="0" fontId="0" fillId="0" borderId="60" xfId="0" applyBorder="1" applyAlignment="1">
      <alignment horizontal="center"/>
    </xf>
    <xf numFmtId="0" fontId="8" fillId="0" borderId="20" xfId="22" applyFont="1" applyBorder="1" applyAlignment="1">
      <alignment horizontal="center" vertical="center" wrapText="1"/>
    </xf>
    <xf numFmtId="0" fontId="8" fillId="0" borderId="13" xfId="22" applyFont="1" applyBorder="1" applyAlignment="1">
      <alignment horizontal="center" vertical="center" wrapText="1"/>
    </xf>
    <xf numFmtId="0" fontId="8" fillId="0" borderId="23" xfId="22" applyFont="1" applyBorder="1" applyAlignment="1">
      <alignment horizontal="center" vertical="center" wrapText="1"/>
    </xf>
    <xf numFmtId="0" fontId="9" fillId="0" borderId="21" xfId="22" applyFont="1" applyBorder="1" applyAlignment="1">
      <alignment horizontal="center" vertical="center"/>
    </xf>
    <xf numFmtId="0" fontId="9" fillId="0" borderId="6" xfId="22" applyFont="1" applyBorder="1" applyAlignment="1">
      <alignment horizontal="center" vertical="center"/>
    </xf>
    <xf numFmtId="0" fontId="9" fillId="0" borderId="6" xfId="22" applyFont="1" applyBorder="1" applyAlignment="1">
      <alignment horizontal="center" vertical="center" wrapText="1"/>
    </xf>
    <xf numFmtId="0" fontId="9" fillId="13" borderId="5" xfId="22" applyFont="1" applyFill="1" applyBorder="1" applyAlignment="1">
      <alignment horizontal="center" vertical="center" wrapText="1"/>
    </xf>
    <xf numFmtId="0" fontId="9" fillId="13" borderId="28" xfId="22" applyFont="1" applyFill="1" applyBorder="1" applyAlignment="1">
      <alignment horizontal="center" vertical="center" wrapText="1"/>
    </xf>
    <xf numFmtId="41" fontId="30" fillId="0" borderId="29" xfId="12" applyFont="1" applyFill="1" applyBorder="1" applyAlignment="1">
      <alignment horizontal="left" vertical="center"/>
    </xf>
    <xf numFmtId="41" fontId="30" fillId="0" borderId="30" xfId="12" applyFont="1" applyFill="1" applyBorder="1" applyAlignment="1">
      <alignment horizontal="left" vertical="center"/>
    </xf>
    <xf numFmtId="41" fontId="30" fillId="0" borderId="15" xfId="12" applyFont="1" applyFill="1" applyBorder="1" applyAlignment="1">
      <alignment horizontal="left" vertical="center"/>
    </xf>
  </cellXfs>
  <cellStyles count="36">
    <cellStyle name="20% - Énfasis6 2" xfId="1" xr:uid="{00000000-0005-0000-0000-000000000000}"/>
    <cellStyle name="BodyStyle" xfId="2" xr:uid="{00000000-0005-0000-0000-000001000000}"/>
    <cellStyle name="Borde de la tabla derecha" xfId="3" xr:uid="{00000000-0005-0000-0000-000002000000}"/>
    <cellStyle name="Borde de la tabla izquierda" xfId="4" xr:uid="{00000000-0005-0000-0000-000003000000}"/>
    <cellStyle name="Encabezado 1 2" xfId="5" xr:uid="{00000000-0005-0000-0000-000004000000}"/>
    <cellStyle name="Encabezado 2" xfId="6" xr:uid="{00000000-0005-0000-0000-000005000000}"/>
    <cellStyle name="Énfasis6 2" xfId="7" xr:uid="{00000000-0005-0000-0000-000006000000}"/>
    <cellStyle name="Fecha" xfId="8" xr:uid="{00000000-0005-0000-0000-000007000000}"/>
    <cellStyle name="HeaderStyle" xfId="9" xr:uid="{00000000-0005-0000-0000-000008000000}"/>
    <cellStyle name="Hipervínculo" xfId="34" builtinId="8"/>
    <cellStyle name="Hyperlink" xfId="35" xr:uid="{E681D8E3-3C6D-4438-B959-F6A8D74BA6B5}"/>
    <cellStyle name="Millares" xfId="10" builtinId="3"/>
    <cellStyle name="Millares [0]" xfId="11" builtinId="6"/>
    <cellStyle name="Millares [0] 2" xfId="12" xr:uid="{00000000-0005-0000-0000-00000B000000}"/>
    <cellStyle name="Millares 2" xfId="13" xr:uid="{00000000-0005-0000-0000-00000C000000}"/>
    <cellStyle name="Moneda" xfId="14" builtinId="4"/>
    <cellStyle name="Moneda [0]" xfId="15" builtinId="7"/>
    <cellStyle name="Moneda 130" xfId="16" xr:uid="{00000000-0005-0000-0000-00000F000000}"/>
    <cellStyle name="Moneda 2" xfId="17" xr:uid="{00000000-0005-0000-0000-000010000000}"/>
    <cellStyle name="Moneda 2 2" xfId="18" xr:uid="{00000000-0005-0000-0000-000011000000}"/>
    <cellStyle name="Moneda 23" xfId="19" xr:uid="{00000000-0005-0000-0000-000012000000}"/>
    <cellStyle name="Moneda 3" xfId="20" xr:uid="{00000000-0005-0000-0000-000013000000}"/>
    <cellStyle name="Neutral 2" xfId="21" xr:uid="{00000000-0005-0000-0000-000014000000}"/>
    <cellStyle name="Normal" xfId="0" builtinId="0"/>
    <cellStyle name="Normal 2" xfId="22" xr:uid="{00000000-0005-0000-0000-000016000000}"/>
    <cellStyle name="Normal 2 2" xfId="23" xr:uid="{00000000-0005-0000-0000-000017000000}"/>
    <cellStyle name="Normal 2 3" xfId="24" xr:uid="{00000000-0005-0000-0000-000018000000}"/>
    <cellStyle name="Normal 3" xfId="25" xr:uid="{00000000-0005-0000-0000-000019000000}"/>
    <cellStyle name="Normal 3 2" xfId="26" xr:uid="{00000000-0005-0000-0000-00001A000000}"/>
    <cellStyle name="Normal 6 2" xfId="27" xr:uid="{00000000-0005-0000-0000-00001B000000}"/>
    <cellStyle name="Porcentaje" xfId="28" builtinId="5"/>
    <cellStyle name="Porcentaje 2" xfId="29" xr:uid="{00000000-0005-0000-0000-00001D000000}"/>
    <cellStyle name="Porcentual 2" xfId="30" xr:uid="{00000000-0005-0000-0000-00001E000000}"/>
    <cellStyle name="Texto de inicio" xfId="31" xr:uid="{00000000-0005-0000-0000-00001F000000}"/>
    <cellStyle name="Texto de la columna A" xfId="32" xr:uid="{00000000-0005-0000-0000-000020000000}"/>
    <cellStyle name="Título 4" xfId="33" xr:uid="{00000000-0005-0000-0000-00002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2178" name="Picture 47">
          <a:extLst>
            <a:ext uri="{FF2B5EF4-FFF2-40B4-BE49-F238E27FC236}">
              <a16:creationId xmlns:a16="http://schemas.microsoft.com/office/drawing/2014/main" id="{16BC92F2-7AC6-1845-6836-1F6C9AB34D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FB2B046-3437-414F-A440-2C316AE04E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54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93A6BB3-8BF6-486E-A0C5-033E9E0AEF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54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49EF60F9-6753-4305-9CF0-8BDB6BBCC0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54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0F3CBCF-CA56-4EFE-9BEE-42BB4E6F8A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54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4BE499C-96BF-449A-A67B-DA6821215D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54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771CF7EA-0296-4D64-9335-9F7075A4A6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54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180975</xdr:colOff>
      <xdr:row>0</xdr:row>
      <xdr:rowOff>76200</xdr:rowOff>
    </xdr:from>
    <xdr:to>
      <xdr:col>0</xdr:col>
      <xdr:colOff>1171575</xdr:colOff>
      <xdr:row>3</xdr:row>
      <xdr:rowOff>9525</xdr:rowOff>
    </xdr:to>
    <xdr:pic>
      <xdr:nvPicPr>
        <xdr:cNvPr id="82975" name="Picture 47">
          <a:extLst>
            <a:ext uri="{FF2B5EF4-FFF2-40B4-BE49-F238E27FC236}">
              <a16:creationId xmlns:a16="http://schemas.microsoft.com/office/drawing/2014/main" id="{62735B58-1724-3686-B4E6-7472C0689C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76200"/>
          <a:ext cx="990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retariadistritald.sharepoint.com/:f:/s/Instrumentosplaneacin2021/Ev-4e1p_3q5Mk4ClAnIpV54BcHQEJVOIA9C_GuShvcYI3Q?e=MatwtK" TargetMode="External"/><Relationship Id="rId1" Type="http://schemas.openxmlformats.org/officeDocument/2006/relationships/hyperlink" Target="https://secretariadistritald.sharepoint.com/:f:/s/Instrumentosplaneacin2021/EtQp9KVAAfJApnqmP_1lovAB2ND9xVvLF9uTCAt0z1Nm0A?e=BrbB3v"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secretariadistritald.sharepoint.com/:f:/s/Instrumentosplaneacin2021/El-uacnCw_xFvq0e-JcEYnUBNsOw6H7JUFzM4_DN194YeA?e=o0wJW8" TargetMode="External"/><Relationship Id="rId7" Type="http://schemas.openxmlformats.org/officeDocument/2006/relationships/drawing" Target="../drawings/drawing2.xml"/><Relationship Id="rId2" Type="http://schemas.openxmlformats.org/officeDocument/2006/relationships/hyperlink" Target="https://secretariadistritald.sharepoint.com/:f:/s/Instrumentosplaneacin2021/Es_jtARLmJhLn785ZYaz1F0B_raFeBCc91MyWe9QnQMMpw?e=cfvTu2" TargetMode="External"/><Relationship Id="rId1" Type="http://schemas.openxmlformats.org/officeDocument/2006/relationships/hyperlink" Target="https://secretariadistritald.sharepoint.com/:f:/s/Instrumentosplaneacin2021/EhgjVncVFJ1FlTt2u7r8P1kB2o0ald7JzjcMYS6Jo0Nmng?e=Av2Q9N" TargetMode="External"/><Relationship Id="rId6" Type="http://schemas.openxmlformats.org/officeDocument/2006/relationships/printerSettings" Target="../printerSettings/printerSettings2.bin"/><Relationship Id="rId5" Type="http://schemas.openxmlformats.org/officeDocument/2006/relationships/hyperlink" Target="https://secretariadistritald.sharepoint.com/:b:/s/Instrumentosplaneacin2021/EfQVnXErQg1Nszm1tUqNIrIBlC14kpZN6FFSSE7l6wtNOQ?e=kdb1vi" TargetMode="External"/><Relationship Id="rId4" Type="http://schemas.openxmlformats.org/officeDocument/2006/relationships/hyperlink" Target="https://secretariadistritald.sharepoint.com/:f:/s/Instrumentosplaneacin2021/EnTWbaMAjF9Eipex_MDVk5MBzwLDJ0xzJbzLJ00ZbsrUIg?e=7zMoJf" TargetMode="Externa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hyperlink" Target="https://secretariadistritald.sharepoint.com/:f:/s/Instrumentosplaneacin2021/Es9CIeZcQfJEpe7F1Cato1IBk15h4A19wbmiDOk1-9EHjA?e=NkJYle" TargetMode="External"/><Relationship Id="rId7" Type="http://schemas.openxmlformats.org/officeDocument/2006/relationships/comments" Target="../comments3.xml"/><Relationship Id="rId2" Type="http://schemas.openxmlformats.org/officeDocument/2006/relationships/hyperlink" Target="https://secretariadistritald.sharepoint.com/:f:/s/Instrumentosplaneacin2021/EiPIx46BckNNpHno36mhnm8Bw4Y1qt0AkygMwjODwZKE5A?e=rlyLZN" TargetMode="External"/><Relationship Id="rId1" Type="http://schemas.openxmlformats.org/officeDocument/2006/relationships/hyperlink" Target="https://secretariadistritald.sharepoint.com/:f:/s/Instrumentosplaneacin2021/EiIsRVMt3EdDhADCu7S_wZ4B4lUUmMZzrBtsWXcdozY6iA?e=LUNYA5"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ecretariadistritald.sharepoint.com/:f:/s/Instrumentosplaneacin2021/ElPiz9fHYFtOjyF9UEX1T2UBnI0Ae2yx42Ti7mtNNtVIEg?e=oEqZOX" TargetMode="External"/><Relationship Id="rId1" Type="http://schemas.openxmlformats.org/officeDocument/2006/relationships/hyperlink" Target="https://secretariadistritald.sharepoint.com/:f:/s/Instrumentosplaneacin2021/Ervv5ISMFrpIsjTukJ4Gc04BSvDEKSvIF8g-iT4SKkPY0A?e=dedNKG"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secretariadistritald.sharepoint.com/:f:/s/Instrumentosplaneacin2021/EjyW4BLKiXRIlft78U3JmdMBGEMiwCetUF4OiVL3ObfFyQ?e=l8Jyny"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secretariadistritald.sharepoint.com/:f:/s/Instrumentosplaneacin2021/Eomz7xe4RAdEvHVAs-vJV7YBt-Zg9vrEGWuAlnYU0tXgZg?e=2fa53Z"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secretariadistritald.sharepoint.com/:f:/s/Instrumentosplaneacin2021/EqXoDvuiOMZBmWVJGrPjf98BHdQHJUJhne9TuNLZ5gcLQQ?e=PwgfMR"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8" Type="http://schemas.openxmlformats.org/officeDocument/2006/relationships/comments" Target="../comments8.xml"/><Relationship Id="rId3" Type="http://schemas.openxmlformats.org/officeDocument/2006/relationships/hyperlink" Target="https://secretariadistritald.sharepoint.com/:f:/s/Instrumentosplaneacin2021/EsJvgZt57NFCoXx2wrKIDIYBOH67NMZym0_w7YeXs62beA?e=B23oHv" TargetMode="External"/><Relationship Id="rId7" Type="http://schemas.openxmlformats.org/officeDocument/2006/relationships/vmlDrawing" Target="../drawings/vmlDrawing8.vml"/><Relationship Id="rId2" Type="http://schemas.openxmlformats.org/officeDocument/2006/relationships/hyperlink" Target="https://secretariadistritald.sharepoint.com/:f:/s/Instrumentosplaneacin2021/EsZhexKRtp5IooZRX55ri-QBxsCXb0MZch9O67boRDhOIw?e=2VHILJ" TargetMode="External"/><Relationship Id="rId1" Type="http://schemas.openxmlformats.org/officeDocument/2006/relationships/hyperlink" Target="https://secretariadistritald.sharepoint.com/:f:/s/Instrumentosplaneacin2021/Ei3PHpDRLfRJoe5da4XWJY8Blx_z9O1azDF-cIrge6zWkw?e=cNeaDU" TargetMode="External"/><Relationship Id="rId6" Type="http://schemas.openxmlformats.org/officeDocument/2006/relationships/printerSettings" Target="../printerSettings/printerSettings8.bin"/><Relationship Id="rId5" Type="http://schemas.openxmlformats.org/officeDocument/2006/relationships/hyperlink" Target="https://secretariadistritald.sharepoint.com/:f:/s/Instrumentosplaneacin2021/ErT-SsapcftDvR0FGIc05pEBgxMggSPhcdj5RXVw8zFK0A?e=AmHQmW" TargetMode="External"/><Relationship Id="rId4" Type="http://schemas.openxmlformats.org/officeDocument/2006/relationships/hyperlink" Target="https://secretariadistritald.sharepoint.com/:f:/s/Instrumentosplaneacin2021/EgBG2wB_yixAqA52SIR07ucBKVQphJA3KoOMIr651BcXuA?e=xDnjp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A1:AO49"/>
  <sheetViews>
    <sheetView showGridLines="0" topLeftCell="A15" zoomScale="60" zoomScaleNormal="60" workbookViewId="0">
      <selection activeCell="A27" sqref="A27:AE27"/>
    </sheetView>
  </sheetViews>
  <sheetFormatPr baseColWidth="10" defaultColWidth="10.88671875" defaultRowHeight="14.4" x14ac:dyDescent="0.3"/>
  <cols>
    <col min="1" max="1" width="38.44140625" style="2" customWidth="1"/>
    <col min="2" max="2" width="20.5546875" style="2" customWidth="1"/>
    <col min="3" max="14" width="20.6640625" style="2" customWidth="1"/>
    <col min="15" max="15" width="20.5546875" style="2" customWidth="1"/>
    <col min="16" max="16" width="32.44140625" style="2" customWidth="1"/>
    <col min="17" max="27" width="18.109375" style="2" customWidth="1"/>
    <col min="28" max="28" width="22.6640625" style="2" customWidth="1"/>
    <col min="29" max="29" width="19" style="2" customWidth="1"/>
    <col min="30" max="30" width="19.44140625" style="2" customWidth="1"/>
    <col min="31" max="31" width="20.5546875" style="2" customWidth="1"/>
    <col min="32" max="32" width="22.88671875" style="2" customWidth="1"/>
    <col min="33" max="33" width="18.44140625" style="2" bestFit="1" customWidth="1"/>
    <col min="34" max="34" width="8.44140625" style="2" customWidth="1"/>
    <col min="35" max="35" width="18.44140625" style="2" bestFit="1" customWidth="1"/>
    <col min="36" max="36" width="5.6640625" style="2" customWidth="1"/>
    <col min="37" max="37" width="18.44140625" style="2" bestFit="1" customWidth="1"/>
    <col min="38" max="38" width="4.6640625" style="2" customWidth="1"/>
    <col min="39" max="39" width="23" style="2" bestFit="1" customWidth="1"/>
    <col min="40" max="40" width="10.88671875" style="2"/>
    <col min="41" max="41" width="18.44140625" style="2" bestFit="1" customWidth="1"/>
    <col min="42" max="42" width="16.109375" style="2" customWidth="1"/>
    <col min="43" max="16384" width="10.88671875" style="2"/>
  </cols>
  <sheetData>
    <row r="1" spans="1:31" ht="32.25" customHeight="1" thickBot="1" x14ac:dyDescent="0.35">
      <c r="A1" s="288"/>
      <c r="B1" s="291" t="s">
        <v>0</v>
      </c>
      <c r="C1" s="292"/>
      <c r="D1" s="292"/>
      <c r="E1" s="292"/>
      <c r="F1" s="292"/>
      <c r="G1" s="292"/>
      <c r="H1" s="292"/>
      <c r="I1" s="292"/>
      <c r="J1" s="292"/>
      <c r="K1" s="292"/>
      <c r="L1" s="292"/>
      <c r="M1" s="292"/>
      <c r="N1" s="292"/>
      <c r="O1" s="292"/>
      <c r="P1" s="292"/>
      <c r="Q1" s="292"/>
      <c r="R1" s="292"/>
      <c r="S1" s="292"/>
      <c r="T1" s="292"/>
      <c r="U1" s="292"/>
      <c r="V1" s="292"/>
      <c r="W1" s="292"/>
      <c r="X1" s="292"/>
      <c r="Y1" s="292"/>
      <c r="Z1" s="292"/>
      <c r="AA1" s="293"/>
      <c r="AB1" s="300" t="s">
        <v>1</v>
      </c>
      <c r="AC1" s="301"/>
      <c r="AD1" s="301"/>
      <c r="AE1" s="302"/>
    </row>
    <row r="2" spans="1:31" ht="30.75" customHeight="1" thickBot="1" x14ac:dyDescent="0.35">
      <c r="A2" s="289"/>
      <c r="B2" s="291" t="s">
        <v>2</v>
      </c>
      <c r="C2" s="292"/>
      <c r="D2" s="292"/>
      <c r="E2" s="292"/>
      <c r="F2" s="292"/>
      <c r="G2" s="292"/>
      <c r="H2" s="292"/>
      <c r="I2" s="292"/>
      <c r="J2" s="292"/>
      <c r="K2" s="292"/>
      <c r="L2" s="292"/>
      <c r="M2" s="292"/>
      <c r="N2" s="292"/>
      <c r="O2" s="292"/>
      <c r="P2" s="292"/>
      <c r="Q2" s="292"/>
      <c r="R2" s="292"/>
      <c r="S2" s="292"/>
      <c r="T2" s="292"/>
      <c r="U2" s="292"/>
      <c r="V2" s="292"/>
      <c r="W2" s="292"/>
      <c r="X2" s="292"/>
      <c r="Y2" s="292"/>
      <c r="Z2" s="292"/>
      <c r="AA2" s="293"/>
      <c r="AB2" s="300" t="s">
        <v>329</v>
      </c>
      <c r="AC2" s="301"/>
      <c r="AD2" s="301"/>
      <c r="AE2" s="302"/>
    </row>
    <row r="3" spans="1:31" ht="24" customHeight="1" thickBot="1" x14ac:dyDescent="0.35">
      <c r="A3" s="289"/>
      <c r="B3" s="294" t="s">
        <v>3</v>
      </c>
      <c r="C3" s="295"/>
      <c r="D3" s="295"/>
      <c r="E3" s="295"/>
      <c r="F3" s="295"/>
      <c r="G3" s="295"/>
      <c r="H3" s="295"/>
      <c r="I3" s="295"/>
      <c r="J3" s="295"/>
      <c r="K3" s="295"/>
      <c r="L3" s="295"/>
      <c r="M3" s="295"/>
      <c r="N3" s="295"/>
      <c r="O3" s="295"/>
      <c r="P3" s="295"/>
      <c r="Q3" s="295"/>
      <c r="R3" s="295"/>
      <c r="S3" s="295"/>
      <c r="T3" s="295"/>
      <c r="U3" s="295"/>
      <c r="V3" s="295"/>
      <c r="W3" s="295"/>
      <c r="X3" s="295"/>
      <c r="Y3" s="295"/>
      <c r="Z3" s="295"/>
      <c r="AA3" s="296"/>
      <c r="AB3" s="300" t="s">
        <v>352</v>
      </c>
      <c r="AC3" s="301"/>
      <c r="AD3" s="301"/>
      <c r="AE3" s="302"/>
    </row>
    <row r="4" spans="1:31" ht="21.75" customHeight="1" thickBot="1" x14ac:dyDescent="0.35">
      <c r="A4" s="290"/>
      <c r="B4" s="297"/>
      <c r="C4" s="298"/>
      <c r="D4" s="298"/>
      <c r="E4" s="298"/>
      <c r="F4" s="298"/>
      <c r="G4" s="298"/>
      <c r="H4" s="298"/>
      <c r="I4" s="298"/>
      <c r="J4" s="298"/>
      <c r="K4" s="298"/>
      <c r="L4" s="298"/>
      <c r="M4" s="298"/>
      <c r="N4" s="298"/>
      <c r="O4" s="298"/>
      <c r="P4" s="298"/>
      <c r="Q4" s="298"/>
      <c r="R4" s="298"/>
      <c r="S4" s="298"/>
      <c r="T4" s="298"/>
      <c r="U4" s="298"/>
      <c r="V4" s="298"/>
      <c r="W4" s="298"/>
      <c r="X4" s="298"/>
      <c r="Y4" s="298"/>
      <c r="Z4" s="298"/>
      <c r="AA4" s="299"/>
      <c r="AB4" s="303" t="s">
        <v>4</v>
      </c>
      <c r="AC4" s="304"/>
      <c r="AD4" s="304"/>
      <c r="AE4" s="305"/>
    </row>
    <row r="5" spans="1:31" ht="9" customHeight="1" thickBot="1" x14ac:dyDescent="0.35">
      <c r="A5" s="3"/>
      <c r="B5" s="104"/>
      <c r="C5" s="105"/>
      <c r="D5" s="4"/>
      <c r="E5" s="4"/>
      <c r="F5" s="4"/>
      <c r="G5" s="4"/>
      <c r="H5" s="4"/>
      <c r="I5" s="4"/>
      <c r="J5" s="4"/>
      <c r="K5" s="4"/>
      <c r="L5" s="4"/>
      <c r="M5" s="4"/>
      <c r="N5" s="4"/>
      <c r="O5" s="4"/>
      <c r="P5" s="4"/>
      <c r="Q5" s="4"/>
      <c r="R5" s="4"/>
      <c r="S5" s="4"/>
      <c r="T5" s="4"/>
      <c r="U5" s="4"/>
      <c r="V5" s="4"/>
      <c r="W5" s="4"/>
      <c r="X5" s="4"/>
      <c r="Y5" s="4"/>
      <c r="Z5" s="5"/>
      <c r="AA5" s="4"/>
      <c r="AB5" s="4"/>
      <c r="AD5" s="7"/>
      <c r="AE5" s="8"/>
    </row>
    <row r="6" spans="1:31" ht="9" customHeight="1" thickBot="1" x14ac:dyDescent="0.35">
      <c r="A6" s="6"/>
      <c r="B6" s="4"/>
      <c r="C6" s="4"/>
      <c r="D6" s="4"/>
      <c r="E6" s="4"/>
      <c r="F6" s="4"/>
      <c r="G6" s="4"/>
      <c r="H6" s="4"/>
      <c r="I6" s="4"/>
      <c r="J6" s="4"/>
      <c r="K6" s="4"/>
      <c r="L6" s="4"/>
      <c r="M6" s="4"/>
      <c r="N6" s="4"/>
      <c r="O6" s="4"/>
      <c r="P6" s="4"/>
      <c r="Q6" s="4"/>
      <c r="R6" s="4"/>
      <c r="S6" s="4"/>
      <c r="T6" s="4"/>
      <c r="U6" s="4"/>
      <c r="V6" s="4"/>
      <c r="W6" s="4"/>
      <c r="X6" s="4"/>
      <c r="Y6" s="4"/>
      <c r="Z6" s="5"/>
      <c r="AA6" s="4"/>
      <c r="AB6" s="4"/>
      <c r="AD6" s="7"/>
      <c r="AE6" s="8"/>
    </row>
    <row r="7" spans="1:31" x14ac:dyDescent="0.3">
      <c r="A7" s="245" t="s">
        <v>5</v>
      </c>
      <c r="B7" s="246"/>
      <c r="C7" s="283" t="s">
        <v>20</v>
      </c>
      <c r="D7" s="245" t="s">
        <v>6</v>
      </c>
      <c r="E7" s="251"/>
      <c r="F7" s="251"/>
      <c r="G7" s="251"/>
      <c r="H7" s="246"/>
      <c r="I7" s="275">
        <v>45328</v>
      </c>
      <c r="J7" s="276"/>
      <c r="K7" s="245" t="s">
        <v>7</v>
      </c>
      <c r="L7" s="246"/>
      <c r="M7" s="267" t="s">
        <v>8</v>
      </c>
      <c r="N7" s="268"/>
      <c r="O7" s="256"/>
      <c r="P7" s="257"/>
      <c r="Q7" s="4"/>
      <c r="R7" s="4"/>
      <c r="S7" s="4"/>
      <c r="T7" s="4"/>
      <c r="U7" s="4"/>
      <c r="V7" s="4"/>
      <c r="W7" s="4"/>
      <c r="X7" s="4"/>
      <c r="Y7" s="4"/>
      <c r="Z7" s="5"/>
      <c r="AA7" s="4"/>
      <c r="AB7" s="4"/>
      <c r="AD7" s="7"/>
      <c r="AE7" s="8"/>
    </row>
    <row r="8" spans="1:31" x14ac:dyDescent="0.3">
      <c r="A8" s="247"/>
      <c r="B8" s="248"/>
      <c r="C8" s="284"/>
      <c r="D8" s="247"/>
      <c r="E8" s="252"/>
      <c r="F8" s="252"/>
      <c r="G8" s="252"/>
      <c r="H8" s="248"/>
      <c r="I8" s="277"/>
      <c r="J8" s="278"/>
      <c r="K8" s="247"/>
      <c r="L8" s="248"/>
      <c r="M8" s="286" t="s">
        <v>9</v>
      </c>
      <c r="N8" s="287"/>
      <c r="O8" s="269"/>
      <c r="P8" s="270"/>
      <c r="Q8" s="4"/>
      <c r="R8" s="4"/>
      <c r="S8" s="4"/>
      <c r="T8" s="4"/>
      <c r="U8" s="4"/>
      <c r="V8" s="4"/>
      <c r="W8" s="4"/>
      <c r="X8" s="4"/>
      <c r="Y8" s="4"/>
      <c r="Z8" s="5"/>
      <c r="AA8" s="4"/>
      <c r="AB8" s="4"/>
      <c r="AD8" s="7"/>
      <c r="AE8" s="8"/>
    </row>
    <row r="9" spans="1:31" ht="15" thickBot="1" x14ac:dyDescent="0.35">
      <c r="A9" s="249"/>
      <c r="B9" s="250"/>
      <c r="C9" s="285"/>
      <c r="D9" s="249"/>
      <c r="E9" s="253"/>
      <c r="F9" s="253"/>
      <c r="G9" s="253"/>
      <c r="H9" s="250"/>
      <c r="I9" s="279"/>
      <c r="J9" s="280"/>
      <c r="K9" s="249"/>
      <c r="L9" s="250"/>
      <c r="M9" s="271" t="s">
        <v>10</v>
      </c>
      <c r="N9" s="272"/>
      <c r="O9" s="273" t="s">
        <v>354</v>
      </c>
      <c r="P9" s="274"/>
      <c r="Q9" s="4"/>
      <c r="R9" s="4"/>
      <c r="S9" s="4"/>
      <c r="T9" s="4"/>
      <c r="U9" s="4"/>
      <c r="V9" s="4"/>
      <c r="W9" s="4"/>
      <c r="X9" s="4"/>
      <c r="Y9" s="4"/>
      <c r="Z9" s="5"/>
      <c r="AA9" s="4"/>
      <c r="AB9" s="4"/>
      <c r="AD9" s="7"/>
      <c r="AE9" s="8"/>
    </row>
    <row r="10" spans="1:31" ht="15" customHeight="1" thickBot="1" x14ac:dyDescent="0.35">
      <c r="A10" s="77"/>
      <c r="B10" s="78"/>
      <c r="C10" s="78"/>
      <c r="D10" s="9"/>
      <c r="E10" s="9"/>
      <c r="F10" s="9"/>
      <c r="G10" s="9"/>
      <c r="H10" s="9"/>
      <c r="I10" s="74"/>
      <c r="J10" s="74"/>
      <c r="K10" s="9"/>
      <c r="L10" s="9"/>
      <c r="M10" s="75"/>
      <c r="N10" s="75"/>
      <c r="O10" s="76"/>
      <c r="P10" s="76"/>
      <c r="Q10" s="78"/>
      <c r="R10" s="78"/>
      <c r="S10" s="78"/>
      <c r="T10" s="78"/>
      <c r="U10" s="78"/>
      <c r="V10" s="78"/>
      <c r="W10" s="78"/>
      <c r="X10" s="78"/>
      <c r="Y10" s="78"/>
      <c r="Z10" s="79"/>
      <c r="AA10" s="78"/>
      <c r="AB10" s="78"/>
      <c r="AD10" s="80"/>
      <c r="AE10" s="81"/>
    </row>
    <row r="11" spans="1:31" ht="15" customHeight="1" x14ac:dyDescent="0.3">
      <c r="A11" s="245" t="s">
        <v>11</v>
      </c>
      <c r="B11" s="246"/>
      <c r="C11" s="217" t="s">
        <v>355</v>
      </c>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9"/>
    </row>
    <row r="12" spans="1:31" ht="15" customHeight="1" x14ac:dyDescent="0.3">
      <c r="A12" s="247"/>
      <c r="B12" s="248"/>
      <c r="C12" s="258"/>
      <c r="D12" s="259"/>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60"/>
    </row>
    <row r="13" spans="1:31" ht="15" customHeight="1" thickBot="1" x14ac:dyDescent="0.35">
      <c r="A13" s="249"/>
      <c r="B13" s="250"/>
      <c r="C13" s="261"/>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3"/>
    </row>
    <row r="14" spans="1:31" ht="9" customHeight="1" thickBot="1" x14ac:dyDescent="0.35">
      <c r="A14" s="11"/>
      <c r="B14" s="12"/>
      <c r="C14" s="13"/>
      <c r="D14" s="13"/>
      <c r="E14" s="13"/>
      <c r="F14" s="13"/>
      <c r="G14" s="13"/>
      <c r="H14" s="13"/>
      <c r="I14" s="13"/>
      <c r="J14" s="13"/>
      <c r="K14" s="13"/>
      <c r="L14" s="13"/>
      <c r="M14" s="14"/>
      <c r="N14" s="14"/>
      <c r="O14" s="14"/>
      <c r="P14" s="14"/>
      <c r="Q14" s="14"/>
      <c r="R14" s="15"/>
      <c r="S14" s="15"/>
      <c r="T14" s="15"/>
      <c r="U14" s="15"/>
      <c r="V14" s="15"/>
      <c r="W14" s="15"/>
      <c r="X14" s="15"/>
      <c r="Y14" s="9"/>
      <c r="Z14" s="9"/>
      <c r="AA14" s="9"/>
      <c r="AB14" s="9"/>
      <c r="AD14" s="9"/>
      <c r="AE14" s="10"/>
    </row>
    <row r="15" spans="1:31" ht="39" customHeight="1" thickBot="1" x14ac:dyDescent="0.35">
      <c r="A15" s="254" t="s">
        <v>12</v>
      </c>
      <c r="B15" s="255"/>
      <c r="C15" s="264" t="s">
        <v>356</v>
      </c>
      <c r="D15" s="265"/>
      <c r="E15" s="265"/>
      <c r="F15" s="265"/>
      <c r="G15" s="265"/>
      <c r="H15" s="265"/>
      <c r="I15" s="265"/>
      <c r="J15" s="265"/>
      <c r="K15" s="266"/>
      <c r="L15" s="281" t="s">
        <v>13</v>
      </c>
      <c r="M15" s="311"/>
      <c r="N15" s="311"/>
      <c r="O15" s="311"/>
      <c r="P15" s="311"/>
      <c r="Q15" s="282"/>
      <c r="R15" s="312" t="s">
        <v>357</v>
      </c>
      <c r="S15" s="313"/>
      <c r="T15" s="313"/>
      <c r="U15" s="313"/>
      <c r="V15" s="313"/>
      <c r="W15" s="313"/>
      <c r="X15" s="314"/>
      <c r="Y15" s="281" t="s">
        <v>14</v>
      </c>
      <c r="Z15" s="282"/>
      <c r="AA15" s="264" t="s">
        <v>358</v>
      </c>
      <c r="AB15" s="265"/>
      <c r="AC15" s="265"/>
      <c r="AD15" s="265"/>
      <c r="AE15" s="266"/>
    </row>
    <row r="16" spans="1:31" ht="9" customHeight="1" thickBot="1" x14ac:dyDescent="0.35">
      <c r="A16" s="6"/>
      <c r="B16" s="4"/>
      <c r="C16" s="316"/>
      <c r="D16" s="316"/>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D16" s="7"/>
      <c r="AE16" s="8"/>
    </row>
    <row r="17" spans="1:32" s="16" customFormat="1" ht="37.5" customHeight="1" thickBot="1" x14ac:dyDescent="0.35">
      <c r="A17" s="254" t="s">
        <v>15</v>
      </c>
      <c r="B17" s="255"/>
      <c r="C17" s="264" t="s">
        <v>359</v>
      </c>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6"/>
    </row>
    <row r="18" spans="1:32" ht="16.5" customHeight="1" thickBot="1" x14ac:dyDescent="0.35">
      <c r="A18" s="17"/>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D18" s="18"/>
      <c r="AE18" s="19"/>
    </row>
    <row r="19" spans="1:32" ht="32.1" customHeight="1" thickBot="1" x14ac:dyDescent="0.35">
      <c r="A19" s="281" t="s">
        <v>16</v>
      </c>
      <c r="B19" s="311"/>
      <c r="C19" s="311"/>
      <c r="D19" s="311"/>
      <c r="E19" s="311"/>
      <c r="F19" s="311"/>
      <c r="G19" s="311"/>
      <c r="H19" s="311"/>
      <c r="I19" s="311"/>
      <c r="J19" s="311"/>
      <c r="K19" s="311"/>
      <c r="L19" s="311"/>
      <c r="M19" s="311"/>
      <c r="N19" s="311"/>
      <c r="O19" s="311"/>
      <c r="P19" s="311"/>
      <c r="Q19" s="311"/>
      <c r="R19" s="311"/>
      <c r="S19" s="311"/>
      <c r="T19" s="311"/>
      <c r="U19" s="311"/>
      <c r="V19" s="311"/>
      <c r="W19" s="311"/>
      <c r="X19" s="311"/>
      <c r="Y19" s="311"/>
      <c r="Z19" s="311"/>
      <c r="AA19" s="311"/>
      <c r="AB19" s="311"/>
      <c r="AC19" s="311"/>
      <c r="AD19" s="311"/>
      <c r="AE19" s="282"/>
      <c r="AF19" s="20"/>
    </row>
    <row r="20" spans="1:32" ht="32.1" customHeight="1" thickBot="1" x14ac:dyDescent="0.35">
      <c r="A20" s="107" t="s">
        <v>17</v>
      </c>
      <c r="B20" s="308" t="s">
        <v>18</v>
      </c>
      <c r="C20" s="309"/>
      <c r="D20" s="309"/>
      <c r="E20" s="309"/>
      <c r="F20" s="309"/>
      <c r="G20" s="309"/>
      <c r="H20" s="309"/>
      <c r="I20" s="309"/>
      <c r="J20" s="309"/>
      <c r="K20" s="309"/>
      <c r="L20" s="309"/>
      <c r="M20" s="309"/>
      <c r="N20" s="309"/>
      <c r="O20" s="310"/>
      <c r="P20" s="281" t="s">
        <v>19</v>
      </c>
      <c r="Q20" s="311"/>
      <c r="R20" s="311"/>
      <c r="S20" s="311"/>
      <c r="T20" s="311"/>
      <c r="U20" s="311"/>
      <c r="V20" s="311"/>
      <c r="W20" s="311"/>
      <c r="X20" s="311"/>
      <c r="Y20" s="311"/>
      <c r="Z20" s="311"/>
      <c r="AA20" s="311"/>
      <c r="AB20" s="311"/>
      <c r="AC20" s="311"/>
      <c r="AD20" s="311"/>
      <c r="AE20" s="282"/>
      <c r="AF20" s="20"/>
    </row>
    <row r="21" spans="1:32" ht="32.1" customHeight="1" thickBot="1" x14ac:dyDescent="0.35">
      <c r="A21" s="83">
        <v>86040220</v>
      </c>
      <c r="B21" s="117" t="s">
        <v>20</v>
      </c>
      <c r="C21" s="118" t="s">
        <v>21</v>
      </c>
      <c r="D21" s="118" t="s">
        <v>22</v>
      </c>
      <c r="E21" s="118" t="s">
        <v>23</v>
      </c>
      <c r="F21" s="118" t="s">
        <v>24</v>
      </c>
      <c r="G21" s="118" t="s">
        <v>25</v>
      </c>
      <c r="H21" s="118" t="s">
        <v>26</v>
      </c>
      <c r="I21" s="118" t="s">
        <v>27</v>
      </c>
      <c r="J21" s="118" t="s">
        <v>28</v>
      </c>
      <c r="K21" s="118" t="s">
        <v>29</v>
      </c>
      <c r="L21" s="118" t="s">
        <v>30</v>
      </c>
      <c r="M21" s="118" t="s">
        <v>31</v>
      </c>
      <c r="N21" s="118" t="s">
        <v>32</v>
      </c>
      <c r="O21" s="119" t="s">
        <v>33</v>
      </c>
      <c r="P21" s="147"/>
      <c r="Q21" s="107" t="s">
        <v>20</v>
      </c>
      <c r="R21" s="108" t="s">
        <v>21</v>
      </c>
      <c r="S21" s="108" t="s">
        <v>22</v>
      </c>
      <c r="T21" s="108" t="s">
        <v>23</v>
      </c>
      <c r="U21" s="108" t="s">
        <v>24</v>
      </c>
      <c r="V21" s="108" t="s">
        <v>25</v>
      </c>
      <c r="W21" s="108" t="s">
        <v>26</v>
      </c>
      <c r="X21" s="108" t="s">
        <v>27</v>
      </c>
      <c r="Y21" s="108" t="s">
        <v>28</v>
      </c>
      <c r="Z21" s="108" t="s">
        <v>29</v>
      </c>
      <c r="AA21" s="108" t="s">
        <v>30</v>
      </c>
      <c r="AB21" s="108" t="s">
        <v>31</v>
      </c>
      <c r="AC21" s="108" t="s">
        <v>32</v>
      </c>
      <c r="AD21" s="146" t="s">
        <v>34</v>
      </c>
      <c r="AE21" s="146" t="s">
        <v>35</v>
      </c>
      <c r="AF21" s="1"/>
    </row>
    <row r="22" spans="1:32" ht="32.1" customHeight="1" x14ac:dyDescent="0.3">
      <c r="A22" s="143" t="s">
        <v>36</v>
      </c>
      <c r="B22" s="86"/>
      <c r="C22" s="84">
        <v>16826674</v>
      </c>
      <c r="D22" s="84"/>
      <c r="E22" s="84"/>
      <c r="F22" s="84"/>
      <c r="G22" s="84"/>
      <c r="H22" s="84"/>
      <c r="I22" s="84"/>
      <c r="J22" s="84"/>
      <c r="K22" s="84"/>
      <c r="L22" s="84"/>
      <c r="M22" s="84"/>
      <c r="N22" s="84">
        <f>SUM(B22:M22)</f>
        <v>16826674</v>
      </c>
      <c r="O22" s="87"/>
      <c r="P22" s="143" t="s">
        <v>37</v>
      </c>
      <c r="Q22" s="109"/>
      <c r="R22" s="110">
        <v>714052000</v>
      </c>
      <c r="S22" s="110"/>
      <c r="T22" s="110"/>
      <c r="U22" s="110"/>
      <c r="V22" s="110">
        <v>159334000</v>
      </c>
      <c r="W22" s="110"/>
      <c r="X22" s="110"/>
      <c r="Y22" s="110"/>
      <c r="Z22" s="110"/>
      <c r="AA22" s="110"/>
      <c r="AB22" s="110"/>
      <c r="AC22" s="110">
        <f>SUM(Q22:AB22)</f>
        <v>873386000</v>
      </c>
      <c r="AE22" s="111"/>
      <c r="AF22" s="1"/>
    </row>
    <row r="23" spans="1:32" ht="32.1" customHeight="1" x14ac:dyDescent="0.3">
      <c r="A23" s="144" t="s">
        <v>38</v>
      </c>
      <c r="B23" s="83"/>
      <c r="C23" s="82"/>
      <c r="D23" s="82"/>
      <c r="E23" s="82">
        <f>7228077</f>
        <v>7228077</v>
      </c>
      <c r="F23" s="82"/>
      <c r="G23" s="82"/>
      <c r="H23" s="82"/>
      <c r="I23" s="82"/>
      <c r="J23" s="82"/>
      <c r="K23" s="82"/>
      <c r="L23" s="82"/>
      <c r="M23" s="82"/>
      <c r="N23" s="82">
        <f>SUM(B23:M23)</f>
        <v>7228077</v>
      </c>
      <c r="O23" s="96" t="str">
        <f>IFERROR(N23/(SUMIF(B23:M23,"&gt;0",B22:M22))," ")</f>
        <v xml:space="preserve"> </v>
      </c>
      <c r="P23" s="144" t="s">
        <v>39</v>
      </c>
      <c r="Q23" s="83">
        <f>16747500</f>
        <v>16747500</v>
      </c>
      <c r="R23" s="82"/>
      <c r="S23" s="82"/>
      <c r="T23" s="82"/>
      <c r="U23" s="82"/>
      <c r="V23" s="82"/>
      <c r="W23" s="82"/>
      <c r="X23" s="82"/>
      <c r="Y23" s="82"/>
      <c r="Z23" s="82"/>
      <c r="AA23" s="82"/>
      <c r="AB23" s="82"/>
      <c r="AC23" s="82">
        <f>SUM(Q23:AB23)</f>
        <v>16747500</v>
      </c>
      <c r="AD23" s="82">
        <f>AC23/SUM(Q22:AB22)</f>
        <v>1.9175370340261923E-2</v>
      </c>
      <c r="AE23" s="88">
        <f>AC23/AC22</f>
        <v>1.9175370340261923E-2</v>
      </c>
      <c r="AF23" s="1"/>
    </row>
    <row r="24" spans="1:32" ht="32.1" customHeight="1" x14ac:dyDescent="0.3">
      <c r="A24" s="144" t="s">
        <v>40</v>
      </c>
      <c r="B24" s="83">
        <v>86040219</v>
      </c>
      <c r="C24" s="82"/>
      <c r="D24" s="82"/>
      <c r="E24" s="82"/>
      <c r="F24" s="82"/>
      <c r="G24" s="82"/>
      <c r="H24" s="82"/>
      <c r="I24" s="82"/>
      <c r="J24" s="82"/>
      <c r="K24" s="82"/>
      <c r="L24" s="82"/>
      <c r="M24" s="82"/>
      <c r="N24" s="82">
        <f>SUM(B24:M24)</f>
        <v>86040219</v>
      </c>
      <c r="O24" s="85"/>
      <c r="P24" s="144" t="s">
        <v>36</v>
      </c>
      <c r="Q24" s="83"/>
      <c r="R24" s="82">
        <v>12098256.341961678</v>
      </c>
      <c r="S24" s="82">
        <v>66950756.341961674</v>
      </c>
      <c r="T24" s="82">
        <v>74744769.025885031</v>
      </c>
      <c r="U24" s="82">
        <v>74744769.025885031</v>
      </c>
      <c r="V24" s="82">
        <v>76793397.196865872</v>
      </c>
      <c r="W24" s="82">
        <v>91798897.196865872</v>
      </c>
      <c r="X24" s="82">
        <v>85688540.880789205</v>
      </c>
      <c r="Y24" s="82">
        <v>78842025.367846712</v>
      </c>
      <c r="Z24" s="82">
        <v>78842025.367846712</v>
      </c>
      <c r="AA24" s="82">
        <v>78842025.367846712</v>
      </c>
      <c r="AB24" s="82">
        <v>154040538</v>
      </c>
      <c r="AC24" s="82">
        <f>SUM(Q24:AB24)</f>
        <v>873386000.11375451</v>
      </c>
      <c r="AD24" s="82"/>
      <c r="AE24" s="112"/>
      <c r="AF24" s="1"/>
    </row>
    <row r="25" spans="1:32" ht="32.1" customHeight="1" thickBot="1" x14ac:dyDescent="0.35">
      <c r="A25" s="145" t="s">
        <v>41</v>
      </c>
      <c r="B25" s="120">
        <v>40224313</v>
      </c>
      <c r="C25" s="121"/>
      <c r="D25" s="121"/>
      <c r="E25" s="121"/>
      <c r="F25" s="121"/>
      <c r="G25" s="121"/>
      <c r="H25" s="121"/>
      <c r="I25" s="121"/>
      <c r="J25" s="121"/>
      <c r="K25" s="121"/>
      <c r="L25" s="121"/>
      <c r="M25" s="121"/>
      <c r="N25" s="121">
        <f>SUM(B25:M25)</f>
        <v>40224313</v>
      </c>
      <c r="O25" s="122">
        <f>IFERROR(N25/(SUMIF(B25:M25,"&gt;0",B24:M24))," ")</f>
        <v>0.4675059346373816</v>
      </c>
      <c r="P25" s="145" t="s">
        <v>41</v>
      </c>
      <c r="Q25" s="120"/>
      <c r="R25" s="121"/>
      <c r="S25" s="121"/>
      <c r="T25" s="121"/>
      <c r="U25" s="121"/>
      <c r="V25" s="121"/>
      <c r="W25" s="121"/>
      <c r="X25" s="121"/>
      <c r="Y25" s="121"/>
      <c r="Z25" s="121"/>
      <c r="AA25" s="121"/>
      <c r="AB25" s="121"/>
      <c r="AC25" s="121">
        <f>SUM(Q25:AB25)</f>
        <v>0</v>
      </c>
      <c r="AD25" s="121">
        <f>AC25/SUM(Q24:AB24)</f>
        <v>0</v>
      </c>
      <c r="AE25" s="123">
        <f>AC25/AC24</f>
        <v>0</v>
      </c>
      <c r="AF25" s="1"/>
    </row>
    <row r="26" spans="1:32" customFormat="1" ht="16.5" customHeight="1" thickBot="1" x14ac:dyDescent="0.35"/>
    <row r="27" spans="1:32" ht="33.9" customHeight="1" x14ac:dyDescent="0.3">
      <c r="A27" s="238" t="s">
        <v>42</v>
      </c>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40"/>
    </row>
    <row r="28" spans="1:32" ht="15" customHeight="1" x14ac:dyDescent="0.3">
      <c r="A28" s="214" t="s">
        <v>43</v>
      </c>
      <c r="B28" s="216" t="s">
        <v>44</v>
      </c>
      <c r="C28" s="216"/>
      <c r="D28" s="216" t="s">
        <v>45</v>
      </c>
      <c r="E28" s="216"/>
      <c r="F28" s="216"/>
      <c r="G28" s="216"/>
      <c r="H28" s="216"/>
      <c r="I28" s="216"/>
      <c r="J28" s="216"/>
      <c r="K28" s="216"/>
      <c r="L28" s="216"/>
      <c r="M28" s="216"/>
      <c r="N28" s="216"/>
      <c r="O28" s="216"/>
      <c r="P28" s="216" t="s">
        <v>32</v>
      </c>
      <c r="Q28" s="216" t="s">
        <v>46</v>
      </c>
      <c r="R28" s="216"/>
      <c r="S28" s="216"/>
      <c r="T28" s="216"/>
      <c r="U28" s="216"/>
      <c r="V28" s="216"/>
      <c r="W28" s="216"/>
      <c r="X28" s="216"/>
      <c r="Y28" s="216" t="s">
        <v>47</v>
      </c>
      <c r="Z28" s="216"/>
      <c r="AA28" s="216"/>
      <c r="AB28" s="216"/>
      <c r="AC28" s="216"/>
      <c r="AD28" s="216"/>
      <c r="AE28" s="241"/>
    </row>
    <row r="29" spans="1:32" ht="27" customHeight="1" x14ac:dyDescent="0.3">
      <c r="A29" s="214"/>
      <c r="B29" s="216"/>
      <c r="C29" s="216"/>
      <c r="D29" s="103" t="s">
        <v>20</v>
      </c>
      <c r="E29" s="103" t="s">
        <v>21</v>
      </c>
      <c r="F29" s="103" t="s">
        <v>22</v>
      </c>
      <c r="G29" s="103" t="s">
        <v>23</v>
      </c>
      <c r="H29" s="103" t="s">
        <v>24</v>
      </c>
      <c r="I29" s="103" t="s">
        <v>25</v>
      </c>
      <c r="J29" s="103" t="s">
        <v>26</v>
      </c>
      <c r="K29" s="103" t="s">
        <v>27</v>
      </c>
      <c r="L29" s="103" t="s">
        <v>28</v>
      </c>
      <c r="M29" s="103" t="s">
        <v>29</v>
      </c>
      <c r="N29" s="103" t="s">
        <v>30</v>
      </c>
      <c r="O29" s="103" t="s">
        <v>31</v>
      </c>
      <c r="P29" s="216"/>
      <c r="Q29" s="216"/>
      <c r="R29" s="216"/>
      <c r="S29" s="216"/>
      <c r="T29" s="216"/>
      <c r="U29" s="216"/>
      <c r="V29" s="216"/>
      <c r="W29" s="216"/>
      <c r="X29" s="216"/>
      <c r="Y29" s="216"/>
      <c r="Z29" s="216"/>
      <c r="AA29" s="216"/>
      <c r="AB29" s="216"/>
      <c r="AC29" s="216"/>
      <c r="AD29" s="216"/>
      <c r="AE29" s="241"/>
    </row>
    <row r="30" spans="1:32" ht="61.95" customHeight="1" thickBot="1" x14ac:dyDescent="0.35">
      <c r="A30" s="113" t="s">
        <v>359</v>
      </c>
      <c r="B30" s="315"/>
      <c r="C30" s="315"/>
      <c r="D30" s="106"/>
      <c r="E30" s="106"/>
      <c r="F30" s="106"/>
      <c r="G30" s="106"/>
      <c r="H30" s="106"/>
      <c r="I30" s="106"/>
      <c r="J30" s="106"/>
      <c r="K30" s="106"/>
      <c r="L30" s="106"/>
      <c r="M30" s="106"/>
      <c r="N30" s="106"/>
      <c r="O30" s="106"/>
      <c r="P30" s="114">
        <f>SUM(D30:O30)</f>
        <v>0</v>
      </c>
      <c r="Q30" s="306" t="s">
        <v>48</v>
      </c>
      <c r="R30" s="306"/>
      <c r="S30" s="306"/>
      <c r="T30" s="306"/>
      <c r="U30" s="306"/>
      <c r="V30" s="306"/>
      <c r="W30" s="306"/>
      <c r="X30" s="306"/>
      <c r="Y30" s="306" t="s">
        <v>519</v>
      </c>
      <c r="Z30" s="306"/>
      <c r="AA30" s="306"/>
      <c r="AB30" s="306"/>
      <c r="AC30" s="306"/>
      <c r="AD30" s="306"/>
      <c r="AE30" s="307"/>
    </row>
    <row r="31" spans="1:32" ht="12" customHeight="1" thickBot="1" x14ac:dyDescent="0.35">
      <c r="A31" s="124"/>
      <c r="B31" s="125"/>
      <c r="C31" s="125"/>
      <c r="D31" s="9"/>
      <c r="E31" s="9"/>
      <c r="F31" s="9"/>
      <c r="G31" s="9"/>
      <c r="H31" s="9"/>
      <c r="I31" s="9"/>
      <c r="J31" s="9"/>
      <c r="K31" s="9"/>
      <c r="L31" s="9"/>
      <c r="M31" s="9"/>
      <c r="N31" s="9"/>
      <c r="O31" s="9"/>
      <c r="P31" s="126"/>
      <c r="Q31" s="127"/>
      <c r="R31" s="127"/>
      <c r="S31" s="127"/>
      <c r="T31" s="127"/>
      <c r="U31" s="127"/>
      <c r="V31" s="127"/>
      <c r="W31" s="127"/>
      <c r="X31" s="127"/>
      <c r="Y31" s="127"/>
      <c r="Z31" s="127"/>
      <c r="AA31" s="127"/>
      <c r="AB31" s="127"/>
      <c r="AC31" s="127"/>
      <c r="AD31" s="127"/>
      <c r="AE31" s="128"/>
    </row>
    <row r="32" spans="1:32" ht="45" customHeight="1" x14ac:dyDescent="0.3">
      <c r="A32" s="217" t="s">
        <v>50</v>
      </c>
      <c r="B32" s="218"/>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9"/>
    </row>
    <row r="33" spans="1:41" ht="23.1" customHeight="1" x14ac:dyDescent="0.3">
      <c r="A33" s="214" t="s">
        <v>51</v>
      </c>
      <c r="B33" s="216" t="s">
        <v>52</v>
      </c>
      <c r="C33" s="216" t="s">
        <v>44</v>
      </c>
      <c r="D33" s="216" t="s">
        <v>53</v>
      </c>
      <c r="E33" s="216"/>
      <c r="F33" s="216"/>
      <c r="G33" s="216"/>
      <c r="H33" s="216"/>
      <c r="I33" s="216"/>
      <c r="J33" s="216"/>
      <c r="K33" s="216"/>
      <c r="L33" s="216"/>
      <c r="M33" s="216"/>
      <c r="N33" s="216"/>
      <c r="O33" s="216"/>
      <c r="P33" s="216"/>
      <c r="Q33" s="216" t="s">
        <v>54</v>
      </c>
      <c r="R33" s="216"/>
      <c r="S33" s="216"/>
      <c r="T33" s="216"/>
      <c r="U33" s="216"/>
      <c r="V33" s="216"/>
      <c r="W33" s="216"/>
      <c r="X33" s="216"/>
      <c r="Y33" s="216"/>
      <c r="Z33" s="216"/>
      <c r="AA33" s="216"/>
      <c r="AB33" s="216"/>
      <c r="AC33" s="216"/>
      <c r="AD33" s="216"/>
      <c r="AE33" s="241"/>
      <c r="AG33" s="21"/>
      <c r="AH33" s="21"/>
      <c r="AI33" s="21"/>
      <c r="AJ33" s="21"/>
      <c r="AK33" s="21"/>
      <c r="AL33" s="21"/>
      <c r="AM33" s="21"/>
      <c r="AN33" s="21"/>
      <c r="AO33" s="21"/>
    </row>
    <row r="34" spans="1:41" ht="27" customHeight="1" thickBot="1" x14ac:dyDescent="0.35">
      <c r="A34" s="214"/>
      <c r="B34" s="216"/>
      <c r="C34" s="242"/>
      <c r="D34" s="103" t="s">
        <v>20</v>
      </c>
      <c r="E34" s="103" t="s">
        <v>21</v>
      </c>
      <c r="F34" s="103" t="s">
        <v>22</v>
      </c>
      <c r="G34" s="103" t="s">
        <v>23</v>
      </c>
      <c r="H34" s="103" t="s">
        <v>24</v>
      </c>
      <c r="I34" s="103" t="s">
        <v>25</v>
      </c>
      <c r="J34" s="103" t="s">
        <v>26</v>
      </c>
      <c r="K34" s="103" t="s">
        <v>27</v>
      </c>
      <c r="L34" s="103" t="s">
        <v>28</v>
      </c>
      <c r="M34" s="103" t="s">
        <v>29</v>
      </c>
      <c r="N34" s="103" t="s">
        <v>30</v>
      </c>
      <c r="O34" s="103" t="s">
        <v>31</v>
      </c>
      <c r="P34" s="103" t="s">
        <v>32</v>
      </c>
      <c r="Q34" s="194" t="s">
        <v>55</v>
      </c>
      <c r="R34" s="195"/>
      <c r="S34" s="195"/>
      <c r="T34" s="220"/>
      <c r="U34" s="216" t="s">
        <v>56</v>
      </c>
      <c r="V34" s="216"/>
      <c r="W34" s="216"/>
      <c r="X34" s="216"/>
      <c r="Y34" s="216" t="s">
        <v>57</v>
      </c>
      <c r="Z34" s="216"/>
      <c r="AA34" s="216"/>
      <c r="AB34" s="216"/>
      <c r="AC34" s="243" t="s">
        <v>58</v>
      </c>
      <c r="AD34" s="243"/>
      <c r="AE34" s="244"/>
      <c r="AG34" s="21"/>
      <c r="AH34" s="21"/>
      <c r="AI34" s="21"/>
      <c r="AJ34" s="21"/>
      <c r="AK34" s="21"/>
      <c r="AL34" s="21"/>
      <c r="AM34" s="21"/>
      <c r="AN34" s="21"/>
      <c r="AO34" s="21"/>
    </row>
    <row r="35" spans="1:41" ht="45" customHeight="1" x14ac:dyDescent="0.3">
      <c r="A35" s="209" t="s">
        <v>359</v>
      </c>
      <c r="B35" s="211">
        <v>18</v>
      </c>
      <c r="C35" s="23" t="s">
        <v>59</v>
      </c>
      <c r="D35" s="22"/>
      <c r="E35" s="22"/>
      <c r="F35" s="22"/>
      <c r="G35" s="22"/>
      <c r="H35" s="22"/>
      <c r="I35" s="22"/>
      <c r="J35" s="22"/>
      <c r="K35" s="22"/>
      <c r="L35" s="22"/>
      <c r="M35" s="22"/>
      <c r="N35" s="22"/>
      <c r="O35" s="22"/>
      <c r="P35" s="97">
        <f>SUM(D35:O35)</f>
        <v>0</v>
      </c>
      <c r="Q35" s="226" t="s">
        <v>440</v>
      </c>
      <c r="R35" s="227"/>
      <c r="S35" s="227"/>
      <c r="T35" s="228"/>
      <c r="U35" s="226" t="s">
        <v>441</v>
      </c>
      <c r="V35" s="227"/>
      <c r="W35" s="227"/>
      <c r="X35" s="228"/>
      <c r="Y35" s="226" t="s">
        <v>442</v>
      </c>
      <c r="Z35" s="227"/>
      <c r="AA35" s="227"/>
      <c r="AB35" s="227"/>
      <c r="AC35" s="232" t="s">
        <v>443</v>
      </c>
      <c r="AD35" s="233"/>
      <c r="AE35" s="234"/>
      <c r="AG35" s="21"/>
      <c r="AH35" s="21"/>
      <c r="AI35" s="21"/>
      <c r="AJ35" s="21"/>
      <c r="AK35" s="21"/>
      <c r="AL35" s="21"/>
      <c r="AM35" s="21"/>
      <c r="AN35" s="21"/>
      <c r="AO35" s="21"/>
    </row>
    <row r="36" spans="1:41" ht="45" customHeight="1" thickBot="1" x14ac:dyDescent="0.35">
      <c r="A36" s="210"/>
      <c r="B36" s="212"/>
      <c r="C36" s="24" t="s">
        <v>60</v>
      </c>
      <c r="D36" s="25"/>
      <c r="E36" s="25"/>
      <c r="F36" s="25"/>
      <c r="G36" s="26"/>
      <c r="H36" s="26"/>
      <c r="I36" s="26"/>
      <c r="J36" s="26"/>
      <c r="K36" s="26"/>
      <c r="L36" s="26"/>
      <c r="M36" s="26"/>
      <c r="N36" s="26"/>
      <c r="O36" s="26"/>
      <c r="P36" s="73">
        <f>SUM(D36:O36)</f>
        <v>0</v>
      </c>
      <c r="Q36" s="229"/>
      <c r="R36" s="230"/>
      <c r="S36" s="230"/>
      <c r="T36" s="231"/>
      <c r="U36" s="229"/>
      <c r="V36" s="230"/>
      <c r="W36" s="230"/>
      <c r="X36" s="231"/>
      <c r="Y36" s="229"/>
      <c r="Z36" s="230"/>
      <c r="AA36" s="230"/>
      <c r="AB36" s="230"/>
      <c r="AC36" s="235"/>
      <c r="AD36" s="230"/>
      <c r="AE36" s="236"/>
      <c r="AG36" s="21"/>
      <c r="AH36" s="21"/>
      <c r="AI36" s="21"/>
      <c r="AJ36" s="21"/>
      <c r="AK36" s="21"/>
      <c r="AL36" s="21"/>
      <c r="AM36" s="21"/>
      <c r="AN36" s="21"/>
      <c r="AO36" s="21"/>
    </row>
    <row r="37" spans="1:41" customFormat="1" ht="17.25" customHeight="1" thickBot="1" x14ac:dyDescent="0.35"/>
    <row r="38" spans="1:41" ht="45" customHeight="1" thickBot="1" x14ac:dyDescent="0.35">
      <c r="A38" s="217" t="s">
        <v>61</v>
      </c>
      <c r="B38" s="218"/>
      <c r="C38" s="218"/>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9"/>
      <c r="AG38" s="21"/>
      <c r="AH38" s="21"/>
      <c r="AI38" s="21"/>
      <c r="AJ38" s="21"/>
      <c r="AK38" s="21"/>
      <c r="AL38" s="21"/>
      <c r="AM38" s="21"/>
      <c r="AN38" s="21"/>
      <c r="AO38" s="21"/>
    </row>
    <row r="39" spans="1:41" ht="26.1" customHeight="1" x14ac:dyDescent="0.3">
      <c r="A39" s="213" t="s">
        <v>62</v>
      </c>
      <c r="B39" s="215" t="s">
        <v>63</v>
      </c>
      <c r="C39" s="221" t="s">
        <v>64</v>
      </c>
      <c r="D39" s="223" t="s">
        <v>65</v>
      </c>
      <c r="E39" s="224"/>
      <c r="F39" s="224"/>
      <c r="G39" s="224"/>
      <c r="H39" s="224"/>
      <c r="I39" s="224"/>
      <c r="J39" s="224"/>
      <c r="K39" s="224"/>
      <c r="L39" s="224"/>
      <c r="M39" s="224"/>
      <c r="N39" s="224"/>
      <c r="O39" s="224"/>
      <c r="P39" s="225"/>
      <c r="Q39" s="215" t="s">
        <v>66</v>
      </c>
      <c r="R39" s="215"/>
      <c r="S39" s="215"/>
      <c r="T39" s="215"/>
      <c r="U39" s="215"/>
      <c r="V39" s="215"/>
      <c r="W39" s="215"/>
      <c r="X39" s="215"/>
      <c r="Y39" s="215"/>
      <c r="Z39" s="215"/>
      <c r="AA39" s="215"/>
      <c r="AB39" s="215"/>
      <c r="AC39" s="215"/>
      <c r="AD39" s="215"/>
      <c r="AE39" s="237"/>
      <c r="AG39" s="21"/>
      <c r="AH39" s="21"/>
      <c r="AI39" s="21"/>
      <c r="AJ39" s="21"/>
      <c r="AK39" s="21"/>
      <c r="AL39" s="21"/>
      <c r="AM39" s="21"/>
      <c r="AN39" s="21"/>
      <c r="AO39" s="21"/>
    </row>
    <row r="40" spans="1:41" ht="26.1" customHeight="1" x14ac:dyDescent="0.3">
      <c r="A40" s="214"/>
      <c r="B40" s="216"/>
      <c r="C40" s="222"/>
      <c r="D40" s="103" t="s">
        <v>67</v>
      </c>
      <c r="E40" s="103" t="s">
        <v>68</v>
      </c>
      <c r="F40" s="103" t="s">
        <v>69</v>
      </c>
      <c r="G40" s="103" t="s">
        <v>70</v>
      </c>
      <c r="H40" s="103" t="s">
        <v>71</v>
      </c>
      <c r="I40" s="103" t="s">
        <v>72</v>
      </c>
      <c r="J40" s="103" t="s">
        <v>73</v>
      </c>
      <c r="K40" s="103" t="s">
        <v>74</v>
      </c>
      <c r="L40" s="103" t="s">
        <v>75</v>
      </c>
      <c r="M40" s="103" t="s">
        <v>76</v>
      </c>
      <c r="N40" s="103" t="s">
        <v>77</v>
      </c>
      <c r="O40" s="103" t="s">
        <v>78</v>
      </c>
      <c r="P40" s="103" t="s">
        <v>79</v>
      </c>
      <c r="Q40" s="194" t="s">
        <v>80</v>
      </c>
      <c r="R40" s="195"/>
      <c r="S40" s="195"/>
      <c r="T40" s="195"/>
      <c r="U40" s="195"/>
      <c r="V40" s="195"/>
      <c r="W40" s="195"/>
      <c r="X40" s="220"/>
      <c r="Y40" s="194" t="s">
        <v>81</v>
      </c>
      <c r="Z40" s="195"/>
      <c r="AA40" s="195"/>
      <c r="AB40" s="195"/>
      <c r="AC40" s="195"/>
      <c r="AD40" s="195"/>
      <c r="AE40" s="196"/>
      <c r="AG40" s="27"/>
      <c r="AH40" s="27"/>
      <c r="AI40" s="27"/>
      <c r="AJ40" s="27"/>
      <c r="AK40" s="27"/>
      <c r="AL40" s="27"/>
      <c r="AM40" s="27"/>
      <c r="AN40" s="27"/>
      <c r="AO40" s="27"/>
    </row>
    <row r="41" spans="1:41" ht="82.2" customHeight="1" x14ac:dyDescent="0.3">
      <c r="A41" s="207" t="s">
        <v>360</v>
      </c>
      <c r="B41" s="208">
        <v>5</v>
      </c>
      <c r="C41" s="31" t="s">
        <v>59</v>
      </c>
      <c r="D41" s="32">
        <v>0.05</v>
      </c>
      <c r="E41" s="32">
        <v>0.15</v>
      </c>
      <c r="F41" s="32">
        <v>0.2</v>
      </c>
      <c r="G41" s="32">
        <v>0.2</v>
      </c>
      <c r="H41" s="32">
        <v>0.2</v>
      </c>
      <c r="I41" s="32">
        <v>0.2</v>
      </c>
      <c r="J41" s="32"/>
      <c r="K41" s="32"/>
      <c r="L41" s="32"/>
      <c r="M41" s="32"/>
      <c r="N41" s="32"/>
      <c r="O41" s="32"/>
      <c r="P41" s="115">
        <f t="shared" ref="P41:P48" si="0">SUM(D41:O41)</f>
        <v>1</v>
      </c>
      <c r="Q41" s="182" t="s">
        <v>444</v>
      </c>
      <c r="R41" s="183"/>
      <c r="S41" s="183"/>
      <c r="T41" s="183"/>
      <c r="U41" s="183"/>
      <c r="V41" s="183"/>
      <c r="W41" s="183"/>
      <c r="X41" s="184"/>
      <c r="Y41" s="197" t="s">
        <v>445</v>
      </c>
      <c r="Z41" s="198"/>
      <c r="AA41" s="198"/>
      <c r="AB41" s="198"/>
      <c r="AC41" s="198"/>
      <c r="AD41" s="198"/>
      <c r="AE41" s="199"/>
      <c r="AG41" s="28"/>
      <c r="AH41" s="28"/>
      <c r="AI41" s="28"/>
      <c r="AJ41" s="28"/>
      <c r="AK41" s="28"/>
      <c r="AL41" s="28"/>
      <c r="AM41" s="28"/>
      <c r="AN41" s="28"/>
      <c r="AO41" s="28"/>
    </row>
    <row r="42" spans="1:41" ht="82.2" customHeight="1" x14ac:dyDescent="0.3">
      <c r="A42" s="207"/>
      <c r="B42" s="208"/>
      <c r="C42" s="29" t="s">
        <v>60</v>
      </c>
      <c r="D42" s="30">
        <v>0.05</v>
      </c>
      <c r="E42" s="30"/>
      <c r="F42" s="30"/>
      <c r="G42" s="30"/>
      <c r="H42" s="30"/>
      <c r="I42" s="30"/>
      <c r="J42" s="30"/>
      <c r="K42" s="30"/>
      <c r="L42" s="30"/>
      <c r="M42" s="30"/>
      <c r="N42" s="30"/>
      <c r="O42" s="30"/>
      <c r="P42" s="115">
        <f t="shared" si="0"/>
        <v>0.05</v>
      </c>
      <c r="Q42" s="185"/>
      <c r="R42" s="186"/>
      <c r="S42" s="186"/>
      <c r="T42" s="186"/>
      <c r="U42" s="186"/>
      <c r="V42" s="186"/>
      <c r="W42" s="186"/>
      <c r="X42" s="187"/>
      <c r="Y42" s="200"/>
      <c r="Z42" s="201"/>
      <c r="AA42" s="201"/>
      <c r="AB42" s="201"/>
      <c r="AC42" s="201"/>
      <c r="AD42" s="201"/>
      <c r="AE42" s="202"/>
    </row>
    <row r="43" spans="1:41" ht="82.2" customHeight="1" x14ac:dyDescent="0.3">
      <c r="A43" s="207" t="s">
        <v>361</v>
      </c>
      <c r="B43" s="208">
        <v>5</v>
      </c>
      <c r="C43" s="31" t="s">
        <v>59</v>
      </c>
      <c r="D43" s="32">
        <v>0</v>
      </c>
      <c r="E43" s="32">
        <v>0.2</v>
      </c>
      <c r="F43" s="32">
        <v>0.2</v>
      </c>
      <c r="G43" s="32">
        <v>0.2</v>
      </c>
      <c r="H43" s="32">
        <v>0.2</v>
      </c>
      <c r="I43" s="32">
        <v>0.2</v>
      </c>
      <c r="J43" s="32"/>
      <c r="K43" s="32"/>
      <c r="L43" s="32"/>
      <c r="M43" s="32"/>
      <c r="N43" s="32"/>
      <c r="O43" s="32"/>
      <c r="P43" s="115">
        <f t="shared" si="0"/>
        <v>1</v>
      </c>
      <c r="Q43" s="182" t="s">
        <v>446</v>
      </c>
      <c r="R43" s="183"/>
      <c r="S43" s="183"/>
      <c r="T43" s="183"/>
      <c r="U43" s="183"/>
      <c r="V43" s="183"/>
      <c r="W43" s="183"/>
      <c r="X43" s="184"/>
      <c r="Y43" s="188" t="s">
        <v>447</v>
      </c>
      <c r="Z43" s="189"/>
      <c r="AA43" s="189"/>
      <c r="AB43" s="189"/>
      <c r="AC43" s="189"/>
      <c r="AD43" s="189"/>
      <c r="AE43" s="190"/>
    </row>
    <row r="44" spans="1:41" ht="82.2" customHeight="1" x14ac:dyDescent="0.3">
      <c r="A44" s="207"/>
      <c r="B44" s="208"/>
      <c r="C44" s="29" t="s">
        <v>60</v>
      </c>
      <c r="D44" s="30">
        <v>0</v>
      </c>
      <c r="E44" s="30"/>
      <c r="F44" s="30"/>
      <c r="G44" s="30"/>
      <c r="H44" s="30"/>
      <c r="I44" s="30"/>
      <c r="J44" s="30"/>
      <c r="K44" s="30"/>
      <c r="L44" s="30"/>
      <c r="M44" s="30"/>
      <c r="N44" s="30"/>
      <c r="O44" s="30"/>
      <c r="P44" s="115">
        <f t="shared" si="0"/>
        <v>0</v>
      </c>
      <c r="Q44" s="185"/>
      <c r="R44" s="186"/>
      <c r="S44" s="186"/>
      <c r="T44" s="186"/>
      <c r="U44" s="186"/>
      <c r="V44" s="186"/>
      <c r="W44" s="186"/>
      <c r="X44" s="187"/>
      <c r="Y44" s="191"/>
      <c r="Z44" s="192"/>
      <c r="AA44" s="192"/>
      <c r="AB44" s="192"/>
      <c r="AC44" s="192"/>
      <c r="AD44" s="192"/>
      <c r="AE44" s="193"/>
    </row>
    <row r="45" spans="1:41" ht="82.2" customHeight="1" x14ac:dyDescent="0.3">
      <c r="A45" s="207" t="s">
        <v>362</v>
      </c>
      <c r="B45" s="208">
        <v>5</v>
      </c>
      <c r="C45" s="31" t="s">
        <v>59</v>
      </c>
      <c r="D45" s="32">
        <v>0.1</v>
      </c>
      <c r="E45" s="32">
        <v>0.18</v>
      </c>
      <c r="F45" s="32">
        <v>0.18</v>
      </c>
      <c r="G45" s="32">
        <v>0.18</v>
      </c>
      <c r="H45" s="32">
        <v>0.18</v>
      </c>
      <c r="I45" s="32">
        <v>0.18</v>
      </c>
      <c r="J45" s="32"/>
      <c r="K45" s="32"/>
      <c r="L45" s="32"/>
      <c r="M45" s="32"/>
      <c r="N45" s="32"/>
      <c r="O45" s="32"/>
      <c r="P45" s="115">
        <f t="shared" si="0"/>
        <v>1</v>
      </c>
      <c r="Q45" s="182" t="s">
        <v>448</v>
      </c>
      <c r="R45" s="183"/>
      <c r="S45" s="183"/>
      <c r="T45" s="183"/>
      <c r="U45" s="183"/>
      <c r="V45" s="183"/>
      <c r="W45" s="183"/>
      <c r="X45" s="184"/>
      <c r="Y45" s="197" t="s">
        <v>449</v>
      </c>
      <c r="Z45" s="198"/>
      <c r="AA45" s="198"/>
      <c r="AB45" s="198"/>
      <c r="AC45" s="198"/>
      <c r="AD45" s="198"/>
      <c r="AE45" s="199"/>
    </row>
    <row r="46" spans="1:41" ht="82.2" customHeight="1" x14ac:dyDescent="0.3">
      <c r="A46" s="207"/>
      <c r="B46" s="208"/>
      <c r="C46" s="29" t="s">
        <v>60</v>
      </c>
      <c r="D46" s="30">
        <v>0.1</v>
      </c>
      <c r="E46" s="30"/>
      <c r="F46" s="30"/>
      <c r="G46" s="30"/>
      <c r="H46" s="30"/>
      <c r="I46" s="30"/>
      <c r="J46" s="30"/>
      <c r="K46" s="30"/>
      <c r="L46" s="30"/>
      <c r="M46" s="30"/>
      <c r="N46" s="30"/>
      <c r="O46" s="30"/>
      <c r="P46" s="115">
        <f t="shared" si="0"/>
        <v>0.1</v>
      </c>
      <c r="Q46" s="185"/>
      <c r="R46" s="186"/>
      <c r="S46" s="186"/>
      <c r="T46" s="186"/>
      <c r="U46" s="186"/>
      <c r="V46" s="186"/>
      <c r="W46" s="186"/>
      <c r="X46" s="187"/>
      <c r="Y46" s="200"/>
      <c r="Z46" s="201"/>
      <c r="AA46" s="201"/>
      <c r="AB46" s="201"/>
      <c r="AC46" s="201"/>
      <c r="AD46" s="201"/>
      <c r="AE46" s="202"/>
    </row>
    <row r="47" spans="1:41" ht="82.2" customHeight="1" x14ac:dyDescent="0.3">
      <c r="A47" s="203" t="s">
        <v>363</v>
      </c>
      <c r="B47" s="205">
        <v>3</v>
      </c>
      <c r="C47" s="31" t="s">
        <v>59</v>
      </c>
      <c r="D47" s="32">
        <v>0</v>
      </c>
      <c r="E47" s="32">
        <v>0.2</v>
      </c>
      <c r="F47" s="32">
        <v>0.2</v>
      </c>
      <c r="G47" s="32">
        <v>0.2</v>
      </c>
      <c r="H47" s="32">
        <v>0.2</v>
      </c>
      <c r="I47" s="32">
        <v>0.2</v>
      </c>
      <c r="J47" s="32"/>
      <c r="K47" s="32"/>
      <c r="L47" s="32"/>
      <c r="M47" s="32"/>
      <c r="N47" s="32"/>
      <c r="O47" s="32"/>
      <c r="P47" s="115">
        <f t="shared" si="0"/>
        <v>1</v>
      </c>
      <c r="Q47" s="182" t="s">
        <v>446</v>
      </c>
      <c r="R47" s="183"/>
      <c r="S47" s="183"/>
      <c r="T47" s="183"/>
      <c r="U47" s="183"/>
      <c r="V47" s="183"/>
      <c r="W47" s="183"/>
      <c r="X47" s="184"/>
      <c r="Y47" s="188" t="s">
        <v>447</v>
      </c>
      <c r="Z47" s="189"/>
      <c r="AA47" s="189"/>
      <c r="AB47" s="189"/>
      <c r="AC47" s="189"/>
      <c r="AD47" s="189"/>
      <c r="AE47" s="190"/>
    </row>
    <row r="48" spans="1:41" ht="82.2" customHeight="1" thickBot="1" x14ac:dyDescent="0.35">
      <c r="A48" s="204"/>
      <c r="B48" s="206"/>
      <c r="C48" s="24" t="s">
        <v>60</v>
      </c>
      <c r="D48" s="33">
        <v>0</v>
      </c>
      <c r="E48" s="33"/>
      <c r="F48" s="33"/>
      <c r="G48" s="33"/>
      <c r="H48" s="33"/>
      <c r="I48" s="33"/>
      <c r="J48" s="33"/>
      <c r="K48" s="33"/>
      <c r="L48" s="33"/>
      <c r="M48" s="33"/>
      <c r="N48" s="33"/>
      <c r="O48" s="33"/>
      <c r="P48" s="116">
        <f t="shared" si="0"/>
        <v>0</v>
      </c>
      <c r="Q48" s="185"/>
      <c r="R48" s="186"/>
      <c r="S48" s="186"/>
      <c r="T48" s="186"/>
      <c r="U48" s="186"/>
      <c r="V48" s="186"/>
      <c r="W48" s="186"/>
      <c r="X48" s="187"/>
      <c r="Y48" s="191"/>
      <c r="Z48" s="192"/>
      <c r="AA48" s="192"/>
      <c r="AB48" s="192"/>
      <c r="AC48" s="192"/>
      <c r="AD48" s="192"/>
      <c r="AE48" s="193"/>
    </row>
    <row r="49" spans="1:1" ht="15" customHeight="1" x14ac:dyDescent="0.3">
      <c r="A49" s="2" t="s">
        <v>82</v>
      </c>
    </row>
  </sheetData>
  <mergeCells count="83">
    <mergeCell ref="C17:AE17"/>
    <mergeCell ref="Y28:AE29"/>
    <mergeCell ref="Y30:AE30"/>
    <mergeCell ref="B20:O20"/>
    <mergeCell ref="L15:Q15"/>
    <mergeCell ref="AA15:AE15"/>
    <mergeCell ref="R15:X15"/>
    <mergeCell ref="Q28:X29"/>
    <mergeCell ref="Q30:X30"/>
    <mergeCell ref="B30:C30"/>
    <mergeCell ref="A19:AE19"/>
    <mergeCell ref="P20:AE20"/>
    <mergeCell ref="C16:AB16"/>
    <mergeCell ref="B28:C29"/>
    <mergeCell ref="A28:A29"/>
    <mergeCell ref="A17:B17"/>
    <mergeCell ref="A1:A4"/>
    <mergeCell ref="B1:AA1"/>
    <mergeCell ref="B2:AA2"/>
    <mergeCell ref="B3:AA4"/>
    <mergeCell ref="AB1:AE1"/>
    <mergeCell ref="AB2:AE2"/>
    <mergeCell ref="AB3:AE3"/>
    <mergeCell ref="AB4:AE4"/>
    <mergeCell ref="A11:B13"/>
    <mergeCell ref="D7:H9"/>
    <mergeCell ref="A15:B15"/>
    <mergeCell ref="O7:P7"/>
    <mergeCell ref="C11:AE13"/>
    <mergeCell ref="C15:K15"/>
    <mergeCell ref="M7:N7"/>
    <mergeCell ref="O8:P8"/>
    <mergeCell ref="M9:N9"/>
    <mergeCell ref="O9:P9"/>
    <mergeCell ref="I7:J9"/>
    <mergeCell ref="K7:L9"/>
    <mergeCell ref="Y15:Z15"/>
    <mergeCell ref="A7:B9"/>
    <mergeCell ref="C7:C9"/>
    <mergeCell ref="M8:N8"/>
    <mergeCell ref="D28:O28"/>
    <mergeCell ref="P28:P29"/>
    <mergeCell ref="A27:AE27"/>
    <mergeCell ref="U34:X34"/>
    <mergeCell ref="Y34:AB34"/>
    <mergeCell ref="A32:AE32"/>
    <mergeCell ref="Q33:AE33"/>
    <mergeCell ref="Q34:T34"/>
    <mergeCell ref="A33:A34"/>
    <mergeCell ref="B33:B34"/>
    <mergeCell ref="C33:C34"/>
    <mergeCell ref="D33:P33"/>
    <mergeCell ref="AC34:AE34"/>
    <mergeCell ref="A35:A36"/>
    <mergeCell ref="B35:B36"/>
    <mergeCell ref="A39:A40"/>
    <mergeCell ref="B39:B40"/>
    <mergeCell ref="A41:A42"/>
    <mergeCell ref="B41:B42"/>
    <mergeCell ref="A38:AE38"/>
    <mergeCell ref="Q40:X40"/>
    <mergeCell ref="C39:C40"/>
    <mergeCell ref="D39:P39"/>
    <mergeCell ref="Q35:T36"/>
    <mergeCell ref="U35:X36"/>
    <mergeCell ref="Y35:AB36"/>
    <mergeCell ref="AC35:AE36"/>
    <mergeCell ref="Q39:AE39"/>
    <mergeCell ref="A47:A48"/>
    <mergeCell ref="B47:B48"/>
    <mergeCell ref="A43:A44"/>
    <mergeCell ref="B43:B44"/>
    <mergeCell ref="A45:A46"/>
    <mergeCell ref="B45:B46"/>
    <mergeCell ref="Q47:X48"/>
    <mergeCell ref="Y47:AE48"/>
    <mergeCell ref="Y40:AE40"/>
    <mergeCell ref="Y41:AE42"/>
    <mergeCell ref="Q43:X44"/>
    <mergeCell ref="Y43:AE44"/>
    <mergeCell ref="Q45:X46"/>
    <mergeCell ref="Y45:AE46"/>
    <mergeCell ref="Q41:X42"/>
  </mergeCells>
  <dataValidations count="3">
    <dataValidation type="textLength" operator="lessThanOrEqual" allowBlank="1" showInputMessage="1" showErrorMessage="1" errorTitle="Máximo 2.000 caracteres" error="Máximo 2.000 caracteres" sqref="AC35 Q35 Q45 Y35 Q43 Q41 Q47" xr:uid="{00000000-0002-0000-0000-000000000000}">
      <formula1>2000</formula1>
    </dataValidation>
    <dataValidation type="textLength" operator="lessThanOrEqual" allowBlank="1" showInputMessage="1" showErrorMessage="1" errorTitle="Máximo 2.000 caracteres" error="Máximo 2.000 caracteres" promptTitle="2.000 caracteres" sqref="Q30:Q31" xr:uid="{00000000-0002-0000-0000-000001000000}">
      <formula1>2000</formula1>
    </dataValidation>
    <dataValidation type="list" allowBlank="1" showInputMessage="1" showErrorMessage="1" sqref="C7:C9" xr:uid="{00000000-0002-0000-0000-000002000000}">
      <formula1>$B$21:$M$21</formula1>
    </dataValidation>
  </dataValidations>
  <hyperlinks>
    <hyperlink ref="Y41" r:id="rId1" xr:uid="{79EBBD85-F439-4C96-B3C0-A20468050EAD}"/>
    <hyperlink ref="Y45" r:id="rId2" xr:uid="{BC9187DE-817B-4564-850C-90EADE380273}"/>
  </hyperlinks>
  <pageMargins left="0.25" right="0.25" top="0.75" bottom="0.75" header="0.3" footer="0.3"/>
  <pageSetup scale="22" orientation="landscape" r:id="rId3"/>
  <drawing r:id="rId4"/>
  <legacy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BK58"/>
  <sheetViews>
    <sheetView zoomScale="70" zoomScaleNormal="70" workbookViewId="0">
      <selection activeCell="A11" sqref="A11"/>
    </sheetView>
  </sheetViews>
  <sheetFormatPr baseColWidth="10" defaultColWidth="19.44140625" defaultRowHeight="13.8" x14ac:dyDescent="0.3"/>
  <cols>
    <col min="1" max="1" width="29.5546875" style="34" bestFit="1" customWidth="1"/>
    <col min="2" max="17" width="11" style="34" customWidth="1"/>
    <col min="18" max="19" width="12.109375" style="34" customWidth="1"/>
    <col min="20" max="23" width="8.109375" style="34" customWidth="1"/>
    <col min="24" max="24" width="9.44140625" style="34" customWidth="1"/>
    <col min="25" max="25" width="8.109375" style="34" customWidth="1"/>
    <col min="26" max="30" width="7.88671875" style="34" customWidth="1"/>
    <col min="31" max="31" width="11.33203125" style="34" customWidth="1"/>
    <col min="32" max="32" width="2.33203125" style="34" customWidth="1"/>
    <col min="33" max="33" width="19.44140625" style="34" customWidth="1"/>
    <col min="34" max="51" width="11.33203125" style="34" customWidth="1"/>
    <col min="52" max="63" width="8.88671875" style="34" customWidth="1"/>
    <col min="64" max="16384" width="19.44140625" style="34"/>
  </cols>
  <sheetData>
    <row r="1" spans="1:63" ht="15.9" customHeight="1" x14ac:dyDescent="0.3">
      <c r="A1" s="462" t="s">
        <v>0</v>
      </c>
      <c r="B1" s="462"/>
      <c r="C1" s="462"/>
      <c r="D1" s="462"/>
      <c r="E1" s="462"/>
      <c r="F1" s="462"/>
      <c r="G1" s="462"/>
      <c r="H1" s="462"/>
      <c r="I1" s="462"/>
      <c r="J1" s="462"/>
      <c r="K1" s="462"/>
      <c r="L1" s="462"/>
      <c r="M1" s="462"/>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c r="BI1" s="463" t="s">
        <v>118</v>
      </c>
      <c r="BJ1" s="463"/>
      <c r="BK1" s="463"/>
    </row>
    <row r="2" spans="1:63" ht="15.9" customHeight="1" x14ac:dyDescent="0.3">
      <c r="A2" s="462" t="s">
        <v>2</v>
      </c>
      <c r="B2" s="462"/>
      <c r="C2" s="462"/>
      <c r="D2" s="462"/>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F2" s="462"/>
      <c r="AG2" s="462"/>
      <c r="AH2" s="462"/>
      <c r="AI2" s="462"/>
      <c r="AJ2" s="462"/>
      <c r="AK2" s="462"/>
      <c r="AL2" s="462"/>
      <c r="AM2" s="462"/>
      <c r="AN2" s="462"/>
      <c r="AO2" s="462"/>
      <c r="AP2" s="462"/>
      <c r="AQ2" s="462"/>
      <c r="AR2" s="462"/>
      <c r="AS2" s="462"/>
      <c r="AT2" s="462"/>
      <c r="AU2" s="462"/>
      <c r="AV2" s="462"/>
      <c r="AW2" s="462"/>
      <c r="AX2" s="462"/>
      <c r="AY2" s="462"/>
      <c r="AZ2" s="462"/>
      <c r="BA2" s="462"/>
      <c r="BB2" s="462"/>
      <c r="BC2" s="462"/>
      <c r="BD2" s="462"/>
      <c r="BE2" s="462"/>
      <c r="BF2" s="462"/>
      <c r="BG2" s="462"/>
      <c r="BH2" s="462"/>
      <c r="BI2" s="463" t="s">
        <v>329</v>
      </c>
      <c r="BJ2" s="463"/>
      <c r="BK2" s="463"/>
    </row>
    <row r="3" spans="1:63" ht="26.1" customHeight="1" x14ac:dyDescent="0.3">
      <c r="A3" s="462" t="s">
        <v>119</v>
      </c>
      <c r="B3" s="462"/>
      <c r="C3" s="462"/>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c r="AI3" s="462"/>
      <c r="AJ3" s="462"/>
      <c r="AK3" s="462"/>
      <c r="AL3" s="462"/>
      <c r="AM3" s="462"/>
      <c r="AN3" s="462"/>
      <c r="AO3" s="462"/>
      <c r="AP3" s="462"/>
      <c r="AQ3" s="462"/>
      <c r="AR3" s="462"/>
      <c r="AS3" s="462"/>
      <c r="AT3" s="462"/>
      <c r="AU3" s="462"/>
      <c r="AV3" s="462"/>
      <c r="AW3" s="462"/>
      <c r="AX3" s="462"/>
      <c r="AY3" s="462"/>
      <c r="AZ3" s="462"/>
      <c r="BA3" s="462"/>
      <c r="BB3" s="462"/>
      <c r="BC3" s="462"/>
      <c r="BD3" s="462"/>
      <c r="BE3" s="462"/>
      <c r="BF3" s="462"/>
      <c r="BG3" s="462"/>
      <c r="BH3" s="462"/>
      <c r="BI3" s="463" t="s">
        <v>352</v>
      </c>
      <c r="BJ3" s="463"/>
      <c r="BK3" s="463"/>
    </row>
    <row r="4" spans="1:63" ht="15.9" customHeight="1" x14ac:dyDescent="0.3">
      <c r="A4" s="462" t="s">
        <v>120</v>
      </c>
      <c r="B4" s="462"/>
      <c r="C4" s="462"/>
      <c r="D4" s="462"/>
      <c r="E4" s="462"/>
      <c r="F4" s="462"/>
      <c r="G4" s="462"/>
      <c r="H4" s="462"/>
      <c r="I4" s="462"/>
      <c r="J4" s="462"/>
      <c r="K4" s="462"/>
      <c r="L4" s="462"/>
      <c r="M4" s="462"/>
      <c r="N4" s="462"/>
      <c r="O4" s="462"/>
      <c r="P4" s="462"/>
      <c r="Q4" s="462"/>
      <c r="R4" s="462"/>
      <c r="S4" s="462"/>
      <c r="T4" s="462"/>
      <c r="U4" s="462"/>
      <c r="V4" s="462"/>
      <c r="W4" s="462"/>
      <c r="X4" s="462"/>
      <c r="Y4" s="462"/>
      <c r="Z4" s="462"/>
      <c r="AA4" s="462"/>
      <c r="AB4" s="462"/>
      <c r="AC4" s="462"/>
      <c r="AD4" s="462"/>
      <c r="AE4" s="462"/>
      <c r="AF4" s="462"/>
      <c r="AG4" s="462"/>
      <c r="AH4" s="462"/>
      <c r="AI4" s="462"/>
      <c r="AJ4" s="462"/>
      <c r="AK4" s="462"/>
      <c r="AL4" s="462"/>
      <c r="AM4" s="462"/>
      <c r="AN4" s="462"/>
      <c r="AO4" s="462"/>
      <c r="AP4" s="462"/>
      <c r="AQ4" s="462"/>
      <c r="AR4" s="462"/>
      <c r="AS4" s="462"/>
      <c r="AT4" s="462"/>
      <c r="AU4" s="462"/>
      <c r="AV4" s="462"/>
      <c r="AW4" s="462"/>
      <c r="AX4" s="462"/>
      <c r="AY4" s="462"/>
      <c r="AZ4" s="462"/>
      <c r="BA4" s="462"/>
      <c r="BB4" s="462"/>
      <c r="BC4" s="462"/>
      <c r="BD4" s="462"/>
      <c r="BE4" s="462"/>
      <c r="BF4" s="462"/>
      <c r="BG4" s="462"/>
      <c r="BH4" s="462"/>
      <c r="BI4" s="459" t="s">
        <v>121</v>
      </c>
      <c r="BJ4" s="460"/>
      <c r="BK4" s="461"/>
    </row>
    <row r="5" spans="1:63" ht="26.1" customHeight="1" x14ac:dyDescent="0.3">
      <c r="A5" s="464" t="s">
        <v>122</v>
      </c>
      <c r="B5" s="464"/>
      <c r="C5" s="464"/>
      <c r="D5" s="464"/>
      <c r="E5" s="464"/>
      <c r="F5" s="464"/>
      <c r="G5" s="464"/>
      <c r="H5" s="464"/>
      <c r="I5" s="464"/>
      <c r="J5" s="464"/>
      <c r="K5" s="464"/>
      <c r="L5" s="464"/>
      <c r="M5" s="464"/>
      <c r="N5" s="464"/>
      <c r="O5" s="464"/>
      <c r="P5" s="464"/>
      <c r="Q5" s="464"/>
      <c r="R5" s="464"/>
      <c r="S5" s="464"/>
      <c r="T5" s="464"/>
      <c r="U5" s="464"/>
      <c r="V5" s="464"/>
      <c r="W5" s="464"/>
      <c r="X5" s="464"/>
      <c r="Y5" s="464"/>
      <c r="Z5" s="464"/>
      <c r="AA5" s="464"/>
      <c r="AB5" s="464"/>
      <c r="AC5" s="464"/>
      <c r="AD5" s="464"/>
      <c r="AE5" s="464"/>
      <c r="AG5" s="464" t="s">
        <v>123</v>
      </c>
      <c r="AH5" s="464"/>
      <c r="AI5" s="464"/>
      <c r="AJ5" s="464"/>
      <c r="AK5" s="464"/>
      <c r="AL5" s="464"/>
      <c r="AM5" s="464"/>
      <c r="AN5" s="464"/>
      <c r="AO5" s="464"/>
      <c r="AP5" s="464"/>
      <c r="AQ5" s="464"/>
      <c r="AR5" s="464"/>
      <c r="AS5" s="464"/>
      <c r="AT5" s="464"/>
      <c r="AU5" s="464"/>
      <c r="AV5" s="464"/>
      <c r="AW5" s="464"/>
      <c r="AX5" s="464"/>
      <c r="AY5" s="464"/>
      <c r="AZ5" s="464"/>
      <c r="BA5" s="464"/>
      <c r="BB5" s="464"/>
      <c r="BC5" s="464"/>
      <c r="BD5" s="464"/>
      <c r="BE5" s="464"/>
      <c r="BF5" s="464"/>
      <c r="BG5" s="464"/>
      <c r="BH5" s="464"/>
      <c r="BI5" s="465"/>
      <c r="BJ5" s="465"/>
      <c r="BK5" s="465"/>
    </row>
    <row r="6" spans="1:63" ht="31.5" customHeight="1" x14ac:dyDescent="0.3">
      <c r="A6" s="69" t="s">
        <v>124</v>
      </c>
      <c r="B6" s="470"/>
      <c r="C6" s="470"/>
      <c r="D6" s="470"/>
      <c r="E6" s="470"/>
      <c r="F6" s="470"/>
      <c r="G6" s="470"/>
      <c r="H6" s="470"/>
      <c r="I6" s="470"/>
      <c r="J6" s="470"/>
      <c r="K6" s="470"/>
      <c r="L6" s="470"/>
      <c r="M6" s="470"/>
      <c r="N6" s="470"/>
      <c r="O6" s="470"/>
      <c r="P6" s="470"/>
      <c r="Q6" s="470"/>
      <c r="R6" s="470"/>
      <c r="S6" s="470"/>
      <c r="T6" s="470"/>
      <c r="U6" s="470"/>
      <c r="V6" s="470"/>
      <c r="W6" s="470"/>
      <c r="X6" s="470"/>
      <c r="Y6" s="470"/>
      <c r="Z6" s="470"/>
      <c r="AA6" s="470"/>
      <c r="AB6" s="470"/>
      <c r="AC6" s="470"/>
      <c r="AD6" s="470"/>
      <c r="AE6" s="470"/>
      <c r="AF6" s="470"/>
      <c r="AG6" s="470"/>
      <c r="AH6" s="470"/>
      <c r="AI6" s="470"/>
      <c r="AJ6" s="470"/>
      <c r="AK6" s="470"/>
      <c r="AL6" s="470"/>
      <c r="AM6" s="470"/>
      <c r="AN6" s="470"/>
      <c r="AO6" s="470"/>
      <c r="AP6" s="470"/>
      <c r="AQ6" s="470"/>
      <c r="AR6" s="470"/>
      <c r="AS6" s="470"/>
      <c r="AT6" s="470"/>
      <c r="AU6" s="470"/>
      <c r="AV6" s="470"/>
      <c r="AW6" s="470"/>
      <c r="AX6" s="470"/>
      <c r="AY6" s="470"/>
      <c r="AZ6" s="470"/>
      <c r="BA6" s="470"/>
      <c r="BB6" s="470"/>
      <c r="BC6" s="470"/>
      <c r="BD6" s="470"/>
      <c r="BE6" s="470"/>
      <c r="BF6" s="470"/>
      <c r="BG6" s="470"/>
      <c r="BH6" s="470"/>
      <c r="BI6" s="470"/>
      <c r="BJ6" s="470"/>
      <c r="BK6" s="470"/>
    </row>
    <row r="7" spans="1:63" ht="31.5" customHeight="1" x14ac:dyDescent="0.3">
      <c r="A7" s="70" t="s">
        <v>125</v>
      </c>
      <c r="B7" s="468"/>
      <c r="C7" s="471"/>
      <c r="D7" s="471"/>
      <c r="E7" s="471"/>
      <c r="F7" s="471"/>
      <c r="G7" s="471"/>
      <c r="H7" s="471"/>
      <c r="I7" s="471"/>
      <c r="J7" s="471"/>
      <c r="K7" s="471"/>
      <c r="L7" s="471"/>
      <c r="M7" s="471"/>
      <c r="N7" s="471"/>
      <c r="O7" s="471"/>
      <c r="P7" s="471"/>
      <c r="Q7" s="471"/>
      <c r="R7" s="471"/>
      <c r="S7" s="471"/>
      <c r="T7" s="471"/>
      <c r="U7" s="471"/>
      <c r="V7" s="471"/>
      <c r="W7" s="471"/>
      <c r="X7" s="471"/>
      <c r="Y7" s="471"/>
      <c r="Z7" s="471"/>
      <c r="AA7" s="471"/>
      <c r="AB7" s="471"/>
      <c r="AC7" s="471"/>
      <c r="AD7" s="471"/>
      <c r="AE7" s="471"/>
      <c r="AF7" s="471"/>
      <c r="AG7" s="471"/>
      <c r="AH7" s="471"/>
      <c r="AI7" s="471"/>
      <c r="AJ7" s="471"/>
      <c r="AK7" s="471"/>
      <c r="AL7" s="471"/>
      <c r="AM7" s="471"/>
      <c r="AN7" s="471"/>
      <c r="AO7" s="471"/>
      <c r="AP7" s="471"/>
      <c r="AQ7" s="471"/>
      <c r="AR7" s="471"/>
      <c r="AS7" s="471"/>
      <c r="AT7" s="471"/>
      <c r="AU7" s="471"/>
      <c r="AV7" s="471"/>
      <c r="AW7" s="471"/>
      <c r="AX7" s="471"/>
      <c r="AY7" s="471"/>
      <c r="AZ7" s="471"/>
      <c r="BA7" s="471"/>
      <c r="BB7" s="471"/>
      <c r="BC7" s="471"/>
      <c r="BD7" s="471"/>
      <c r="BE7" s="471"/>
      <c r="BF7" s="471"/>
      <c r="BG7" s="471"/>
      <c r="BH7" s="471"/>
      <c r="BI7" s="471"/>
      <c r="BJ7" s="471"/>
      <c r="BK7" s="469"/>
    </row>
    <row r="8" spans="1:63" ht="18.75" customHeight="1" x14ac:dyDescent="0.3">
      <c r="A8" s="61"/>
      <c r="B8" s="61"/>
      <c r="C8" s="61"/>
      <c r="D8" s="61"/>
      <c r="E8" s="61"/>
      <c r="F8" s="61"/>
      <c r="G8" s="61"/>
      <c r="H8" s="61"/>
      <c r="I8" s="61"/>
      <c r="J8" s="61"/>
      <c r="K8" s="62"/>
      <c r="L8" s="62"/>
      <c r="M8" s="62"/>
      <c r="N8" s="62"/>
      <c r="O8" s="62"/>
      <c r="P8" s="62"/>
      <c r="Q8" s="62"/>
      <c r="R8" s="62"/>
      <c r="S8" s="62"/>
      <c r="T8" s="62"/>
      <c r="U8" s="62"/>
      <c r="V8" s="62"/>
      <c r="W8" s="62"/>
      <c r="X8" s="62"/>
      <c r="Y8" s="62"/>
      <c r="Z8" s="62"/>
      <c r="AA8" s="62"/>
      <c r="AB8" s="62"/>
      <c r="AC8" s="62"/>
      <c r="AD8" s="62"/>
      <c r="AE8" s="62"/>
      <c r="AG8" s="61"/>
      <c r="AH8" s="62"/>
      <c r="AI8" s="62"/>
      <c r="AJ8" s="62"/>
      <c r="AK8" s="62"/>
      <c r="AL8" s="62"/>
      <c r="AM8" s="62"/>
      <c r="AN8" s="62"/>
      <c r="AO8" s="62"/>
    </row>
    <row r="9" spans="1:63" ht="30" customHeight="1" x14ac:dyDescent="0.3">
      <c r="A9" s="466" t="s">
        <v>126</v>
      </c>
      <c r="B9" s="98" t="s">
        <v>20</v>
      </c>
      <c r="C9" s="98" t="s">
        <v>21</v>
      </c>
      <c r="D9" s="468" t="s">
        <v>22</v>
      </c>
      <c r="E9" s="469"/>
      <c r="F9" s="98" t="s">
        <v>23</v>
      </c>
      <c r="G9" s="98" t="s">
        <v>24</v>
      </c>
      <c r="H9" s="468" t="s">
        <v>25</v>
      </c>
      <c r="I9" s="469"/>
      <c r="J9" s="98" t="s">
        <v>26</v>
      </c>
      <c r="K9" s="98" t="s">
        <v>27</v>
      </c>
      <c r="L9" s="468" t="s">
        <v>28</v>
      </c>
      <c r="M9" s="469"/>
      <c r="N9" s="98" t="s">
        <v>29</v>
      </c>
      <c r="O9" s="98" t="s">
        <v>30</v>
      </c>
      <c r="P9" s="468" t="s">
        <v>31</v>
      </c>
      <c r="Q9" s="469"/>
      <c r="R9" s="468" t="s">
        <v>127</v>
      </c>
      <c r="S9" s="469"/>
      <c r="T9" s="468" t="s">
        <v>128</v>
      </c>
      <c r="U9" s="471"/>
      <c r="V9" s="471"/>
      <c r="W9" s="471"/>
      <c r="X9" s="471"/>
      <c r="Y9" s="469"/>
      <c r="Z9" s="468" t="s">
        <v>129</v>
      </c>
      <c r="AA9" s="471"/>
      <c r="AB9" s="471"/>
      <c r="AC9" s="471"/>
      <c r="AD9" s="471"/>
      <c r="AE9" s="469"/>
      <c r="AG9" s="466" t="s">
        <v>126</v>
      </c>
      <c r="AH9" s="98" t="s">
        <v>20</v>
      </c>
      <c r="AI9" s="98" t="s">
        <v>21</v>
      </c>
      <c r="AJ9" s="468" t="s">
        <v>22</v>
      </c>
      <c r="AK9" s="469"/>
      <c r="AL9" s="98" t="s">
        <v>23</v>
      </c>
      <c r="AM9" s="98" t="s">
        <v>24</v>
      </c>
      <c r="AN9" s="468" t="s">
        <v>25</v>
      </c>
      <c r="AO9" s="469"/>
      <c r="AP9" s="98" t="s">
        <v>26</v>
      </c>
      <c r="AQ9" s="98" t="s">
        <v>27</v>
      </c>
      <c r="AR9" s="468" t="s">
        <v>28</v>
      </c>
      <c r="AS9" s="469"/>
      <c r="AT9" s="98" t="s">
        <v>29</v>
      </c>
      <c r="AU9" s="98" t="s">
        <v>30</v>
      </c>
      <c r="AV9" s="468" t="s">
        <v>31</v>
      </c>
      <c r="AW9" s="469"/>
      <c r="AX9" s="468" t="s">
        <v>127</v>
      </c>
      <c r="AY9" s="469"/>
      <c r="AZ9" s="468" t="s">
        <v>128</v>
      </c>
      <c r="BA9" s="471"/>
      <c r="BB9" s="471"/>
      <c r="BC9" s="471"/>
      <c r="BD9" s="471"/>
      <c r="BE9" s="469"/>
      <c r="BF9" s="468" t="s">
        <v>129</v>
      </c>
      <c r="BG9" s="471"/>
      <c r="BH9" s="471"/>
      <c r="BI9" s="471"/>
      <c r="BJ9" s="471"/>
      <c r="BK9" s="469"/>
    </row>
    <row r="10" spans="1:63" ht="36" customHeight="1" x14ac:dyDescent="0.3">
      <c r="A10" s="467"/>
      <c r="B10" s="46" t="s">
        <v>130</v>
      </c>
      <c r="C10" s="46" t="s">
        <v>130</v>
      </c>
      <c r="D10" s="46" t="s">
        <v>130</v>
      </c>
      <c r="E10" s="46" t="s">
        <v>131</v>
      </c>
      <c r="F10" s="46" t="s">
        <v>130</v>
      </c>
      <c r="G10" s="46" t="s">
        <v>130</v>
      </c>
      <c r="H10" s="46" t="s">
        <v>130</v>
      </c>
      <c r="I10" s="46" t="s">
        <v>131</v>
      </c>
      <c r="J10" s="46" t="s">
        <v>130</v>
      </c>
      <c r="K10" s="46" t="s">
        <v>130</v>
      </c>
      <c r="L10" s="46" t="s">
        <v>130</v>
      </c>
      <c r="M10" s="46" t="s">
        <v>131</v>
      </c>
      <c r="N10" s="46" t="s">
        <v>130</v>
      </c>
      <c r="O10" s="46" t="s">
        <v>130</v>
      </c>
      <c r="P10" s="46" t="s">
        <v>130</v>
      </c>
      <c r="Q10" s="46" t="s">
        <v>131</v>
      </c>
      <c r="R10" s="46" t="s">
        <v>130</v>
      </c>
      <c r="S10" s="46" t="s">
        <v>131</v>
      </c>
      <c r="T10" s="91" t="s">
        <v>132</v>
      </c>
      <c r="U10" s="91" t="s">
        <v>133</v>
      </c>
      <c r="V10" s="91" t="s">
        <v>134</v>
      </c>
      <c r="W10" s="91" t="s">
        <v>135</v>
      </c>
      <c r="X10" s="92" t="s">
        <v>136</v>
      </c>
      <c r="Y10" s="91" t="s">
        <v>137</v>
      </c>
      <c r="Z10" s="46" t="s">
        <v>138</v>
      </c>
      <c r="AA10" s="63" t="s">
        <v>139</v>
      </c>
      <c r="AB10" s="46" t="s">
        <v>140</v>
      </c>
      <c r="AC10" s="46" t="s">
        <v>141</v>
      </c>
      <c r="AD10" s="46" t="s">
        <v>142</v>
      </c>
      <c r="AE10" s="46" t="s">
        <v>143</v>
      </c>
      <c r="AG10" s="467"/>
      <c r="AH10" s="46" t="s">
        <v>130</v>
      </c>
      <c r="AI10" s="46" t="s">
        <v>130</v>
      </c>
      <c r="AJ10" s="46" t="s">
        <v>130</v>
      </c>
      <c r="AK10" s="46" t="s">
        <v>131</v>
      </c>
      <c r="AL10" s="46" t="s">
        <v>130</v>
      </c>
      <c r="AM10" s="46" t="s">
        <v>130</v>
      </c>
      <c r="AN10" s="46" t="s">
        <v>130</v>
      </c>
      <c r="AO10" s="46" t="s">
        <v>131</v>
      </c>
      <c r="AP10" s="46" t="s">
        <v>130</v>
      </c>
      <c r="AQ10" s="46" t="s">
        <v>130</v>
      </c>
      <c r="AR10" s="46" t="s">
        <v>130</v>
      </c>
      <c r="AS10" s="46" t="s">
        <v>131</v>
      </c>
      <c r="AT10" s="46" t="s">
        <v>130</v>
      </c>
      <c r="AU10" s="46" t="s">
        <v>130</v>
      </c>
      <c r="AV10" s="46" t="s">
        <v>130</v>
      </c>
      <c r="AW10" s="46" t="s">
        <v>131</v>
      </c>
      <c r="AX10" s="46" t="s">
        <v>130</v>
      </c>
      <c r="AY10" s="46" t="s">
        <v>131</v>
      </c>
      <c r="AZ10" s="91" t="s">
        <v>132</v>
      </c>
      <c r="BA10" s="91" t="s">
        <v>133</v>
      </c>
      <c r="BB10" s="91" t="s">
        <v>134</v>
      </c>
      <c r="BC10" s="91" t="s">
        <v>135</v>
      </c>
      <c r="BD10" s="92" t="s">
        <v>136</v>
      </c>
      <c r="BE10" s="91" t="s">
        <v>137</v>
      </c>
      <c r="BF10" s="89" t="s">
        <v>138</v>
      </c>
      <c r="BG10" s="90" t="s">
        <v>139</v>
      </c>
      <c r="BH10" s="89" t="s">
        <v>140</v>
      </c>
      <c r="BI10" s="89" t="s">
        <v>141</v>
      </c>
      <c r="BJ10" s="89" t="s">
        <v>142</v>
      </c>
      <c r="BK10" s="89" t="s">
        <v>143</v>
      </c>
    </row>
    <row r="11" spans="1:63" x14ac:dyDescent="0.3">
      <c r="A11" s="64" t="s">
        <v>144</v>
      </c>
      <c r="B11" s="64"/>
      <c r="C11" s="64"/>
      <c r="D11" s="64"/>
      <c r="E11" s="101"/>
      <c r="F11" s="64"/>
      <c r="G11" s="64"/>
      <c r="H11" s="64"/>
      <c r="I11" s="101"/>
      <c r="J11" s="64"/>
      <c r="K11" s="64"/>
      <c r="L11" s="64"/>
      <c r="M11" s="101"/>
      <c r="N11" s="64"/>
      <c r="O11" s="64"/>
      <c r="P11" s="64"/>
      <c r="Q11" s="101"/>
      <c r="R11" s="94">
        <f t="shared" ref="R11:R31" si="0">B11+C11+D11+F11+G11+H11+J11+K11+L11+N11+O11+P11</f>
        <v>0</v>
      </c>
      <c r="S11" s="71">
        <f>+E11+I11+M11+Q11</f>
        <v>0</v>
      </c>
      <c r="T11" s="93"/>
      <c r="U11" s="93"/>
      <c r="V11" s="93"/>
      <c r="W11" s="93"/>
      <c r="X11" s="93"/>
      <c r="Y11" s="66"/>
      <c r="Z11" s="66"/>
      <c r="AA11" s="66"/>
      <c r="AB11" s="66"/>
      <c r="AC11" s="66"/>
      <c r="AD11" s="66"/>
      <c r="AE11" s="67"/>
      <c r="AG11" s="64" t="s">
        <v>144</v>
      </c>
      <c r="AH11" s="64"/>
      <c r="AI11" s="64"/>
      <c r="AJ11" s="64"/>
      <c r="AK11" s="101"/>
      <c r="AL11" s="64"/>
      <c r="AM11" s="64"/>
      <c r="AN11" s="64"/>
      <c r="AO11" s="101"/>
      <c r="AP11" s="64"/>
      <c r="AQ11" s="64"/>
      <c r="AR11" s="64"/>
      <c r="AS11" s="101"/>
      <c r="AT11" s="64"/>
      <c r="AU11" s="64"/>
      <c r="AV11" s="64"/>
      <c r="AW11" s="101"/>
      <c r="AX11" s="94">
        <f t="shared" ref="AX11:AX31" si="1">AH11+AI11+AJ11+AL11+AM11+AN11+AP11+AQ11+AR11+AT11+AU11+AV11</f>
        <v>0</v>
      </c>
      <c r="AY11" s="71">
        <f>+AK11+AO11+AS11+AW11</f>
        <v>0</v>
      </c>
      <c r="AZ11" s="66"/>
      <c r="BA11" s="66"/>
      <c r="BB11" s="66"/>
      <c r="BC11" s="66"/>
      <c r="BD11" s="66"/>
      <c r="BE11" s="66"/>
      <c r="BF11" s="66"/>
      <c r="BG11" s="66"/>
      <c r="BH11" s="66"/>
      <c r="BI11" s="66"/>
      <c r="BJ11" s="66"/>
      <c r="BK11" s="67"/>
    </row>
    <row r="12" spans="1:63" x14ac:dyDescent="0.3">
      <c r="A12" s="64" t="s">
        <v>145</v>
      </c>
      <c r="B12" s="64"/>
      <c r="C12" s="64"/>
      <c r="D12" s="64"/>
      <c r="E12" s="101"/>
      <c r="F12" s="64"/>
      <c r="G12" s="64"/>
      <c r="H12" s="64"/>
      <c r="I12" s="101"/>
      <c r="J12" s="64"/>
      <c r="K12" s="64"/>
      <c r="L12" s="64"/>
      <c r="M12" s="101"/>
      <c r="N12" s="64"/>
      <c r="O12" s="64"/>
      <c r="P12" s="64"/>
      <c r="Q12" s="101"/>
      <c r="R12" s="94">
        <f t="shared" si="0"/>
        <v>0</v>
      </c>
      <c r="S12" s="71">
        <f t="shared" ref="S12:S31" si="2">+E12+I12+M12+Q12</f>
        <v>0</v>
      </c>
      <c r="T12" s="93"/>
      <c r="U12" s="93"/>
      <c r="V12" s="93"/>
      <c r="W12" s="93"/>
      <c r="X12" s="93"/>
      <c r="Y12" s="66"/>
      <c r="Z12" s="66"/>
      <c r="AA12" s="66"/>
      <c r="AB12" s="66"/>
      <c r="AC12" s="66"/>
      <c r="AD12" s="66"/>
      <c r="AE12" s="66"/>
      <c r="AG12" s="64" t="s">
        <v>145</v>
      </c>
      <c r="AH12" s="64"/>
      <c r="AI12" s="64"/>
      <c r="AJ12" s="64"/>
      <c r="AK12" s="101"/>
      <c r="AL12" s="64"/>
      <c r="AM12" s="64"/>
      <c r="AN12" s="64"/>
      <c r="AO12" s="101"/>
      <c r="AP12" s="64"/>
      <c r="AQ12" s="64"/>
      <c r="AR12" s="64"/>
      <c r="AS12" s="101"/>
      <c r="AT12" s="64"/>
      <c r="AU12" s="64"/>
      <c r="AV12" s="64"/>
      <c r="AW12" s="101"/>
      <c r="AX12" s="94">
        <f t="shared" si="1"/>
        <v>0</v>
      </c>
      <c r="AY12" s="71">
        <f t="shared" ref="AY12:AY31" si="3">+AK12+AO12+AS12+AW12</f>
        <v>0</v>
      </c>
      <c r="AZ12" s="66"/>
      <c r="BA12" s="66"/>
      <c r="BB12" s="66"/>
      <c r="BC12" s="66"/>
      <c r="BD12" s="66"/>
      <c r="BE12" s="66"/>
      <c r="BF12" s="66"/>
      <c r="BG12" s="66"/>
      <c r="BH12" s="66"/>
      <c r="BI12" s="66"/>
      <c r="BJ12" s="66"/>
      <c r="BK12" s="66"/>
    </row>
    <row r="13" spans="1:63" x14ac:dyDescent="0.3">
      <c r="A13" s="64" t="s">
        <v>146</v>
      </c>
      <c r="B13" s="64"/>
      <c r="C13" s="64"/>
      <c r="D13" s="64"/>
      <c r="E13" s="101"/>
      <c r="F13" s="64"/>
      <c r="G13" s="64"/>
      <c r="H13" s="64"/>
      <c r="I13" s="101"/>
      <c r="J13" s="64"/>
      <c r="K13" s="64"/>
      <c r="L13" s="64"/>
      <c r="M13" s="101"/>
      <c r="N13" s="64"/>
      <c r="O13" s="64"/>
      <c r="P13" s="64"/>
      <c r="Q13" s="101"/>
      <c r="R13" s="94">
        <f t="shared" si="0"/>
        <v>0</v>
      </c>
      <c r="S13" s="71">
        <f t="shared" si="2"/>
        <v>0</v>
      </c>
      <c r="T13" s="93"/>
      <c r="U13" s="93"/>
      <c r="V13" s="93"/>
      <c r="W13" s="93"/>
      <c r="X13" s="93"/>
      <c r="Y13" s="66"/>
      <c r="Z13" s="66"/>
      <c r="AA13" s="66"/>
      <c r="AB13" s="66"/>
      <c r="AC13" s="66"/>
      <c r="AD13" s="66"/>
      <c r="AE13" s="66"/>
      <c r="AG13" s="64" t="s">
        <v>146</v>
      </c>
      <c r="AH13" s="64"/>
      <c r="AI13" s="64"/>
      <c r="AJ13" s="64"/>
      <c r="AK13" s="101"/>
      <c r="AL13" s="64"/>
      <c r="AM13" s="64"/>
      <c r="AN13" s="64"/>
      <c r="AO13" s="101"/>
      <c r="AP13" s="64"/>
      <c r="AQ13" s="64"/>
      <c r="AR13" s="64"/>
      <c r="AS13" s="101"/>
      <c r="AT13" s="64"/>
      <c r="AU13" s="64"/>
      <c r="AV13" s="64"/>
      <c r="AW13" s="101"/>
      <c r="AX13" s="94">
        <f t="shared" si="1"/>
        <v>0</v>
      </c>
      <c r="AY13" s="71">
        <f t="shared" si="3"/>
        <v>0</v>
      </c>
      <c r="AZ13" s="66"/>
      <c r="BA13" s="66"/>
      <c r="BB13" s="66"/>
      <c r="BC13" s="66"/>
      <c r="BD13" s="66"/>
      <c r="BE13" s="66"/>
      <c r="BF13" s="66"/>
      <c r="BG13" s="66"/>
      <c r="BH13" s="66"/>
      <c r="BI13" s="66"/>
      <c r="BJ13" s="66"/>
      <c r="BK13" s="66"/>
    </row>
    <row r="14" spans="1:63" x14ac:dyDescent="0.3">
      <c r="A14" s="64" t="s">
        <v>147</v>
      </c>
      <c r="B14" s="64"/>
      <c r="C14" s="64"/>
      <c r="D14" s="64"/>
      <c r="E14" s="101"/>
      <c r="F14" s="64"/>
      <c r="G14" s="64"/>
      <c r="H14" s="64"/>
      <c r="I14" s="101"/>
      <c r="J14" s="64"/>
      <c r="K14" s="64"/>
      <c r="L14" s="64"/>
      <c r="M14" s="101"/>
      <c r="N14" s="64"/>
      <c r="O14" s="64"/>
      <c r="P14" s="64"/>
      <c r="Q14" s="101"/>
      <c r="R14" s="94">
        <f t="shared" si="0"/>
        <v>0</v>
      </c>
      <c r="S14" s="71">
        <f t="shared" si="2"/>
        <v>0</v>
      </c>
      <c r="T14" s="93"/>
      <c r="U14" s="93"/>
      <c r="V14" s="93"/>
      <c r="W14" s="93"/>
      <c r="X14" s="93"/>
      <c r="Y14" s="66"/>
      <c r="Z14" s="66"/>
      <c r="AA14" s="66"/>
      <c r="AB14" s="66"/>
      <c r="AC14" s="66"/>
      <c r="AD14" s="66"/>
      <c r="AE14" s="66"/>
      <c r="AG14" s="64" t="s">
        <v>147</v>
      </c>
      <c r="AH14" s="64"/>
      <c r="AI14" s="64"/>
      <c r="AJ14" s="64"/>
      <c r="AK14" s="101"/>
      <c r="AL14" s="64"/>
      <c r="AM14" s="64"/>
      <c r="AN14" s="64"/>
      <c r="AO14" s="101"/>
      <c r="AP14" s="64"/>
      <c r="AQ14" s="64"/>
      <c r="AR14" s="64"/>
      <c r="AS14" s="101"/>
      <c r="AT14" s="64"/>
      <c r="AU14" s="64"/>
      <c r="AV14" s="64"/>
      <c r="AW14" s="101"/>
      <c r="AX14" s="94">
        <f t="shared" si="1"/>
        <v>0</v>
      </c>
      <c r="AY14" s="71">
        <f t="shared" si="3"/>
        <v>0</v>
      </c>
      <c r="AZ14" s="66"/>
      <c r="BA14" s="66"/>
      <c r="BB14" s="66"/>
      <c r="BC14" s="66"/>
      <c r="BD14" s="66"/>
      <c r="BE14" s="66"/>
      <c r="BF14" s="66"/>
      <c r="BG14" s="66"/>
      <c r="BH14" s="66"/>
      <c r="BI14" s="66"/>
      <c r="BJ14" s="66"/>
      <c r="BK14" s="66"/>
    </row>
    <row r="15" spans="1:63" x14ac:dyDescent="0.3">
      <c r="A15" s="64" t="s">
        <v>148</v>
      </c>
      <c r="B15" s="64"/>
      <c r="C15" s="64"/>
      <c r="D15" s="64"/>
      <c r="E15" s="101"/>
      <c r="F15" s="64"/>
      <c r="G15" s="64"/>
      <c r="H15" s="64"/>
      <c r="I15" s="101"/>
      <c r="J15" s="64"/>
      <c r="K15" s="64"/>
      <c r="L15" s="64"/>
      <c r="M15" s="101"/>
      <c r="N15" s="64"/>
      <c r="O15" s="64"/>
      <c r="P15" s="64"/>
      <c r="Q15" s="101"/>
      <c r="R15" s="94">
        <f t="shared" si="0"/>
        <v>0</v>
      </c>
      <c r="S15" s="71">
        <f t="shared" si="2"/>
        <v>0</v>
      </c>
      <c r="T15" s="93"/>
      <c r="U15" s="93"/>
      <c r="V15" s="93"/>
      <c r="W15" s="93"/>
      <c r="X15" s="93"/>
      <c r="Y15" s="66"/>
      <c r="Z15" s="66"/>
      <c r="AA15" s="66"/>
      <c r="AB15" s="66"/>
      <c r="AC15" s="66"/>
      <c r="AD15" s="66"/>
      <c r="AE15" s="66"/>
      <c r="AG15" s="64" t="s">
        <v>148</v>
      </c>
      <c r="AH15" s="64"/>
      <c r="AI15" s="64"/>
      <c r="AJ15" s="64"/>
      <c r="AK15" s="101"/>
      <c r="AL15" s="64"/>
      <c r="AM15" s="64"/>
      <c r="AN15" s="64"/>
      <c r="AO15" s="101"/>
      <c r="AP15" s="64"/>
      <c r="AQ15" s="64"/>
      <c r="AR15" s="64"/>
      <c r="AS15" s="101"/>
      <c r="AT15" s="64"/>
      <c r="AU15" s="64"/>
      <c r="AV15" s="64"/>
      <c r="AW15" s="101"/>
      <c r="AX15" s="94">
        <f t="shared" si="1"/>
        <v>0</v>
      </c>
      <c r="AY15" s="71">
        <f t="shared" si="3"/>
        <v>0</v>
      </c>
      <c r="AZ15" s="66"/>
      <c r="BA15" s="66"/>
      <c r="BB15" s="66"/>
      <c r="BC15" s="66"/>
      <c r="BD15" s="66"/>
      <c r="BE15" s="66"/>
      <c r="BF15" s="66"/>
      <c r="BG15" s="66"/>
      <c r="BH15" s="66"/>
      <c r="BI15" s="66"/>
      <c r="BJ15" s="66"/>
      <c r="BK15" s="66"/>
    </row>
    <row r="16" spans="1:63" x14ac:dyDescent="0.3">
      <c r="A16" s="64" t="s">
        <v>149</v>
      </c>
      <c r="B16" s="64"/>
      <c r="C16" s="64"/>
      <c r="D16" s="64"/>
      <c r="E16" s="101"/>
      <c r="F16" s="64"/>
      <c r="G16" s="64"/>
      <c r="H16" s="64"/>
      <c r="I16" s="101"/>
      <c r="J16" s="64"/>
      <c r="K16" s="64"/>
      <c r="L16" s="64"/>
      <c r="M16" s="101"/>
      <c r="N16" s="64"/>
      <c r="O16" s="64"/>
      <c r="P16" s="64"/>
      <c r="Q16" s="101"/>
      <c r="R16" s="94">
        <f t="shared" si="0"/>
        <v>0</v>
      </c>
      <c r="S16" s="71">
        <f t="shared" si="2"/>
        <v>0</v>
      </c>
      <c r="T16" s="93"/>
      <c r="U16" s="93"/>
      <c r="V16" s="93"/>
      <c r="W16" s="93"/>
      <c r="X16" s="93"/>
      <c r="Y16" s="66"/>
      <c r="Z16" s="66"/>
      <c r="AA16" s="66"/>
      <c r="AB16" s="66"/>
      <c r="AC16" s="66"/>
      <c r="AD16" s="66"/>
      <c r="AE16" s="66"/>
      <c r="AG16" s="64" t="s">
        <v>149</v>
      </c>
      <c r="AH16" s="64"/>
      <c r="AI16" s="64"/>
      <c r="AJ16" s="64"/>
      <c r="AK16" s="101"/>
      <c r="AL16" s="64"/>
      <c r="AM16" s="64"/>
      <c r="AN16" s="64"/>
      <c r="AO16" s="101"/>
      <c r="AP16" s="64"/>
      <c r="AQ16" s="64"/>
      <c r="AR16" s="64"/>
      <c r="AS16" s="101"/>
      <c r="AT16" s="64"/>
      <c r="AU16" s="64"/>
      <c r="AV16" s="64"/>
      <c r="AW16" s="101"/>
      <c r="AX16" s="94">
        <f t="shared" si="1"/>
        <v>0</v>
      </c>
      <c r="AY16" s="71">
        <f t="shared" si="3"/>
        <v>0</v>
      </c>
      <c r="AZ16" s="66"/>
      <c r="BA16" s="66"/>
      <c r="BB16" s="66"/>
      <c r="BC16" s="66"/>
      <c r="BD16" s="66"/>
      <c r="BE16" s="66"/>
      <c r="BF16" s="66"/>
      <c r="BG16" s="66"/>
      <c r="BH16" s="66"/>
      <c r="BI16" s="66"/>
      <c r="BJ16" s="66"/>
      <c r="BK16" s="66"/>
    </row>
    <row r="17" spans="1:63" x14ac:dyDescent="0.3">
      <c r="A17" s="64" t="s">
        <v>150</v>
      </c>
      <c r="B17" s="64"/>
      <c r="C17" s="64"/>
      <c r="D17" s="64"/>
      <c r="E17" s="101"/>
      <c r="F17" s="64"/>
      <c r="G17" s="64"/>
      <c r="H17" s="64"/>
      <c r="I17" s="101"/>
      <c r="J17" s="64"/>
      <c r="K17" s="64"/>
      <c r="L17" s="64"/>
      <c r="M17" s="101"/>
      <c r="N17" s="64"/>
      <c r="O17" s="64"/>
      <c r="P17" s="64"/>
      <c r="Q17" s="101"/>
      <c r="R17" s="94">
        <f t="shared" si="0"/>
        <v>0</v>
      </c>
      <c r="S17" s="71">
        <f t="shared" si="2"/>
        <v>0</v>
      </c>
      <c r="T17" s="93"/>
      <c r="U17" s="93"/>
      <c r="V17" s="93"/>
      <c r="W17" s="93"/>
      <c r="X17" s="93"/>
      <c r="Y17" s="66"/>
      <c r="Z17" s="66"/>
      <c r="AA17" s="66"/>
      <c r="AB17" s="66"/>
      <c r="AC17" s="66"/>
      <c r="AD17" s="66"/>
      <c r="AE17" s="66"/>
      <c r="AG17" s="64" t="s">
        <v>150</v>
      </c>
      <c r="AH17" s="64"/>
      <c r="AI17" s="64"/>
      <c r="AJ17" s="64"/>
      <c r="AK17" s="101"/>
      <c r="AL17" s="64"/>
      <c r="AM17" s="64"/>
      <c r="AN17" s="64"/>
      <c r="AO17" s="101"/>
      <c r="AP17" s="64"/>
      <c r="AQ17" s="64"/>
      <c r="AR17" s="64"/>
      <c r="AS17" s="101"/>
      <c r="AT17" s="64"/>
      <c r="AU17" s="64"/>
      <c r="AV17" s="64"/>
      <c r="AW17" s="101"/>
      <c r="AX17" s="94">
        <f t="shared" si="1"/>
        <v>0</v>
      </c>
      <c r="AY17" s="71">
        <f t="shared" si="3"/>
        <v>0</v>
      </c>
      <c r="AZ17" s="66"/>
      <c r="BA17" s="66"/>
      <c r="BB17" s="66"/>
      <c r="BC17" s="66"/>
      <c r="BD17" s="66"/>
      <c r="BE17" s="66"/>
      <c r="BF17" s="66"/>
      <c r="BG17" s="66"/>
      <c r="BH17" s="66"/>
      <c r="BI17" s="66"/>
      <c r="BJ17" s="66"/>
      <c r="BK17" s="66"/>
    </row>
    <row r="18" spans="1:63" x14ac:dyDescent="0.3">
      <c r="A18" s="64" t="s">
        <v>151</v>
      </c>
      <c r="B18" s="64"/>
      <c r="C18" s="64"/>
      <c r="D18" s="64"/>
      <c r="E18" s="101"/>
      <c r="F18" s="64"/>
      <c r="G18" s="64"/>
      <c r="H18" s="64"/>
      <c r="I18" s="101"/>
      <c r="J18" s="64"/>
      <c r="K18" s="64"/>
      <c r="L18" s="64"/>
      <c r="M18" s="101"/>
      <c r="N18" s="64"/>
      <c r="O18" s="64"/>
      <c r="P18" s="64"/>
      <c r="Q18" s="101"/>
      <c r="R18" s="94">
        <f t="shared" si="0"/>
        <v>0</v>
      </c>
      <c r="S18" s="71">
        <f t="shared" si="2"/>
        <v>0</v>
      </c>
      <c r="T18" s="93"/>
      <c r="U18" s="93"/>
      <c r="V18" s="93"/>
      <c r="W18" s="93"/>
      <c r="X18" s="93"/>
      <c r="Y18" s="66"/>
      <c r="Z18" s="66"/>
      <c r="AA18" s="66"/>
      <c r="AB18" s="66"/>
      <c r="AC18" s="66"/>
      <c r="AD18" s="66"/>
      <c r="AE18" s="66"/>
      <c r="AG18" s="64" t="s">
        <v>151</v>
      </c>
      <c r="AH18" s="64"/>
      <c r="AI18" s="64"/>
      <c r="AJ18" s="64"/>
      <c r="AK18" s="101"/>
      <c r="AL18" s="64"/>
      <c r="AM18" s="64"/>
      <c r="AN18" s="64"/>
      <c r="AO18" s="101"/>
      <c r="AP18" s="64"/>
      <c r="AQ18" s="64"/>
      <c r="AR18" s="64"/>
      <c r="AS18" s="101"/>
      <c r="AT18" s="64"/>
      <c r="AU18" s="64"/>
      <c r="AV18" s="64"/>
      <c r="AW18" s="101"/>
      <c r="AX18" s="94">
        <f t="shared" si="1"/>
        <v>0</v>
      </c>
      <c r="AY18" s="71">
        <f t="shared" si="3"/>
        <v>0</v>
      </c>
      <c r="AZ18" s="66"/>
      <c r="BA18" s="66"/>
      <c r="BB18" s="66"/>
      <c r="BC18" s="66"/>
      <c r="BD18" s="66"/>
      <c r="BE18" s="66"/>
      <c r="BF18" s="66"/>
      <c r="BG18" s="66"/>
      <c r="BH18" s="66"/>
      <c r="BI18" s="66"/>
      <c r="BJ18" s="66"/>
      <c r="BK18" s="66"/>
    </row>
    <row r="19" spans="1:63" x14ac:dyDescent="0.3">
      <c r="A19" s="64" t="s">
        <v>152</v>
      </c>
      <c r="B19" s="64"/>
      <c r="C19" s="64"/>
      <c r="D19" s="64"/>
      <c r="E19" s="101"/>
      <c r="F19" s="64"/>
      <c r="G19" s="64"/>
      <c r="H19" s="64"/>
      <c r="I19" s="101"/>
      <c r="J19" s="64"/>
      <c r="K19" s="64"/>
      <c r="L19" s="64"/>
      <c r="M19" s="101"/>
      <c r="N19" s="64"/>
      <c r="O19" s="64"/>
      <c r="P19" s="64"/>
      <c r="Q19" s="101"/>
      <c r="R19" s="94">
        <f t="shared" si="0"/>
        <v>0</v>
      </c>
      <c r="S19" s="71">
        <f t="shared" si="2"/>
        <v>0</v>
      </c>
      <c r="T19" s="93"/>
      <c r="U19" s="93"/>
      <c r="V19" s="93"/>
      <c r="W19" s="93"/>
      <c r="X19" s="93"/>
      <c r="Y19" s="66"/>
      <c r="Z19" s="66"/>
      <c r="AA19" s="66"/>
      <c r="AB19" s="66"/>
      <c r="AC19" s="66"/>
      <c r="AD19" s="66"/>
      <c r="AE19" s="66"/>
      <c r="AG19" s="64" t="s">
        <v>152</v>
      </c>
      <c r="AH19" s="64"/>
      <c r="AI19" s="64"/>
      <c r="AJ19" s="64"/>
      <c r="AK19" s="101"/>
      <c r="AL19" s="64"/>
      <c r="AM19" s="64"/>
      <c r="AN19" s="64"/>
      <c r="AO19" s="101"/>
      <c r="AP19" s="64"/>
      <c r="AQ19" s="64"/>
      <c r="AR19" s="64"/>
      <c r="AS19" s="101"/>
      <c r="AT19" s="64"/>
      <c r="AU19" s="64"/>
      <c r="AV19" s="64"/>
      <c r="AW19" s="101"/>
      <c r="AX19" s="94">
        <f t="shared" si="1"/>
        <v>0</v>
      </c>
      <c r="AY19" s="71">
        <f t="shared" si="3"/>
        <v>0</v>
      </c>
      <c r="AZ19" s="66"/>
      <c r="BA19" s="66"/>
      <c r="BB19" s="66"/>
      <c r="BC19" s="66"/>
      <c r="BD19" s="66"/>
      <c r="BE19" s="66"/>
      <c r="BF19" s="66"/>
      <c r="BG19" s="66"/>
      <c r="BH19" s="66"/>
      <c r="BI19" s="64"/>
      <c r="BJ19" s="64"/>
      <c r="BK19" s="64"/>
    </row>
    <row r="20" spans="1:63" x14ac:dyDescent="0.3">
      <c r="A20" s="64" t="s">
        <v>153</v>
      </c>
      <c r="B20" s="64"/>
      <c r="C20" s="64"/>
      <c r="D20" s="64"/>
      <c r="E20" s="101"/>
      <c r="F20" s="64"/>
      <c r="G20" s="64"/>
      <c r="H20" s="64"/>
      <c r="I20" s="101"/>
      <c r="J20" s="64"/>
      <c r="K20" s="64"/>
      <c r="L20" s="64"/>
      <c r="M20" s="101"/>
      <c r="N20" s="64"/>
      <c r="O20" s="64"/>
      <c r="P20" s="64"/>
      <c r="Q20" s="101"/>
      <c r="R20" s="94">
        <f t="shared" si="0"/>
        <v>0</v>
      </c>
      <c r="S20" s="71">
        <f t="shared" si="2"/>
        <v>0</v>
      </c>
      <c r="T20" s="93"/>
      <c r="U20" s="93"/>
      <c r="V20" s="93"/>
      <c r="W20" s="93"/>
      <c r="X20" s="93"/>
      <c r="Y20" s="66"/>
      <c r="Z20" s="66"/>
      <c r="AA20" s="66"/>
      <c r="AB20" s="66"/>
      <c r="AC20" s="66"/>
      <c r="AD20" s="66"/>
      <c r="AE20" s="66"/>
      <c r="AG20" s="64" t="s">
        <v>153</v>
      </c>
      <c r="AH20" s="64"/>
      <c r="AI20" s="64"/>
      <c r="AJ20" s="64"/>
      <c r="AK20" s="101"/>
      <c r="AL20" s="64"/>
      <c r="AM20" s="64"/>
      <c r="AN20" s="64"/>
      <c r="AO20" s="101"/>
      <c r="AP20" s="64"/>
      <c r="AQ20" s="64"/>
      <c r="AR20" s="64"/>
      <c r="AS20" s="101"/>
      <c r="AT20" s="64"/>
      <c r="AU20" s="64"/>
      <c r="AV20" s="64"/>
      <c r="AW20" s="101"/>
      <c r="AX20" s="94">
        <f t="shared" si="1"/>
        <v>0</v>
      </c>
      <c r="AY20" s="71">
        <f t="shared" si="3"/>
        <v>0</v>
      </c>
      <c r="AZ20" s="66"/>
      <c r="BA20" s="66"/>
      <c r="BB20" s="66"/>
      <c r="BC20" s="66"/>
      <c r="BD20" s="66"/>
      <c r="BE20" s="66"/>
      <c r="BF20" s="66"/>
      <c r="BG20" s="66"/>
      <c r="BH20" s="66"/>
      <c r="BI20" s="64"/>
      <c r="BJ20" s="64"/>
      <c r="BK20" s="64"/>
    </row>
    <row r="21" spans="1:63" x14ac:dyDescent="0.3">
      <c r="A21" s="64" t="s">
        <v>154</v>
      </c>
      <c r="B21" s="64"/>
      <c r="C21" s="64"/>
      <c r="D21" s="64"/>
      <c r="E21" s="101"/>
      <c r="F21" s="64"/>
      <c r="G21" s="64"/>
      <c r="H21" s="64"/>
      <c r="I21" s="101"/>
      <c r="J21" s="64"/>
      <c r="K21" s="64"/>
      <c r="L21" s="64"/>
      <c r="M21" s="101"/>
      <c r="N21" s="64"/>
      <c r="O21" s="64"/>
      <c r="P21" s="64"/>
      <c r="Q21" s="101"/>
      <c r="R21" s="94">
        <f t="shared" si="0"/>
        <v>0</v>
      </c>
      <c r="S21" s="71">
        <f t="shared" si="2"/>
        <v>0</v>
      </c>
      <c r="T21" s="93"/>
      <c r="U21" s="93"/>
      <c r="V21" s="93"/>
      <c r="W21" s="93"/>
      <c r="X21" s="93"/>
      <c r="Y21" s="66"/>
      <c r="Z21" s="66"/>
      <c r="AA21" s="66"/>
      <c r="AB21" s="66"/>
      <c r="AC21" s="66"/>
      <c r="AD21" s="66"/>
      <c r="AE21" s="66"/>
      <c r="AG21" s="64" t="s">
        <v>154</v>
      </c>
      <c r="AH21" s="64"/>
      <c r="AI21" s="64"/>
      <c r="AJ21" s="64"/>
      <c r="AK21" s="101"/>
      <c r="AL21" s="64"/>
      <c r="AM21" s="64"/>
      <c r="AN21" s="64"/>
      <c r="AO21" s="101"/>
      <c r="AP21" s="64"/>
      <c r="AQ21" s="64"/>
      <c r="AR21" s="64"/>
      <c r="AS21" s="101"/>
      <c r="AT21" s="64"/>
      <c r="AU21" s="64"/>
      <c r="AV21" s="64"/>
      <c r="AW21" s="101"/>
      <c r="AX21" s="94">
        <f t="shared" si="1"/>
        <v>0</v>
      </c>
      <c r="AY21" s="71">
        <f t="shared" si="3"/>
        <v>0</v>
      </c>
      <c r="AZ21" s="66"/>
      <c r="BA21" s="66"/>
      <c r="BB21" s="66"/>
      <c r="BC21" s="66"/>
      <c r="BD21" s="66"/>
      <c r="BE21" s="66"/>
      <c r="BF21" s="66"/>
      <c r="BG21" s="66"/>
      <c r="BH21" s="66"/>
      <c r="BI21" s="64"/>
      <c r="BJ21" s="64"/>
      <c r="BK21" s="64"/>
    </row>
    <row r="22" spans="1:63" x14ac:dyDescent="0.3">
      <c r="A22" s="64" t="s">
        <v>155</v>
      </c>
      <c r="B22" s="64"/>
      <c r="C22" s="64"/>
      <c r="D22" s="64"/>
      <c r="E22" s="101"/>
      <c r="F22" s="64"/>
      <c r="G22" s="64"/>
      <c r="H22" s="64"/>
      <c r="I22" s="101"/>
      <c r="J22" s="64"/>
      <c r="K22" s="64"/>
      <c r="L22" s="64"/>
      <c r="M22" s="101"/>
      <c r="N22" s="64"/>
      <c r="O22" s="64"/>
      <c r="P22" s="64"/>
      <c r="Q22" s="101"/>
      <c r="R22" s="94">
        <f t="shared" si="0"/>
        <v>0</v>
      </c>
      <c r="S22" s="71">
        <f t="shared" si="2"/>
        <v>0</v>
      </c>
      <c r="T22" s="93"/>
      <c r="U22" s="93"/>
      <c r="V22" s="93"/>
      <c r="W22" s="93"/>
      <c r="X22" s="93"/>
      <c r="Y22" s="66"/>
      <c r="Z22" s="66"/>
      <c r="AA22" s="66"/>
      <c r="AB22" s="66"/>
      <c r="AC22" s="66"/>
      <c r="AD22" s="66"/>
      <c r="AE22" s="66"/>
      <c r="AG22" s="64" t="s">
        <v>155</v>
      </c>
      <c r="AH22" s="64"/>
      <c r="AI22" s="64"/>
      <c r="AJ22" s="64"/>
      <c r="AK22" s="101"/>
      <c r="AL22" s="64"/>
      <c r="AM22" s="64"/>
      <c r="AN22" s="64"/>
      <c r="AO22" s="101"/>
      <c r="AP22" s="64"/>
      <c r="AQ22" s="64"/>
      <c r="AR22" s="64"/>
      <c r="AS22" s="101"/>
      <c r="AT22" s="64"/>
      <c r="AU22" s="64"/>
      <c r="AV22" s="64"/>
      <c r="AW22" s="101"/>
      <c r="AX22" s="94">
        <f t="shared" si="1"/>
        <v>0</v>
      </c>
      <c r="AY22" s="71">
        <f t="shared" si="3"/>
        <v>0</v>
      </c>
      <c r="AZ22" s="66"/>
      <c r="BA22" s="66"/>
      <c r="BB22" s="66"/>
      <c r="BC22" s="66"/>
      <c r="BD22" s="66"/>
      <c r="BE22" s="66"/>
      <c r="BF22" s="66"/>
      <c r="BG22" s="66"/>
      <c r="BH22" s="66"/>
      <c r="BI22" s="66"/>
      <c r="BJ22" s="66"/>
      <c r="BK22" s="66"/>
    </row>
    <row r="23" spans="1:63" x14ac:dyDescent="0.3">
      <c r="A23" s="64" t="s">
        <v>156</v>
      </c>
      <c r="B23" s="64"/>
      <c r="C23" s="64"/>
      <c r="D23" s="64"/>
      <c r="E23" s="101"/>
      <c r="F23" s="64"/>
      <c r="G23" s="64"/>
      <c r="H23" s="64"/>
      <c r="I23" s="101"/>
      <c r="J23" s="64"/>
      <c r="K23" s="64"/>
      <c r="L23" s="64"/>
      <c r="M23" s="101"/>
      <c r="N23" s="64"/>
      <c r="O23" s="64"/>
      <c r="P23" s="64"/>
      <c r="Q23" s="101"/>
      <c r="R23" s="94">
        <f t="shared" si="0"/>
        <v>0</v>
      </c>
      <c r="S23" s="71">
        <f t="shared" si="2"/>
        <v>0</v>
      </c>
      <c r="T23" s="93"/>
      <c r="U23" s="93"/>
      <c r="V23" s="93"/>
      <c r="W23" s="93"/>
      <c r="X23" s="93"/>
      <c r="Y23" s="66"/>
      <c r="Z23" s="66"/>
      <c r="AA23" s="66"/>
      <c r="AB23" s="66"/>
      <c r="AC23" s="66"/>
      <c r="AD23" s="66"/>
      <c r="AE23" s="66"/>
      <c r="AG23" s="64" t="s">
        <v>156</v>
      </c>
      <c r="AH23" s="64"/>
      <c r="AI23" s="64"/>
      <c r="AJ23" s="64"/>
      <c r="AK23" s="101"/>
      <c r="AL23" s="64"/>
      <c r="AM23" s="64"/>
      <c r="AN23" s="64"/>
      <c r="AO23" s="101"/>
      <c r="AP23" s="64"/>
      <c r="AQ23" s="64"/>
      <c r="AR23" s="64"/>
      <c r="AS23" s="101"/>
      <c r="AT23" s="64"/>
      <c r="AU23" s="64"/>
      <c r="AV23" s="64"/>
      <c r="AW23" s="101"/>
      <c r="AX23" s="94">
        <f t="shared" si="1"/>
        <v>0</v>
      </c>
      <c r="AY23" s="71">
        <f t="shared" si="3"/>
        <v>0</v>
      </c>
      <c r="AZ23" s="66"/>
      <c r="BA23" s="66"/>
      <c r="BB23" s="66"/>
      <c r="BC23" s="66"/>
      <c r="BD23" s="66"/>
      <c r="BE23" s="66"/>
      <c r="BF23" s="66"/>
      <c r="BG23" s="66"/>
      <c r="BH23" s="66"/>
      <c r="BI23" s="66"/>
      <c r="BJ23" s="66"/>
      <c r="BK23" s="66"/>
    </row>
    <row r="24" spans="1:63" x14ac:dyDescent="0.3">
      <c r="A24" s="64" t="s">
        <v>157</v>
      </c>
      <c r="B24" s="64"/>
      <c r="C24" s="64"/>
      <c r="D24" s="64"/>
      <c r="E24" s="101"/>
      <c r="F24" s="64"/>
      <c r="G24" s="64"/>
      <c r="H24" s="64"/>
      <c r="I24" s="101"/>
      <c r="J24" s="64"/>
      <c r="K24" s="64"/>
      <c r="L24" s="64"/>
      <c r="M24" s="101"/>
      <c r="N24" s="64"/>
      <c r="O24" s="64"/>
      <c r="P24" s="64"/>
      <c r="Q24" s="101"/>
      <c r="R24" s="94">
        <f t="shared" si="0"/>
        <v>0</v>
      </c>
      <c r="S24" s="71">
        <f t="shared" si="2"/>
        <v>0</v>
      </c>
      <c r="T24" s="93"/>
      <c r="U24" s="93"/>
      <c r="V24" s="93"/>
      <c r="W24" s="93"/>
      <c r="X24" s="93"/>
      <c r="Y24" s="66"/>
      <c r="Z24" s="66"/>
      <c r="AA24" s="66"/>
      <c r="AB24" s="66"/>
      <c r="AC24" s="66"/>
      <c r="AD24" s="66"/>
      <c r="AE24" s="66"/>
      <c r="AG24" s="64" t="s">
        <v>157</v>
      </c>
      <c r="AH24" s="64"/>
      <c r="AI24" s="64"/>
      <c r="AJ24" s="64"/>
      <c r="AK24" s="101"/>
      <c r="AL24" s="64"/>
      <c r="AM24" s="64"/>
      <c r="AN24" s="64"/>
      <c r="AO24" s="101"/>
      <c r="AP24" s="64"/>
      <c r="AQ24" s="64"/>
      <c r="AR24" s="64"/>
      <c r="AS24" s="101"/>
      <c r="AT24" s="64"/>
      <c r="AU24" s="64"/>
      <c r="AV24" s="64"/>
      <c r="AW24" s="101"/>
      <c r="AX24" s="94">
        <f t="shared" si="1"/>
        <v>0</v>
      </c>
      <c r="AY24" s="71">
        <f t="shared" si="3"/>
        <v>0</v>
      </c>
      <c r="AZ24" s="66"/>
      <c r="BA24" s="66"/>
      <c r="BB24" s="66"/>
      <c r="BC24" s="66"/>
      <c r="BD24" s="66"/>
      <c r="BE24" s="66"/>
      <c r="BF24" s="66"/>
      <c r="BG24" s="66"/>
      <c r="BH24" s="66"/>
      <c r="BI24" s="66"/>
      <c r="BJ24" s="66"/>
      <c r="BK24" s="66"/>
    </row>
    <row r="25" spans="1:63" x14ac:dyDescent="0.3">
      <c r="A25" s="64" t="s">
        <v>158</v>
      </c>
      <c r="B25" s="64"/>
      <c r="C25" s="64"/>
      <c r="D25" s="64"/>
      <c r="E25" s="101"/>
      <c r="F25" s="64"/>
      <c r="G25" s="64"/>
      <c r="H25" s="64"/>
      <c r="I25" s="101"/>
      <c r="J25" s="64"/>
      <c r="K25" s="64"/>
      <c r="L25" s="64"/>
      <c r="M25" s="101"/>
      <c r="N25" s="64"/>
      <c r="O25" s="64"/>
      <c r="P25" s="64"/>
      <c r="Q25" s="101"/>
      <c r="R25" s="94">
        <f t="shared" si="0"/>
        <v>0</v>
      </c>
      <c r="S25" s="71">
        <f t="shared" si="2"/>
        <v>0</v>
      </c>
      <c r="T25" s="93"/>
      <c r="U25" s="93"/>
      <c r="V25" s="93"/>
      <c r="W25" s="93"/>
      <c r="X25" s="93"/>
      <c r="Y25" s="66"/>
      <c r="Z25" s="66"/>
      <c r="AA25" s="66"/>
      <c r="AB25" s="66"/>
      <c r="AC25" s="66"/>
      <c r="AD25" s="66"/>
      <c r="AE25" s="66"/>
      <c r="AG25" s="64" t="s">
        <v>158</v>
      </c>
      <c r="AH25" s="64"/>
      <c r="AI25" s="64"/>
      <c r="AJ25" s="64"/>
      <c r="AK25" s="101"/>
      <c r="AL25" s="64"/>
      <c r="AM25" s="64"/>
      <c r="AN25" s="64"/>
      <c r="AO25" s="101"/>
      <c r="AP25" s="64"/>
      <c r="AQ25" s="64"/>
      <c r="AR25" s="64"/>
      <c r="AS25" s="101"/>
      <c r="AT25" s="64"/>
      <c r="AU25" s="64"/>
      <c r="AV25" s="64"/>
      <c r="AW25" s="101"/>
      <c r="AX25" s="94">
        <f t="shared" si="1"/>
        <v>0</v>
      </c>
      <c r="AY25" s="71">
        <f t="shared" si="3"/>
        <v>0</v>
      </c>
      <c r="AZ25" s="66"/>
      <c r="BA25" s="66"/>
      <c r="BB25" s="66"/>
      <c r="BC25" s="66"/>
      <c r="BD25" s="66"/>
      <c r="BE25" s="66"/>
      <c r="BF25" s="66"/>
      <c r="BG25" s="66"/>
      <c r="BH25" s="66"/>
      <c r="BI25" s="66"/>
      <c r="BJ25" s="66"/>
      <c r="BK25" s="66"/>
    </row>
    <row r="26" spans="1:63" x14ac:dyDescent="0.3">
      <c r="A26" s="64" t="s">
        <v>159</v>
      </c>
      <c r="B26" s="64"/>
      <c r="C26" s="64"/>
      <c r="D26" s="64"/>
      <c r="E26" s="101"/>
      <c r="F26" s="64"/>
      <c r="G26" s="64"/>
      <c r="H26" s="64"/>
      <c r="I26" s="101"/>
      <c r="J26" s="64"/>
      <c r="K26" s="64"/>
      <c r="L26" s="64"/>
      <c r="M26" s="101"/>
      <c r="N26" s="64"/>
      <c r="O26" s="64"/>
      <c r="P26" s="64"/>
      <c r="Q26" s="101"/>
      <c r="R26" s="94">
        <f t="shared" si="0"/>
        <v>0</v>
      </c>
      <c r="S26" s="71">
        <f t="shared" si="2"/>
        <v>0</v>
      </c>
      <c r="T26" s="93"/>
      <c r="U26" s="93"/>
      <c r="V26" s="93"/>
      <c r="W26" s="93"/>
      <c r="X26" s="93"/>
      <c r="Y26" s="66"/>
      <c r="Z26" s="66"/>
      <c r="AA26" s="66"/>
      <c r="AB26" s="66"/>
      <c r="AC26" s="66"/>
      <c r="AD26" s="66"/>
      <c r="AE26" s="66"/>
      <c r="AG26" s="64" t="s">
        <v>159</v>
      </c>
      <c r="AH26" s="64"/>
      <c r="AI26" s="64"/>
      <c r="AJ26" s="64"/>
      <c r="AK26" s="101"/>
      <c r="AL26" s="64"/>
      <c r="AM26" s="64"/>
      <c r="AN26" s="64"/>
      <c r="AO26" s="101"/>
      <c r="AP26" s="64"/>
      <c r="AQ26" s="64"/>
      <c r="AR26" s="64"/>
      <c r="AS26" s="101"/>
      <c r="AT26" s="64"/>
      <c r="AU26" s="64"/>
      <c r="AV26" s="64"/>
      <c r="AW26" s="101"/>
      <c r="AX26" s="94">
        <f t="shared" si="1"/>
        <v>0</v>
      </c>
      <c r="AY26" s="71">
        <f t="shared" si="3"/>
        <v>0</v>
      </c>
      <c r="AZ26" s="66"/>
      <c r="BA26" s="66"/>
      <c r="BB26" s="66"/>
      <c r="BC26" s="66"/>
      <c r="BD26" s="66"/>
      <c r="BE26" s="66"/>
      <c r="BF26" s="66"/>
      <c r="BG26" s="66"/>
      <c r="BH26" s="66"/>
      <c r="BI26" s="66"/>
      <c r="BJ26" s="66"/>
      <c r="BK26" s="66"/>
    </row>
    <row r="27" spans="1:63" x14ac:dyDescent="0.3">
      <c r="A27" s="64" t="s">
        <v>160</v>
      </c>
      <c r="B27" s="64"/>
      <c r="C27" s="64"/>
      <c r="D27" s="64"/>
      <c r="E27" s="101"/>
      <c r="F27" s="64"/>
      <c r="G27" s="64"/>
      <c r="H27" s="64"/>
      <c r="I27" s="101"/>
      <c r="J27" s="64"/>
      <c r="K27" s="64"/>
      <c r="L27" s="64"/>
      <c r="M27" s="101"/>
      <c r="N27" s="64"/>
      <c r="O27" s="64"/>
      <c r="P27" s="64"/>
      <c r="Q27" s="101"/>
      <c r="R27" s="94">
        <f t="shared" si="0"/>
        <v>0</v>
      </c>
      <c r="S27" s="71">
        <f t="shared" si="2"/>
        <v>0</v>
      </c>
      <c r="T27" s="93"/>
      <c r="U27" s="93"/>
      <c r="V27" s="93"/>
      <c r="W27" s="93"/>
      <c r="X27" s="93"/>
      <c r="Y27" s="66"/>
      <c r="Z27" s="66"/>
      <c r="AA27" s="66"/>
      <c r="AB27" s="66"/>
      <c r="AC27" s="66"/>
      <c r="AD27" s="66"/>
      <c r="AE27" s="66"/>
      <c r="AG27" s="64" t="s">
        <v>160</v>
      </c>
      <c r="AH27" s="64"/>
      <c r="AI27" s="64"/>
      <c r="AJ27" s="64"/>
      <c r="AK27" s="101"/>
      <c r="AL27" s="64"/>
      <c r="AM27" s="64"/>
      <c r="AN27" s="64"/>
      <c r="AO27" s="101"/>
      <c r="AP27" s="64"/>
      <c r="AQ27" s="64"/>
      <c r="AR27" s="64"/>
      <c r="AS27" s="101"/>
      <c r="AT27" s="64"/>
      <c r="AU27" s="64"/>
      <c r="AV27" s="64"/>
      <c r="AW27" s="101"/>
      <c r="AX27" s="94">
        <f t="shared" si="1"/>
        <v>0</v>
      </c>
      <c r="AY27" s="71">
        <f t="shared" si="3"/>
        <v>0</v>
      </c>
      <c r="AZ27" s="66"/>
      <c r="BA27" s="66"/>
      <c r="BB27" s="66"/>
      <c r="BC27" s="66"/>
      <c r="BD27" s="66"/>
      <c r="BE27" s="66"/>
      <c r="BF27" s="66"/>
      <c r="BG27" s="66"/>
      <c r="BH27" s="66"/>
      <c r="BI27" s="66"/>
      <c r="BJ27" s="66"/>
      <c r="BK27" s="66"/>
    </row>
    <row r="28" spans="1:63" x14ac:dyDescent="0.3">
      <c r="A28" s="64" t="s">
        <v>161</v>
      </c>
      <c r="B28" s="64"/>
      <c r="C28" s="64"/>
      <c r="D28" s="64"/>
      <c r="E28" s="101"/>
      <c r="F28" s="64"/>
      <c r="G28" s="64"/>
      <c r="H28" s="64"/>
      <c r="I28" s="101"/>
      <c r="J28" s="64"/>
      <c r="K28" s="64"/>
      <c r="L28" s="64"/>
      <c r="M28" s="101"/>
      <c r="N28" s="64"/>
      <c r="O28" s="64"/>
      <c r="P28" s="64"/>
      <c r="Q28" s="101"/>
      <c r="R28" s="94">
        <f t="shared" si="0"/>
        <v>0</v>
      </c>
      <c r="S28" s="71">
        <f t="shared" si="2"/>
        <v>0</v>
      </c>
      <c r="T28" s="93"/>
      <c r="U28" s="93"/>
      <c r="V28" s="93"/>
      <c r="W28" s="93"/>
      <c r="X28" s="93"/>
      <c r="Y28" s="66"/>
      <c r="Z28" s="66"/>
      <c r="AA28" s="66"/>
      <c r="AB28" s="66"/>
      <c r="AC28" s="66"/>
      <c r="AD28" s="66"/>
      <c r="AE28" s="66"/>
      <c r="AG28" s="64" t="s">
        <v>161</v>
      </c>
      <c r="AH28" s="64"/>
      <c r="AI28" s="64"/>
      <c r="AJ28" s="64"/>
      <c r="AK28" s="101"/>
      <c r="AL28" s="64"/>
      <c r="AM28" s="64"/>
      <c r="AN28" s="64"/>
      <c r="AO28" s="101"/>
      <c r="AP28" s="64"/>
      <c r="AQ28" s="64"/>
      <c r="AR28" s="64"/>
      <c r="AS28" s="101"/>
      <c r="AT28" s="64"/>
      <c r="AU28" s="64"/>
      <c r="AV28" s="64"/>
      <c r="AW28" s="101"/>
      <c r="AX28" s="94">
        <f t="shared" si="1"/>
        <v>0</v>
      </c>
      <c r="AY28" s="71">
        <f t="shared" si="3"/>
        <v>0</v>
      </c>
      <c r="AZ28" s="66"/>
      <c r="BA28" s="66"/>
      <c r="BB28" s="66"/>
      <c r="BC28" s="66"/>
      <c r="BD28" s="66"/>
      <c r="BE28" s="66"/>
      <c r="BF28" s="66"/>
      <c r="BG28" s="66"/>
      <c r="BH28" s="66"/>
      <c r="BI28" s="66"/>
      <c r="BJ28" s="66"/>
      <c r="BK28" s="66"/>
    </row>
    <row r="29" spans="1:63" x14ac:dyDescent="0.3">
      <c r="A29" s="64" t="s">
        <v>162</v>
      </c>
      <c r="B29" s="64"/>
      <c r="C29" s="64"/>
      <c r="D29" s="64"/>
      <c r="E29" s="101"/>
      <c r="F29" s="64"/>
      <c r="G29" s="64"/>
      <c r="H29" s="64"/>
      <c r="I29" s="101"/>
      <c r="J29" s="64"/>
      <c r="K29" s="64"/>
      <c r="L29" s="64"/>
      <c r="M29" s="101"/>
      <c r="N29" s="64"/>
      <c r="O29" s="64"/>
      <c r="P29" s="64"/>
      <c r="Q29" s="101"/>
      <c r="R29" s="94">
        <f t="shared" si="0"/>
        <v>0</v>
      </c>
      <c r="S29" s="71">
        <f t="shared" si="2"/>
        <v>0</v>
      </c>
      <c r="T29" s="93"/>
      <c r="U29" s="93"/>
      <c r="V29" s="93"/>
      <c r="W29" s="93"/>
      <c r="X29" s="93"/>
      <c r="Y29" s="66"/>
      <c r="Z29" s="66"/>
      <c r="AA29" s="66"/>
      <c r="AB29" s="66"/>
      <c r="AC29" s="66"/>
      <c r="AD29" s="66"/>
      <c r="AE29" s="66"/>
      <c r="AG29" s="64" t="s">
        <v>162</v>
      </c>
      <c r="AH29" s="64"/>
      <c r="AI29" s="64"/>
      <c r="AJ29" s="64"/>
      <c r="AK29" s="101"/>
      <c r="AL29" s="64"/>
      <c r="AM29" s="64"/>
      <c r="AN29" s="64"/>
      <c r="AO29" s="101"/>
      <c r="AP29" s="64"/>
      <c r="AQ29" s="64"/>
      <c r="AR29" s="64"/>
      <c r="AS29" s="101"/>
      <c r="AT29" s="64"/>
      <c r="AU29" s="64"/>
      <c r="AV29" s="64"/>
      <c r="AW29" s="101"/>
      <c r="AX29" s="94">
        <f t="shared" si="1"/>
        <v>0</v>
      </c>
      <c r="AY29" s="71">
        <f t="shared" si="3"/>
        <v>0</v>
      </c>
      <c r="AZ29" s="66"/>
      <c r="BA29" s="66"/>
      <c r="BB29" s="66"/>
      <c r="BC29" s="66"/>
      <c r="BD29" s="66"/>
      <c r="BE29" s="66"/>
      <c r="BF29" s="66"/>
      <c r="BG29" s="66"/>
      <c r="BH29" s="66"/>
      <c r="BI29" s="66"/>
      <c r="BJ29" s="66"/>
      <c r="BK29" s="66"/>
    </row>
    <row r="30" spans="1:63" x14ac:dyDescent="0.3">
      <c r="A30" s="64" t="s">
        <v>163</v>
      </c>
      <c r="B30" s="64"/>
      <c r="C30" s="64"/>
      <c r="D30" s="64"/>
      <c r="E30" s="101"/>
      <c r="F30" s="64"/>
      <c r="G30" s="64"/>
      <c r="H30" s="64"/>
      <c r="I30" s="101"/>
      <c r="J30" s="64"/>
      <c r="K30" s="64"/>
      <c r="L30" s="64"/>
      <c r="M30" s="101"/>
      <c r="N30" s="64"/>
      <c r="O30" s="64"/>
      <c r="P30" s="64"/>
      <c r="Q30" s="101"/>
      <c r="R30" s="94">
        <f t="shared" si="0"/>
        <v>0</v>
      </c>
      <c r="S30" s="71">
        <f t="shared" si="2"/>
        <v>0</v>
      </c>
      <c r="T30" s="93"/>
      <c r="U30" s="93"/>
      <c r="V30" s="93"/>
      <c r="W30" s="93"/>
      <c r="X30" s="93"/>
      <c r="Y30" s="66"/>
      <c r="Z30" s="66"/>
      <c r="AA30" s="66"/>
      <c r="AB30" s="66"/>
      <c r="AC30" s="66"/>
      <c r="AD30" s="66"/>
      <c r="AE30" s="66"/>
      <c r="AG30" s="64" t="s">
        <v>163</v>
      </c>
      <c r="AH30" s="64"/>
      <c r="AI30" s="64"/>
      <c r="AJ30" s="64"/>
      <c r="AK30" s="101"/>
      <c r="AL30" s="64"/>
      <c r="AM30" s="64"/>
      <c r="AN30" s="64"/>
      <c r="AO30" s="101"/>
      <c r="AP30" s="64"/>
      <c r="AQ30" s="64"/>
      <c r="AR30" s="64"/>
      <c r="AS30" s="101"/>
      <c r="AT30" s="64"/>
      <c r="AU30" s="64"/>
      <c r="AV30" s="64"/>
      <c r="AW30" s="101"/>
      <c r="AX30" s="94">
        <f t="shared" si="1"/>
        <v>0</v>
      </c>
      <c r="AY30" s="71">
        <f t="shared" si="3"/>
        <v>0</v>
      </c>
      <c r="AZ30" s="66"/>
      <c r="BA30" s="66"/>
      <c r="BB30" s="66"/>
      <c r="BC30" s="66"/>
      <c r="BD30" s="66"/>
      <c r="BE30" s="66"/>
      <c r="BF30" s="66"/>
      <c r="BG30" s="66"/>
      <c r="BH30" s="66"/>
      <c r="BI30" s="66"/>
      <c r="BJ30" s="66"/>
      <c r="BK30" s="66"/>
    </row>
    <row r="31" spans="1:63" x14ac:dyDescent="0.3">
      <c r="A31" s="64" t="s">
        <v>164</v>
      </c>
      <c r="B31" s="64"/>
      <c r="C31" s="64"/>
      <c r="D31" s="64"/>
      <c r="E31" s="101"/>
      <c r="F31" s="64"/>
      <c r="G31" s="64"/>
      <c r="H31" s="64"/>
      <c r="I31" s="101"/>
      <c r="J31" s="64"/>
      <c r="K31" s="64"/>
      <c r="L31" s="64"/>
      <c r="M31" s="101"/>
      <c r="N31" s="64"/>
      <c r="O31" s="64"/>
      <c r="P31" s="64"/>
      <c r="Q31" s="101"/>
      <c r="R31" s="94">
        <f t="shared" si="0"/>
        <v>0</v>
      </c>
      <c r="S31" s="71">
        <f t="shared" si="2"/>
        <v>0</v>
      </c>
      <c r="T31" s="93"/>
      <c r="U31" s="93"/>
      <c r="V31" s="93"/>
      <c r="W31" s="93"/>
      <c r="X31" s="93"/>
      <c r="Y31" s="66"/>
      <c r="Z31" s="66"/>
      <c r="AA31" s="66"/>
      <c r="AB31" s="66"/>
      <c r="AC31" s="66"/>
      <c r="AD31" s="66"/>
      <c r="AE31" s="66"/>
      <c r="AG31" s="64" t="s">
        <v>164</v>
      </c>
      <c r="AH31" s="64"/>
      <c r="AI31" s="64"/>
      <c r="AJ31" s="64"/>
      <c r="AK31" s="101"/>
      <c r="AL31" s="64"/>
      <c r="AM31" s="64"/>
      <c r="AN31" s="64"/>
      <c r="AO31" s="101"/>
      <c r="AP31" s="64"/>
      <c r="AQ31" s="64"/>
      <c r="AR31" s="64"/>
      <c r="AS31" s="101"/>
      <c r="AT31" s="64"/>
      <c r="AU31" s="64"/>
      <c r="AV31" s="64"/>
      <c r="AW31" s="101"/>
      <c r="AX31" s="94">
        <f t="shared" si="1"/>
        <v>0</v>
      </c>
      <c r="AY31" s="71">
        <f t="shared" si="3"/>
        <v>0</v>
      </c>
      <c r="AZ31" s="66"/>
      <c r="BA31" s="66"/>
      <c r="BB31" s="66"/>
      <c r="BC31" s="66"/>
      <c r="BD31" s="66"/>
      <c r="BE31" s="66"/>
      <c r="BF31" s="66"/>
      <c r="BG31" s="66"/>
      <c r="BH31" s="66"/>
      <c r="BI31" s="66"/>
      <c r="BJ31" s="66"/>
      <c r="BK31" s="66"/>
    </row>
    <row r="32" spans="1:63" x14ac:dyDescent="0.3">
      <c r="A32" s="68" t="s">
        <v>165</v>
      </c>
      <c r="B32" s="65">
        <f>SUM(B11:B31)</f>
        <v>0</v>
      </c>
      <c r="C32" s="65">
        <f t="shared" ref="C32:AE32" si="4">SUM(C11:C31)</f>
        <v>0</v>
      </c>
      <c r="D32" s="65">
        <f t="shared" si="4"/>
        <v>0</v>
      </c>
      <c r="E32" s="102">
        <f>SUM(E11:E31)</f>
        <v>0</v>
      </c>
      <c r="F32" s="65">
        <f t="shared" si="4"/>
        <v>0</v>
      </c>
      <c r="G32" s="65">
        <f t="shared" si="4"/>
        <v>0</v>
      </c>
      <c r="H32" s="65">
        <f t="shared" si="4"/>
        <v>0</v>
      </c>
      <c r="I32" s="102">
        <f>SUM(I11:I31)</f>
        <v>0</v>
      </c>
      <c r="J32" s="65">
        <f t="shared" si="4"/>
        <v>0</v>
      </c>
      <c r="K32" s="65">
        <f t="shared" si="4"/>
        <v>0</v>
      </c>
      <c r="L32" s="65">
        <f t="shared" si="4"/>
        <v>0</v>
      </c>
      <c r="M32" s="102">
        <f>SUM(M11:M31)</f>
        <v>0</v>
      </c>
      <c r="N32" s="65">
        <f t="shared" si="4"/>
        <v>0</v>
      </c>
      <c r="O32" s="65">
        <f t="shared" si="4"/>
        <v>0</v>
      </c>
      <c r="P32" s="65">
        <f t="shared" si="4"/>
        <v>0</v>
      </c>
      <c r="Q32" s="102">
        <f>SUM(Q11:Q31)</f>
        <v>0</v>
      </c>
      <c r="R32" s="65">
        <f t="shared" si="4"/>
        <v>0</v>
      </c>
      <c r="S32" s="71">
        <f t="shared" si="4"/>
        <v>0</v>
      </c>
      <c r="T32" s="65">
        <f t="shared" si="4"/>
        <v>0</v>
      </c>
      <c r="U32" s="65">
        <f t="shared" si="4"/>
        <v>0</v>
      </c>
      <c r="V32" s="65">
        <f t="shared" si="4"/>
        <v>0</v>
      </c>
      <c r="W32" s="65">
        <f t="shared" si="4"/>
        <v>0</v>
      </c>
      <c r="X32" s="65">
        <f t="shared" si="4"/>
        <v>0</v>
      </c>
      <c r="Y32" s="65">
        <f t="shared" si="4"/>
        <v>0</v>
      </c>
      <c r="Z32" s="65">
        <f t="shared" si="4"/>
        <v>0</v>
      </c>
      <c r="AA32" s="65">
        <f t="shared" si="4"/>
        <v>0</v>
      </c>
      <c r="AB32" s="65">
        <f t="shared" si="4"/>
        <v>0</v>
      </c>
      <c r="AC32" s="65">
        <f t="shared" si="4"/>
        <v>0</v>
      </c>
      <c r="AD32" s="65">
        <f t="shared" si="4"/>
        <v>0</v>
      </c>
      <c r="AE32" s="65">
        <f t="shared" si="4"/>
        <v>0</v>
      </c>
      <c r="AG32" s="68" t="s">
        <v>165</v>
      </c>
      <c r="AH32" s="65">
        <f t="shared" ref="AH32:AW32" si="5">SUM(AH11:AH31)</f>
        <v>0</v>
      </c>
      <c r="AI32" s="65">
        <f t="shared" si="5"/>
        <v>0</v>
      </c>
      <c r="AJ32" s="65">
        <f t="shared" si="5"/>
        <v>0</v>
      </c>
      <c r="AK32" s="102">
        <f t="shared" si="5"/>
        <v>0</v>
      </c>
      <c r="AL32" s="65">
        <f t="shared" si="5"/>
        <v>0</v>
      </c>
      <c r="AM32" s="65">
        <f t="shared" si="5"/>
        <v>0</v>
      </c>
      <c r="AN32" s="65">
        <f t="shared" si="5"/>
        <v>0</v>
      </c>
      <c r="AO32" s="102">
        <f t="shared" si="5"/>
        <v>0</v>
      </c>
      <c r="AP32" s="65">
        <f t="shared" si="5"/>
        <v>0</v>
      </c>
      <c r="AQ32" s="65">
        <f t="shared" si="5"/>
        <v>0</v>
      </c>
      <c r="AR32" s="65">
        <f t="shared" si="5"/>
        <v>0</v>
      </c>
      <c r="AS32" s="102">
        <f t="shared" si="5"/>
        <v>0</v>
      </c>
      <c r="AT32" s="65">
        <f t="shared" si="5"/>
        <v>0</v>
      </c>
      <c r="AU32" s="65">
        <f t="shared" si="5"/>
        <v>0</v>
      </c>
      <c r="AV32" s="65">
        <f t="shared" si="5"/>
        <v>0</v>
      </c>
      <c r="AW32" s="102">
        <f t="shared" si="5"/>
        <v>0</v>
      </c>
      <c r="AX32" s="95">
        <f t="shared" ref="AX32:BK32" si="6">SUM(AX11:AX31)</f>
        <v>0</v>
      </c>
      <c r="AY32" s="72">
        <f t="shared" si="6"/>
        <v>0</v>
      </c>
      <c r="AZ32" s="65">
        <f t="shared" si="6"/>
        <v>0</v>
      </c>
      <c r="BA32" s="65">
        <f t="shared" si="6"/>
        <v>0</v>
      </c>
      <c r="BB32" s="65">
        <f t="shared" si="6"/>
        <v>0</v>
      </c>
      <c r="BC32" s="65">
        <f t="shared" si="6"/>
        <v>0</v>
      </c>
      <c r="BD32" s="65">
        <f t="shared" si="6"/>
        <v>0</v>
      </c>
      <c r="BE32" s="65">
        <f t="shared" si="6"/>
        <v>0</v>
      </c>
      <c r="BF32" s="65">
        <f t="shared" si="6"/>
        <v>0</v>
      </c>
      <c r="BG32" s="65">
        <f t="shared" si="6"/>
        <v>0</v>
      </c>
      <c r="BH32" s="65">
        <f t="shared" si="6"/>
        <v>0</v>
      </c>
      <c r="BI32" s="65">
        <f t="shared" si="6"/>
        <v>0</v>
      </c>
      <c r="BJ32" s="65">
        <f t="shared" si="6"/>
        <v>0</v>
      </c>
      <c r="BK32" s="65">
        <f t="shared" si="6"/>
        <v>0</v>
      </c>
    </row>
    <row r="35" spans="1:63" ht="30" customHeight="1" x14ac:dyDescent="0.3">
      <c r="A35" s="466" t="s">
        <v>126</v>
      </c>
      <c r="B35" s="98" t="s">
        <v>20</v>
      </c>
      <c r="C35" s="98" t="s">
        <v>21</v>
      </c>
      <c r="D35" s="468" t="s">
        <v>22</v>
      </c>
      <c r="E35" s="469"/>
      <c r="F35" s="98" t="s">
        <v>23</v>
      </c>
      <c r="G35" s="98" t="s">
        <v>24</v>
      </c>
      <c r="H35" s="468" t="s">
        <v>25</v>
      </c>
      <c r="I35" s="469"/>
      <c r="J35" s="98" t="s">
        <v>26</v>
      </c>
      <c r="K35" s="98" t="s">
        <v>27</v>
      </c>
      <c r="L35" s="468" t="s">
        <v>28</v>
      </c>
      <c r="M35" s="469"/>
      <c r="N35" s="98" t="s">
        <v>29</v>
      </c>
      <c r="O35" s="98" t="s">
        <v>30</v>
      </c>
      <c r="P35" s="468" t="s">
        <v>31</v>
      </c>
      <c r="Q35" s="469"/>
      <c r="R35" s="468" t="s">
        <v>127</v>
      </c>
      <c r="S35" s="469"/>
      <c r="T35" s="468" t="s">
        <v>128</v>
      </c>
      <c r="U35" s="471"/>
      <c r="V35" s="471"/>
      <c r="W35" s="471"/>
      <c r="X35" s="471"/>
      <c r="Y35" s="469"/>
      <c r="Z35" s="468" t="s">
        <v>129</v>
      </c>
      <c r="AA35" s="471"/>
      <c r="AB35" s="471"/>
      <c r="AC35" s="471"/>
      <c r="AD35" s="471"/>
      <c r="AE35" s="469"/>
      <c r="AG35" s="466" t="s">
        <v>126</v>
      </c>
      <c r="AH35" s="98" t="s">
        <v>20</v>
      </c>
      <c r="AI35" s="98" t="s">
        <v>21</v>
      </c>
      <c r="AJ35" s="468" t="s">
        <v>22</v>
      </c>
      <c r="AK35" s="469"/>
      <c r="AL35" s="98" t="s">
        <v>23</v>
      </c>
      <c r="AM35" s="98" t="s">
        <v>24</v>
      </c>
      <c r="AN35" s="468" t="s">
        <v>25</v>
      </c>
      <c r="AO35" s="469"/>
      <c r="AP35" s="98" t="s">
        <v>26</v>
      </c>
      <c r="AQ35" s="98" t="s">
        <v>27</v>
      </c>
      <c r="AR35" s="468" t="s">
        <v>28</v>
      </c>
      <c r="AS35" s="469"/>
      <c r="AT35" s="98" t="s">
        <v>29</v>
      </c>
      <c r="AU35" s="98" t="s">
        <v>30</v>
      </c>
      <c r="AV35" s="468" t="s">
        <v>31</v>
      </c>
      <c r="AW35" s="469"/>
      <c r="AX35" s="468" t="s">
        <v>127</v>
      </c>
      <c r="AY35" s="469"/>
      <c r="AZ35" s="468" t="s">
        <v>128</v>
      </c>
      <c r="BA35" s="471"/>
      <c r="BB35" s="471"/>
      <c r="BC35" s="471"/>
      <c r="BD35" s="471"/>
      <c r="BE35" s="469"/>
      <c r="BF35" s="468" t="s">
        <v>129</v>
      </c>
      <c r="BG35" s="471"/>
      <c r="BH35" s="471"/>
      <c r="BI35" s="471"/>
      <c r="BJ35" s="471"/>
      <c r="BK35" s="469"/>
    </row>
    <row r="36" spans="1:63" ht="36" customHeight="1" x14ac:dyDescent="0.3">
      <c r="A36" s="467"/>
      <c r="B36" s="46" t="s">
        <v>130</v>
      </c>
      <c r="C36" s="46" t="s">
        <v>130</v>
      </c>
      <c r="D36" s="46" t="s">
        <v>130</v>
      </c>
      <c r="E36" s="46" t="s">
        <v>131</v>
      </c>
      <c r="F36" s="46" t="s">
        <v>130</v>
      </c>
      <c r="G36" s="46" t="s">
        <v>130</v>
      </c>
      <c r="H36" s="46" t="s">
        <v>130</v>
      </c>
      <c r="I36" s="46" t="s">
        <v>131</v>
      </c>
      <c r="J36" s="46" t="s">
        <v>130</v>
      </c>
      <c r="K36" s="46" t="s">
        <v>130</v>
      </c>
      <c r="L36" s="46" t="s">
        <v>130</v>
      </c>
      <c r="M36" s="46" t="s">
        <v>131</v>
      </c>
      <c r="N36" s="46" t="s">
        <v>130</v>
      </c>
      <c r="O36" s="46" t="s">
        <v>130</v>
      </c>
      <c r="P36" s="46" t="s">
        <v>130</v>
      </c>
      <c r="Q36" s="46" t="s">
        <v>131</v>
      </c>
      <c r="R36" s="46" t="s">
        <v>130</v>
      </c>
      <c r="S36" s="46" t="s">
        <v>131</v>
      </c>
      <c r="T36" s="91" t="s">
        <v>132</v>
      </c>
      <c r="U36" s="91" t="s">
        <v>133</v>
      </c>
      <c r="V36" s="91" t="s">
        <v>134</v>
      </c>
      <c r="W36" s="91" t="s">
        <v>135</v>
      </c>
      <c r="X36" s="92" t="s">
        <v>136</v>
      </c>
      <c r="Y36" s="91" t="s">
        <v>137</v>
      </c>
      <c r="Z36" s="46" t="s">
        <v>138</v>
      </c>
      <c r="AA36" s="63" t="s">
        <v>139</v>
      </c>
      <c r="AB36" s="46" t="s">
        <v>140</v>
      </c>
      <c r="AC36" s="46" t="s">
        <v>141</v>
      </c>
      <c r="AD36" s="46" t="s">
        <v>142</v>
      </c>
      <c r="AE36" s="46" t="s">
        <v>143</v>
      </c>
      <c r="AG36" s="467"/>
      <c r="AH36" s="46" t="s">
        <v>130</v>
      </c>
      <c r="AI36" s="46" t="s">
        <v>130</v>
      </c>
      <c r="AJ36" s="46" t="s">
        <v>130</v>
      </c>
      <c r="AK36" s="46" t="s">
        <v>131</v>
      </c>
      <c r="AL36" s="46" t="s">
        <v>130</v>
      </c>
      <c r="AM36" s="46" t="s">
        <v>130</v>
      </c>
      <c r="AN36" s="46" t="s">
        <v>130</v>
      </c>
      <c r="AO36" s="46" t="s">
        <v>131</v>
      </c>
      <c r="AP36" s="46" t="s">
        <v>130</v>
      </c>
      <c r="AQ36" s="46" t="s">
        <v>130</v>
      </c>
      <c r="AR36" s="46" t="s">
        <v>130</v>
      </c>
      <c r="AS36" s="46" t="s">
        <v>131</v>
      </c>
      <c r="AT36" s="46" t="s">
        <v>130</v>
      </c>
      <c r="AU36" s="46" t="s">
        <v>130</v>
      </c>
      <c r="AV36" s="46" t="s">
        <v>130</v>
      </c>
      <c r="AW36" s="46" t="s">
        <v>131</v>
      </c>
      <c r="AX36" s="46" t="s">
        <v>130</v>
      </c>
      <c r="AY36" s="46" t="s">
        <v>131</v>
      </c>
      <c r="AZ36" s="91" t="s">
        <v>132</v>
      </c>
      <c r="BA36" s="91" t="s">
        <v>133</v>
      </c>
      <c r="BB36" s="91" t="s">
        <v>134</v>
      </c>
      <c r="BC36" s="91" t="s">
        <v>135</v>
      </c>
      <c r="BD36" s="92" t="s">
        <v>136</v>
      </c>
      <c r="BE36" s="91" t="s">
        <v>137</v>
      </c>
      <c r="BF36" s="89" t="s">
        <v>138</v>
      </c>
      <c r="BG36" s="90" t="s">
        <v>139</v>
      </c>
      <c r="BH36" s="89" t="s">
        <v>140</v>
      </c>
      <c r="BI36" s="89" t="s">
        <v>141</v>
      </c>
      <c r="BJ36" s="89" t="s">
        <v>142</v>
      </c>
      <c r="BK36" s="89" t="s">
        <v>143</v>
      </c>
    </row>
    <row r="37" spans="1:63" x14ac:dyDescent="0.3">
      <c r="A37" s="64" t="s">
        <v>144</v>
      </c>
      <c r="B37" s="64"/>
      <c r="C37" s="64"/>
      <c r="D37" s="64"/>
      <c r="E37" s="101"/>
      <c r="F37" s="64"/>
      <c r="G37" s="64"/>
      <c r="H37" s="64"/>
      <c r="I37" s="101"/>
      <c r="J37" s="64"/>
      <c r="K37" s="64"/>
      <c r="L37" s="64"/>
      <c r="M37" s="101"/>
      <c r="N37" s="64"/>
      <c r="O37" s="64"/>
      <c r="P37" s="64"/>
      <c r="Q37" s="101"/>
      <c r="R37" s="94">
        <f t="shared" ref="R37:R57" si="7">B37+C37+D37+F37+G37+H37+J37+K37+L37+N37+O37+P37</f>
        <v>0</v>
      </c>
      <c r="S37" s="71">
        <f>+E37+I37+M37+Q37</f>
        <v>0</v>
      </c>
      <c r="T37" s="93"/>
      <c r="U37" s="93"/>
      <c r="V37" s="93"/>
      <c r="W37" s="93"/>
      <c r="X37" s="93"/>
      <c r="Y37" s="66"/>
      <c r="Z37" s="66"/>
      <c r="AA37" s="66"/>
      <c r="AB37" s="66"/>
      <c r="AC37" s="66"/>
      <c r="AD37" s="66"/>
      <c r="AE37" s="67"/>
      <c r="AG37" s="64" t="s">
        <v>144</v>
      </c>
      <c r="AH37" s="64"/>
      <c r="AI37" s="64"/>
      <c r="AJ37" s="64"/>
      <c r="AK37" s="101"/>
      <c r="AL37" s="64"/>
      <c r="AM37" s="64"/>
      <c r="AN37" s="64"/>
      <c r="AO37" s="101"/>
      <c r="AP37" s="64"/>
      <c r="AQ37" s="64"/>
      <c r="AR37" s="64"/>
      <c r="AS37" s="101"/>
      <c r="AT37" s="64"/>
      <c r="AU37" s="64"/>
      <c r="AV37" s="64"/>
      <c r="AW37" s="101"/>
      <c r="AX37" s="94">
        <f t="shared" ref="AX37:AX57" si="8">AH37+AI37+AJ37+AL37+AM37+AN37+AP37+AQ37+AR37+AT37+AU37+AV37</f>
        <v>0</v>
      </c>
      <c r="AY37" s="71">
        <f>+AK37+AO37+AS37+AW37</f>
        <v>0</v>
      </c>
      <c r="AZ37" s="66"/>
      <c r="BA37" s="66"/>
      <c r="BB37" s="66"/>
      <c r="BC37" s="66"/>
      <c r="BD37" s="66"/>
      <c r="BE37" s="66"/>
      <c r="BF37" s="66"/>
      <c r="BG37" s="66"/>
      <c r="BH37" s="66"/>
      <c r="BI37" s="66"/>
      <c r="BJ37" s="66"/>
      <c r="BK37" s="67"/>
    </row>
    <row r="38" spans="1:63" x14ac:dyDescent="0.3">
      <c r="A38" s="64" t="s">
        <v>145</v>
      </c>
      <c r="B38" s="64"/>
      <c r="C38" s="64"/>
      <c r="D38" s="64"/>
      <c r="E38" s="101"/>
      <c r="F38" s="64"/>
      <c r="G38" s="64"/>
      <c r="H38" s="64"/>
      <c r="I38" s="101"/>
      <c r="J38" s="64"/>
      <c r="K38" s="64"/>
      <c r="L38" s="64"/>
      <c r="M38" s="101"/>
      <c r="N38" s="64"/>
      <c r="O38" s="64"/>
      <c r="P38" s="64"/>
      <c r="Q38" s="101"/>
      <c r="R38" s="94">
        <f t="shared" si="7"/>
        <v>0</v>
      </c>
      <c r="S38" s="71">
        <f t="shared" ref="S38:S57" si="9">+E38+I38+M38+Q38</f>
        <v>0</v>
      </c>
      <c r="T38" s="93"/>
      <c r="U38" s="93"/>
      <c r="V38" s="93"/>
      <c r="W38" s="93"/>
      <c r="X38" s="93"/>
      <c r="Y38" s="66"/>
      <c r="Z38" s="66"/>
      <c r="AA38" s="66"/>
      <c r="AB38" s="66"/>
      <c r="AC38" s="66"/>
      <c r="AD38" s="66"/>
      <c r="AE38" s="66"/>
      <c r="AG38" s="64" t="s">
        <v>145</v>
      </c>
      <c r="AH38" s="64"/>
      <c r="AI38" s="64"/>
      <c r="AJ38" s="64"/>
      <c r="AK38" s="101"/>
      <c r="AL38" s="64"/>
      <c r="AM38" s="64"/>
      <c r="AN38" s="64"/>
      <c r="AO38" s="101"/>
      <c r="AP38" s="64"/>
      <c r="AQ38" s="64"/>
      <c r="AR38" s="64"/>
      <c r="AS38" s="101"/>
      <c r="AT38" s="64"/>
      <c r="AU38" s="64"/>
      <c r="AV38" s="64"/>
      <c r="AW38" s="101"/>
      <c r="AX38" s="94">
        <f t="shared" si="8"/>
        <v>0</v>
      </c>
      <c r="AY38" s="71">
        <f t="shared" ref="AY38:AY57" si="10">+AK38+AO38+AS38+AW38</f>
        <v>0</v>
      </c>
      <c r="AZ38" s="66"/>
      <c r="BA38" s="66"/>
      <c r="BB38" s="66"/>
      <c r="BC38" s="66"/>
      <c r="BD38" s="66"/>
      <c r="BE38" s="66"/>
      <c r="BF38" s="66"/>
      <c r="BG38" s="66"/>
      <c r="BH38" s="66"/>
      <c r="BI38" s="66"/>
      <c r="BJ38" s="66"/>
      <c r="BK38" s="66"/>
    </row>
    <row r="39" spans="1:63" x14ac:dyDescent="0.3">
      <c r="A39" s="64" t="s">
        <v>146</v>
      </c>
      <c r="B39" s="64"/>
      <c r="C39" s="64"/>
      <c r="D39" s="64"/>
      <c r="E39" s="101"/>
      <c r="F39" s="64"/>
      <c r="G39" s="64"/>
      <c r="H39" s="64"/>
      <c r="I39" s="101"/>
      <c r="J39" s="64"/>
      <c r="K39" s="64"/>
      <c r="L39" s="64"/>
      <c r="M39" s="101"/>
      <c r="N39" s="64"/>
      <c r="O39" s="64"/>
      <c r="P39" s="64"/>
      <c r="Q39" s="101"/>
      <c r="R39" s="94">
        <f t="shared" si="7"/>
        <v>0</v>
      </c>
      <c r="S39" s="71">
        <f t="shared" si="9"/>
        <v>0</v>
      </c>
      <c r="T39" s="93"/>
      <c r="U39" s="93"/>
      <c r="V39" s="93"/>
      <c r="W39" s="93"/>
      <c r="X39" s="93"/>
      <c r="Y39" s="66"/>
      <c r="Z39" s="66"/>
      <c r="AA39" s="66"/>
      <c r="AB39" s="66"/>
      <c r="AC39" s="66"/>
      <c r="AD39" s="66"/>
      <c r="AE39" s="66"/>
      <c r="AG39" s="64" t="s">
        <v>146</v>
      </c>
      <c r="AH39" s="64"/>
      <c r="AI39" s="64"/>
      <c r="AJ39" s="64"/>
      <c r="AK39" s="101"/>
      <c r="AL39" s="64"/>
      <c r="AM39" s="64"/>
      <c r="AN39" s="64"/>
      <c r="AO39" s="101"/>
      <c r="AP39" s="64"/>
      <c r="AQ39" s="64"/>
      <c r="AR39" s="64"/>
      <c r="AS39" s="101"/>
      <c r="AT39" s="64"/>
      <c r="AU39" s="64"/>
      <c r="AV39" s="64"/>
      <c r="AW39" s="101"/>
      <c r="AX39" s="94">
        <f t="shared" si="8"/>
        <v>0</v>
      </c>
      <c r="AY39" s="71">
        <f t="shared" si="10"/>
        <v>0</v>
      </c>
      <c r="AZ39" s="66"/>
      <c r="BA39" s="66"/>
      <c r="BB39" s="66"/>
      <c r="BC39" s="66"/>
      <c r="BD39" s="66"/>
      <c r="BE39" s="66"/>
      <c r="BF39" s="66"/>
      <c r="BG39" s="66"/>
      <c r="BH39" s="66"/>
      <c r="BI39" s="66"/>
      <c r="BJ39" s="66"/>
      <c r="BK39" s="66"/>
    </row>
    <row r="40" spans="1:63" x14ac:dyDescent="0.3">
      <c r="A40" s="64" t="s">
        <v>147</v>
      </c>
      <c r="B40" s="64"/>
      <c r="C40" s="64"/>
      <c r="D40" s="64"/>
      <c r="E40" s="101"/>
      <c r="F40" s="64"/>
      <c r="G40" s="64"/>
      <c r="H40" s="64"/>
      <c r="I40" s="101"/>
      <c r="J40" s="64"/>
      <c r="K40" s="64"/>
      <c r="L40" s="64"/>
      <c r="M40" s="101"/>
      <c r="N40" s="64"/>
      <c r="O40" s="64"/>
      <c r="P40" s="64"/>
      <c r="Q40" s="101"/>
      <c r="R40" s="94">
        <f t="shared" si="7"/>
        <v>0</v>
      </c>
      <c r="S40" s="71">
        <f t="shared" si="9"/>
        <v>0</v>
      </c>
      <c r="T40" s="93"/>
      <c r="U40" s="93"/>
      <c r="V40" s="93"/>
      <c r="W40" s="93"/>
      <c r="X40" s="93"/>
      <c r="Y40" s="66"/>
      <c r="Z40" s="66"/>
      <c r="AA40" s="66"/>
      <c r="AB40" s="66"/>
      <c r="AC40" s="66"/>
      <c r="AD40" s="66"/>
      <c r="AE40" s="66"/>
      <c r="AG40" s="64" t="s">
        <v>147</v>
      </c>
      <c r="AH40" s="64"/>
      <c r="AI40" s="64"/>
      <c r="AJ40" s="64"/>
      <c r="AK40" s="101"/>
      <c r="AL40" s="64"/>
      <c r="AM40" s="64"/>
      <c r="AN40" s="64"/>
      <c r="AO40" s="101"/>
      <c r="AP40" s="64"/>
      <c r="AQ40" s="64"/>
      <c r="AR40" s="64"/>
      <c r="AS40" s="101"/>
      <c r="AT40" s="64"/>
      <c r="AU40" s="64"/>
      <c r="AV40" s="64"/>
      <c r="AW40" s="101"/>
      <c r="AX40" s="94">
        <f t="shared" si="8"/>
        <v>0</v>
      </c>
      <c r="AY40" s="71">
        <f t="shared" si="10"/>
        <v>0</v>
      </c>
      <c r="AZ40" s="66"/>
      <c r="BA40" s="66"/>
      <c r="BB40" s="66"/>
      <c r="BC40" s="66"/>
      <c r="BD40" s="66"/>
      <c r="BE40" s="66"/>
      <c r="BF40" s="66"/>
      <c r="BG40" s="66"/>
      <c r="BH40" s="66"/>
      <c r="BI40" s="66"/>
      <c r="BJ40" s="66"/>
      <c r="BK40" s="66"/>
    </row>
    <row r="41" spans="1:63" x14ac:dyDescent="0.3">
      <c r="A41" s="64" t="s">
        <v>148</v>
      </c>
      <c r="B41" s="64"/>
      <c r="C41" s="64"/>
      <c r="D41" s="64"/>
      <c r="E41" s="101"/>
      <c r="F41" s="64"/>
      <c r="G41" s="64"/>
      <c r="H41" s="64"/>
      <c r="I41" s="101"/>
      <c r="J41" s="64"/>
      <c r="K41" s="64"/>
      <c r="L41" s="64"/>
      <c r="M41" s="101"/>
      <c r="N41" s="64"/>
      <c r="O41" s="64"/>
      <c r="P41" s="64"/>
      <c r="Q41" s="101"/>
      <c r="R41" s="94">
        <f t="shared" si="7"/>
        <v>0</v>
      </c>
      <c r="S41" s="71">
        <f t="shared" si="9"/>
        <v>0</v>
      </c>
      <c r="T41" s="93"/>
      <c r="U41" s="93"/>
      <c r="V41" s="93"/>
      <c r="W41" s="93"/>
      <c r="X41" s="93"/>
      <c r="Y41" s="66"/>
      <c r="Z41" s="66"/>
      <c r="AA41" s="66"/>
      <c r="AB41" s="66"/>
      <c r="AC41" s="66"/>
      <c r="AD41" s="66"/>
      <c r="AE41" s="66"/>
      <c r="AG41" s="64" t="s">
        <v>148</v>
      </c>
      <c r="AH41" s="64"/>
      <c r="AI41" s="64"/>
      <c r="AJ41" s="64"/>
      <c r="AK41" s="101"/>
      <c r="AL41" s="64"/>
      <c r="AM41" s="64"/>
      <c r="AN41" s="64"/>
      <c r="AO41" s="101"/>
      <c r="AP41" s="64"/>
      <c r="AQ41" s="64"/>
      <c r="AR41" s="64"/>
      <c r="AS41" s="101"/>
      <c r="AT41" s="64"/>
      <c r="AU41" s="64"/>
      <c r="AV41" s="64"/>
      <c r="AW41" s="101"/>
      <c r="AX41" s="94">
        <f t="shared" si="8"/>
        <v>0</v>
      </c>
      <c r="AY41" s="71">
        <f t="shared" si="10"/>
        <v>0</v>
      </c>
      <c r="AZ41" s="66"/>
      <c r="BA41" s="66"/>
      <c r="BB41" s="66"/>
      <c r="BC41" s="66"/>
      <c r="BD41" s="66"/>
      <c r="BE41" s="66"/>
      <c r="BF41" s="66"/>
      <c r="BG41" s="66"/>
      <c r="BH41" s="66"/>
      <c r="BI41" s="66"/>
      <c r="BJ41" s="66"/>
      <c r="BK41" s="66"/>
    </row>
    <row r="42" spans="1:63" x14ac:dyDescent="0.3">
      <c r="A42" s="64" t="s">
        <v>149</v>
      </c>
      <c r="B42" s="64"/>
      <c r="C42" s="64"/>
      <c r="D42" s="64"/>
      <c r="E42" s="101"/>
      <c r="F42" s="64"/>
      <c r="G42" s="64"/>
      <c r="H42" s="64"/>
      <c r="I42" s="101"/>
      <c r="J42" s="64"/>
      <c r="K42" s="64"/>
      <c r="L42" s="64"/>
      <c r="M42" s="101"/>
      <c r="N42" s="64"/>
      <c r="O42" s="64"/>
      <c r="P42" s="64"/>
      <c r="Q42" s="101"/>
      <c r="R42" s="94">
        <f t="shared" si="7"/>
        <v>0</v>
      </c>
      <c r="S42" s="71">
        <f t="shared" si="9"/>
        <v>0</v>
      </c>
      <c r="T42" s="93"/>
      <c r="U42" s="93"/>
      <c r="V42" s="93"/>
      <c r="W42" s="93"/>
      <c r="X42" s="93"/>
      <c r="Y42" s="66"/>
      <c r="Z42" s="66"/>
      <c r="AA42" s="66"/>
      <c r="AB42" s="66"/>
      <c r="AC42" s="66"/>
      <c r="AD42" s="66"/>
      <c r="AE42" s="66"/>
      <c r="AG42" s="64" t="s">
        <v>149</v>
      </c>
      <c r="AH42" s="64"/>
      <c r="AI42" s="64"/>
      <c r="AJ42" s="64"/>
      <c r="AK42" s="101"/>
      <c r="AL42" s="64"/>
      <c r="AM42" s="64"/>
      <c r="AN42" s="64"/>
      <c r="AO42" s="101"/>
      <c r="AP42" s="64"/>
      <c r="AQ42" s="64"/>
      <c r="AR42" s="64"/>
      <c r="AS42" s="101"/>
      <c r="AT42" s="64"/>
      <c r="AU42" s="64"/>
      <c r="AV42" s="64"/>
      <c r="AW42" s="101"/>
      <c r="AX42" s="94">
        <f t="shared" si="8"/>
        <v>0</v>
      </c>
      <c r="AY42" s="71">
        <f t="shared" si="10"/>
        <v>0</v>
      </c>
      <c r="AZ42" s="66"/>
      <c r="BA42" s="66"/>
      <c r="BB42" s="66"/>
      <c r="BC42" s="66"/>
      <c r="BD42" s="66"/>
      <c r="BE42" s="66"/>
      <c r="BF42" s="66"/>
      <c r="BG42" s="66"/>
      <c r="BH42" s="66"/>
      <c r="BI42" s="66"/>
      <c r="BJ42" s="66"/>
      <c r="BK42" s="66"/>
    </row>
    <row r="43" spans="1:63" x14ac:dyDescent="0.3">
      <c r="A43" s="64" t="s">
        <v>150</v>
      </c>
      <c r="B43" s="64"/>
      <c r="C43" s="64"/>
      <c r="D43" s="64"/>
      <c r="E43" s="101"/>
      <c r="F43" s="64"/>
      <c r="G43" s="64"/>
      <c r="H43" s="64"/>
      <c r="I43" s="101"/>
      <c r="J43" s="64"/>
      <c r="K43" s="64"/>
      <c r="L43" s="64"/>
      <c r="M43" s="101"/>
      <c r="N43" s="64"/>
      <c r="O43" s="64"/>
      <c r="P43" s="64"/>
      <c r="Q43" s="101"/>
      <c r="R43" s="94">
        <f t="shared" si="7"/>
        <v>0</v>
      </c>
      <c r="S43" s="71">
        <f t="shared" si="9"/>
        <v>0</v>
      </c>
      <c r="T43" s="93"/>
      <c r="U43" s="93"/>
      <c r="V43" s="93"/>
      <c r="W43" s="93"/>
      <c r="X43" s="93"/>
      <c r="Y43" s="66"/>
      <c r="Z43" s="66"/>
      <c r="AA43" s="66"/>
      <c r="AB43" s="66"/>
      <c r="AC43" s="66"/>
      <c r="AD43" s="66"/>
      <c r="AE43" s="66"/>
      <c r="AG43" s="64" t="s">
        <v>150</v>
      </c>
      <c r="AH43" s="64"/>
      <c r="AI43" s="64"/>
      <c r="AJ43" s="64"/>
      <c r="AK43" s="101"/>
      <c r="AL43" s="64"/>
      <c r="AM43" s="64"/>
      <c r="AN43" s="64"/>
      <c r="AO43" s="101"/>
      <c r="AP43" s="64"/>
      <c r="AQ43" s="64"/>
      <c r="AR43" s="64"/>
      <c r="AS43" s="101"/>
      <c r="AT43" s="64"/>
      <c r="AU43" s="64"/>
      <c r="AV43" s="64"/>
      <c r="AW43" s="101"/>
      <c r="AX43" s="94">
        <f t="shared" si="8"/>
        <v>0</v>
      </c>
      <c r="AY43" s="71">
        <f t="shared" si="10"/>
        <v>0</v>
      </c>
      <c r="AZ43" s="66"/>
      <c r="BA43" s="66"/>
      <c r="BB43" s="66"/>
      <c r="BC43" s="66"/>
      <c r="BD43" s="66"/>
      <c r="BE43" s="66"/>
      <c r="BF43" s="66"/>
      <c r="BG43" s="66"/>
      <c r="BH43" s="66"/>
      <c r="BI43" s="66"/>
      <c r="BJ43" s="66"/>
      <c r="BK43" s="66"/>
    </row>
    <row r="44" spans="1:63" x14ac:dyDescent="0.3">
      <c r="A44" s="64" t="s">
        <v>151</v>
      </c>
      <c r="B44" s="64"/>
      <c r="C44" s="64"/>
      <c r="D44" s="64"/>
      <c r="E44" s="101"/>
      <c r="F44" s="64"/>
      <c r="G44" s="64"/>
      <c r="H44" s="64"/>
      <c r="I44" s="101"/>
      <c r="J44" s="64"/>
      <c r="K44" s="64"/>
      <c r="L44" s="64"/>
      <c r="M44" s="101"/>
      <c r="N44" s="64"/>
      <c r="O44" s="64"/>
      <c r="P44" s="64"/>
      <c r="Q44" s="101"/>
      <c r="R44" s="94">
        <f t="shared" si="7"/>
        <v>0</v>
      </c>
      <c r="S44" s="71">
        <f t="shared" si="9"/>
        <v>0</v>
      </c>
      <c r="T44" s="93"/>
      <c r="U44" s="93"/>
      <c r="V44" s="93"/>
      <c r="W44" s="93"/>
      <c r="X44" s="93"/>
      <c r="Y44" s="66"/>
      <c r="Z44" s="66"/>
      <c r="AA44" s="66"/>
      <c r="AB44" s="66"/>
      <c r="AC44" s="66"/>
      <c r="AD44" s="66"/>
      <c r="AE44" s="66"/>
      <c r="AG44" s="64" t="s">
        <v>151</v>
      </c>
      <c r="AH44" s="64"/>
      <c r="AI44" s="64"/>
      <c r="AJ44" s="64"/>
      <c r="AK44" s="101"/>
      <c r="AL44" s="64"/>
      <c r="AM44" s="64"/>
      <c r="AN44" s="64"/>
      <c r="AO44" s="101"/>
      <c r="AP44" s="64"/>
      <c r="AQ44" s="64"/>
      <c r="AR44" s="64"/>
      <c r="AS44" s="101"/>
      <c r="AT44" s="64"/>
      <c r="AU44" s="64"/>
      <c r="AV44" s="64"/>
      <c r="AW44" s="101"/>
      <c r="AX44" s="94">
        <f t="shared" si="8"/>
        <v>0</v>
      </c>
      <c r="AY44" s="71">
        <f t="shared" si="10"/>
        <v>0</v>
      </c>
      <c r="AZ44" s="66"/>
      <c r="BA44" s="66"/>
      <c r="BB44" s="66"/>
      <c r="BC44" s="66"/>
      <c r="BD44" s="66"/>
      <c r="BE44" s="66"/>
      <c r="BF44" s="66"/>
      <c r="BG44" s="66"/>
      <c r="BH44" s="66"/>
      <c r="BI44" s="66"/>
      <c r="BJ44" s="66"/>
      <c r="BK44" s="66"/>
    </row>
    <row r="45" spans="1:63" x14ac:dyDescent="0.3">
      <c r="A45" s="64" t="s">
        <v>152</v>
      </c>
      <c r="B45" s="64"/>
      <c r="C45" s="64"/>
      <c r="D45" s="64"/>
      <c r="E45" s="101"/>
      <c r="F45" s="64"/>
      <c r="G45" s="64"/>
      <c r="H45" s="64"/>
      <c r="I45" s="101"/>
      <c r="J45" s="64"/>
      <c r="K45" s="64"/>
      <c r="L45" s="64"/>
      <c r="M45" s="101"/>
      <c r="N45" s="64"/>
      <c r="O45" s="64"/>
      <c r="P45" s="64"/>
      <c r="Q45" s="101"/>
      <c r="R45" s="94">
        <f t="shared" si="7"/>
        <v>0</v>
      </c>
      <c r="S45" s="71">
        <f t="shared" si="9"/>
        <v>0</v>
      </c>
      <c r="T45" s="93"/>
      <c r="U45" s="93"/>
      <c r="V45" s="93"/>
      <c r="W45" s="93"/>
      <c r="X45" s="93"/>
      <c r="Y45" s="66"/>
      <c r="Z45" s="66"/>
      <c r="AA45" s="66"/>
      <c r="AB45" s="66"/>
      <c r="AC45" s="66"/>
      <c r="AD45" s="66"/>
      <c r="AE45" s="66"/>
      <c r="AG45" s="64" t="s">
        <v>152</v>
      </c>
      <c r="AH45" s="64"/>
      <c r="AI45" s="64"/>
      <c r="AJ45" s="64"/>
      <c r="AK45" s="101"/>
      <c r="AL45" s="64"/>
      <c r="AM45" s="64"/>
      <c r="AN45" s="64"/>
      <c r="AO45" s="101"/>
      <c r="AP45" s="64"/>
      <c r="AQ45" s="64"/>
      <c r="AR45" s="64"/>
      <c r="AS45" s="101"/>
      <c r="AT45" s="64"/>
      <c r="AU45" s="64"/>
      <c r="AV45" s="64"/>
      <c r="AW45" s="101"/>
      <c r="AX45" s="94">
        <f t="shared" si="8"/>
        <v>0</v>
      </c>
      <c r="AY45" s="71">
        <f t="shared" si="10"/>
        <v>0</v>
      </c>
      <c r="AZ45" s="66"/>
      <c r="BA45" s="66"/>
      <c r="BB45" s="66"/>
      <c r="BC45" s="66"/>
      <c r="BD45" s="66"/>
      <c r="BE45" s="66"/>
      <c r="BF45" s="66"/>
      <c r="BG45" s="66"/>
      <c r="BH45" s="66"/>
      <c r="BI45" s="64"/>
      <c r="BJ45" s="64"/>
      <c r="BK45" s="64"/>
    </row>
    <row r="46" spans="1:63" x14ac:dyDescent="0.3">
      <c r="A46" s="64" t="s">
        <v>153</v>
      </c>
      <c r="B46" s="64"/>
      <c r="C46" s="64"/>
      <c r="D46" s="64"/>
      <c r="E46" s="101"/>
      <c r="F46" s="64"/>
      <c r="G46" s="64"/>
      <c r="H46" s="64"/>
      <c r="I46" s="101"/>
      <c r="J46" s="64"/>
      <c r="K46" s="64"/>
      <c r="L46" s="64"/>
      <c r="M46" s="101"/>
      <c r="N46" s="64"/>
      <c r="O46" s="64"/>
      <c r="P46" s="64"/>
      <c r="Q46" s="101"/>
      <c r="R46" s="94">
        <f t="shared" si="7"/>
        <v>0</v>
      </c>
      <c r="S46" s="71">
        <f t="shared" si="9"/>
        <v>0</v>
      </c>
      <c r="T46" s="93"/>
      <c r="U46" s="93"/>
      <c r="V46" s="93"/>
      <c r="W46" s="93"/>
      <c r="X46" s="93"/>
      <c r="Y46" s="66"/>
      <c r="Z46" s="66"/>
      <c r="AA46" s="66"/>
      <c r="AB46" s="66"/>
      <c r="AC46" s="66"/>
      <c r="AD46" s="66"/>
      <c r="AE46" s="66"/>
      <c r="AG46" s="64" t="s">
        <v>153</v>
      </c>
      <c r="AH46" s="64"/>
      <c r="AI46" s="64"/>
      <c r="AJ46" s="64"/>
      <c r="AK46" s="101"/>
      <c r="AL46" s="64"/>
      <c r="AM46" s="64"/>
      <c r="AN46" s="64"/>
      <c r="AO46" s="101"/>
      <c r="AP46" s="64"/>
      <c r="AQ46" s="64"/>
      <c r="AR46" s="64"/>
      <c r="AS46" s="101"/>
      <c r="AT46" s="64"/>
      <c r="AU46" s="64"/>
      <c r="AV46" s="64"/>
      <c r="AW46" s="101"/>
      <c r="AX46" s="94">
        <f t="shared" si="8"/>
        <v>0</v>
      </c>
      <c r="AY46" s="71">
        <f t="shared" si="10"/>
        <v>0</v>
      </c>
      <c r="AZ46" s="66"/>
      <c r="BA46" s="66"/>
      <c r="BB46" s="66"/>
      <c r="BC46" s="66"/>
      <c r="BD46" s="66"/>
      <c r="BE46" s="66"/>
      <c r="BF46" s="66"/>
      <c r="BG46" s="66"/>
      <c r="BH46" s="66"/>
      <c r="BI46" s="64"/>
      <c r="BJ46" s="64"/>
      <c r="BK46" s="64"/>
    </row>
    <row r="47" spans="1:63" x14ac:dyDescent="0.3">
      <c r="A47" s="64" t="s">
        <v>154</v>
      </c>
      <c r="B47" s="64"/>
      <c r="C47" s="64"/>
      <c r="D47" s="64"/>
      <c r="E47" s="101"/>
      <c r="F47" s="64"/>
      <c r="G47" s="64"/>
      <c r="H47" s="64"/>
      <c r="I47" s="101"/>
      <c r="J47" s="64"/>
      <c r="K47" s="64"/>
      <c r="L47" s="64"/>
      <c r="M47" s="101"/>
      <c r="N47" s="64"/>
      <c r="O47" s="64"/>
      <c r="P47" s="64"/>
      <c r="Q47" s="101"/>
      <c r="R47" s="94">
        <f t="shared" si="7"/>
        <v>0</v>
      </c>
      <c r="S47" s="71">
        <f t="shared" si="9"/>
        <v>0</v>
      </c>
      <c r="T47" s="93"/>
      <c r="U47" s="93"/>
      <c r="V47" s="93"/>
      <c r="W47" s="93"/>
      <c r="X47" s="93"/>
      <c r="Y47" s="66"/>
      <c r="Z47" s="66"/>
      <c r="AA47" s="66"/>
      <c r="AB47" s="66"/>
      <c r="AC47" s="66"/>
      <c r="AD47" s="66"/>
      <c r="AE47" s="66"/>
      <c r="AG47" s="64" t="s">
        <v>154</v>
      </c>
      <c r="AH47" s="64"/>
      <c r="AI47" s="64"/>
      <c r="AJ47" s="64"/>
      <c r="AK47" s="101"/>
      <c r="AL47" s="64"/>
      <c r="AM47" s="64"/>
      <c r="AN47" s="64"/>
      <c r="AO47" s="101"/>
      <c r="AP47" s="64"/>
      <c r="AQ47" s="64"/>
      <c r="AR47" s="64"/>
      <c r="AS47" s="101"/>
      <c r="AT47" s="64"/>
      <c r="AU47" s="64"/>
      <c r="AV47" s="64"/>
      <c r="AW47" s="101"/>
      <c r="AX47" s="94">
        <f t="shared" si="8"/>
        <v>0</v>
      </c>
      <c r="AY47" s="71">
        <f t="shared" si="10"/>
        <v>0</v>
      </c>
      <c r="AZ47" s="66"/>
      <c r="BA47" s="66"/>
      <c r="BB47" s="66"/>
      <c r="BC47" s="66"/>
      <c r="BD47" s="66"/>
      <c r="BE47" s="66"/>
      <c r="BF47" s="66"/>
      <c r="BG47" s="66"/>
      <c r="BH47" s="66"/>
      <c r="BI47" s="64"/>
      <c r="BJ47" s="64"/>
      <c r="BK47" s="64"/>
    </row>
    <row r="48" spans="1:63" x14ac:dyDescent="0.3">
      <c r="A48" s="64" t="s">
        <v>155</v>
      </c>
      <c r="B48" s="64"/>
      <c r="C48" s="64"/>
      <c r="D48" s="64"/>
      <c r="E48" s="101"/>
      <c r="F48" s="64"/>
      <c r="G48" s="64"/>
      <c r="H48" s="64"/>
      <c r="I48" s="101"/>
      <c r="J48" s="64"/>
      <c r="K48" s="64"/>
      <c r="L48" s="64"/>
      <c r="M48" s="101"/>
      <c r="N48" s="64"/>
      <c r="O48" s="64"/>
      <c r="P48" s="64"/>
      <c r="Q48" s="101"/>
      <c r="R48" s="94">
        <f t="shared" si="7"/>
        <v>0</v>
      </c>
      <c r="S48" s="71">
        <f t="shared" si="9"/>
        <v>0</v>
      </c>
      <c r="T48" s="93"/>
      <c r="U48" s="93"/>
      <c r="V48" s="93"/>
      <c r="W48" s="93"/>
      <c r="X48" s="93"/>
      <c r="Y48" s="66"/>
      <c r="Z48" s="66"/>
      <c r="AA48" s="66"/>
      <c r="AB48" s="66"/>
      <c r="AC48" s="66"/>
      <c r="AD48" s="66"/>
      <c r="AE48" s="66"/>
      <c r="AG48" s="64" t="s">
        <v>155</v>
      </c>
      <c r="AH48" s="64"/>
      <c r="AI48" s="64"/>
      <c r="AJ48" s="64"/>
      <c r="AK48" s="101"/>
      <c r="AL48" s="64"/>
      <c r="AM48" s="64"/>
      <c r="AN48" s="64"/>
      <c r="AO48" s="101"/>
      <c r="AP48" s="64"/>
      <c r="AQ48" s="64"/>
      <c r="AR48" s="64"/>
      <c r="AS48" s="101"/>
      <c r="AT48" s="64"/>
      <c r="AU48" s="64"/>
      <c r="AV48" s="64"/>
      <c r="AW48" s="101"/>
      <c r="AX48" s="94">
        <f t="shared" si="8"/>
        <v>0</v>
      </c>
      <c r="AY48" s="71">
        <f t="shared" si="10"/>
        <v>0</v>
      </c>
      <c r="AZ48" s="66"/>
      <c r="BA48" s="66"/>
      <c r="BB48" s="66"/>
      <c r="BC48" s="66"/>
      <c r="BD48" s="66"/>
      <c r="BE48" s="66"/>
      <c r="BF48" s="66"/>
      <c r="BG48" s="66"/>
      <c r="BH48" s="66"/>
      <c r="BI48" s="66"/>
      <c r="BJ48" s="66"/>
      <c r="BK48" s="66"/>
    </row>
    <row r="49" spans="1:63" x14ac:dyDescent="0.3">
      <c r="A49" s="64" t="s">
        <v>156</v>
      </c>
      <c r="B49" s="64"/>
      <c r="C49" s="64"/>
      <c r="D49" s="64"/>
      <c r="E49" s="101"/>
      <c r="F49" s="64"/>
      <c r="G49" s="64"/>
      <c r="H49" s="64"/>
      <c r="I49" s="101"/>
      <c r="J49" s="64"/>
      <c r="K49" s="64"/>
      <c r="L49" s="64"/>
      <c r="M49" s="101"/>
      <c r="N49" s="64"/>
      <c r="O49" s="64"/>
      <c r="P49" s="64"/>
      <c r="Q49" s="101"/>
      <c r="R49" s="94">
        <f t="shared" si="7"/>
        <v>0</v>
      </c>
      <c r="S49" s="71">
        <f t="shared" si="9"/>
        <v>0</v>
      </c>
      <c r="T49" s="93"/>
      <c r="U49" s="93"/>
      <c r="V49" s="93"/>
      <c r="W49" s="93"/>
      <c r="X49" s="93"/>
      <c r="Y49" s="66"/>
      <c r="Z49" s="66"/>
      <c r="AA49" s="66"/>
      <c r="AB49" s="66"/>
      <c r="AC49" s="66"/>
      <c r="AD49" s="66"/>
      <c r="AE49" s="66"/>
      <c r="AG49" s="64" t="s">
        <v>156</v>
      </c>
      <c r="AH49" s="64"/>
      <c r="AI49" s="64"/>
      <c r="AJ49" s="64"/>
      <c r="AK49" s="101"/>
      <c r="AL49" s="64"/>
      <c r="AM49" s="64"/>
      <c r="AN49" s="64"/>
      <c r="AO49" s="101"/>
      <c r="AP49" s="64"/>
      <c r="AQ49" s="64"/>
      <c r="AR49" s="64"/>
      <c r="AS49" s="101"/>
      <c r="AT49" s="64"/>
      <c r="AU49" s="64"/>
      <c r="AV49" s="64"/>
      <c r="AW49" s="101"/>
      <c r="AX49" s="94">
        <f t="shared" si="8"/>
        <v>0</v>
      </c>
      <c r="AY49" s="71">
        <f t="shared" si="10"/>
        <v>0</v>
      </c>
      <c r="AZ49" s="66"/>
      <c r="BA49" s="66"/>
      <c r="BB49" s="66"/>
      <c r="BC49" s="66"/>
      <c r="BD49" s="66"/>
      <c r="BE49" s="66"/>
      <c r="BF49" s="66"/>
      <c r="BG49" s="66"/>
      <c r="BH49" s="66"/>
      <c r="BI49" s="66"/>
      <c r="BJ49" s="66"/>
      <c r="BK49" s="66"/>
    </row>
    <row r="50" spans="1:63" x14ac:dyDescent="0.3">
      <c r="A50" s="64" t="s">
        <v>157</v>
      </c>
      <c r="B50" s="64"/>
      <c r="C50" s="64"/>
      <c r="D50" s="64"/>
      <c r="E50" s="101"/>
      <c r="F50" s="64"/>
      <c r="G50" s="64"/>
      <c r="H50" s="64"/>
      <c r="I50" s="101"/>
      <c r="J50" s="64"/>
      <c r="K50" s="64"/>
      <c r="L50" s="64"/>
      <c r="M50" s="101"/>
      <c r="N50" s="64"/>
      <c r="O50" s="64"/>
      <c r="P50" s="64"/>
      <c r="Q50" s="101"/>
      <c r="R50" s="94">
        <f t="shared" si="7"/>
        <v>0</v>
      </c>
      <c r="S50" s="71">
        <f t="shared" si="9"/>
        <v>0</v>
      </c>
      <c r="T50" s="93"/>
      <c r="U50" s="93"/>
      <c r="V50" s="93"/>
      <c r="W50" s="93"/>
      <c r="X50" s="93"/>
      <c r="Y50" s="66"/>
      <c r="Z50" s="66"/>
      <c r="AA50" s="66"/>
      <c r="AB50" s="66"/>
      <c r="AC50" s="66"/>
      <c r="AD50" s="66"/>
      <c r="AE50" s="66"/>
      <c r="AG50" s="64" t="s">
        <v>157</v>
      </c>
      <c r="AH50" s="64"/>
      <c r="AI50" s="64"/>
      <c r="AJ50" s="64"/>
      <c r="AK50" s="101"/>
      <c r="AL50" s="64"/>
      <c r="AM50" s="64"/>
      <c r="AN50" s="64"/>
      <c r="AO50" s="101"/>
      <c r="AP50" s="64"/>
      <c r="AQ50" s="64"/>
      <c r="AR50" s="64"/>
      <c r="AS50" s="101"/>
      <c r="AT50" s="64"/>
      <c r="AU50" s="64"/>
      <c r="AV50" s="64"/>
      <c r="AW50" s="101"/>
      <c r="AX50" s="94">
        <f t="shared" si="8"/>
        <v>0</v>
      </c>
      <c r="AY50" s="71">
        <f t="shared" si="10"/>
        <v>0</v>
      </c>
      <c r="AZ50" s="66"/>
      <c r="BA50" s="66"/>
      <c r="BB50" s="66"/>
      <c r="BC50" s="66"/>
      <c r="BD50" s="66"/>
      <c r="BE50" s="66"/>
      <c r="BF50" s="66"/>
      <c r="BG50" s="66"/>
      <c r="BH50" s="66"/>
      <c r="BI50" s="66"/>
      <c r="BJ50" s="66"/>
      <c r="BK50" s="66"/>
    </row>
    <row r="51" spans="1:63" x14ac:dyDescent="0.3">
      <c r="A51" s="64" t="s">
        <v>158</v>
      </c>
      <c r="B51" s="64"/>
      <c r="C51" s="64"/>
      <c r="D51" s="64"/>
      <c r="E51" s="101"/>
      <c r="F51" s="64"/>
      <c r="G51" s="64"/>
      <c r="H51" s="64"/>
      <c r="I51" s="101"/>
      <c r="J51" s="64"/>
      <c r="K51" s="64"/>
      <c r="L51" s="64"/>
      <c r="M51" s="101"/>
      <c r="N51" s="64"/>
      <c r="O51" s="64"/>
      <c r="P51" s="64"/>
      <c r="Q51" s="101"/>
      <c r="R51" s="94">
        <f t="shared" si="7"/>
        <v>0</v>
      </c>
      <c r="S51" s="71">
        <f t="shared" si="9"/>
        <v>0</v>
      </c>
      <c r="T51" s="93"/>
      <c r="U51" s="93"/>
      <c r="V51" s="93"/>
      <c r="W51" s="93"/>
      <c r="X51" s="93"/>
      <c r="Y51" s="66"/>
      <c r="Z51" s="66"/>
      <c r="AA51" s="66"/>
      <c r="AB51" s="66"/>
      <c r="AC51" s="66"/>
      <c r="AD51" s="66"/>
      <c r="AE51" s="66"/>
      <c r="AG51" s="64" t="s">
        <v>158</v>
      </c>
      <c r="AH51" s="64"/>
      <c r="AI51" s="64"/>
      <c r="AJ51" s="64"/>
      <c r="AK51" s="101"/>
      <c r="AL51" s="64"/>
      <c r="AM51" s="64"/>
      <c r="AN51" s="64"/>
      <c r="AO51" s="101"/>
      <c r="AP51" s="64"/>
      <c r="AQ51" s="64"/>
      <c r="AR51" s="64"/>
      <c r="AS51" s="101"/>
      <c r="AT51" s="64"/>
      <c r="AU51" s="64"/>
      <c r="AV51" s="64"/>
      <c r="AW51" s="101"/>
      <c r="AX51" s="94">
        <f t="shared" si="8"/>
        <v>0</v>
      </c>
      <c r="AY51" s="71">
        <f t="shared" si="10"/>
        <v>0</v>
      </c>
      <c r="AZ51" s="66"/>
      <c r="BA51" s="66"/>
      <c r="BB51" s="66"/>
      <c r="BC51" s="66"/>
      <c r="BD51" s="66"/>
      <c r="BE51" s="66"/>
      <c r="BF51" s="66"/>
      <c r="BG51" s="66"/>
      <c r="BH51" s="66"/>
      <c r="BI51" s="66"/>
      <c r="BJ51" s="66"/>
      <c r="BK51" s="66"/>
    </row>
    <row r="52" spans="1:63" x14ac:dyDescent="0.3">
      <c r="A52" s="64" t="s">
        <v>159</v>
      </c>
      <c r="B52" s="64"/>
      <c r="C52" s="64"/>
      <c r="D52" s="64"/>
      <c r="E52" s="101"/>
      <c r="F52" s="64"/>
      <c r="G52" s="64"/>
      <c r="H52" s="64"/>
      <c r="I52" s="101"/>
      <c r="J52" s="64"/>
      <c r="K52" s="64"/>
      <c r="L52" s="64"/>
      <c r="M52" s="101"/>
      <c r="N52" s="64"/>
      <c r="O52" s="64"/>
      <c r="P52" s="64"/>
      <c r="Q52" s="101"/>
      <c r="R52" s="94">
        <f t="shared" si="7"/>
        <v>0</v>
      </c>
      <c r="S52" s="71">
        <f t="shared" si="9"/>
        <v>0</v>
      </c>
      <c r="T52" s="93"/>
      <c r="U52" s="93"/>
      <c r="V52" s="93"/>
      <c r="W52" s="93"/>
      <c r="X52" s="93"/>
      <c r="Y52" s="66"/>
      <c r="Z52" s="66"/>
      <c r="AA52" s="66"/>
      <c r="AB52" s="66"/>
      <c r="AC52" s="66"/>
      <c r="AD52" s="66"/>
      <c r="AE52" s="66"/>
      <c r="AG52" s="64" t="s">
        <v>159</v>
      </c>
      <c r="AH52" s="64"/>
      <c r="AI52" s="64"/>
      <c r="AJ52" s="64"/>
      <c r="AK52" s="101"/>
      <c r="AL52" s="64"/>
      <c r="AM52" s="64"/>
      <c r="AN52" s="64"/>
      <c r="AO52" s="101"/>
      <c r="AP52" s="64"/>
      <c r="AQ52" s="64"/>
      <c r="AR52" s="64"/>
      <c r="AS52" s="101"/>
      <c r="AT52" s="64"/>
      <c r="AU52" s="64"/>
      <c r="AV52" s="64"/>
      <c r="AW52" s="101"/>
      <c r="AX52" s="94">
        <f t="shared" si="8"/>
        <v>0</v>
      </c>
      <c r="AY52" s="71">
        <f t="shared" si="10"/>
        <v>0</v>
      </c>
      <c r="AZ52" s="66"/>
      <c r="BA52" s="66"/>
      <c r="BB52" s="66"/>
      <c r="BC52" s="66"/>
      <c r="BD52" s="66"/>
      <c r="BE52" s="66"/>
      <c r="BF52" s="66"/>
      <c r="BG52" s="66"/>
      <c r="BH52" s="66"/>
      <c r="BI52" s="66"/>
      <c r="BJ52" s="66"/>
      <c r="BK52" s="66"/>
    </row>
    <row r="53" spans="1:63" x14ac:dyDescent="0.3">
      <c r="A53" s="64" t="s">
        <v>160</v>
      </c>
      <c r="B53" s="64"/>
      <c r="C53" s="64"/>
      <c r="D53" s="64"/>
      <c r="E53" s="101"/>
      <c r="F53" s="64"/>
      <c r="G53" s="64"/>
      <c r="H53" s="64"/>
      <c r="I53" s="101"/>
      <c r="J53" s="64"/>
      <c r="K53" s="64"/>
      <c r="L53" s="64"/>
      <c r="M53" s="101"/>
      <c r="N53" s="64"/>
      <c r="O53" s="64"/>
      <c r="P53" s="64"/>
      <c r="Q53" s="101"/>
      <c r="R53" s="94">
        <f t="shared" si="7"/>
        <v>0</v>
      </c>
      <c r="S53" s="71">
        <f t="shared" si="9"/>
        <v>0</v>
      </c>
      <c r="T53" s="93"/>
      <c r="U53" s="93"/>
      <c r="V53" s="93"/>
      <c r="W53" s="93"/>
      <c r="X53" s="93"/>
      <c r="Y53" s="66"/>
      <c r="Z53" s="66"/>
      <c r="AA53" s="66"/>
      <c r="AB53" s="66"/>
      <c r="AC53" s="66"/>
      <c r="AD53" s="66"/>
      <c r="AE53" s="66"/>
      <c r="AG53" s="64" t="s">
        <v>160</v>
      </c>
      <c r="AH53" s="64"/>
      <c r="AI53" s="64"/>
      <c r="AJ53" s="64"/>
      <c r="AK53" s="101"/>
      <c r="AL53" s="64"/>
      <c r="AM53" s="64"/>
      <c r="AN53" s="64"/>
      <c r="AO53" s="101"/>
      <c r="AP53" s="64"/>
      <c r="AQ53" s="64"/>
      <c r="AR53" s="64"/>
      <c r="AS53" s="101"/>
      <c r="AT53" s="64"/>
      <c r="AU53" s="64"/>
      <c r="AV53" s="64"/>
      <c r="AW53" s="101"/>
      <c r="AX53" s="94">
        <f t="shared" si="8"/>
        <v>0</v>
      </c>
      <c r="AY53" s="71">
        <f t="shared" si="10"/>
        <v>0</v>
      </c>
      <c r="AZ53" s="66"/>
      <c r="BA53" s="66"/>
      <c r="BB53" s="66"/>
      <c r="BC53" s="66"/>
      <c r="BD53" s="66"/>
      <c r="BE53" s="66"/>
      <c r="BF53" s="66"/>
      <c r="BG53" s="66"/>
      <c r="BH53" s="66"/>
      <c r="BI53" s="66"/>
      <c r="BJ53" s="66"/>
      <c r="BK53" s="66"/>
    </row>
    <row r="54" spans="1:63" x14ac:dyDescent="0.3">
      <c r="A54" s="64" t="s">
        <v>161</v>
      </c>
      <c r="B54" s="64"/>
      <c r="C54" s="64"/>
      <c r="D54" s="64"/>
      <c r="E54" s="101"/>
      <c r="F54" s="64"/>
      <c r="G54" s="64"/>
      <c r="H54" s="64"/>
      <c r="I54" s="101"/>
      <c r="J54" s="64"/>
      <c r="K54" s="64"/>
      <c r="L54" s="64"/>
      <c r="M54" s="101"/>
      <c r="N54" s="64"/>
      <c r="O54" s="64"/>
      <c r="P54" s="64"/>
      <c r="Q54" s="101"/>
      <c r="R54" s="94">
        <f t="shared" si="7"/>
        <v>0</v>
      </c>
      <c r="S54" s="71">
        <f t="shared" si="9"/>
        <v>0</v>
      </c>
      <c r="T54" s="93"/>
      <c r="U54" s="93"/>
      <c r="V54" s="93"/>
      <c r="W54" s="93"/>
      <c r="X54" s="93"/>
      <c r="Y54" s="66"/>
      <c r="Z54" s="66"/>
      <c r="AA54" s="66"/>
      <c r="AB54" s="66"/>
      <c r="AC54" s="66"/>
      <c r="AD54" s="66"/>
      <c r="AE54" s="66"/>
      <c r="AG54" s="64" t="s">
        <v>161</v>
      </c>
      <c r="AH54" s="64"/>
      <c r="AI54" s="64"/>
      <c r="AJ54" s="64"/>
      <c r="AK54" s="101"/>
      <c r="AL54" s="64"/>
      <c r="AM54" s="64"/>
      <c r="AN54" s="64"/>
      <c r="AO54" s="101"/>
      <c r="AP54" s="64"/>
      <c r="AQ54" s="64"/>
      <c r="AR54" s="64"/>
      <c r="AS54" s="101"/>
      <c r="AT54" s="64"/>
      <c r="AU54" s="64"/>
      <c r="AV54" s="64"/>
      <c r="AW54" s="101"/>
      <c r="AX54" s="94">
        <f t="shared" si="8"/>
        <v>0</v>
      </c>
      <c r="AY54" s="71">
        <f t="shared" si="10"/>
        <v>0</v>
      </c>
      <c r="AZ54" s="66"/>
      <c r="BA54" s="66"/>
      <c r="BB54" s="66"/>
      <c r="BC54" s="66"/>
      <c r="BD54" s="66"/>
      <c r="BE54" s="66"/>
      <c r="BF54" s="66"/>
      <c r="BG54" s="66"/>
      <c r="BH54" s="66"/>
      <c r="BI54" s="66"/>
      <c r="BJ54" s="66"/>
      <c r="BK54" s="66"/>
    </row>
    <row r="55" spans="1:63" x14ac:dyDescent="0.3">
      <c r="A55" s="64" t="s">
        <v>162</v>
      </c>
      <c r="B55" s="64"/>
      <c r="C55" s="64"/>
      <c r="D55" s="64"/>
      <c r="E55" s="101"/>
      <c r="F55" s="64"/>
      <c r="G55" s="64"/>
      <c r="H55" s="64"/>
      <c r="I55" s="101"/>
      <c r="J55" s="64"/>
      <c r="K55" s="64"/>
      <c r="L55" s="64"/>
      <c r="M55" s="101"/>
      <c r="N55" s="64"/>
      <c r="O55" s="64"/>
      <c r="P55" s="64"/>
      <c r="Q55" s="101"/>
      <c r="R55" s="94">
        <f t="shared" si="7"/>
        <v>0</v>
      </c>
      <c r="S55" s="71">
        <f t="shared" si="9"/>
        <v>0</v>
      </c>
      <c r="T55" s="93"/>
      <c r="U55" s="93"/>
      <c r="V55" s="93"/>
      <c r="W55" s="93"/>
      <c r="X55" s="93"/>
      <c r="Y55" s="66"/>
      <c r="Z55" s="66"/>
      <c r="AA55" s="66"/>
      <c r="AB55" s="66"/>
      <c r="AC55" s="66"/>
      <c r="AD55" s="66"/>
      <c r="AE55" s="66"/>
      <c r="AG55" s="64" t="s">
        <v>162</v>
      </c>
      <c r="AH55" s="64"/>
      <c r="AI55" s="64"/>
      <c r="AJ55" s="64"/>
      <c r="AK55" s="101"/>
      <c r="AL55" s="64"/>
      <c r="AM55" s="64"/>
      <c r="AN55" s="64"/>
      <c r="AO55" s="101"/>
      <c r="AP55" s="64"/>
      <c r="AQ55" s="64"/>
      <c r="AR55" s="64"/>
      <c r="AS55" s="101"/>
      <c r="AT55" s="64"/>
      <c r="AU55" s="64"/>
      <c r="AV55" s="64"/>
      <c r="AW55" s="101"/>
      <c r="AX55" s="94">
        <f t="shared" si="8"/>
        <v>0</v>
      </c>
      <c r="AY55" s="71">
        <f t="shared" si="10"/>
        <v>0</v>
      </c>
      <c r="AZ55" s="66"/>
      <c r="BA55" s="66"/>
      <c r="BB55" s="66"/>
      <c r="BC55" s="66"/>
      <c r="BD55" s="66"/>
      <c r="BE55" s="66"/>
      <c r="BF55" s="66"/>
      <c r="BG55" s="66"/>
      <c r="BH55" s="66"/>
      <c r="BI55" s="66"/>
      <c r="BJ55" s="66"/>
      <c r="BK55" s="66"/>
    </row>
    <row r="56" spans="1:63" x14ac:dyDescent="0.3">
      <c r="A56" s="64" t="s">
        <v>163</v>
      </c>
      <c r="B56" s="64"/>
      <c r="C56" s="64"/>
      <c r="D56" s="64"/>
      <c r="E56" s="101"/>
      <c r="F56" s="64"/>
      <c r="G56" s="64"/>
      <c r="H56" s="64"/>
      <c r="I56" s="101"/>
      <c r="J56" s="64"/>
      <c r="K56" s="64"/>
      <c r="L56" s="64"/>
      <c r="M56" s="101"/>
      <c r="N56" s="64"/>
      <c r="O56" s="64"/>
      <c r="P56" s="64"/>
      <c r="Q56" s="101"/>
      <c r="R56" s="94">
        <f t="shared" si="7"/>
        <v>0</v>
      </c>
      <c r="S56" s="71">
        <f t="shared" si="9"/>
        <v>0</v>
      </c>
      <c r="T56" s="93"/>
      <c r="U56" s="93"/>
      <c r="V56" s="93"/>
      <c r="W56" s="93"/>
      <c r="X56" s="93"/>
      <c r="Y56" s="66"/>
      <c r="Z56" s="66"/>
      <c r="AA56" s="66"/>
      <c r="AB56" s="66"/>
      <c r="AC56" s="66"/>
      <c r="AD56" s="66"/>
      <c r="AE56" s="66"/>
      <c r="AG56" s="64" t="s">
        <v>163</v>
      </c>
      <c r="AH56" s="64"/>
      <c r="AI56" s="64"/>
      <c r="AJ56" s="64"/>
      <c r="AK56" s="101"/>
      <c r="AL56" s="64"/>
      <c r="AM56" s="64"/>
      <c r="AN56" s="64"/>
      <c r="AO56" s="101"/>
      <c r="AP56" s="64"/>
      <c r="AQ56" s="64"/>
      <c r="AR56" s="64"/>
      <c r="AS56" s="101"/>
      <c r="AT56" s="64"/>
      <c r="AU56" s="64"/>
      <c r="AV56" s="64"/>
      <c r="AW56" s="101"/>
      <c r="AX56" s="94">
        <f t="shared" si="8"/>
        <v>0</v>
      </c>
      <c r="AY56" s="71">
        <f t="shared" si="10"/>
        <v>0</v>
      </c>
      <c r="AZ56" s="66"/>
      <c r="BA56" s="66"/>
      <c r="BB56" s="66"/>
      <c r="BC56" s="66"/>
      <c r="BD56" s="66"/>
      <c r="BE56" s="66"/>
      <c r="BF56" s="66"/>
      <c r="BG56" s="66"/>
      <c r="BH56" s="66"/>
      <c r="BI56" s="66"/>
      <c r="BJ56" s="66"/>
      <c r="BK56" s="66"/>
    </row>
    <row r="57" spans="1:63" x14ac:dyDescent="0.3">
      <c r="A57" s="64" t="s">
        <v>164</v>
      </c>
      <c r="B57" s="64"/>
      <c r="C57" s="64"/>
      <c r="D57" s="64"/>
      <c r="E57" s="101"/>
      <c r="F57" s="64"/>
      <c r="G57" s="64"/>
      <c r="H57" s="64"/>
      <c r="I57" s="101"/>
      <c r="J57" s="64"/>
      <c r="K57" s="64"/>
      <c r="L57" s="64"/>
      <c r="M57" s="101"/>
      <c r="N57" s="64"/>
      <c r="O57" s="64"/>
      <c r="P57" s="64"/>
      <c r="Q57" s="101"/>
      <c r="R57" s="94">
        <f t="shared" si="7"/>
        <v>0</v>
      </c>
      <c r="S57" s="71">
        <f t="shared" si="9"/>
        <v>0</v>
      </c>
      <c r="T57" s="93"/>
      <c r="U57" s="93"/>
      <c r="V57" s="93"/>
      <c r="W57" s="93"/>
      <c r="X57" s="93"/>
      <c r="Y57" s="66"/>
      <c r="Z57" s="66"/>
      <c r="AA57" s="66"/>
      <c r="AB57" s="66"/>
      <c r="AC57" s="66"/>
      <c r="AD57" s="66"/>
      <c r="AE57" s="66"/>
      <c r="AG57" s="64" t="s">
        <v>164</v>
      </c>
      <c r="AH57" s="64"/>
      <c r="AI57" s="64"/>
      <c r="AJ57" s="64"/>
      <c r="AK57" s="101"/>
      <c r="AL57" s="64"/>
      <c r="AM57" s="64"/>
      <c r="AN57" s="64"/>
      <c r="AO57" s="101"/>
      <c r="AP57" s="64"/>
      <c r="AQ57" s="64"/>
      <c r="AR57" s="64"/>
      <c r="AS57" s="101"/>
      <c r="AT57" s="64"/>
      <c r="AU57" s="64"/>
      <c r="AV57" s="64"/>
      <c r="AW57" s="101"/>
      <c r="AX57" s="94">
        <f t="shared" si="8"/>
        <v>0</v>
      </c>
      <c r="AY57" s="71">
        <f t="shared" si="10"/>
        <v>0</v>
      </c>
      <c r="AZ57" s="66"/>
      <c r="BA57" s="66"/>
      <c r="BB57" s="66"/>
      <c r="BC57" s="66"/>
      <c r="BD57" s="66"/>
      <c r="BE57" s="66"/>
      <c r="BF57" s="66"/>
      <c r="BG57" s="66"/>
      <c r="BH57" s="66"/>
      <c r="BI57" s="66"/>
      <c r="BJ57" s="66"/>
      <c r="BK57" s="66"/>
    </row>
    <row r="58" spans="1:63" x14ac:dyDescent="0.3">
      <c r="A58" s="68" t="s">
        <v>165</v>
      </c>
      <c r="B58" s="65">
        <f t="shared" ref="B58:Q58" si="11">SUM(B37:B57)</f>
        <v>0</v>
      </c>
      <c r="C58" s="65">
        <f t="shared" si="11"/>
        <v>0</v>
      </c>
      <c r="D58" s="65">
        <f t="shared" si="11"/>
        <v>0</v>
      </c>
      <c r="E58" s="102">
        <f t="shared" si="11"/>
        <v>0</v>
      </c>
      <c r="F58" s="65">
        <f t="shared" si="11"/>
        <v>0</v>
      </c>
      <c r="G58" s="65">
        <f t="shared" si="11"/>
        <v>0</v>
      </c>
      <c r="H58" s="65">
        <f t="shared" si="11"/>
        <v>0</v>
      </c>
      <c r="I58" s="102">
        <f t="shared" si="11"/>
        <v>0</v>
      </c>
      <c r="J58" s="65">
        <f t="shared" si="11"/>
        <v>0</v>
      </c>
      <c r="K58" s="65">
        <f t="shared" si="11"/>
        <v>0</v>
      </c>
      <c r="L58" s="65">
        <f t="shared" si="11"/>
        <v>0</v>
      </c>
      <c r="M58" s="102">
        <f t="shared" si="11"/>
        <v>0</v>
      </c>
      <c r="N58" s="65">
        <f t="shared" si="11"/>
        <v>0</v>
      </c>
      <c r="O58" s="65">
        <f t="shared" si="11"/>
        <v>0</v>
      </c>
      <c r="P58" s="65">
        <f t="shared" si="11"/>
        <v>0</v>
      </c>
      <c r="Q58" s="102">
        <f t="shared" si="11"/>
        <v>0</v>
      </c>
      <c r="R58" s="65">
        <f t="shared" ref="R58:AE58" si="12">SUM(R37:R57)</f>
        <v>0</v>
      </c>
      <c r="S58" s="71">
        <f t="shared" si="12"/>
        <v>0</v>
      </c>
      <c r="T58" s="65">
        <f t="shared" si="12"/>
        <v>0</v>
      </c>
      <c r="U58" s="65">
        <f t="shared" si="12"/>
        <v>0</v>
      </c>
      <c r="V58" s="65">
        <f t="shared" si="12"/>
        <v>0</v>
      </c>
      <c r="W58" s="65">
        <f t="shared" si="12"/>
        <v>0</v>
      </c>
      <c r="X58" s="65">
        <f t="shared" si="12"/>
        <v>0</v>
      </c>
      <c r="Y58" s="65">
        <f t="shared" si="12"/>
        <v>0</v>
      </c>
      <c r="Z58" s="65">
        <f t="shared" si="12"/>
        <v>0</v>
      </c>
      <c r="AA58" s="65">
        <f t="shared" si="12"/>
        <v>0</v>
      </c>
      <c r="AB58" s="65">
        <f t="shared" si="12"/>
        <v>0</v>
      </c>
      <c r="AC58" s="65">
        <f t="shared" si="12"/>
        <v>0</v>
      </c>
      <c r="AD58" s="65">
        <f t="shared" si="12"/>
        <v>0</v>
      </c>
      <c r="AE58" s="65">
        <f t="shared" si="12"/>
        <v>0</v>
      </c>
      <c r="AG58" s="68" t="s">
        <v>165</v>
      </c>
      <c r="AH58" s="65">
        <f t="shared" ref="AH58:AW58" si="13">SUM(AH37:AH57)</f>
        <v>0</v>
      </c>
      <c r="AI58" s="65">
        <f t="shared" si="13"/>
        <v>0</v>
      </c>
      <c r="AJ58" s="65">
        <f t="shared" si="13"/>
        <v>0</v>
      </c>
      <c r="AK58" s="102">
        <f t="shared" si="13"/>
        <v>0</v>
      </c>
      <c r="AL58" s="65">
        <f t="shared" si="13"/>
        <v>0</v>
      </c>
      <c r="AM58" s="65">
        <f t="shared" si="13"/>
        <v>0</v>
      </c>
      <c r="AN58" s="65">
        <f t="shared" si="13"/>
        <v>0</v>
      </c>
      <c r="AO58" s="102">
        <f t="shared" si="13"/>
        <v>0</v>
      </c>
      <c r="AP58" s="65">
        <f t="shared" si="13"/>
        <v>0</v>
      </c>
      <c r="AQ58" s="65">
        <f t="shared" si="13"/>
        <v>0</v>
      </c>
      <c r="AR58" s="65">
        <f t="shared" si="13"/>
        <v>0</v>
      </c>
      <c r="AS58" s="102">
        <f t="shared" si="13"/>
        <v>0</v>
      </c>
      <c r="AT58" s="65">
        <f t="shared" si="13"/>
        <v>0</v>
      </c>
      <c r="AU58" s="65">
        <f t="shared" si="13"/>
        <v>0</v>
      </c>
      <c r="AV58" s="65">
        <f t="shared" si="13"/>
        <v>0</v>
      </c>
      <c r="AW58" s="102">
        <f t="shared" si="13"/>
        <v>0</v>
      </c>
      <c r="AX58" s="95">
        <f t="shared" ref="AX58:BK58" si="14">SUM(AX37:AX57)</f>
        <v>0</v>
      </c>
      <c r="AY58" s="72">
        <f t="shared" si="14"/>
        <v>0</v>
      </c>
      <c r="AZ58" s="65">
        <f t="shared" si="14"/>
        <v>0</v>
      </c>
      <c r="BA58" s="65">
        <f t="shared" si="14"/>
        <v>0</v>
      </c>
      <c r="BB58" s="65">
        <f t="shared" si="14"/>
        <v>0</v>
      </c>
      <c r="BC58" s="65">
        <f t="shared" si="14"/>
        <v>0</v>
      </c>
      <c r="BD58" s="65">
        <f t="shared" si="14"/>
        <v>0</v>
      </c>
      <c r="BE58" s="65">
        <f t="shared" si="14"/>
        <v>0</v>
      </c>
      <c r="BF58" s="65">
        <f t="shared" si="14"/>
        <v>0</v>
      </c>
      <c r="BG58" s="65">
        <f t="shared" si="14"/>
        <v>0</v>
      </c>
      <c r="BH58" s="65">
        <f t="shared" si="14"/>
        <v>0</v>
      </c>
      <c r="BI58" s="65">
        <f t="shared" si="14"/>
        <v>0</v>
      </c>
      <c r="BJ58" s="65">
        <f t="shared" si="14"/>
        <v>0</v>
      </c>
      <c r="BK58" s="65">
        <f t="shared" si="14"/>
        <v>0</v>
      </c>
    </row>
  </sheetData>
  <mergeCells count="44">
    <mergeCell ref="AN35:AO35"/>
    <mergeCell ref="AR35:AS35"/>
    <mergeCell ref="AV35:AW35"/>
    <mergeCell ref="R35:S35"/>
    <mergeCell ref="T35:Y35"/>
    <mergeCell ref="Z35:AE35"/>
    <mergeCell ref="AG35:AG36"/>
    <mergeCell ref="AJ35:AK35"/>
    <mergeCell ref="A35:A36"/>
    <mergeCell ref="D35:E35"/>
    <mergeCell ref="H35:I35"/>
    <mergeCell ref="L35:M35"/>
    <mergeCell ref="P35:Q35"/>
    <mergeCell ref="BF35:BK35"/>
    <mergeCell ref="AR9:AS9"/>
    <mergeCell ref="AV9:AW9"/>
    <mergeCell ref="BF9:BK9"/>
    <mergeCell ref="AZ9:BE9"/>
    <mergeCell ref="AX35:AY35"/>
    <mergeCell ref="AZ35:BE35"/>
    <mergeCell ref="AX9:AY9"/>
    <mergeCell ref="AG5:BK5"/>
    <mergeCell ref="A9:A10"/>
    <mergeCell ref="D9:E9"/>
    <mergeCell ref="H9:I9"/>
    <mergeCell ref="B6:BK6"/>
    <mergeCell ref="R9:S9"/>
    <mergeCell ref="A5:AE5"/>
    <mergeCell ref="AJ9:AK9"/>
    <mergeCell ref="AN9:AO9"/>
    <mergeCell ref="Z9:AE9"/>
    <mergeCell ref="AG9:AG10"/>
    <mergeCell ref="L9:M9"/>
    <mergeCell ref="P9:Q9"/>
    <mergeCell ref="B7:BK7"/>
    <mergeCell ref="T9:Y9"/>
    <mergeCell ref="BI4:BK4"/>
    <mergeCell ref="A4:BH4"/>
    <mergeCell ref="BI1:BK1"/>
    <mergeCell ref="BI2:BK2"/>
    <mergeCell ref="BI3:BK3"/>
    <mergeCell ref="A1:BH1"/>
    <mergeCell ref="A2:BH2"/>
    <mergeCell ref="A3:BH3"/>
  </mergeCells>
  <pageMargins left="0.7" right="0.7" top="0.75" bottom="0.75" header="0.3" footer="0.3"/>
  <pageSetup scale="18"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A1:E35"/>
  <sheetViews>
    <sheetView zoomScale="120" zoomScaleNormal="120" workbookViewId="0">
      <selection activeCell="E5" sqref="E5"/>
    </sheetView>
  </sheetViews>
  <sheetFormatPr baseColWidth="10" defaultColWidth="11.44140625" defaultRowHeight="14.4" x14ac:dyDescent="0.3"/>
  <cols>
    <col min="1" max="1" width="21" customWidth="1"/>
    <col min="2" max="4" width="20.5546875" customWidth="1"/>
    <col min="5" max="5" width="24.33203125" customWidth="1"/>
  </cols>
  <sheetData>
    <row r="1" spans="1:5" s="2" customFormat="1" ht="16.5" customHeight="1" x14ac:dyDescent="0.3">
      <c r="A1" s="483"/>
      <c r="B1" s="486" t="s">
        <v>0</v>
      </c>
      <c r="C1" s="486"/>
      <c r="D1" s="486"/>
      <c r="E1" s="132" t="s">
        <v>1</v>
      </c>
    </row>
    <row r="2" spans="1:5" s="2" customFormat="1" ht="20.25" customHeight="1" x14ac:dyDescent="0.3">
      <c r="A2" s="484"/>
      <c r="B2" s="487" t="s">
        <v>2</v>
      </c>
      <c r="C2" s="487"/>
      <c r="D2" s="487"/>
      <c r="E2" s="133" t="s">
        <v>329</v>
      </c>
    </row>
    <row r="3" spans="1:5" s="2" customFormat="1" ht="30" customHeight="1" x14ac:dyDescent="0.3">
      <c r="A3" s="484"/>
      <c r="B3" s="488" t="s">
        <v>3</v>
      </c>
      <c r="C3" s="488"/>
      <c r="D3" s="488"/>
      <c r="E3" s="133" t="s">
        <v>352</v>
      </c>
    </row>
    <row r="4" spans="1:5" s="2" customFormat="1" ht="16.5" customHeight="1" thickBot="1" x14ac:dyDescent="0.35">
      <c r="A4" s="485"/>
      <c r="B4" s="298"/>
      <c r="C4" s="298"/>
      <c r="D4" s="298"/>
      <c r="E4" s="134" t="s">
        <v>353</v>
      </c>
    </row>
    <row r="5" spans="1:5" s="2" customFormat="1" ht="9" customHeight="1" thickBot="1" x14ac:dyDescent="0.35">
      <c r="A5"/>
      <c r="B5"/>
      <c r="C5"/>
      <c r="D5"/>
      <c r="E5"/>
    </row>
    <row r="6" spans="1:5" ht="14.25" customHeight="1" x14ac:dyDescent="0.3">
      <c r="A6" s="475" t="s">
        <v>166</v>
      </c>
      <c r="B6" s="224"/>
      <c r="C6" s="224"/>
      <c r="D6" s="224"/>
      <c r="E6" s="476"/>
    </row>
    <row r="7" spans="1:5" ht="15.75" customHeight="1" thickBot="1" x14ac:dyDescent="0.35">
      <c r="A7" s="141" t="s">
        <v>167</v>
      </c>
      <c r="B7" s="142" t="s">
        <v>168</v>
      </c>
      <c r="C7" s="489" t="s">
        <v>169</v>
      </c>
      <c r="D7" s="489"/>
      <c r="E7" s="490"/>
    </row>
    <row r="8" spans="1:5" x14ac:dyDescent="0.3">
      <c r="A8" s="139"/>
      <c r="B8" s="140"/>
      <c r="C8" s="480"/>
      <c r="D8" s="481"/>
      <c r="E8" s="482"/>
    </row>
    <row r="9" spans="1:5" x14ac:dyDescent="0.3">
      <c r="A9" s="136"/>
      <c r="B9" s="135"/>
      <c r="C9" s="477"/>
      <c r="D9" s="478"/>
      <c r="E9" s="479"/>
    </row>
    <row r="10" spans="1:5" x14ac:dyDescent="0.3">
      <c r="A10" s="136"/>
      <c r="B10" s="135"/>
      <c r="C10" s="477"/>
      <c r="D10" s="478"/>
      <c r="E10" s="479"/>
    </row>
    <row r="11" spans="1:5" x14ac:dyDescent="0.3">
      <c r="A11" s="136"/>
      <c r="B11" s="135"/>
      <c r="C11" s="477"/>
      <c r="D11" s="478"/>
      <c r="E11" s="479"/>
    </row>
    <row r="12" spans="1:5" x14ac:dyDescent="0.3">
      <c r="A12" s="136"/>
      <c r="B12" s="135"/>
      <c r="C12" s="477"/>
      <c r="D12" s="478"/>
      <c r="E12" s="479"/>
    </row>
    <row r="13" spans="1:5" x14ac:dyDescent="0.3">
      <c r="A13" s="136"/>
      <c r="B13" s="135"/>
      <c r="C13" s="477"/>
      <c r="D13" s="478"/>
      <c r="E13" s="479"/>
    </row>
    <row r="14" spans="1:5" x14ac:dyDescent="0.3">
      <c r="A14" s="136"/>
      <c r="B14" s="135"/>
      <c r="C14" s="477"/>
      <c r="D14" s="478"/>
      <c r="E14" s="479"/>
    </row>
    <row r="15" spans="1:5" x14ac:dyDescent="0.3">
      <c r="A15" s="136"/>
      <c r="B15" s="135"/>
      <c r="C15" s="477"/>
      <c r="D15" s="478"/>
      <c r="E15" s="479"/>
    </row>
    <row r="16" spans="1:5" x14ac:dyDescent="0.3">
      <c r="A16" s="136"/>
      <c r="B16" s="135"/>
      <c r="C16" s="477"/>
      <c r="D16" s="478"/>
      <c r="E16" s="479"/>
    </row>
    <row r="17" spans="1:5" x14ac:dyDescent="0.3">
      <c r="A17" s="136"/>
      <c r="B17" s="135"/>
      <c r="C17" s="477"/>
      <c r="D17" s="478"/>
      <c r="E17" s="479"/>
    </row>
    <row r="18" spans="1:5" x14ac:dyDescent="0.3">
      <c r="A18" s="136"/>
      <c r="B18" s="135"/>
      <c r="C18" s="477"/>
      <c r="D18" s="478"/>
      <c r="E18" s="479"/>
    </row>
    <row r="19" spans="1:5" x14ac:dyDescent="0.3">
      <c r="A19" s="136"/>
      <c r="B19" s="135"/>
      <c r="C19" s="477"/>
      <c r="D19" s="478"/>
      <c r="E19" s="479"/>
    </row>
    <row r="20" spans="1:5" x14ac:dyDescent="0.3">
      <c r="A20" s="136"/>
      <c r="B20" s="135"/>
      <c r="C20" s="477"/>
      <c r="D20" s="478"/>
      <c r="E20" s="479"/>
    </row>
    <row r="21" spans="1:5" x14ac:dyDescent="0.3">
      <c r="A21" s="136"/>
      <c r="B21" s="135"/>
      <c r="C21" s="477"/>
      <c r="D21" s="478"/>
      <c r="E21" s="479"/>
    </row>
    <row r="22" spans="1:5" x14ac:dyDescent="0.3">
      <c r="A22" s="136"/>
      <c r="B22" s="135"/>
      <c r="C22" s="477"/>
      <c r="D22" s="478"/>
      <c r="E22" s="479"/>
    </row>
    <row r="23" spans="1:5" x14ac:dyDescent="0.3">
      <c r="A23" s="136"/>
      <c r="B23" s="135"/>
      <c r="C23" s="477"/>
      <c r="D23" s="478"/>
      <c r="E23" s="479"/>
    </row>
    <row r="24" spans="1:5" x14ac:dyDescent="0.3">
      <c r="A24" s="136"/>
      <c r="B24" s="135"/>
      <c r="C24" s="477"/>
      <c r="D24" s="478"/>
      <c r="E24" s="479"/>
    </row>
    <row r="25" spans="1:5" x14ac:dyDescent="0.3">
      <c r="A25" s="136"/>
      <c r="B25" s="135"/>
      <c r="C25" s="477"/>
      <c r="D25" s="478"/>
      <c r="E25" s="479"/>
    </row>
    <row r="26" spans="1:5" x14ac:dyDescent="0.3">
      <c r="A26" s="136"/>
      <c r="B26" s="135"/>
      <c r="C26" s="477"/>
      <c r="D26" s="478"/>
      <c r="E26" s="479"/>
    </row>
    <row r="27" spans="1:5" x14ac:dyDescent="0.3">
      <c r="A27" s="136"/>
      <c r="B27" s="135"/>
      <c r="C27" s="477"/>
      <c r="D27" s="478"/>
      <c r="E27" s="479"/>
    </row>
    <row r="28" spans="1:5" x14ac:dyDescent="0.3">
      <c r="A28" s="136"/>
      <c r="B28" s="135"/>
      <c r="C28" s="477"/>
      <c r="D28" s="478"/>
      <c r="E28" s="479"/>
    </row>
    <row r="29" spans="1:5" x14ac:dyDescent="0.3">
      <c r="A29" s="136"/>
      <c r="B29" s="135"/>
      <c r="C29" s="477"/>
      <c r="D29" s="478"/>
      <c r="E29" s="479"/>
    </row>
    <row r="30" spans="1:5" x14ac:dyDescent="0.3">
      <c r="A30" s="136"/>
      <c r="B30" s="135"/>
      <c r="C30" s="477"/>
      <c r="D30" s="478"/>
      <c r="E30" s="479"/>
    </row>
    <row r="31" spans="1:5" x14ac:dyDescent="0.3">
      <c r="A31" s="136"/>
      <c r="B31" s="135"/>
      <c r="C31" s="477"/>
      <c r="D31" s="478"/>
      <c r="E31" s="479"/>
    </row>
    <row r="32" spans="1:5" x14ac:dyDescent="0.3">
      <c r="A32" s="136"/>
      <c r="B32" s="135"/>
      <c r="C32" s="477"/>
      <c r="D32" s="478"/>
      <c r="E32" s="479"/>
    </row>
    <row r="33" spans="1:5" x14ac:dyDescent="0.3">
      <c r="A33" s="136"/>
      <c r="B33" s="135"/>
      <c r="C33" s="477"/>
      <c r="D33" s="478"/>
      <c r="E33" s="479"/>
    </row>
    <row r="34" spans="1:5" x14ac:dyDescent="0.3">
      <c r="A34" s="136"/>
      <c r="B34" s="135"/>
      <c r="C34" s="477"/>
      <c r="D34" s="478"/>
      <c r="E34" s="479"/>
    </row>
    <row r="35" spans="1:5" ht="15" thickBot="1" x14ac:dyDescent="0.35">
      <c r="A35" s="137"/>
      <c r="B35" s="138"/>
      <c r="C35" s="472"/>
      <c r="D35" s="473"/>
      <c r="E35" s="474"/>
    </row>
  </sheetData>
  <mergeCells count="34">
    <mergeCell ref="A1:A4"/>
    <mergeCell ref="B1:D1"/>
    <mergeCell ref="B2:D2"/>
    <mergeCell ref="B3:D4"/>
    <mergeCell ref="C7:E7"/>
    <mergeCell ref="C29:E29"/>
    <mergeCell ref="C30:E30"/>
    <mergeCell ref="C19:E19"/>
    <mergeCell ref="C20:E20"/>
    <mergeCell ref="C8:E8"/>
    <mergeCell ref="C21:E21"/>
    <mergeCell ref="C22:E22"/>
    <mergeCell ref="C9:E9"/>
    <mergeCell ref="C10:E10"/>
    <mergeCell ref="C11:E11"/>
    <mergeCell ref="C12:E12"/>
    <mergeCell ref="C13:E13"/>
    <mergeCell ref="C14:E14"/>
    <mergeCell ref="C35:E35"/>
    <mergeCell ref="A6:E6"/>
    <mergeCell ref="C25:E25"/>
    <mergeCell ref="C26:E26"/>
    <mergeCell ref="C27:E27"/>
    <mergeCell ref="C28:E28"/>
    <mergeCell ref="C23:E23"/>
    <mergeCell ref="C24:E24"/>
    <mergeCell ref="C31:E31"/>
    <mergeCell ref="C32:E32"/>
    <mergeCell ref="C33:E33"/>
    <mergeCell ref="C34:E34"/>
    <mergeCell ref="C15:E15"/>
    <mergeCell ref="C16:E16"/>
    <mergeCell ref="C17:E17"/>
    <mergeCell ref="C18:E18"/>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6"/>
  <sheetViews>
    <sheetView zoomScale="91" workbookViewId="0">
      <selection activeCell="C28" sqref="C28"/>
    </sheetView>
  </sheetViews>
  <sheetFormatPr baseColWidth="10" defaultColWidth="11.44140625" defaultRowHeight="13.8" x14ac:dyDescent="0.3"/>
  <cols>
    <col min="1" max="1" width="44.109375" style="34" customWidth="1"/>
    <col min="2" max="2" width="61.88671875" style="34" customWidth="1"/>
    <col min="3" max="3" width="61.109375" style="34" customWidth="1"/>
    <col min="4" max="4" width="81" style="34" customWidth="1"/>
    <col min="5" max="5" width="32.88671875" style="60" customWidth="1"/>
    <col min="6" max="6" width="19" style="34" customWidth="1"/>
    <col min="7" max="7" width="29.44140625" style="34" customWidth="1"/>
    <col min="8" max="8" width="36.33203125" style="34" customWidth="1"/>
    <col min="9" max="9" width="40" style="34" customWidth="1"/>
    <col min="10" max="16384" width="11.44140625" style="34"/>
  </cols>
  <sheetData>
    <row r="1" spans="1:9" s="48" customFormat="1" x14ac:dyDescent="0.3">
      <c r="A1" s="47" t="s">
        <v>170</v>
      </c>
      <c r="B1" s="47" t="s">
        <v>171</v>
      </c>
      <c r="C1" s="47" t="s">
        <v>172</v>
      </c>
      <c r="D1" s="47" t="s">
        <v>173</v>
      </c>
      <c r="E1" s="47" t="s">
        <v>174</v>
      </c>
      <c r="F1" s="47" t="s">
        <v>175</v>
      </c>
      <c r="G1" s="47" t="s">
        <v>176</v>
      </c>
      <c r="H1" s="47" t="s">
        <v>128</v>
      </c>
      <c r="I1" s="47" t="s">
        <v>177</v>
      </c>
    </row>
    <row r="2" spans="1:9" s="48" customFormat="1" x14ac:dyDescent="0.3">
      <c r="A2" s="49" t="s">
        <v>178</v>
      </c>
      <c r="B2" s="43" t="s">
        <v>179</v>
      </c>
      <c r="C2" s="49" t="s">
        <v>180</v>
      </c>
      <c r="D2" s="50" t="s">
        <v>181</v>
      </c>
      <c r="E2" s="44" t="s">
        <v>182</v>
      </c>
      <c r="F2" s="51" t="s">
        <v>183</v>
      </c>
      <c r="G2" s="52" t="s">
        <v>184</v>
      </c>
      <c r="H2" s="52" t="s">
        <v>185</v>
      </c>
      <c r="I2" s="51" t="s">
        <v>186</v>
      </c>
    </row>
    <row r="3" spans="1:9" x14ac:dyDescent="0.3">
      <c r="A3" s="49" t="s">
        <v>187</v>
      </c>
      <c r="B3" s="43" t="s">
        <v>188</v>
      </c>
      <c r="C3" s="49" t="s">
        <v>189</v>
      </c>
      <c r="D3" s="53" t="s">
        <v>190</v>
      </c>
      <c r="E3" s="44" t="s">
        <v>191</v>
      </c>
      <c r="F3" s="51" t="s">
        <v>192</v>
      </c>
      <c r="G3" s="52" t="s">
        <v>193</v>
      </c>
      <c r="H3" s="52" t="s">
        <v>137</v>
      </c>
      <c r="I3" s="51" t="s">
        <v>194</v>
      </c>
    </row>
    <row r="4" spans="1:9" x14ac:dyDescent="0.3">
      <c r="A4" s="49" t="s">
        <v>195</v>
      </c>
      <c r="B4" s="43" t="s">
        <v>196</v>
      </c>
      <c r="C4" s="49" t="s">
        <v>197</v>
      </c>
      <c r="D4" s="53" t="s">
        <v>198</v>
      </c>
      <c r="E4" s="44" t="s">
        <v>199</v>
      </c>
      <c r="F4" s="51" t="s">
        <v>200</v>
      </c>
      <c r="G4" s="52" t="s">
        <v>201</v>
      </c>
      <c r="H4" s="52" t="s">
        <v>132</v>
      </c>
      <c r="I4" s="51" t="s">
        <v>202</v>
      </c>
    </row>
    <row r="5" spans="1:9" x14ac:dyDescent="0.3">
      <c r="A5" s="49" t="s">
        <v>203</v>
      </c>
      <c r="B5" s="43" t="s">
        <v>204</v>
      </c>
      <c r="C5" s="49" t="s">
        <v>205</v>
      </c>
      <c r="D5" s="53" t="s">
        <v>206</v>
      </c>
      <c r="E5" s="44" t="s">
        <v>207</v>
      </c>
      <c r="F5" s="51" t="s">
        <v>208</v>
      </c>
      <c r="G5" s="52" t="s">
        <v>209</v>
      </c>
      <c r="H5" s="52" t="s">
        <v>133</v>
      </c>
      <c r="I5" s="51" t="s">
        <v>210</v>
      </c>
    </row>
    <row r="6" spans="1:9" ht="27.6" x14ac:dyDescent="0.3">
      <c r="A6" s="49" t="s">
        <v>211</v>
      </c>
      <c r="B6" s="43" t="s">
        <v>212</v>
      </c>
      <c r="C6" s="49" t="s">
        <v>213</v>
      </c>
      <c r="D6" s="53" t="s">
        <v>214</v>
      </c>
      <c r="E6" s="44" t="s">
        <v>215</v>
      </c>
      <c r="G6" s="52" t="s">
        <v>216</v>
      </c>
      <c r="H6" s="52" t="s">
        <v>134</v>
      </c>
      <c r="I6" s="51" t="s">
        <v>217</v>
      </c>
    </row>
    <row r="7" spans="1:9" x14ac:dyDescent="0.3">
      <c r="B7" s="43" t="s">
        <v>218</v>
      </c>
      <c r="C7" s="49" t="s">
        <v>219</v>
      </c>
      <c r="D7" s="53" t="s">
        <v>220</v>
      </c>
      <c r="E7" s="51" t="s">
        <v>221</v>
      </c>
      <c r="G7" s="44" t="s">
        <v>143</v>
      </c>
      <c r="H7" s="52" t="s">
        <v>135</v>
      </c>
      <c r="I7" s="51" t="s">
        <v>222</v>
      </c>
    </row>
    <row r="8" spans="1:9" ht="27.6" x14ac:dyDescent="0.3">
      <c r="A8" s="54"/>
      <c r="B8" s="43" t="s">
        <v>223</v>
      </c>
      <c r="C8" s="49" t="s">
        <v>224</v>
      </c>
      <c r="D8" s="53" t="s">
        <v>225</v>
      </c>
      <c r="E8" s="51" t="s">
        <v>226</v>
      </c>
      <c r="I8" s="51" t="s">
        <v>227</v>
      </c>
    </row>
    <row r="9" spans="1:9" ht="32.1" customHeight="1" x14ac:dyDescent="0.3">
      <c r="A9" s="54"/>
      <c r="B9" s="43" t="s">
        <v>228</v>
      </c>
      <c r="C9" s="49" t="s">
        <v>229</v>
      </c>
      <c r="D9" s="53" t="s">
        <v>230</v>
      </c>
      <c r="E9" s="51" t="s">
        <v>231</v>
      </c>
      <c r="I9" s="51" t="s">
        <v>232</v>
      </c>
    </row>
    <row r="10" spans="1:9" x14ac:dyDescent="0.3">
      <c r="A10" s="54"/>
      <c r="B10" s="43" t="s">
        <v>233</v>
      </c>
      <c r="C10" s="49" t="s">
        <v>234</v>
      </c>
      <c r="D10" s="53" t="s">
        <v>235</v>
      </c>
      <c r="E10" s="51" t="s">
        <v>236</v>
      </c>
      <c r="I10" s="51" t="s">
        <v>237</v>
      </c>
    </row>
    <row r="11" spans="1:9" x14ac:dyDescent="0.3">
      <c r="A11" s="54"/>
      <c r="B11" s="43" t="s">
        <v>238</v>
      </c>
      <c r="C11" s="49" t="s">
        <v>239</v>
      </c>
      <c r="D11" s="53" t="s">
        <v>240</v>
      </c>
      <c r="E11" s="51" t="s">
        <v>241</v>
      </c>
      <c r="I11" s="51" t="s">
        <v>242</v>
      </c>
    </row>
    <row r="12" spans="1:9" ht="27.6" x14ac:dyDescent="0.3">
      <c r="A12" s="54"/>
      <c r="B12" s="43" t="s">
        <v>243</v>
      </c>
      <c r="C12" s="49" t="s">
        <v>244</v>
      </c>
      <c r="D12" s="53" t="s">
        <v>245</v>
      </c>
      <c r="E12" s="51" t="s">
        <v>246</v>
      </c>
      <c r="I12" s="51" t="s">
        <v>247</v>
      </c>
    </row>
    <row r="13" spans="1:9" x14ac:dyDescent="0.3">
      <c r="A13" s="54"/>
      <c r="B13" s="148" t="s">
        <v>248</v>
      </c>
      <c r="D13" s="53" t="s">
        <v>249</v>
      </c>
      <c r="E13" s="51" t="s">
        <v>250</v>
      </c>
      <c r="I13" s="51" t="s">
        <v>251</v>
      </c>
    </row>
    <row r="14" spans="1:9" x14ac:dyDescent="0.3">
      <c r="A14" s="54"/>
      <c r="B14" s="43" t="s">
        <v>252</v>
      </c>
      <c r="C14" s="54"/>
      <c r="D14" s="53" t="s">
        <v>253</v>
      </c>
      <c r="E14" s="51" t="s">
        <v>254</v>
      </c>
    </row>
    <row r="15" spans="1:9" x14ac:dyDescent="0.3">
      <c r="A15" s="54"/>
      <c r="B15" s="43" t="s">
        <v>255</v>
      </c>
      <c r="C15" s="54"/>
      <c r="D15" s="53" t="s">
        <v>256</v>
      </c>
      <c r="E15" s="51" t="s">
        <v>257</v>
      </c>
    </row>
    <row r="16" spans="1:9" x14ac:dyDescent="0.3">
      <c r="A16" s="54"/>
      <c r="B16" s="43" t="s">
        <v>258</v>
      </c>
      <c r="C16" s="54"/>
      <c r="D16" s="53" t="s">
        <v>259</v>
      </c>
      <c r="E16" s="55"/>
    </row>
    <row r="17" spans="1:5" x14ac:dyDescent="0.3">
      <c r="A17" s="54"/>
      <c r="B17" s="43" t="s">
        <v>260</v>
      </c>
      <c r="C17" s="54"/>
      <c r="D17" s="53" t="s">
        <v>261</v>
      </c>
      <c r="E17" s="55"/>
    </row>
    <row r="18" spans="1:5" x14ac:dyDescent="0.3">
      <c r="A18" s="54"/>
      <c r="B18" s="43" t="s">
        <v>262</v>
      </c>
      <c r="C18" s="54"/>
      <c r="D18" s="53" t="s">
        <v>263</v>
      </c>
      <c r="E18" s="55"/>
    </row>
    <row r="19" spans="1:5" x14ac:dyDescent="0.3">
      <c r="A19" s="54"/>
      <c r="B19" s="43" t="s">
        <v>264</v>
      </c>
      <c r="C19" s="54"/>
      <c r="D19" s="53" t="s">
        <v>265</v>
      </c>
      <c r="E19" s="55"/>
    </row>
    <row r="20" spans="1:5" x14ac:dyDescent="0.3">
      <c r="A20" s="54"/>
      <c r="B20" s="43" t="s">
        <v>266</v>
      </c>
      <c r="C20" s="54"/>
      <c r="D20" s="53" t="s">
        <v>267</v>
      </c>
      <c r="E20" s="55"/>
    </row>
    <row r="21" spans="1:5" x14ac:dyDescent="0.3">
      <c r="B21" s="43" t="s">
        <v>268</v>
      </c>
      <c r="D21" s="53" t="s">
        <v>269</v>
      </c>
      <c r="E21" s="55"/>
    </row>
    <row r="22" spans="1:5" x14ac:dyDescent="0.3">
      <c r="B22" s="43" t="s">
        <v>270</v>
      </c>
      <c r="D22" s="53" t="s">
        <v>271</v>
      </c>
      <c r="E22" s="55"/>
    </row>
    <row r="23" spans="1:5" x14ac:dyDescent="0.3">
      <c r="B23" s="43" t="s">
        <v>272</v>
      </c>
      <c r="D23" s="53" t="s">
        <v>273</v>
      </c>
      <c r="E23" s="55"/>
    </row>
    <row r="24" spans="1:5" x14ac:dyDescent="0.3">
      <c r="D24" s="56" t="s">
        <v>274</v>
      </c>
      <c r="E24" s="56" t="s">
        <v>275</v>
      </c>
    </row>
    <row r="25" spans="1:5" x14ac:dyDescent="0.3">
      <c r="D25" s="57" t="s">
        <v>276</v>
      </c>
      <c r="E25" s="51" t="s">
        <v>277</v>
      </c>
    </row>
    <row r="26" spans="1:5" x14ac:dyDescent="0.3">
      <c r="D26" s="57" t="s">
        <v>278</v>
      </c>
      <c r="E26" s="51" t="s">
        <v>279</v>
      </c>
    </row>
    <row r="27" spans="1:5" x14ac:dyDescent="0.3">
      <c r="D27" s="491" t="s">
        <v>280</v>
      </c>
      <c r="E27" s="51" t="s">
        <v>281</v>
      </c>
    </row>
    <row r="28" spans="1:5" x14ac:dyDescent="0.3">
      <c r="D28" s="492"/>
      <c r="E28" s="51" t="s">
        <v>282</v>
      </c>
    </row>
    <row r="29" spans="1:5" x14ac:dyDescent="0.3">
      <c r="D29" s="492"/>
      <c r="E29" s="51" t="s">
        <v>283</v>
      </c>
    </row>
    <row r="30" spans="1:5" x14ac:dyDescent="0.3">
      <c r="D30" s="493"/>
      <c r="E30" s="51" t="s">
        <v>284</v>
      </c>
    </row>
    <row r="31" spans="1:5" x14ac:dyDescent="0.3">
      <c r="D31" s="57" t="s">
        <v>285</v>
      </c>
      <c r="E31" s="51" t="s">
        <v>286</v>
      </c>
    </row>
    <row r="32" spans="1:5" x14ac:dyDescent="0.3">
      <c r="D32" s="57" t="s">
        <v>287</v>
      </c>
      <c r="E32" s="51" t="s">
        <v>288</v>
      </c>
    </row>
    <row r="33" spans="4:5" x14ac:dyDescent="0.3">
      <c r="D33" s="57" t="s">
        <v>289</v>
      </c>
      <c r="E33" s="51" t="s">
        <v>290</v>
      </c>
    </row>
    <row r="34" spans="4:5" x14ac:dyDescent="0.3">
      <c r="D34" s="57" t="s">
        <v>291</v>
      </c>
      <c r="E34" s="51" t="s">
        <v>292</v>
      </c>
    </row>
    <row r="35" spans="4:5" x14ac:dyDescent="0.3">
      <c r="D35" s="57" t="s">
        <v>293</v>
      </c>
      <c r="E35" s="51" t="s">
        <v>294</v>
      </c>
    </row>
    <row r="36" spans="4:5" x14ac:dyDescent="0.3">
      <c r="D36" s="57" t="s">
        <v>295</v>
      </c>
      <c r="E36" s="51" t="s">
        <v>296</v>
      </c>
    </row>
    <row r="37" spans="4:5" x14ac:dyDescent="0.3">
      <c r="D37" s="57" t="s">
        <v>297</v>
      </c>
      <c r="E37" s="51" t="s">
        <v>298</v>
      </c>
    </row>
    <row r="38" spans="4:5" x14ac:dyDescent="0.3">
      <c r="D38" s="57" t="s">
        <v>299</v>
      </c>
      <c r="E38" s="51" t="s">
        <v>300</v>
      </c>
    </row>
    <row r="39" spans="4:5" x14ac:dyDescent="0.3">
      <c r="D39" s="58" t="s">
        <v>301</v>
      </c>
      <c r="E39" s="51" t="s">
        <v>302</v>
      </c>
    </row>
    <row r="40" spans="4:5" x14ac:dyDescent="0.3">
      <c r="D40" s="58" t="s">
        <v>303</v>
      </c>
      <c r="E40" s="51" t="s">
        <v>304</v>
      </c>
    </row>
    <row r="41" spans="4:5" x14ac:dyDescent="0.3">
      <c r="D41" s="57" t="s">
        <v>305</v>
      </c>
      <c r="E41" s="51" t="s">
        <v>306</v>
      </c>
    </row>
    <row r="42" spans="4:5" x14ac:dyDescent="0.3">
      <c r="D42" s="57" t="s">
        <v>307</v>
      </c>
      <c r="E42" s="51" t="s">
        <v>308</v>
      </c>
    </row>
    <row r="43" spans="4:5" x14ac:dyDescent="0.3">
      <c r="D43" s="58" t="s">
        <v>309</v>
      </c>
      <c r="E43" s="51" t="s">
        <v>310</v>
      </c>
    </row>
    <row r="44" spans="4:5" x14ac:dyDescent="0.3">
      <c r="D44" s="59" t="s">
        <v>311</v>
      </c>
      <c r="E44" s="51" t="s">
        <v>312</v>
      </c>
    </row>
    <row r="45" spans="4:5" x14ac:dyDescent="0.3">
      <c r="D45" s="53" t="s">
        <v>313</v>
      </c>
      <c r="E45" s="51" t="s">
        <v>314</v>
      </c>
    </row>
    <row r="46" spans="4:5" x14ac:dyDescent="0.3">
      <c r="D46" s="53" t="s">
        <v>315</v>
      </c>
      <c r="E46" s="51" t="s">
        <v>316</v>
      </c>
    </row>
    <row r="47" spans="4:5" x14ac:dyDescent="0.3">
      <c r="D47" s="53" t="s">
        <v>317</v>
      </c>
      <c r="E47" s="51" t="s">
        <v>318</v>
      </c>
    </row>
    <row r="48" spans="4:5" x14ac:dyDescent="0.3">
      <c r="D48" s="53" t="s">
        <v>319</v>
      </c>
      <c r="E48" s="51" t="s">
        <v>320</v>
      </c>
    </row>
    <row r="49" spans="4:4" x14ac:dyDescent="0.3">
      <c r="D49" s="56" t="s">
        <v>321</v>
      </c>
    </row>
    <row r="50" spans="4:4" x14ac:dyDescent="0.3">
      <c r="D50" s="53" t="s">
        <v>322</v>
      </c>
    </row>
    <row r="51" spans="4:4" x14ac:dyDescent="0.3">
      <c r="D51" s="53" t="s">
        <v>323</v>
      </c>
    </row>
    <row r="52" spans="4:4" x14ac:dyDescent="0.3">
      <c r="D52" s="56" t="s">
        <v>324</v>
      </c>
    </row>
    <row r="53" spans="4:4" x14ac:dyDescent="0.3">
      <c r="D53" s="59" t="s">
        <v>325</v>
      </c>
    </row>
    <row r="54" spans="4:4" x14ac:dyDescent="0.3">
      <c r="D54" s="59" t="s">
        <v>326</v>
      </c>
    </row>
    <row r="55" spans="4:4" x14ac:dyDescent="0.3">
      <c r="D55" s="59" t="s">
        <v>327</v>
      </c>
    </row>
    <row r="56" spans="4:4" x14ac:dyDescent="0.3">
      <c r="D56" s="59" t="s">
        <v>328</v>
      </c>
    </row>
  </sheetData>
  <mergeCells count="1">
    <mergeCell ref="D27:D30"/>
  </mergeCells>
  <pageMargins left="0.7" right="0.7" top="0.75" bottom="0.75" header="0.3" footer="0.3"/>
  <pageSetup scale="27"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53E9B-80F2-4CB8-805C-07B06D2AA69C}">
  <sheetPr>
    <tabColor theme="7" tint="0.39997558519241921"/>
    <pageSetUpPr fitToPage="1"/>
  </sheetPr>
  <dimension ref="A1:AO61"/>
  <sheetViews>
    <sheetView showGridLines="0" topLeftCell="A25" zoomScale="60" zoomScaleNormal="60" workbookViewId="0">
      <selection activeCell="A38" sqref="A38:AE38"/>
    </sheetView>
  </sheetViews>
  <sheetFormatPr baseColWidth="10" defaultColWidth="10.88671875" defaultRowHeight="14.4" x14ac:dyDescent="0.3"/>
  <cols>
    <col min="1" max="1" width="38.44140625" style="2" customWidth="1"/>
    <col min="2" max="2" width="20.5546875" style="2" customWidth="1"/>
    <col min="3" max="14" width="20.6640625" style="2" customWidth="1"/>
    <col min="15" max="15" width="20.5546875" style="2" customWidth="1"/>
    <col min="16" max="16" width="32.44140625" style="2" customWidth="1"/>
    <col min="17" max="27" width="18.109375" style="2" customWidth="1"/>
    <col min="28" max="28" width="22.6640625" style="2" customWidth="1"/>
    <col min="29" max="29" width="19" style="2" customWidth="1"/>
    <col min="30" max="30" width="19.44140625" style="2" customWidth="1"/>
    <col min="31" max="31" width="20.5546875" style="2" customWidth="1"/>
    <col min="32" max="32" width="22.88671875" style="2" customWidth="1"/>
    <col min="33" max="33" width="18.44140625" style="2" bestFit="1" customWidth="1"/>
    <col min="34" max="34" width="8.44140625" style="2" customWidth="1"/>
    <col min="35" max="35" width="18.44140625" style="2" bestFit="1" customWidth="1"/>
    <col min="36" max="36" width="5.6640625" style="2" customWidth="1"/>
    <col min="37" max="37" width="18.44140625" style="2" bestFit="1" customWidth="1"/>
    <col min="38" max="38" width="4.6640625" style="2" customWidth="1"/>
    <col min="39" max="39" width="23" style="2" bestFit="1" customWidth="1"/>
    <col min="40" max="40" width="10.88671875" style="2"/>
    <col min="41" max="41" width="18.44140625" style="2" bestFit="1" customWidth="1"/>
    <col min="42" max="42" width="16.109375" style="2" customWidth="1"/>
    <col min="43" max="16384" width="10.88671875" style="2"/>
  </cols>
  <sheetData>
    <row r="1" spans="1:31" ht="32.25" customHeight="1" thickBot="1" x14ac:dyDescent="0.35">
      <c r="A1" s="288"/>
      <c r="B1" s="291" t="s">
        <v>0</v>
      </c>
      <c r="C1" s="292"/>
      <c r="D1" s="292"/>
      <c r="E1" s="292"/>
      <c r="F1" s="292"/>
      <c r="G1" s="292"/>
      <c r="H1" s="292"/>
      <c r="I1" s="292"/>
      <c r="J1" s="292"/>
      <c r="K1" s="292"/>
      <c r="L1" s="292"/>
      <c r="M1" s="292"/>
      <c r="N1" s="292"/>
      <c r="O1" s="292"/>
      <c r="P1" s="292"/>
      <c r="Q1" s="292"/>
      <c r="R1" s="292"/>
      <c r="S1" s="292"/>
      <c r="T1" s="292"/>
      <c r="U1" s="292"/>
      <c r="V1" s="292"/>
      <c r="W1" s="292"/>
      <c r="X1" s="292"/>
      <c r="Y1" s="292"/>
      <c r="Z1" s="292"/>
      <c r="AA1" s="293"/>
      <c r="AB1" s="300" t="s">
        <v>1</v>
      </c>
      <c r="AC1" s="301"/>
      <c r="AD1" s="301"/>
      <c r="AE1" s="302"/>
    </row>
    <row r="2" spans="1:31" ht="30.75" customHeight="1" thickBot="1" x14ac:dyDescent="0.35">
      <c r="A2" s="289"/>
      <c r="B2" s="291" t="s">
        <v>2</v>
      </c>
      <c r="C2" s="292"/>
      <c r="D2" s="292"/>
      <c r="E2" s="292"/>
      <c r="F2" s="292"/>
      <c r="G2" s="292"/>
      <c r="H2" s="292"/>
      <c r="I2" s="292"/>
      <c r="J2" s="292"/>
      <c r="K2" s="292"/>
      <c r="L2" s="292"/>
      <c r="M2" s="292"/>
      <c r="N2" s="292"/>
      <c r="O2" s="292"/>
      <c r="P2" s="292"/>
      <c r="Q2" s="292"/>
      <c r="R2" s="292"/>
      <c r="S2" s="292"/>
      <c r="T2" s="292"/>
      <c r="U2" s="292"/>
      <c r="V2" s="292"/>
      <c r="W2" s="292"/>
      <c r="X2" s="292"/>
      <c r="Y2" s="292"/>
      <c r="Z2" s="292"/>
      <c r="AA2" s="293"/>
      <c r="AB2" s="300" t="s">
        <v>329</v>
      </c>
      <c r="AC2" s="301"/>
      <c r="AD2" s="301"/>
      <c r="AE2" s="302"/>
    </row>
    <row r="3" spans="1:31" ht="24" customHeight="1" thickBot="1" x14ac:dyDescent="0.35">
      <c r="A3" s="289"/>
      <c r="B3" s="294" t="s">
        <v>3</v>
      </c>
      <c r="C3" s="295"/>
      <c r="D3" s="295"/>
      <c r="E3" s="295"/>
      <c r="F3" s="295"/>
      <c r="G3" s="295"/>
      <c r="H3" s="295"/>
      <c r="I3" s="295"/>
      <c r="J3" s="295"/>
      <c r="K3" s="295"/>
      <c r="L3" s="295"/>
      <c r="M3" s="295"/>
      <c r="N3" s="295"/>
      <c r="O3" s="295"/>
      <c r="P3" s="295"/>
      <c r="Q3" s="295"/>
      <c r="R3" s="295"/>
      <c r="S3" s="295"/>
      <c r="T3" s="295"/>
      <c r="U3" s="295"/>
      <c r="V3" s="295"/>
      <c r="W3" s="295"/>
      <c r="X3" s="295"/>
      <c r="Y3" s="295"/>
      <c r="Z3" s="295"/>
      <c r="AA3" s="296"/>
      <c r="AB3" s="300" t="s">
        <v>352</v>
      </c>
      <c r="AC3" s="301"/>
      <c r="AD3" s="301"/>
      <c r="AE3" s="302"/>
    </row>
    <row r="4" spans="1:31" ht="21.75" customHeight="1" thickBot="1" x14ac:dyDescent="0.35">
      <c r="A4" s="290"/>
      <c r="B4" s="297"/>
      <c r="C4" s="298"/>
      <c r="D4" s="298"/>
      <c r="E4" s="298"/>
      <c r="F4" s="298"/>
      <c r="G4" s="298"/>
      <c r="H4" s="298"/>
      <c r="I4" s="298"/>
      <c r="J4" s="298"/>
      <c r="K4" s="298"/>
      <c r="L4" s="298"/>
      <c r="M4" s="298"/>
      <c r="N4" s="298"/>
      <c r="O4" s="298"/>
      <c r="P4" s="298"/>
      <c r="Q4" s="298"/>
      <c r="R4" s="298"/>
      <c r="S4" s="298"/>
      <c r="T4" s="298"/>
      <c r="U4" s="298"/>
      <c r="V4" s="298"/>
      <c r="W4" s="298"/>
      <c r="X4" s="298"/>
      <c r="Y4" s="298"/>
      <c r="Z4" s="298"/>
      <c r="AA4" s="299"/>
      <c r="AB4" s="303" t="s">
        <v>4</v>
      </c>
      <c r="AC4" s="304"/>
      <c r="AD4" s="304"/>
      <c r="AE4" s="305"/>
    </row>
    <row r="5" spans="1:31" ht="9" customHeight="1" thickBot="1" x14ac:dyDescent="0.35">
      <c r="A5" s="3"/>
      <c r="B5" s="104"/>
      <c r="C5" s="105"/>
      <c r="D5" s="4"/>
      <c r="E5" s="4"/>
      <c r="F5" s="4"/>
      <c r="G5" s="4"/>
      <c r="H5" s="4"/>
      <c r="I5" s="4"/>
      <c r="J5" s="4"/>
      <c r="K5" s="4"/>
      <c r="L5" s="4"/>
      <c r="M5" s="4"/>
      <c r="N5" s="4"/>
      <c r="O5" s="4"/>
      <c r="P5" s="4"/>
      <c r="Q5" s="4"/>
      <c r="R5" s="4"/>
      <c r="S5" s="4"/>
      <c r="T5" s="4"/>
      <c r="U5" s="4"/>
      <c r="V5" s="4"/>
      <c r="W5" s="4"/>
      <c r="X5" s="4"/>
      <c r="Y5" s="4"/>
      <c r="Z5" s="5"/>
      <c r="AA5" s="4"/>
      <c r="AB5" s="4"/>
      <c r="AD5" s="7"/>
      <c r="AE5" s="8"/>
    </row>
    <row r="6" spans="1:31" ht="9" customHeight="1" thickBot="1" x14ac:dyDescent="0.35">
      <c r="A6" s="6"/>
      <c r="B6" s="4"/>
      <c r="C6" s="4"/>
      <c r="D6" s="4"/>
      <c r="E6" s="4"/>
      <c r="F6" s="4"/>
      <c r="G6" s="4"/>
      <c r="H6" s="4"/>
      <c r="I6" s="4"/>
      <c r="J6" s="4"/>
      <c r="K6" s="4"/>
      <c r="L6" s="4"/>
      <c r="M6" s="4"/>
      <c r="N6" s="4"/>
      <c r="O6" s="4"/>
      <c r="P6" s="4"/>
      <c r="Q6" s="4"/>
      <c r="R6" s="4"/>
      <c r="S6" s="4"/>
      <c r="T6" s="4"/>
      <c r="U6" s="4"/>
      <c r="V6" s="4"/>
      <c r="W6" s="4"/>
      <c r="X6" s="4"/>
      <c r="Y6" s="4"/>
      <c r="Z6" s="5"/>
      <c r="AA6" s="4"/>
      <c r="AB6" s="4"/>
      <c r="AD6" s="7"/>
      <c r="AE6" s="8"/>
    </row>
    <row r="7" spans="1:31" x14ac:dyDescent="0.3">
      <c r="A7" s="245" t="s">
        <v>5</v>
      </c>
      <c r="B7" s="246"/>
      <c r="C7" s="283" t="s">
        <v>20</v>
      </c>
      <c r="D7" s="245" t="s">
        <v>6</v>
      </c>
      <c r="E7" s="251"/>
      <c r="F7" s="251"/>
      <c r="G7" s="251"/>
      <c r="H7" s="246"/>
      <c r="I7" s="275">
        <v>45328</v>
      </c>
      <c r="J7" s="276"/>
      <c r="K7" s="245" t="s">
        <v>7</v>
      </c>
      <c r="L7" s="246"/>
      <c r="M7" s="267" t="s">
        <v>8</v>
      </c>
      <c r="N7" s="268"/>
      <c r="O7" s="256"/>
      <c r="P7" s="257"/>
      <c r="Q7" s="4"/>
      <c r="R7" s="4"/>
      <c r="S7" s="4"/>
      <c r="T7" s="4"/>
      <c r="U7" s="4"/>
      <c r="V7" s="4"/>
      <c r="W7" s="4"/>
      <c r="X7" s="4"/>
      <c r="Y7" s="4"/>
      <c r="Z7" s="5"/>
      <c r="AA7" s="4"/>
      <c r="AB7" s="4"/>
      <c r="AD7" s="7"/>
      <c r="AE7" s="8"/>
    </row>
    <row r="8" spans="1:31" x14ac:dyDescent="0.3">
      <c r="A8" s="247"/>
      <c r="B8" s="248"/>
      <c r="C8" s="284"/>
      <c r="D8" s="247"/>
      <c r="E8" s="252"/>
      <c r="F8" s="252"/>
      <c r="G8" s="252"/>
      <c r="H8" s="248"/>
      <c r="I8" s="277"/>
      <c r="J8" s="278"/>
      <c r="K8" s="247"/>
      <c r="L8" s="248"/>
      <c r="M8" s="286" t="s">
        <v>9</v>
      </c>
      <c r="N8" s="287"/>
      <c r="O8" s="269"/>
      <c r="P8" s="270"/>
      <c r="Q8" s="4"/>
      <c r="R8" s="4"/>
      <c r="S8" s="4"/>
      <c r="T8" s="4"/>
      <c r="U8" s="4"/>
      <c r="V8" s="4"/>
      <c r="W8" s="4"/>
      <c r="X8" s="4"/>
      <c r="Y8" s="4"/>
      <c r="Z8" s="5"/>
      <c r="AA8" s="4"/>
      <c r="AB8" s="4"/>
      <c r="AD8" s="7"/>
      <c r="AE8" s="8"/>
    </row>
    <row r="9" spans="1:31" ht="15" thickBot="1" x14ac:dyDescent="0.35">
      <c r="A9" s="249"/>
      <c r="B9" s="250"/>
      <c r="C9" s="285"/>
      <c r="D9" s="249"/>
      <c r="E9" s="253"/>
      <c r="F9" s="253"/>
      <c r="G9" s="253"/>
      <c r="H9" s="250"/>
      <c r="I9" s="279"/>
      <c r="J9" s="280"/>
      <c r="K9" s="249"/>
      <c r="L9" s="250"/>
      <c r="M9" s="271" t="s">
        <v>10</v>
      </c>
      <c r="N9" s="272"/>
      <c r="O9" s="273" t="s">
        <v>354</v>
      </c>
      <c r="P9" s="274"/>
      <c r="Q9" s="4"/>
      <c r="R9" s="4"/>
      <c r="S9" s="4"/>
      <c r="T9" s="4"/>
      <c r="U9" s="4"/>
      <c r="V9" s="4"/>
      <c r="W9" s="4"/>
      <c r="X9" s="4"/>
      <c r="Y9" s="4"/>
      <c r="Z9" s="5"/>
      <c r="AA9" s="4"/>
      <c r="AB9" s="4"/>
      <c r="AD9" s="7"/>
      <c r="AE9" s="8"/>
    </row>
    <row r="10" spans="1:31" ht="15" customHeight="1" thickBot="1" x14ac:dyDescent="0.35">
      <c r="A10" s="77"/>
      <c r="B10" s="78"/>
      <c r="C10" s="78"/>
      <c r="D10" s="9"/>
      <c r="E10" s="9"/>
      <c r="F10" s="9"/>
      <c r="G10" s="9"/>
      <c r="H10" s="9"/>
      <c r="I10" s="74"/>
      <c r="J10" s="74"/>
      <c r="K10" s="9"/>
      <c r="L10" s="9"/>
      <c r="M10" s="75"/>
      <c r="N10" s="75"/>
      <c r="O10" s="76"/>
      <c r="P10" s="76"/>
      <c r="Q10" s="78"/>
      <c r="R10" s="78"/>
      <c r="S10" s="78"/>
      <c r="T10" s="78"/>
      <c r="U10" s="78"/>
      <c r="V10" s="78"/>
      <c r="W10" s="78"/>
      <c r="X10" s="78"/>
      <c r="Y10" s="78"/>
      <c r="Z10" s="79"/>
      <c r="AA10" s="78"/>
      <c r="AB10" s="78"/>
      <c r="AD10" s="80"/>
      <c r="AE10" s="81"/>
    </row>
    <row r="11" spans="1:31" ht="15" customHeight="1" x14ac:dyDescent="0.3">
      <c r="A11" s="245" t="s">
        <v>11</v>
      </c>
      <c r="B11" s="246"/>
      <c r="C11" s="217" t="s">
        <v>355</v>
      </c>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9"/>
    </row>
    <row r="12" spans="1:31" ht="15" customHeight="1" x14ac:dyDescent="0.3">
      <c r="A12" s="247"/>
      <c r="B12" s="248"/>
      <c r="C12" s="258"/>
      <c r="D12" s="259"/>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60"/>
    </row>
    <row r="13" spans="1:31" ht="15" customHeight="1" thickBot="1" x14ac:dyDescent="0.35">
      <c r="A13" s="249"/>
      <c r="B13" s="250"/>
      <c r="C13" s="261"/>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3"/>
    </row>
    <row r="14" spans="1:31" ht="9" customHeight="1" thickBot="1" x14ac:dyDescent="0.35">
      <c r="A14" s="11"/>
      <c r="B14" s="12"/>
      <c r="C14" s="13"/>
      <c r="D14" s="13"/>
      <c r="E14" s="13"/>
      <c r="F14" s="13"/>
      <c r="G14" s="13"/>
      <c r="H14" s="13"/>
      <c r="I14" s="13"/>
      <c r="J14" s="13"/>
      <c r="K14" s="13"/>
      <c r="L14" s="13"/>
      <c r="M14" s="14"/>
      <c r="N14" s="14"/>
      <c r="O14" s="14"/>
      <c r="P14" s="14"/>
      <c r="Q14" s="14"/>
      <c r="R14" s="15"/>
      <c r="S14" s="15"/>
      <c r="T14" s="15"/>
      <c r="U14" s="15"/>
      <c r="V14" s="15"/>
      <c r="W14" s="15"/>
      <c r="X14" s="15"/>
      <c r="Y14" s="9"/>
      <c r="Z14" s="9"/>
      <c r="AA14" s="9"/>
      <c r="AB14" s="9"/>
      <c r="AD14" s="9"/>
      <c r="AE14" s="10"/>
    </row>
    <row r="15" spans="1:31" ht="39" customHeight="1" thickBot="1" x14ac:dyDescent="0.35">
      <c r="A15" s="254" t="s">
        <v>12</v>
      </c>
      <c r="B15" s="255"/>
      <c r="C15" s="264" t="s">
        <v>356</v>
      </c>
      <c r="D15" s="265"/>
      <c r="E15" s="265"/>
      <c r="F15" s="265"/>
      <c r="G15" s="265"/>
      <c r="H15" s="265"/>
      <c r="I15" s="265"/>
      <c r="J15" s="265"/>
      <c r="K15" s="266"/>
      <c r="L15" s="281" t="s">
        <v>13</v>
      </c>
      <c r="M15" s="311"/>
      <c r="N15" s="311"/>
      <c r="O15" s="311"/>
      <c r="P15" s="311"/>
      <c r="Q15" s="282"/>
      <c r="R15" s="312" t="s">
        <v>357</v>
      </c>
      <c r="S15" s="313"/>
      <c r="T15" s="313"/>
      <c r="U15" s="313"/>
      <c r="V15" s="313"/>
      <c r="W15" s="313"/>
      <c r="X15" s="314"/>
      <c r="Y15" s="281" t="s">
        <v>14</v>
      </c>
      <c r="Z15" s="282"/>
      <c r="AA15" s="264" t="s">
        <v>358</v>
      </c>
      <c r="AB15" s="265"/>
      <c r="AC15" s="265"/>
      <c r="AD15" s="265"/>
      <c r="AE15" s="266"/>
    </row>
    <row r="16" spans="1:31" ht="9" customHeight="1" thickBot="1" x14ac:dyDescent="0.35">
      <c r="A16" s="6"/>
      <c r="B16" s="4"/>
      <c r="C16" s="316"/>
      <c r="D16" s="316"/>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D16" s="7"/>
      <c r="AE16" s="8"/>
    </row>
    <row r="17" spans="1:32" s="16" customFormat="1" ht="37.5" customHeight="1" thickBot="1" x14ac:dyDescent="0.35">
      <c r="A17" s="254" t="s">
        <v>15</v>
      </c>
      <c r="B17" s="255"/>
      <c r="C17" s="264" t="s">
        <v>364</v>
      </c>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6"/>
    </row>
    <row r="18" spans="1:32" ht="16.5" customHeight="1" thickBot="1" x14ac:dyDescent="0.35">
      <c r="A18" s="17"/>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D18" s="18"/>
      <c r="AE18" s="19"/>
    </row>
    <row r="19" spans="1:32" ht="32.1" customHeight="1" thickBot="1" x14ac:dyDescent="0.35">
      <c r="A19" s="281" t="s">
        <v>16</v>
      </c>
      <c r="B19" s="311"/>
      <c r="C19" s="311"/>
      <c r="D19" s="311"/>
      <c r="E19" s="311"/>
      <c r="F19" s="311"/>
      <c r="G19" s="311"/>
      <c r="H19" s="311"/>
      <c r="I19" s="311"/>
      <c r="J19" s="311"/>
      <c r="K19" s="311"/>
      <c r="L19" s="311"/>
      <c r="M19" s="311"/>
      <c r="N19" s="311"/>
      <c r="O19" s="311"/>
      <c r="P19" s="311"/>
      <c r="Q19" s="311"/>
      <c r="R19" s="311"/>
      <c r="S19" s="311"/>
      <c r="T19" s="311"/>
      <c r="U19" s="311"/>
      <c r="V19" s="311"/>
      <c r="W19" s="311"/>
      <c r="X19" s="311"/>
      <c r="Y19" s="311"/>
      <c r="Z19" s="311"/>
      <c r="AA19" s="311"/>
      <c r="AB19" s="311"/>
      <c r="AC19" s="311"/>
      <c r="AD19" s="311"/>
      <c r="AE19" s="282"/>
      <c r="AF19" s="20"/>
    </row>
    <row r="20" spans="1:32" ht="32.1" customHeight="1" thickBot="1" x14ac:dyDescent="0.35">
      <c r="A20" s="107" t="s">
        <v>17</v>
      </c>
      <c r="B20" s="308" t="s">
        <v>18</v>
      </c>
      <c r="C20" s="309"/>
      <c r="D20" s="309"/>
      <c r="E20" s="309"/>
      <c r="F20" s="309"/>
      <c r="G20" s="309"/>
      <c r="H20" s="309"/>
      <c r="I20" s="309"/>
      <c r="J20" s="309"/>
      <c r="K20" s="309"/>
      <c r="L20" s="309"/>
      <c r="M20" s="309"/>
      <c r="N20" s="309"/>
      <c r="O20" s="310"/>
      <c r="P20" s="281" t="s">
        <v>19</v>
      </c>
      <c r="Q20" s="311"/>
      <c r="R20" s="311"/>
      <c r="S20" s="311"/>
      <c r="T20" s="311"/>
      <c r="U20" s="311"/>
      <c r="V20" s="311"/>
      <c r="W20" s="311"/>
      <c r="X20" s="311"/>
      <c r="Y20" s="311"/>
      <c r="Z20" s="311"/>
      <c r="AA20" s="311"/>
      <c r="AB20" s="311"/>
      <c r="AC20" s="311"/>
      <c r="AD20" s="311"/>
      <c r="AE20" s="282"/>
      <c r="AF20" s="20"/>
    </row>
    <row r="21" spans="1:32" ht="32.1" customHeight="1" thickBot="1" x14ac:dyDescent="0.35">
      <c r="A21" s="84">
        <v>62464142</v>
      </c>
      <c r="B21" s="117" t="s">
        <v>20</v>
      </c>
      <c r="C21" s="118" t="s">
        <v>21</v>
      </c>
      <c r="D21" s="118" t="s">
        <v>22</v>
      </c>
      <c r="E21" s="118" t="s">
        <v>23</v>
      </c>
      <c r="F21" s="118" t="s">
        <v>24</v>
      </c>
      <c r="G21" s="118" t="s">
        <v>25</v>
      </c>
      <c r="H21" s="118" t="s">
        <v>26</v>
      </c>
      <c r="I21" s="118" t="s">
        <v>27</v>
      </c>
      <c r="J21" s="118" t="s">
        <v>28</v>
      </c>
      <c r="K21" s="118" t="s">
        <v>29</v>
      </c>
      <c r="L21" s="118" t="s">
        <v>30</v>
      </c>
      <c r="M21" s="118" t="s">
        <v>31</v>
      </c>
      <c r="N21" s="118" t="s">
        <v>32</v>
      </c>
      <c r="O21" s="119" t="s">
        <v>33</v>
      </c>
      <c r="P21" s="147"/>
      <c r="Q21" s="107" t="s">
        <v>20</v>
      </c>
      <c r="R21" s="108" t="s">
        <v>21</v>
      </c>
      <c r="S21" s="108" t="s">
        <v>22</v>
      </c>
      <c r="T21" s="108" t="s">
        <v>23</v>
      </c>
      <c r="U21" s="108" t="s">
        <v>24</v>
      </c>
      <c r="V21" s="108" t="s">
        <v>25</v>
      </c>
      <c r="W21" s="108" t="s">
        <v>26</v>
      </c>
      <c r="X21" s="108" t="s">
        <v>27</v>
      </c>
      <c r="Y21" s="108" t="s">
        <v>28</v>
      </c>
      <c r="Z21" s="108" t="s">
        <v>29</v>
      </c>
      <c r="AA21" s="108" t="s">
        <v>30</v>
      </c>
      <c r="AB21" s="108" t="s">
        <v>31</v>
      </c>
      <c r="AC21" s="108" t="s">
        <v>32</v>
      </c>
      <c r="AD21" s="146" t="s">
        <v>34</v>
      </c>
      <c r="AE21" s="146" t="s">
        <v>35</v>
      </c>
      <c r="AF21" s="1"/>
    </row>
    <row r="22" spans="1:32" ht="32.1" customHeight="1" x14ac:dyDescent="0.3">
      <c r="A22" s="143" t="s">
        <v>36</v>
      </c>
      <c r="B22" s="86"/>
      <c r="C22" s="84">
        <v>5429367</v>
      </c>
      <c r="D22" s="84"/>
      <c r="E22" s="84"/>
      <c r="F22" s="84">
        <v>500000</v>
      </c>
      <c r="G22" s="84"/>
      <c r="H22" s="84"/>
      <c r="I22" s="84"/>
      <c r="J22" s="84"/>
      <c r="K22" s="84"/>
      <c r="L22" s="84"/>
      <c r="M22" s="84"/>
      <c r="N22" s="84">
        <f>SUM(B22:M22)</f>
        <v>5929367</v>
      </c>
      <c r="O22" s="87"/>
      <c r="P22" s="143" t="s">
        <v>37</v>
      </c>
      <c r="Q22" s="109"/>
      <c r="R22" s="110">
        <v>638341000</v>
      </c>
      <c r="S22" s="110"/>
      <c r="T22" s="110"/>
      <c r="U22" s="110">
        <v>9936000</v>
      </c>
      <c r="V22" s="110">
        <v>78267000</v>
      </c>
      <c r="W22" s="110"/>
      <c r="X22" s="110"/>
      <c r="Y22" s="110"/>
      <c r="Z22" s="110"/>
      <c r="AA22" s="110"/>
      <c r="AB22" s="110"/>
      <c r="AC22" s="110">
        <f>SUM(Q22:AB22)</f>
        <v>726544000</v>
      </c>
      <c r="AE22" s="111"/>
      <c r="AF22" s="1"/>
    </row>
    <row r="23" spans="1:32" ht="32.1" customHeight="1" x14ac:dyDescent="0.3">
      <c r="A23" s="144" t="s">
        <v>38</v>
      </c>
      <c r="B23" s="83"/>
      <c r="C23" s="82"/>
      <c r="D23" s="82"/>
      <c r="E23" s="82">
        <v>5988383</v>
      </c>
      <c r="F23" s="82"/>
      <c r="G23" s="82"/>
      <c r="H23" s="82"/>
      <c r="I23" s="82"/>
      <c r="J23" s="82"/>
      <c r="K23" s="82"/>
      <c r="L23" s="82"/>
      <c r="M23" s="82"/>
      <c r="N23" s="82">
        <f>SUM(B23:M23)</f>
        <v>5988383</v>
      </c>
      <c r="O23" s="96" t="str">
        <f>IFERROR(N23/(SUMIF(B23:M23,"&gt;0",B22:M22))," ")</f>
        <v xml:space="preserve"> </v>
      </c>
      <c r="P23" s="144" t="s">
        <v>39</v>
      </c>
      <c r="Q23" s="83">
        <v>11962500</v>
      </c>
      <c r="R23" s="82"/>
      <c r="S23" s="82"/>
      <c r="T23" s="82"/>
      <c r="U23" s="82"/>
      <c r="V23" s="82"/>
      <c r="W23" s="82"/>
      <c r="X23" s="82"/>
      <c r="Y23" s="82"/>
      <c r="Z23" s="82"/>
      <c r="AA23" s="82"/>
      <c r="AB23" s="82"/>
      <c r="AC23" s="82">
        <f>SUM(Q23:AB23)</f>
        <v>11962500</v>
      </c>
      <c r="AD23" s="82">
        <f>AC23/SUM(Q22:AB22)</f>
        <v>1.6464935365235966E-2</v>
      </c>
      <c r="AE23" s="88">
        <f>AC23/AC22</f>
        <v>1.6464935365235966E-2</v>
      </c>
      <c r="AF23" s="1"/>
    </row>
    <row r="24" spans="1:32" ht="32.1" customHeight="1" x14ac:dyDescent="0.3">
      <c r="A24" s="144" t="s">
        <v>40</v>
      </c>
      <c r="B24" s="83">
        <f>61614393</f>
        <v>61614393</v>
      </c>
      <c r="C24" s="82"/>
      <c r="D24" s="82"/>
      <c r="E24" s="82"/>
      <c r="F24" s="82"/>
      <c r="G24" s="82"/>
      <c r="H24" s="82"/>
      <c r="I24" s="82"/>
      <c r="J24" s="82"/>
      <c r="K24" s="82"/>
      <c r="L24" s="82"/>
      <c r="M24" s="82"/>
      <c r="N24" s="82">
        <f>SUM(B24:M24)</f>
        <v>61614393</v>
      </c>
      <c r="O24" s="85"/>
      <c r="P24" s="144" t="s">
        <v>36</v>
      </c>
      <c r="Q24" s="83"/>
      <c r="R24" s="82">
        <v>7740930.9301543795</v>
      </c>
      <c r="S24" s="82">
        <v>58338430.930154376</v>
      </c>
      <c r="T24" s="82">
        <v>61878792.790463135</v>
      </c>
      <c r="U24" s="82">
        <v>63325457.840763487</v>
      </c>
      <c r="V24" s="82">
        <v>64052923.305840679</v>
      </c>
      <c r="W24" s="82">
        <v>79058423.305840671</v>
      </c>
      <c r="X24" s="82">
        <v>68396944.166149452</v>
      </c>
      <c r="Y24" s="82">
        <v>65326388.77091787</v>
      </c>
      <c r="Z24" s="82">
        <v>65053388.77091787</v>
      </c>
      <c r="AA24" s="82">
        <v>65053388.77091787</v>
      </c>
      <c r="AB24" s="82">
        <f>128323250-4320</f>
        <v>128318930</v>
      </c>
      <c r="AC24" s="82">
        <f>SUM(Q24:AB24)</f>
        <v>726543999.58211982</v>
      </c>
      <c r="AD24" s="82"/>
      <c r="AE24" s="112"/>
      <c r="AF24" s="1"/>
    </row>
    <row r="25" spans="1:32" ht="32.1" customHeight="1" thickBot="1" x14ac:dyDescent="0.35">
      <c r="A25" s="145" t="s">
        <v>41</v>
      </c>
      <c r="B25" s="120">
        <v>48614076</v>
      </c>
      <c r="C25" s="121"/>
      <c r="D25" s="121"/>
      <c r="E25" s="121"/>
      <c r="F25" s="121"/>
      <c r="G25" s="121"/>
      <c r="H25" s="121"/>
      <c r="I25" s="121"/>
      <c r="J25" s="121"/>
      <c r="K25" s="121"/>
      <c r="L25" s="121"/>
      <c r="M25" s="121"/>
      <c r="N25" s="121">
        <f>SUM(B25:M25)</f>
        <v>48614076</v>
      </c>
      <c r="O25" s="122">
        <f>IFERROR(N25/(SUMIF(B25:M25,"&gt;0",B24:M24))," ")</f>
        <v>0.78900519234199062</v>
      </c>
      <c r="P25" s="145" t="s">
        <v>41</v>
      </c>
      <c r="Q25" s="120">
        <v>0</v>
      </c>
      <c r="R25" s="121"/>
      <c r="S25" s="121"/>
      <c r="T25" s="121"/>
      <c r="U25" s="121"/>
      <c r="V25" s="121"/>
      <c r="W25" s="121"/>
      <c r="X25" s="121"/>
      <c r="Y25" s="121"/>
      <c r="Z25" s="121"/>
      <c r="AA25" s="121"/>
      <c r="AB25" s="121"/>
      <c r="AC25" s="121">
        <f>SUM(Q25:AB25)</f>
        <v>0</v>
      </c>
      <c r="AD25" s="121">
        <f>AC25/SUM(Q24:AB24)</f>
        <v>0</v>
      </c>
      <c r="AE25" s="123">
        <f>AC25/AC24</f>
        <v>0</v>
      </c>
      <c r="AF25" s="1"/>
    </row>
    <row r="26" spans="1:32" customFormat="1" ht="16.5" customHeight="1" thickBot="1" x14ac:dyDescent="0.35"/>
    <row r="27" spans="1:32" ht="33.9" customHeight="1" x14ac:dyDescent="0.3">
      <c r="A27" s="238" t="s">
        <v>42</v>
      </c>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40"/>
    </row>
    <row r="28" spans="1:32" ht="15" customHeight="1" x14ac:dyDescent="0.3">
      <c r="A28" s="214" t="s">
        <v>43</v>
      </c>
      <c r="B28" s="216" t="s">
        <v>44</v>
      </c>
      <c r="C28" s="216"/>
      <c r="D28" s="216" t="s">
        <v>45</v>
      </c>
      <c r="E28" s="216"/>
      <c r="F28" s="216"/>
      <c r="G28" s="216"/>
      <c r="H28" s="216"/>
      <c r="I28" s="216"/>
      <c r="J28" s="216"/>
      <c r="K28" s="216"/>
      <c r="L28" s="216"/>
      <c r="M28" s="216"/>
      <c r="N28" s="216"/>
      <c r="O28" s="216"/>
      <c r="P28" s="216" t="s">
        <v>32</v>
      </c>
      <c r="Q28" s="216" t="s">
        <v>46</v>
      </c>
      <c r="R28" s="216"/>
      <c r="S28" s="216"/>
      <c r="T28" s="216"/>
      <c r="U28" s="216"/>
      <c r="V28" s="216"/>
      <c r="W28" s="216"/>
      <c r="X28" s="216"/>
      <c r="Y28" s="216" t="s">
        <v>47</v>
      </c>
      <c r="Z28" s="216"/>
      <c r="AA28" s="216"/>
      <c r="AB28" s="216"/>
      <c r="AC28" s="216"/>
      <c r="AD28" s="216"/>
      <c r="AE28" s="241"/>
    </row>
    <row r="29" spans="1:32" ht="27" customHeight="1" x14ac:dyDescent="0.3">
      <c r="A29" s="214"/>
      <c r="B29" s="216"/>
      <c r="C29" s="216"/>
      <c r="D29" s="103" t="s">
        <v>20</v>
      </c>
      <c r="E29" s="103" t="s">
        <v>21</v>
      </c>
      <c r="F29" s="103" t="s">
        <v>22</v>
      </c>
      <c r="G29" s="103" t="s">
        <v>23</v>
      </c>
      <c r="H29" s="103" t="s">
        <v>24</v>
      </c>
      <c r="I29" s="103" t="s">
        <v>25</v>
      </c>
      <c r="J29" s="103" t="s">
        <v>26</v>
      </c>
      <c r="K29" s="103" t="s">
        <v>27</v>
      </c>
      <c r="L29" s="103" t="s">
        <v>28</v>
      </c>
      <c r="M29" s="103" t="s">
        <v>29</v>
      </c>
      <c r="N29" s="103" t="s">
        <v>30</v>
      </c>
      <c r="O29" s="103" t="s">
        <v>31</v>
      </c>
      <c r="P29" s="216"/>
      <c r="Q29" s="216"/>
      <c r="R29" s="216"/>
      <c r="S29" s="216"/>
      <c r="T29" s="216"/>
      <c r="U29" s="216"/>
      <c r="V29" s="216"/>
      <c r="W29" s="216"/>
      <c r="X29" s="216"/>
      <c r="Y29" s="216"/>
      <c r="Z29" s="216"/>
      <c r="AA29" s="216"/>
      <c r="AB29" s="216"/>
      <c r="AC29" s="216"/>
      <c r="AD29" s="216"/>
      <c r="AE29" s="241"/>
    </row>
    <row r="30" spans="1:32" ht="61.95" customHeight="1" thickBot="1" x14ac:dyDescent="0.35">
      <c r="A30" s="113" t="s">
        <v>364</v>
      </c>
      <c r="B30" s="315"/>
      <c r="C30" s="315"/>
      <c r="D30" s="106"/>
      <c r="E30" s="106"/>
      <c r="F30" s="106"/>
      <c r="G30" s="106"/>
      <c r="H30" s="106"/>
      <c r="I30" s="106"/>
      <c r="J30" s="106"/>
      <c r="K30" s="106"/>
      <c r="L30" s="106"/>
      <c r="M30" s="106"/>
      <c r="N30" s="106"/>
      <c r="O30" s="106"/>
      <c r="P30" s="114">
        <f>SUM(D30:O30)</f>
        <v>0</v>
      </c>
      <c r="Q30" s="306" t="s">
        <v>48</v>
      </c>
      <c r="R30" s="306"/>
      <c r="S30" s="306"/>
      <c r="T30" s="306"/>
      <c r="U30" s="306"/>
      <c r="V30" s="306"/>
      <c r="W30" s="306"/>
      <c r="X30" s="306"/>
      <c r="Y30" s="306" t="s">
        <v>520</v>
      </c>
      <c r="Z30" s="306"/>
      <c r="AA30" s="306"/>
      <c r="AB30" s="306"/>
      <c r="AC30" s="306"/>
      <c r="AD30" s="306"/>
      <c r="AE30" s="307"/>
    </row>
    <row r="31" spans="1:32" ht="12" customHeight="1" thickBot="1" x14ac:dyDescent="0.35">
      <c r="A31" s="124"/>
      <c r="B31" s="125"/>
      <c r="C31" s="125"/>
      <c r="D31" s="9"/>
      <c r="E31" s="9"/>
      <c r="F31" s="9"/>
      <c r="G31" s="9"/>
      <c r="H31" s="9"/>
      <c r="I31" s="9"/>
      <c r="J31" s="9"/>
      <c r="K31" s="9"/>
      <c r="L31" s="9"/>
      <c r="M31" s="9"/>
      <c r="N31" s="9"/>
      <c r="O31" s="9"/>
      <c r="P31" s="126"/>
      <c r="Q31" s="127"/>
      <c r="R31" s="127"/>
      <c r="S31" s="127"/>
      <c r="T31" s="127"/>
      <c r="U31" s="127"/>
      <c r="V31" s="127"/>
      <c r="W31" s="127"/>
      <c r="X31" s="127"/>
      <c r="Y31" s="127"/>
      <c r="Z31" s="127"/>
      <c r="AA31" s="127"/>
      <c r="AB31" s="127"/>
      <c r="AC31" s="127"/>
      <c r="AD31" s="127"/>
      <c r="AE31" s="128"/>
    </row>
    <row r="32" spans="1:32" ht="45" customHeight="1" x14ac:dyDescent="0.3">
      <c r="A32" s="217" t="s">
        <v>50</v>
      </c>
      <c r="B32" s="218"/>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9"/>
    </row>
    <row r="33" spans="1:41" ht="23.1" customHeight="1" x14ac:dyDescent="0.3">
      <c r="A33" s="214" t="s">
        <v>51</v>
      </c>
      <c r="B33" s="216" t="s">
        <v>52</v>
      </c>
      <c r="C33" s="216" t="s">
        <v>44</v>
      </c>
      <c r="D33" s="216" t="s">
        <v>53</v>
      </c>
      <c r="E33" s="216"/>
      <c r="F33" s="216"/>
      <c r="G33" s="216"/>
      <c r="H33" s="216"/>
      <c r="I33" s="216"/>
      <c r="J33" s="216"/>
      <c r="K33" s="216"/>
      <c r="L33" s="216"/>
      <c r="M33" s="216"/>
      <c r="N33" s="216"/>
      <c r="O33" s="216"/>
      <c r="P33" s="216"/>
      <c r="Q33" s="216" t="s">
        <v>54</v>
      </c>
      <c r="R33" s="216"/>
      <c r="S33" s="216"/>
      <c r="T33" s="216"/>
      <c r="U33" s="216"/>
      <c r="V33" s="216"/>
      <c r="W33" s="216"/>
      <c r="X33" s="216"/>
      <c r="Y33" s="216"/>
      <c r="Z33" s="216"/>
      <c r="AA33" s="216"/>
      <c r="AB33" s="216"/>
      <c r="AC33" s="216"/>
      <c r="AD33" s="216"/>
      <c r="AE33" s="241"/>
      <c r="AG33" s="21"/>
      <c r="AH33" s="21"/>
      <c r="AI33" s="21"/>
      <c r="AJ33" s="21"/>
      <c r="AK33" s="21"/>
      <c r="AL33" s="21"/>
      <c r="AM33" s="21"/>
      <c r="AN33" s="21"/>
      <c r="AO33" s="21"/>
    </row>
    <row r="34" spans="1:41" ht="27" customHeight="1" x14ac:dyDescent="0.3">
      <c r="A34" s="214"/>
      <c r="B34" s="216"/>
      <c r="C34" s="242"/>
      <c r="D34" s="103" t="s">
        <v>20</v>
      </c>
      <c r="E34" s="103" t="s">
        <v>21</v>
      </c>
      <c r="F34" s="103" t="s">
        <v>22</v>
      </c>
      <c r="G34" s="103" t="s">
        <v>23</v>
      </c>
      <c r="H34" s="103" t="s">
        <v>24</v>
      </c>
      <c r="I34" s="103" t="s">
        <v>25</v>
      </c>
      <c r="J34" s="103" t="s">
        <v>26</v>
      </c>
      <c r="K34" s="103" t="s">
        <v>27</v>
      </c>
      <c r="L34" s="103" t="s">
        <v>28</v>
      </c>
      <c r="M34" s="103" t="s">
        <v>29</v>
      </c>
      <c r="N34" s="103" t="s">
        <v>30</v>
      </c>
      <c r="O34" s="103" t="s">
        <v>31</v>
      </c>
      <c r="P34" s="103" t="s">
        <v>32</v>
      </c>
      <c r="Q34" s="194" t="s">
        <v>55</v>
      </c>
      <c r="R34" s="195"/>
      <c r="S34" s="195"/>
      <c r="T34" s="220"/>
      <c r="U34" s="216" t="s">
        <v>56</v>
      </c>
      <c r="V34" s="216"/>
      <c r="W34" s="216"/>
      <c r="X34" s="216"/>
      <c r="Y34" s="216" t="s">
        <v>57</v>
      </c>
      <c r="Z34" s="216"/>
      <c r="AA34" s="216"/>
      <c r="AB34" s="216"/>
      <c r="AC34" s="216" t="s">
        <v>58</v>
      </c>
      <c r="AD34" s="216"/>
      <c r="AE34" s="241"/>
      <c r="AG34" s="21"/>
      <c r="AH34" s="21"/>
      <c r="AI34" s="21"/>
      <c r="AJ34" s="21"/>
      <c r="AK34" s="21"/>
      <c r="AL34" s="21"/>
      <c r="AM34" s="21"/>
      <c r="AN34" s="21"/>
      <c r="AO34" s="21"/>
    </row>
    <row r="35" spans="1:41" ht="45" customHeight="1" x14ac:dyDescent="0.3">
      <c r="A35" s="209" t="s">
        <v>364</v>
      </c>
      <c r="B35" s="340">
        <v>20</v>
      </c>
      <c r="C35" s="23" t="s">
        <v>59</v>
      </c>
      <c r="D35" s="22"/>
      <c r="E35" s="22"/>
      <c r="F35" s="22"/>
      <c r="G35" s="22"/>
      <c r="H35" s="22"/>
      <c r="I35" s="22"/>
      <c r="J35" s="22"/>
      <c r="K35" s="22"/>
      <c r="L35" s="22"/>
      <c r="M35" s="22"/>
      <c r="N35" s="22"/>
      <c r="O35" s="22"/>
      <c r="P35" s="97">
        <f>SUM(D35:O35)</f>
        <v>0</v>
      </c>
      <c r="Q35" s="342" t="s">
        <v>450</v>
      </c>
      <c r="R35" s="343"/>
      <c r="S35" s="343"/>
      <c r="T35" s="344"/>
      <c r="U35" s="348" t="s">
        <v>451</v>
      </c>
      <c r="V35" s="348"/>
      <c r="W35" s="348"/>
      <c r="X35" s="348"/>
      <c r="Y35" s="348" t="s">
        <v>452</v>
      </c>
      <c r="Z35" s="348"/>
      <c r="AA35" s="348"/>
      <c r="AB35" s="348"/>
      <c r="AC35" s="348" t="s">
        <v>453</v>
      </c>
      <c r="AD35" s="348"/>
      <c r="AE35" s="350"/>
      <c r="AG35" s="21"/>
      <c r="AH35" s="21"/>
      <c r="AI35" s="21"/>
      <c r="AJ35" s="21"/>
      <c r="AK35" s="21"/>
      <c r="AL35" s="21"/>
      <c r="AM35" s="21"/>
      <c r="AN35" s="21"/>
      <c r="AO35" s="21"/>
    </row>
    <row r="36" spans="1:41" ht="45" customHeight="1" thickBot="1" x14ac:dyDescent="0.35">
      <c r="A36" s="210"/>
      <c r="B36" s="341"/>
      <c r="C36" s="24" t="s">
        <v>60</v>
      </c>
      <c r="D36" s="25"/>
      <c r="E36" s="25"/>
      <c r="F36" s="25"/>
      <c r="G36" s="26"/>
      <c r="H36" s="26"/>
      <c r="I36" s="26"/>
      <c r="J36" s="26"/>
      <c r="K36" s="26"/>
      <c r="L36" s="26"/>
      <c r="M36" s="26"/>
      <c r="N36" s="26"/>
      <c r="O36" s="26"/>
      <c r="P36" s="73">
        <f>SUM(D36:O36)</f>
        <v>0</v>
      </c>
      <c r="Q36" s="345"/>
      <c r="R36" s="346"/>
      <c r="S36" s="346"/>
      <c r="T36" s="347"/>
      <c r="U36" s="349"/>
      <c r="V36" s="349"/>
      <c r="W36" s="349"/>
      <c r="X36" s="349"/>
      <c r="Y36" s="349"/>
      <c r="Z36" s="349"/>
      <c r="AA36" s="349"/>
      <c r="AB36" s="349"/>
      <c r="AC36" s="349"/>
      <c r="AD36" s="349"/>
      <c r="AE36" s="351"/>
      <c r="AG36" s="21"/>
      <c r="AH36" s="21"/>
      <c r="AI36" s="21"/>
      <c r="AJ36" s="21"/>
      <c r="AK36" s="21"/>
      <c r="AL36" s="21"/>
      <c r="AM36" s="21"/>
      <c r="AN36" s="21"/>
      <c r="AO36" s="21"/>
    </row>
    <row r="37" spans="1:41" customFormat="1" ht="17.25" customHeight="1" thickBot="1" x14ac:dyDescent="0.35"/>
    <row r="38" spans="1:41" ht="45" customHeight="1" thickBot="1" x14ac:dyDescent="0.35">
      <c r="A38" s="217" t="s">
        <v>61</v>
      </c>
      <c r="B38" s="218"/>
      <c r="C38" s="218"/>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9"/>
      <c r="AG38" s="21"/>
      <c r="AH38" s="21"/>
      <c r="AI38" s="21"/>
      <c r="AJ38" s="21"/>
      <c r="AK38" s="21"/>
      <c r="AL38" s="21"/>
      <c r="AM38" s="21"/>
      <c r="AN38" s="21"/>
      <c r="AO38" s="21"/>
    </row>
    <row r="39" spans="1:41" ht="26.1" customHeight="1" x14ac:dyDescent="0.3">
      <c r="A39" s="213" t="s">
        <v>62</v>
      </c>
      <c r="B39" s="215" t="s">
        <v>63</v>
      </c>
      <c r="C39" s="221" t="s">
        <v>64</v>
      </c>
      <c r="D39" s="223" t="s">
        <v>65</v>
      </c>
      <c r="E39" s="224"/>
      <c r="F39" s="224"/>
      <c r="G39" s="224"/>
      <c r="H39" s="224"/>
      <c r="I39" s="224"/>
      <c r="J39" s="224"/>
      <c r="K39" s="224"/>
      <c r="L39" s="224"/>
      <c r="M39" s="224"/>
      <c r="N39" s="224"/>
      <c r="O39" s="224"/>
      <c r="P39" s="225"/>
      <c r="Q39" s="215" t="s">
        <v>66</v>
      </c>
      <c r="R39" s="215"/>
      <c r="S39" s="215"/>
      <c r="T39" s="215"/>
      <c r="U39" s="215"/>
      <c r="V39" s="215"/>
      <c r="W39" s="215"/>
      <c r="X39" s="215"/>
      <c r="Y39" s="215"/>
      <c r="Z39" s="215"/>
      <c r="AA39" s="215"/>
      <c r="AB39" s="215"/>
      <c r="AC39" s="215"/>
      <c r="AD39" s="215"/>
      <c r="AE39" s="237"/>
      <c r="AG39" s="21"/>
      <c r="AH39" s="21"/>
      <c r="AI39" s="21"/>
      <c r="AJ39" s="21"/>
      <c r="AK39" s="21"/>
      <c r="AL39" s="21"/>
      <c r="AM39" s="21"/>
      <c r="AN39" s="21"/>
      <c r="AO39" s="21"/>
    </row>
    <row r="40" spans="1:41" ht="26.1" customHeight="1" x14ac:dyDescent="0.3">
      <c r="A40" s="214"/>
      <c r="B40" s="216"/>
      <c r="C40" s="222"/>
      <c r="D40" s="103" t="s">
        <v>67</v>
      </c>
      <c r="E40" s="103" t="s">
        <v>68</v>
      </c>
      <c r="F40" s="103" t="s">
        <v>69</v>
      </c>
      <c r="G40" s="103" t="s">
        <v>70</v>
      </c>
      <c r="H40" s="103" t="s">
        <v>71</v>
      </c>
      <c r="I40" s="103" t="s">
        <v>72</v>
      </c>
      <c r="J40" s="103" t="s">
        <v>73</v>
      </c>
      <c r="K40" s="103" t="s">
        <v>74</v>
      </c>
      <c r="L40" s="103" t="s">
        <v>75</v>
      </c>
      <c r="M40" s="103" t="s">
        <v>76</v>
      </c>
      <c r="N40" s="103" t="s">
        <v>77</v>
      </c>
      <c r="O40" s="103" t="s">
        <v>78</v>
      </c>
      <c r="P40" s="103" t="s">
        <v>79</v>
      </c>
      <c r="Q40" s="194" t="s">
        <v>80</v>
      </c>
      <c r="R40" s="195"/>
      <c r="S40" s="195"/>
      <c r="T40" s="195"/>
      <c r="U40" s="195"/>
      <c r="V40" s="195"/>
      <c r="W40" s="195"/>
      <c r="X40" s="220"/>
      <c r="Y40" s="194" t="s">
        <v>81</v>
      </c>
      <c r="Z40" s="195"/>
      <c r="AA40" s="195"/>
      <c r="AB40" s="195"/>
      <c r="AC40" s="195"/>
      <c r="AD40" s="195"/>
      <c r="AE40" s="196"/>
      <c r="AG40" s="27"/>
      <c r="AH40" s="27"/>
      <c r="AI40" s="27"/>
      <c r="AJ40" s="27"/>
      <c r="AK40" s="27"/>
      <c r="AL40" s="27"/>
      <c r="AM40" s="27"/>
      <c r="AN40" s="27"/>
      <c r="AO40" s="27"/>
    </row>
    <row r="41" spans="1:41" ht="53.4" customHeight="1" x14ac:dyDescent="0.3">
      <c r="A41" s="339" t="s">
        <v>365</v>
      </c>
      <c r="B41" s="205">
        <v>2</v>
      </c>
      <c r="C41" s="31" t="s">
        <v>59</v>
      </c>
      <c r="D41" s="32">
        <v>0.02</v>
      </c>
      <c r="E41" s="32">
        <v>0.1</v>
      </c>
      <c r="F41" s="32">
        <v>0.13</v>
      </c>
      <c r="G41" s="32">
        <v>0.25</v>
      </c>
      <c r="H41" s="32">
        <v>0.25</v>
      </c>
      <c r="I41" s="32">
        <v>0.25</v>
      </c>
      <c r="J41" s="32"/>
      <c r="K41" s="32"/>
      <c r="L41" s="32"/>
      <c r="M41" s="32"/>
      <c r="N41" s="32"/>
      <c r="O41" s="32"/>
      <c r="P41" s="115">
        <f>SUM(D41:O41)</f>
        <v>1</v>
      </c>
      <c r="Q41" s="326" t="s">
        <v>454</v>
      </c>
      <c r="R41" s="327"/>
      <c r="S41" s="327"/>
      <c r="T41" s="327"/>
      <c r="U41" s="327"/>
      <c r="V41" s="327"/>
      <c r="W41" s="327"/>
      <c r="X41" s="328"/>
      <c r="Y41" s="197" t="s">
        <v>455</v>
      </c>
      <c r="Z41" s="198"/>
      <c r="AA41" s="198"/>
      <c r="AB41" s="198"/>
      <c r="AC41" s="198"/>
      <c r="AD41" s="198"/>
      <c r="AE41" s="199"/>
      <c r="AG41" s="27"/>
      <c r="AH41" s="27"/>
      <c r="AI41" s="27"/>
      <c r="AJ41" s="27"/>
      <c r="AK41" s="27"/>
      <c r="AL41" s="27"/>
      <c r="AM41" s="27"/>
      <c r="AN41" s="27"/>
      <c r="AO41" s="27"/>
    </row>
    <row r="42" spans="1:41" ht="53.4" customHeight="1" x14ac:dyDescent="0.3">
      <c r="A42" s="339"/>
      <c r="B42" s="205"/>
      <c r="C42" s="29" t="s">
        <v>60</v>
      </c>
      <c r="D42" s="30">
        <v>0.02</v>
      </c>
      <c r="E42" s="30"/>
      <c r="F42" s="30"/>
      <c r="G42" s="30"/>
      <c r="H42" s="30"/>
      <c r="I42" s="30"/>
      <c r="J42" s="30"/>
      <c r="K42" s="30"/>
      <c r="L42" s="30"/>
      <c r="M42" s="30"/>
      <c r="N42" s="30"/>
      <c r="O42" s="30"/>
      <c r="P42" s="115">
        <f t="shared" ref="P42" si="0">SUM(D42:O42)</f>
        <v>0.02</v>
      </c>
      <c r="Q42" s="329"/>
      <c r="R42" s="330"/>
      <c r="S42" s="330"/>
      <c r="T42" s="330"/>
      <c r="U42" s="330"/>
      <c r="V42" s="330"/>
      <c r="W42" s="330"/>
      <c r="X42" s="331"/>
      <c r="Y42" s="200"/>
      <c r="Z42" s="201"/>
      <c r="AA42" s="201"/>
      <c r="AB42" s="201"/>
      <c r="AC42" s="201"/>
      <c r="AD42" s="201"/>
      <c r="AE42" s="202"/>
      <c r="AG42" s="27"/>
      <c r="AH42" s="27"/>
      <c r="AI42" s="27"/>
      <c r="AJ42" s="27"/>
      <c r="AK42" s="27"/>
      <c r="AL42" s="27"/>
      <c r="AM42" s="27"/>
      <c r="AN42" s="27"/>
      <c r="AO42" s="27"/>
    </row>
    <row r="43" spans="1:41" ht="53.4" customHeight="1" x14ac:dyDescent="0.3">
      <c r="A43" s="339" t="s">
        <v>366</v>
      </c>
      <c r="B43" s="205">
        <v>2</v>
      </c>
      <c r="C43" s="31" t="s">
        <v>59</v>
      </c>
      <c r="D43" s="32">
        <v>0</v>
      </c>
      <c r="E43" s="32">
        <v>0.1</v>
      </c>
      <c r="F43" s="32">
        <v>0.15</v>
      </c>
      <c r="G43" s="32">
        <v>0.25</v>
      </c>
      <c r="H43" s="32">
        <v>0.25</v>
      </c>
      <c r="I43" s="32">
        <v>0.25</v>
      </c>
      <c r="J43" s="32"/>
      <c r="K43" s="32"/>
      <c r="L43" s="32"/>
      <c r="M43" s="32"/>
      <c r="N43" s="32"/>
      <c r="O43" s="32"/>
      <c r="P43" s="115">
        <f>SUM(D43:O43)</f>
        <v>1</v>
      </c>
      <c r="Q43" s="326" t="s">
        <v>456</v>
      </c>
      <c r="R43" s="327"/>
      <c r="S43" s="327"/>
      <c r="T43" s="327"/>
      <c r="U43" s="327"/>
      <c r="V43" s="327"/>
      <c r="W43" s="327"/>
      <c r="X43" s="328"/>
      <c r="Y43" s="188" t="s">
        <v>447</v>
      </c>
      <c r="Z43" s="189"/>
      <c r="AA43" s="189"/>
      <c r="AB43" s="189"/>
      <c r="AC43" s="189"/>
      <c r="AD43" s="189"/>
      <c r="AE43" s="190"/>
      <c r="AG43" s="27"/>
      <c r="AH43" s="27"/>
      <c r="AI43" s="27"/>
      <c r="AJ43" s="27"/>
      <c r="AK43" s="27"/>
      <c r="AL43" s="27"/>
      <c r="AM43" s="27"/>
      <c r="AN43" s="27"/>
      <c r="AO43" s="27"/>
    </row>
    <row r="44" spans="1:41" ht="53.4" customHeight="1" x14ac:dyDescent="0.3">
      <c r="A44" s="339"/>
      <c r="B44" s="205"/>
      <c r="C44" s="29" t="s">
        <v>60</v>
      </c>
      <c r="D44" s="30">
        <v>0</v>
      </c>
      <c r="E44" s="30"/>
      <c r="F44" s="30"/>
      <c r="G44" s="30"/>
      <c r="H44" s="30"/>
      <c r="I44" s="30"/>
      <c r="J44" s="30"/>
      <c r="K44" s="30"/>
      <c r="L44" s="30"/>
      <c r="M44" s="30"/>
      <c r="N44" s="30"/>
      <c r="O44" s="30"/>
      <c r="P44" s="115">
        <f t="shared" ref="P44:P60" si="1">SUM(D44:O44)</f>
        <v>0</v>
      </c>
      <c r="Q44" s="329"/>
      <c r="R44" s="330"/>
      <c r="S44" s="330"/>
      <c r="T44" s="330"/>
      <c r="U44" s="330"/>
      <c r="V44" s="330"/>
      <c r="W44" s="330"/>
      <c r="X44" s="331"/>
      <c r="Y44" s="191"/>
      <c r="Z44" s="192"/>
      <c r="AA44" s="192"/>
      <c r="AB44" s="192"/>
      <c r="AC44" s="192"/>
      <c r="AD44" s="192"/>
      <c r="AE44" s="193"/>
      <c r="AG44" s="27"/>
      <c r="AH44" s="27"/>
      <c r="AI44" s="27"/>
      <c r="AJ44" s="27"/>
      <c r="AK44" s="27"/>
      <c r="AL44" s="27"/>
      <c r="AM44" s="27"/>
      <c r="AN44" s="27"/>
      <c r="AO44" s="27"/>
    </row>
    <row r="45" spans="1:41" ht="53.4" customHeight="1" x14ac:dyDescent="0.3">
      <c r="A45" s="332" t="s">
        <v>367</v>
      </c>
      <c r="B45" s="205">
        <v>2</v>
      </c>
      <c r="C45" s="31" t="s">
        <v>59</v>
      </c>
      <c r="D45" s="32">
        <v>0.02</v>
      </c>
      <c r="E45" s="32">
        <v>0.1</v>
      </c>
      <c r="F45" s="32">
        <v>0.13</v>
      </c>
      <c r="G45" s="32">
        <v>0.25</v>
      </c>
      <c r="H45" s="32">
        <v>0.25</v>
      </c>
      <c r="I45" s="32">
        <v>0.25</v>
      </c>
      <c r="J45" s="32"/>
      <c r="K45" s="32"/>
      <c r="L45" s="32"/>
      <c r="M45" s="32"/>
      <c r="N45" s="32"/>
      <c r="O45" s="32"/>
      <c r="P45" s="115">
        <f>SUM(D45:O45)</f>
        <v>1</v>
      </c>
      <c r="Q45" s="326" t="s">
        <v>457</v>
      </c>
      <c r="R45" s="327"/>
      <c r="S45" s="327"/>
      <c r="T45" s="327"/>
      <c r="U45" s="327"/>
      <c r="V45" s="327"/>
      <c r="W45" s="327"/>
      <c r="X45" s="328"/>
      <c r="Y45" s="197" t="s">
        <v>458</v>
      </c>
      <c r="Z45" s="198"/>
      <c r="AA45" s="198"/>
      <c r="AB45" s="198"/>
      <c r="AC45" s="198"/>
      <c r="AD45" s="198"/>
      <c r="AE45" s="199"/>
      <c r="AG45" s="27"/>
      <c r="AH45" s="27"/>
      <c r="AI45" s="27"/>
      <c r="AJ45" s="27"/>
      <c r="AK45" s="27"/>
      <c r="AL45" s="27"/>
      <c r="AM45" s="27"/>
      <c r="AN45" s="27"/>
      <c r="AO45" s="27"/>
    </row>
    <row r="46" spans="1:41" ht="53.4" customHeight="1" x14ac:dyDescent="0.3">
      <c r="A46" s="333"/>
      <c r="B46" s="205"/>
      <c r="C46" s="29" t="s">
        <v>60</v>
      </c>
      <c r="D46" s="30">
        <v>0.02</v>
      </c>
      <c r="E46" s="30"/>
      <c r="F46" s="30"/>
      <c r="G46" s="30"/>
      <c r="H46" s="30"/>
      <c r="I46" s="30"/>
      <c r="J46" s="30"/>
      <c r="K46" s="30"/>
      <c r="L46" s="30"/>
      <c r="M46" s="30"/>
      <c r="N46" s="30"/>
      <c r="O46" s="30"/>
      <c r="P46" s="115">
        <f t="shared" si="1"/>
        <v>0.02</v>
      </c>
      <c r="Q46" s="329"/>
      <c r="R46" s="330"/>
      <c r="S46" s="330"/>
      <c r="T46" s="330"/>
      <c r="U46" s="330"/>
      <c r="V46" s="330"/>
      <c r="W46" s="330"/>
      <c r="X46" s="331"/>
      <c r="Y46" s="200"/>
      <c r="Z46" s="201"/>
      <c r="AA46" s="201"/>
      <c r="AB46" s="201"/>
      <c r="AC46" s="201"/>
      <c r="AD46" s="201"/>
      <c r="AE46" s="202"/>
      <c r="AG46" s="27"/>
      <c r="AH46" s="27"/>
      <c r="AI46" s="27"/>
      <c r="AJ46" s="27"/>
      <c r="AK46" s="27"/>
      <c r="AL46" s="27"/>
      <c r="AM46" s="27"/>
      <c r="AN46" s="27"/>
      <c r="AO46" s="27"/>
    </row>
    <row r="47" spans="1:41" ht="53.4" customHeight="1" x14ac:dyDescent="0.3">
      <c r="A47" s="332" t="s">
        <v>368</v>
      </c>
      <c r="B47" s="323">
        <v>2</v>
      </c>
      <c r="C47" s="149" t="s">
        <v>59</v>
      </c>
      <c r="D47" s="151">
        <v>0.01</v>
      </c>
      <c r="E47" s="151">
        <v>0.15</v>
      </c>
      <c r="F47" s="151">
        <v>0.2</v>
      </c>
      <c r="G47" s="151">
        <v>0.15</v>
      </c>
      <c r="H47" s="151">
        <v>0.25</v>
      </c>
      <c r="I47" s="151">
        <v>0.24</v>
      </c>
      <c r="J47" s="32"/>
      <c r="K47" s="32"/>
      <c r="L47" s="32"/>
      <c r="M47" s="32"/>
      <c r="N47" s="32"/>
      <c r="O47" s="32"/>
      <c r="P47" s="115">
        <f>SUM(D47:O47)</f>
        <v>1</v>
      </c>
      <c r="Q47" s="326" t="s">
        <v>459</v>
      </c>
      <c r="R47" s="334"/>
      <c r="S47" s="334"/>
      <c r="T47" s="334"/>
      <c r="U47" s="334"/>
      <c r="V47" s="334"/>
      <c r="W47" s="334"/>
      <c r="X47" s="335"/>
      <c r="Y47" s="197" t="s">
        <v>460</v>
      </c>
      <c r="Z47" s="198"/>
      <c r="AA47" s="198"/>
      <c r="AB47" s="198"/>
      <c r="AC47" s="198"/>
      <c r="AD47" s="198"/>
      <c r="AE47" s="199"/>
      <c r="AG47" s="27"/>
      <c r="AH47" s="27"/>
      <c r="AI47" s="27"/>
      <c r="AJ47" s="27"/>
      <c r="AK47" s="27"/>
      <c r="AL47" s="27"/>
      <c r="AM47" s="27"/>
      <c r="AN47" s="27"/>
      <c r="AO47" s="27"/>
    </row>
    <row r="48" spans="1:41" ht="53.4" customHeight="1" x14ac:dyDescent="0.3">
      <c r="A48" s="333"/>
      <c r="B48" s="324"/>
      <c r="C48" s="29" t="s">
        <v>60</v>
      </c>
      <c r="D48" s="30">
        <v>0.01</v>
      </c>
      <c r="E48" s="30"/>
      <c r="F48" s="30"/>
      <c r="G48" s="30"/>
      <c r="H48" s="30"/>
      <c r="I48" s="30"/>
      <c r="J48" s="30"/>
      <c r="K48" s="30"/>
      <c r="L48" s="30"/>
      <c r="M48" s="30"/>
      <c r="N48" s="30"/>
      <c r="O48" s="30"/>
      <c r="P48" s="115">
        <f t="shared" si="1"/>
        <v>0.01</v>
      </c>
      <c r="Q48" s="336"/>
      <c r="R48" s="337"/>
      <c r="S48" s="337"/>
      <c r="T48" s="337"/>
      <c r="U48" s="337"/>
      <c r="V48" s="337"/>
      <c r="W48" s="337"/>
      <c r="X48" s="338"/>
      <c r="Y48" s="200"/>
      <c r="Z48" s="201"/>
      <c r="AA48" s="201"/>
      <c r="AB48" s="201"/>
      <c r="AC48" s="201"/>
      <c r="AD48" s="201"/>
      <c r="AE48" s="202"/>
      <c r="AG48" s="27"/>
      <c r="AH48" s="27"/>
      <c r="AI48" s="27"/>
      <c r="AJ48" s="27"/>
      <c r="AK48" s="27"/>
      <c r="AL48" s="27"/>
      <c r="AM48" s="27"/>
      <c r="AN48" s="27"/>
      <c r="AO48" s="27"/>
    </row>
    <row r="49" spans="1:41" ht="53.4" customHeight="1" x14ac:dyDescent="0.3">
      <c r="A49" s="332" t="s">
        <v>369</v>
      </c>
      <c r="B49" s="323">
        <v>2</v>
      </c>
      <c r="C49" s="149" t="s">
        <v>59</v>
      </c>
      <c r="D49" s="151">
        <v>0</v>
      </c>
      <c r="E49" s="151">
        <v>0.15</v>
      </c>
      <c r="F49" s="151">
        <v>0.2</v>
      </c>
      <c r="G49" s="151">
        <v>0.15</v>
      </c>
      <c r="H49" s="151">
        <v>0.25</v>
      </c>
      <c r="I49" s="151">
        <v>0.25</v>
      </c>
      <c r="J49" s="32"/>
      <c r="K49" s="32"/>
      <c r="L49" s="32"/>
      <c r="M49" s="32"/>
      <c r="N49" s="32"/>
      <c r="O49" s="32"/>
      <c r="P49" s="115">
        <f t="shared" si="1"/>
        <v>1</v>
      </c>
      <c r="Q49" s="326" t="s">
        <v>456</v>
      </c>
      <c r="R49" s="327"/>
      <c r="S49" s="327"/>
      <c r="T49" s="327"/>
      <c r="U49" s="327"/>
      <c r="V49" s="327"/>
      <c r="W49" s="327"/>
      <c r="X49" s="328"/>
      <c r="Y49" s="188" t="s">
        <v>447</v>
      </c>
      <c r="Z49" s="189"/>
      <c r="AA49" s="189"/>
      <c r="AB49" s="189"/>
      <c r="AC49" s="189"/>
      <c r="AD49" s="189"/>
      <c r="AE49" s="190"/>
      <c r="AG49" s="28"/>
      <c r="AH49" s="28"/>
      <c r="AI49" s="28"/>
      <c r="AJ49" s="28"/>
      <c r="AK49" s="28"/>
      <c r="AL49" s="28"/>
      <c r="AM49" s="28"/>
      <c r="AN49" s="28"/>
      <c r="AO49" s="28"/>
    </row>
    <row r="50" spans="1:41" ht="53.4" customHeight="1" x14ac:dyDescent="0.3">
      <c r="A50" s="333"/>
      <c r="B50" s="324"/>
      <c r="C50" s="29" t="s">
        <v>60</v>
      </c>
      <c r="D50" s="30">
        <v>0</v>
      </c>
      <c r="E50" s="30"/>
      <c r="F50" s="30"/>
      <c r="G50" s="30"/>
      <c r="H50" s="30"/>
      <c r="I50" s="30"/>
      <c r="J50" s="30"/>
      <c r="K50" s="30"/>
      <c r="L50" s="30"/>
      <c r="M50" s="30"/>
      <c r="N50" s="30"/>
      <c r="O50" s="30"/>
      <c r="P50" s="115">
        <f t="shared" si="1"/>
        <v>0</v>
      </c>
      <c r="Q50" s="329"/>
      <c r="R50" s="330"/>
      <c r="S50" s="330"/>
      <c r="T50" s="330"/>
      <c r="U50" s="330"/>
      <c r="V50" s="330"/>
      <c r="W50" s="330"/>
      <c r="X50" s="331"/>
      <c r="Y50" s="191"/>
      <c r="Z50" s="192"/>
      <c r="AA50" s="192"/>
      <c r="AB50" s="192"/>
      <c r="AC50" s="192"/>
      <c r="AD50" s="192"/>
      <c r="AE50" s="193"/>
    </row>
    <row r="51" spans="1:41" ht="53.4" customHeight="1" x14ac:dyDescent="0.3">
      <c r="A51" s="332" t="s">
        <v>370</v>
      </c>
      <c r="B51" s="323">
        <v>2</v>
      </c>
      <c r="C51" s="149" t="s">
        <v>59</v>
      </c>
      <c r="D51" s="151">
        <v>0.01</v>
      </c>
      <c r="E51" s="151">
        <v>0.14000000000000001</v>
      </c>
      <c r="F51" s="151">
        <v>0.2</v>
      </c>
      <c r="G51" s="151">
        <v>0.15</v>
      </c>
      <c r="H51" s="151">
        <v>0.25</v>
      </c>
      <c r="I51" s="151">
        <v>0.25</v>
      </c>
      <c r="J51" s="32"/>
      <c r="K51" s="32"/>
      <c r="L51" s="32"/>
      <c r="M51" s="32"/>
      <c r="N51" s="32"/>
      <c r="O51" s="32"/>
      <c r="P51" s="115">
        <f t="shared" si="1"/>
        <v>1</v>
      </c>
      <c r="Q51" s="326" t="s">
        <v>461</v>
      </c>
      <c r="R51" s="327"/>
      <c r="S51" s="327"/>
      <c r="T51" s="327"/>
      <c r="U51" s="327"/>
      <c r="V51" s="327"/>
      <c r="W51" s="327"/>
      <c r="X51" s="328"/>
      <c r="Y51" s="197" t="s">
        <v>462</v>
      </c>
      <c r="Z51" s="198"/>
      <c r="AA51" s="198"/>
      <c r="AB51" s="198"/>
      <c r="AC51" s="198"/>
      <c r="AD51" s="198"/>
      <c r="AE51" s="199"/>
    </row>
    <row r="52" spans="1:41" ht="53.4" customHeight="1" x14ac:dyDescent="0.3">
      <c r="A52" s="333"/>
      <c r="B52" s="324"/>
      <c r="C52" s="29" t="s">
        <v>60</v>
      </c>
      <c r="D52" s="30">
        <v>0.01</v>
      </c>
      <c r="E52" s="30"/>
      <c r="F52" s="30"/>
      <c r="G52" s="30"/>
      <c r="H52" s="30"/>
      <c r="I52" s="30"/>
      <c r="J52" s="30"/>
      <c r="K52" s="30"/>
      <c r="L52" s="30"/>
      <c r="M52" s="30"/>
      <c r="N52" s="30"/>
      <c r="O52" s="30"/>
      <c r="P52" s="115">
        <f t="shared" si="1"/>
        <v>0.01</v>
      </c>
      <c r="Q52" s="329"/>
      <c r="R52" s="330"/>
      <c r="S52" s="330"/>
      <c r="T52" s="330"/>
      <c r="U52" s="330"/>
      <c r="V52" s="330"/>
      <c r="W52" s="330"/>
      <c r="X52" s="331"/>
      <c r="Y52" s="200"/>
      <c r="Z52" s="201"/>
      <c r="AA52" s="201"/>
      <c r="AB52" s="201"/>
      <c r="AC52" s="201"/>
      <c r="AD52" s="201"/>
      <c r="AE52" s="202"/>
    </row>
    <row r="53" spans="1:41" ht="53.4" customHeight="1" x14ac:dyDescent="0.3">
      <c r="A53" s="207" t="s">
        <v>371</v>
      </c>
      <c r="B53" s="323">
        <v>2</v>
      </c>
      <c r="C53" s="149" t="s">
        <v>59</v>
      </c>
      <c r="D53" s="151">
        <v>0</v>
      </c>
      <c r="E53" s="151">
        <v>0.2</v>
      </c>
      <c r="F53" s="151">
        <v>0.2</v>
      </c>
      <c r="G53" s="151">
        <v>0.2</v>
      </c>
      <c r="H53" s="151">
        <v>0.2</v>
      </c>
      <c r="I53" s="151">
        <v>0.2</v>
      </c>
      <c r="J53" s="32"/>
      <c r="K53" s="32"/>
      <c r="L53" s="32"/>
      <c r="M53" s="32"/>
      <c r="N53" s="32"/>
      <c r="O53" s="32"/>
      <c r="P53" s="115">
        <f t="shared" si="1"/>
        <v>1</v>
      </c>
      <c r="Q53" s="326" t="s">
        <v>456</v>
      </c>
      <c r="R53" s="327"/>
      <c r="S53" s="327"/>
      <c r="T53" s="327"/>
      <c r="U53" s="327"/>
      <c r="V53" s="327"/>
      <c r="W53" s="327"/>
      <c r="X53" s="328"/>
      <c r="Y53" s="188" t="s">
        <v>447</v>
      </c>
      <c r="Z53" s="189"/>
      <c r="AA53" s="189"/>
      <c r="AB53" s="189"/>
      <c r="AC53" s="189"/>
      <c r="AD53" s="189"/>
      <c r="AE53" s="190"/>
    </row>
    <row r="54" spans="1:41" ht="53.4" customHeight="1" x14ac:dyDescent="0.3">
      <c r="A54" s="207"/>
      <c r="B54" s="324"/>
      <c r="C54" s="29" t="s">
        <v>60</v>
      </c>
      <c r="D54" s="30">
        <v>0</v>
      </c>
      <c r="E54" s="30"/>
      <c r="F54" s="30"/>
      <c r="G54" s="30"/>
      <c r="H54" s="30"/>
      <c r="I54" s="30"/>
      <c r="J54" s="30"/>
      <c r="K54" s="30"/>
      <c r="L54" s="30"/>
      <c r="M54" s="30"/>
      <c r="N54" s="30"/>
      <c r="O54" s="30"/>
      <c r="P54" s="115">
        <f t="shared" si="1"/>
        <v>0</v>
      </c>
      <c r="Q54" s="329"/>
      <c r="R54" s="330"/>
      <c r="S54" s="330"/>
      <c r="T54" s="330"/>
      <c r="U54" s="330"/>
      <c r="V54" s="330"/>
      <c r="W54" s="330"/>
      <c r="X54" s="331"/>
      <c r="Y54" s="191"/>
      <c r="Z54" s="192"/>
      <c r="AA54" s="192"/>
      <c r="AB54" s="192"/>
      <c r="AC54" s="192"/>
      <c r="AD54" s="192"/>
      <c r="AE54" s="193"/>
    </row>
    <row r="55" spans="1:41" ht="53.4" customHeight="1" x14ac:dyDescent="0.3">
      <c r="A55" s="207" t="s">
        <v>372</v>
      </c>
      <c r="B55" s="323">
        <v>2</v>
      </c>
      <c r="C55" s="149" t="s">
        <v>59</v>
      </c>
      <c r="D55" s="151">
        <v>0</v>
      </c>
      <c r="E55" s="151">
        <v>0.2</v>
      </c>
      <c r="F55" s="151">
        <v>0.2</v>
      </c>
      <c r="G55" s="151">
        <v>0.2</v>
      </c>
      <c r="H55" s="151">
        <v>0.2</v>
      </c>
      <c r="I55" s="151">
        <v>0.2</v>
      </c>
      <c r="J55" s="32"/>
      <c r="K55" s="32"/>
      <c r="L55" s="32"/>
      <c r="M55" s="32"/>
      <c r="N55" s="32"/>
      <c r="O55" s="32"/>
      <c r="P55" s="115">
        <f t="shared" si="1"/>
        <v>1</v>
      </c>
      <c r="Q55" s="326" t="s">
        <v>456</v>
      </c>
      <c r="R55" s="327"/>
      <c r="S55" s="327"/>
      <c r="T55" s="327"/>
      <c r="U55" s="327"/>
      <c r="V55" s="327"/>
      <c r="W55" s="327"/>
      <c r="X55" s="328"/>
      <c r="Y55" s="188" t="s">
        <v>447</v>
      </c>
      <c r="Z55" s="189"/>
      <c r="AA55" s="189"/>
      <c r="AB55" s="189"/>
      <c r="AC55" s="189"/>
      <c r="AD55" s="189"/>
      <c r="AE55" s="190"/>
    </row>
    <row r="56" spans="1:41" ht="53.4" customHeight="1" x14ac:dyDescent="0.3">
      <c r="A56" s="207"/>
      <c r="B56" s="324"/>
      <c r="C56" s="29" t="s">
        <v>60</v>
      </c>
      <c r="D56" s="30">
        <v>0</v>
      </c>
      <c r="E56" s="30"/>
      <c r="F56" s="30"/>
      <c r="G56" s="30"/>
      <c r="H56" s="30"/>
      <c r="I56" s="30"/>
      <c r="J56" s="30"/>
      <c r="K56" s="30"/>
      <c r="L56" s="30"/>
      <c r="M56" s="30"/>
      <c r="N56" s="30"/>
      <c r="O56" s="30"/>
      <c r="P56" s="115">
        <f t="shared" si="1"/>
        <v>0</v>
      </c>
      <c r="Q56" s="329"/>
      <c r="R56" s="330"/>
      <c r="S56" s="330"/>
      <c r="T56" s="330"/>
      <c r="U56" s="330"/>
      <c r="V56" s="330"/>
      <c r="W56" s="330"/>
      <c r="X56" s="331"/>
      <c r="Y56" s="191"/>
      <c r="Z56" s="192"/>
      <c r="AA56" s="192"/>
      <c r="AB56" s="192"/>
      <c r="AC56" s="192"/>
      <c r="AD56" s="192"/>
      <c r="AE56" s="193"/>
    </row>
    <row r="57" spans="1:41" ht="53.4" customHeight="1" x14ac:dyDescent="0.3">
      <c r="A57" s="207" t="s">
        <v>373</v>
      </c>
      <c r="B57" s="323">
        <v>2</v>
      </c>
      <c r="C57" s="149" t="s">
        <v>59</v>
      </c>
      <c r="D57" s="151">
        <v>0.01</v>
      </c>
      <c r="E57" s="151">
        <v>0.2</v>
      </c>
      <c r="F57" s="151">
        <v>0.2</v>
      </c>
      <c r="G57" s="151">
        <v>0.2</v>
      </c>
      <c r="H57" s="151">
        <v>0.2</v>
      </c>
      <c r="I57" s="151">
        <v>0.19</v>
      </c>
      <c r="J57" s="32"/>
      <c r="K57" s="32"/>
      <c r="L57" s="32"/>
      <c r="M57" s="32"/>
      <c r="N57" s="32"/>
      <c r="O57" s="32"/>
      <c r="P57" s="115">
        <f t="shared" si="1"/>
        <v>1</v>
      </c>
      <c r="Q57" s="326" t="s">
        <v>463</v>
      </c>
      <c r="R57" s="327"/>
      <c r="S57" s="327"/>
      <c r="T57" s="327"/>
      <c r="U57" s="327"/>
      <c r="V57" s="327"/>
      <c r="W57" s="327"/>
      <c r="X57" s="328"/>
      <c r="Y57" s="317" t="s">
        <v>464</v>
      </c>
      <c r="Z57" s="318"/>
      <c r="AA57" s="318"/>
      <c r="AB57" s="318"/>
      <c r="AC57" s="318"/>
      <c r="AD57" s="318"/>
      <c r="AE57" s="319"/>
    </row>
    <row r="58" spans="1:41" ht="53.4" customHeight="1" x14ac:dyDescent="0.3">
      <c r="A58" s="207"/>
      <c r="B58" s="324"/>
      <c r="C58" s="29" t="s">
        <v>60</v>
      </c>
      <c r="D58" s="30">
        <v>0.01</v>
      </c>
      <c r="E58" s="30"/>
      <c r="F58" s="30"/>
      <c r="G58" s="30"/>
      <c r="H58" s="30"/>
      <c r="I58" s="30"/>
      <c r="J58" s="30"/>
      <c r="K58" s="30"/>
      <c r="L58" s="30"/>
      <c r="M58" s="30"/>
      <c r="N58" s="30"/>
      <c r="O58" s="30"/>
      <c r="P58" s="115">
        <f t="shared" si="1"/>
        <v>0.01</v>
      </c>
      <c r="Q58" s="329"/>
      <c r="R58" s="330"/>
      <c r="S58" s="330"/>
      <c r="T58" s="330"/>
      <c r="U58" s="330"/>
      <c r="V58" s="330"/>
      <c r="W58" s="330"/>
      <c r="X58" s="331"/>
      <c r="Y58" s="320"/>
      <c r="Z58" s="321"/>
      <c r="AA58" s="321"/>
      <c r="AB58" s="321"/>
      <c r="AC58" s="321"/>
      <c r="AD58" s="321"/>
      <c r="AE58" s="322"/>
    </row>
    <row r="59" spans="1:41" ht="53.4" customHeight="1" x14ac:dyDescent="0.3">
      <c r="A59" s="207" t="s">
        <v>374</v>
      </c>
      <c r="B59" s="323">
        <v>2</v>
      </c>
      <c r="C59" s="149" t="s">
        <v>59</v>
      </c>
      <c r="D59" s="151">
        <v>0</v>
      </c>
      <c r="E59" s="151">
        <v>0.2</v>
      </c>
      <c r="F59" s="151">
        <v>0.2</v>
      </c>
      <c r="G59" s="151">
        <v>0.25</v>
      </c>
      <c r="H59" s="151">
        <v>0.25</v>
      </c>
      <c r="I59" s="151">
        <v>0.1</v>
      </c>
      <c r="J59" s="32"/>
      <c r="K59" s="32"/>
      <c r="L59" s="32"/>
      <c r="M59" s="32"/>
      <c r="N59" s="32"/>
      <c r="O59" s="32"/>
      <c r="P59" s="115">
        <f t="shared" si="1"/>
        <v>1</v>
      </c>
      <c r="Q59" s="326" t="s">
        <v>456</v>
      </c>
      <c r="R59" s="327"/>
      <c r="S59" s="327"/>
      <c r="T59" s="327"/>
      <c r="U59" s="327"/>
      <c r="V59" s="327"/>
      <c r="W59" s="327"/>
      <c r="X59" s="328"/>
      <c r="Y59" s="188" t="s">
        <v>447</v>
      </c>
      <c r="Z59" s="189"/>
      <c r="AA59" s="189"/>
      <c r="AB59" s="189"/>
      <c r="AC59" s="189"/>
      <c r="AD59" s="189"/>
      <c r="AE59" s="190"/>
    </row>
    <row r="60" spans="1:41" ht="53.4" customHeight="1" thickBot="1" x14ac:dyDescent="0.35">
      <c r="A60" s="325"/>
      <c r="B60" s="324"/>
      <c r="C60" s="29" t="s">
        <v>60</v>
      </c>
      <c r="D60" s="30">
        <v>0</v>
      </c>
      <c r="E60" s="30"/>
      <c r="F60" s="30"/>
      <c r="G60" s="30"/>
      <c r="H60" s="30"/>
      <c r="I60" s="30"/>
      <c r="J60" s="30"/>
      <c r="K60" s="30"/>
      <c r="L60" s="30"/>
      <c r="M60" s="30"/>
      <c r="N60" s="30"/>
      <c r="O60" s="30"/>
      <c r="P60" s="115">
        <f t="shared" si="1"/>
        <v>0</v>
      </c>
      <c r="Q60" s="329"/>
      <c r="R60" s="330"/>
      <c r="S60" s="330"/>
      <c r="T60" s="330"/>
      <c r="U60" s="330"/>
      <c r="V60" s="330"/>
      <c r="W60" s="330"/>
      <c r="X60" s="331"/>
      <c r="Y60" s="191"/>
      <c r="Z60" s="192"/>
      <c r="AA60" s="192"/>
      <c r="AB60" s="192"/>
      <c r="AC60" s="192"/>
      <c r="AD60" s="192"/>
      <c r="AE60" s="193"/>
    </row>
    <row r="61" spans="1:41" x14ac:dyDescent="0.3">
      <c r="A61" s="2" t="s">
        <v>82</v>
      </c>
    </row>
  </sheetData>
  <mergeCells count="107">
    <mergeCell ref="A1:A4"/>
    <mergeCell ref="B1:AA1"/>
    <mergeCell ref="AB1:AE1"/>
    <mergeCell ref="B2:AA2"/>
    <mergeCell ref="AB2:AE2"/>
    <mergeCell ref="B3:AA4"/>
    <mergeCell ref="AB3:AE3"/>
    <mergeCell ref="AB4:AE4"/>
    <mergeCell ref="A15:B15"/>
    <mergeCell ref="C15:K15"/>
    <mergeCell ref="L15:Q15"/>
    <mergeCell ref="R15:X15"/>
    <mergeCell ref="Y15:Z15"/>
    <mergeCell ref="AA15:AE15"/>
    <mergeCell ref="O7:P7"/>
    <mergeCell ref="M8:N8"/>
    <mergeCell ref="O8:P8"/>
    <mergeCell ref="M9:N9"/>
    <mergeCell ref="O9:P9"/>
    <mergeCell ref="A11:B13"/>
    <mergeCell ref="C11:AE13"/>
    <mergeCell ref="A7:B9"/>
    <mergeCell ref="C7:C9"/>
    <mergeCell ref="D7:H9"/>
    <mergeCell ref="I7:J9"/>
    <mergeCell ref="K7:L9"/>
    <mergeCell ref="M7:N7"/>
    <mergeCell ref="A27:AE27"/>
    <mergeCell ref="A28:A29"/>
    <mergeCell ref="B28:C29"/>
    <mergeCell ref="D28:O28"/>
    <mergeCell ref="P28:P29"/>
    <mergeCell ref="Q28:X29"/>
    <mergeCell ref="Y28:AE29"/>
    <mergeCell ref="C16:AB16"/>
    <mergeCell ref="A17:B17"/>
    <mergeCell ref="C17:AE17"/>
    <mergeCell ref="A19:AE19"/>
    <mergeCell ref="B20:O20"/>
    <mergeCell ref="P20:AE20"/>
    <mergeCell ref="B30:C30"/>
    <mergeCell ref="Q30:X30"/>
    <mergeCell ref="Y30:AE30"/>
    <mergeCell ref="A32:AE32"/>
    <mergeCell ref="A33:A34"/>
    <mergeCell ref="B33:B34"/>
    <mergeCell ref="C33:C34"/>
    <mergeCell ref="D33:P33"/>
    <mergeCell ref="Q33:AE33"/>
    <mergeCell ref="Q34:T34"/>
    <mergeCell ref="A38:AE38"/>
    <mergeCell ref="A39:A40"/>
    <mergeCell ref="B39:B40"/>
    <mergeCell ref="C39:C40"/>
    <mergeCell ref="D39:P39"/>
    <mergeCell ref="Q39:AE39"/>
    <mergeCell ref="Q40:X40"/>
    <mergeCell ref="Y40:AE40"/>
    <mergeCell ref="U34:X34"/>
    <mergeCell ref="Y34:AB34"/>
    <mergeCell ref="AC34:AE34"/>
    <mergeCell ref="A35:A36"/>
    <mergeCell ref="B35:B36"/>
    <mergeCell ref="Q35:T36"/>
    <mergeCell ref="U35:X36"/>
    <mergeCell ref="Y35:AB36"/>
    <mergeCell ref="AC35:AE36"/>
    <mergeCell ref="A41:A42"/>
    <mergeCell ref="B41:B42"/>
    <mergeCell ref="Q41:X42"/>
    <mergeCell ref="Y41:AE42"/>
    <mergeCell ref="A43:A44"/>
    <mergeCell ref="B43:B44"/>
    <mergeCell ref="Q43:X44"/>
    <mergeCell ref="Y43:AE44"/>
    <mergeCell ref="A53:A54"/>
    <mergeCell ref="B53:B54"/>
    <mergeCell ref="Q53:X54"/>
    <mergeCell ref="Y53:AE54"/>
    <mergeCell ref="A49:A50"/>
    <mergeCell ref="B49:B50"/>
    <mergeCell ref="Q49:X50"/>
    <mergeCell ref="Y49:AE50"/>
    <mergeCell ref="A51:A52"/>
    <mergeCell ref="B51:B52"/>
    <mergeCell ref="Q51:X52"/>
    <mergeCell ref="Y51:AE52"/>
    <mergeCell ref="Y57:AE58"/>
    <mergeCell ref="Y59:AE60"/>
    <mergeCell ref="A57:A58"/>
    <mergeCell ref="B57:B58"/>
    <mergeCell ref="A59:A60"/>
    <mergeCell ref="B59:B60"/>
    <mergeCell ref="Q57:X58"/>
    <mergeCell ref="Q59:X60"/>
    <mergeCell ref="A45:A46"/>
    <mergeCell ref="B45:B46"/>
    <mergeCell ref="Q45:X46"/>
    <mergeCell ref="Y45:AE46"/>
    <mergeCell ref="A47:A48"/>
    <mergeCell ref="B47:B48"/>
    <mergeCell ref="Q47:X48"/>
    <mergeCell ref="Y47:AE48"/>
    <mergeCell ref="A55:A56"/>
    <mergeCell ref="B55:B56"/>
    <mergeCell ref="Q55:X56"/>
    <mergeCell ref="Y55:AE56"/>
  </mergeCells>
  <dataValidations count="3">
    <dataValidation type="list" allowBlank="1" showInputMessage="1" showErrorMessage="1" sqref="C7:C9" xr:uid="{58333E77-148B-481C-A74B-8A23F6C57871}">
      <formula1>$B$21:$M$21</formula1>
    </dataValidation>
    <dataValidation type="textLength" operator="lessThanOrEqual" allowBlank="1" showInputMessage="1" showErrorMessage="1" errorTitle="Máximo 2.000 caracteres" error="Máximo 2.000 caracteres" promptTitle="2.000 caracteres" sqref="Q30:Q31" xr:uid="{4CECD74F-E972-46DF-B25E-3811CD6378C8}">
      <formula1>2000</formula1>
    </dataValidation>
    <dataValidation type="textLength" operator="lessThanOrEqual" allowBlank="1" showInputMessage="1" showErrorMessage="1" errorTitle="Máximo 2.000 caracteres" error="Máximo 2.000 caracteres" sqref="Y35 AC35 Q35 Q43 Q41 Q45 Q55 Q53 Q59 Q49" xr:uid="{5C2C5196-6AE7-491D-8471-FB735CADDF74}">
      <formula1>2000</formula1>
    </dataValidation>
  </dataValidations>
  <hyperlinks>
    <hyperlink ref="Y41" r:id="rId1" xr:uid="{5F926E52-B293-4FCF-9962-BC625B96D97E}"/>
    <hyperlink ref="Y45" r:id="rId2" xr:uid="{9D763B0D-6B74-48CC-B692-F41C4D5904E1}"/>
    <hyperlink ref="Y47" r:id="rId3" xr:uid="{5BD05DC0-1596-457F-AFA6-C4B43067A78C}"/>
    <hyperlink ref="Y51" r:id="rId4" xr:uid="{E823C836-FDE3-4B6C-8BE9-6EF2C13E23D0}"/>
    <hyperlink ref="Y57" r:id="rId5" xr:uid="{1412F668-361D-4DD9-9F67-C409D25E859B}"/>
  </hyperlinks>
  <pageMargins left="0.25" right="0.25" top="0.75" bottom="0.75" header="0.3" footer="0.3"/>
  <pageSetup scale="22" orientation="landscape" r:id="rId6"/>
  <drawing r:id="rId7"/>
  <legacyDrawing r:id="rId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3FAEE-A289-447D-9DFE-778AE1F50542}">
  <sheetPr>
    <tabColor theme="7" tint="0.39997558519241921"/>
    <pageSetUpPr fitToPage="1"/>
  </sheetPr>
  <dimension ref="A1:AO49"/>
  <sheetViews>
    <sheetView showGridLines="0" topLeftCell="A42" zoomScale="60" zoomScaleNormal="60" workbookViewId="0">
      <selection activeCell="A32" sqref="A32:AE32"/>
    </sheetView>
  </sheetViews>
  <sheetFormatPr baseColWidth="10" defaultColWidth="10.88671875" defaultRowHeight="14.4" x14ac:dyDescent="0.3"/>
  <cols>
    <col min="1" max="1" width="38.44140625" style="2" customWidth="1"/>
    <col min="2" max="2" width="20.5546875" style="2" customWidth="1"/>
    <col min="3" max="14" width="20.6640625" style="2" customWidth="1"/>
    <col min="15" max="15" width="20.5546875" style="2" customWidth="1"/>
    <col min="16" max="16" width="32.44140625" style="2" customWidth="1"/>
    <col min="17" max="27" width="18.109375" style="2" customWidth="1"/>
    <col min="28" max="28" width="22.6640625" style="2" customWidth="1"/>
    <col min="29" max="29" width="19" style="2" customWidth="1"/>
    <col min="30" max="30" width="19.44140625" style="2" customWidth="1"/>
    <col min="31" max="31" width="20.5546875" style="2" customWidth="1"/>
    <col min="32" max="32" width="22.88671875" style="2" customWidth="1"/>
    <col min="33" max="33" width="18.44140625" style="2" bestFit="1" customWidth="1"/>
    <col min="34" max="34" width="8.44140625" style="2" customWidth="1"/>
    <col min="35" max="35" width="18.44140625" style="2" bestFit="1" customWidth="1"/>
    <col min="36" max="36" width="5.6640625" style="2" customWidth="1"/>
    <col min="37" max="37" width="18.44140625" style="2" bestFit="1" customWidth="1"/>
    <col min="38" max="38" width="4.6640625" style="2" customWidth="1"/>
    <col min="39" max="39" width="23" style="2" bestFit="1" customWidth="1"/>
    <col min="40" max="40" width="10.88671875" style="2"/>
    <col min="41" max="41" width="18.44140625" style="2" bestFit="1" customWidth="1"/>
    <col min="42" max="42" width="16.109375" style="2" customWidth="1"/>
    <col min="43" max="16384" width="10.88671875" style="2"/>
  </cols>
  <sheetData>
    <row r="1" spans="1:31" ht="32.25" customHeight="1" thickBot="1" x14ac:dyDescent="0.35">
      <c r="A1" s="288"/>
      <c r="B1" s="291" t="s">
        <v>0</v>
      </c>
      <c r="C1" s="292"/>
      <c r="D1" s="292"/>
      <c r="E1" s="292"/>
      <c r="F1" s="292"/>
      <c r="G1" s="292"/>
      <c r="H1" s="292"/>
      <c r="I1" s="292"/>
      <c r="J1" s="292"/>
      <c r="K1" s="292"/>
      <c r="L1" s="292"/>
      <c r="M1" s="292"/>
      <c r="N1" s="292"/>
      <c r="O1" s="292"/>
      <c r="P1" s="292"/>
      <c r="Q1" s="292"/>
      <c r="R1" s="292"/>
      <c r="S1" s="292"/>
      <c r="T1" s="292"/>
      <c r="U1" s="292"/>
      <c r="V1" s="292"/>
      <c r="W1" s="292"/>
      <c r="X1" s="292"/>
      <c r="Y1" s="292"/>
      <c r="Z1" s="292"/>
      <c r="AA1" s="293"/>
      <c r="AB1" s="300" t="s">
        <v>1</v>
      </c>
      <c r="AC1" s="301"/>
      <c r="AD1" s="301"/>
      <c r="AE1" s="302"/>
    </row>
    <row r="2" spans="1:31" ht="30.75" customHeight="1" thickBot="1" x14ac:dyDescent="0.35">
      <c r="A2" s="289"/>
      <c r="B2" s="291" t="s">
        <v>2</v>
      </c>
      <c r="C2" s="292"/>
      <c r="D2" s="292"/>
      <c r="E2" s="292"/>
      <c r="F2" s="292"/>
      <c r="G2" s="292"/>
      <c r="H2" s="292"/>
      <c r="I2" s="292"/>
      <c r="J2" s="292"/>
      <c r="K2" s="292"/>
      <c r="L2" s="292"/>
      <c r="M2" s="292"/>
      <c r="N2" s="292"/>
      <c r="O2" s="292"/>
      <c r="P2" s="292"/>
      <c r="Q2" s="292"/>
      <c r="R2" s="292"/>
      <c r="S2" s="292"/>
      <c r="T2" s="292"/>
      <c r="U2" s="292"/>
      <c r="V2" s="292"/>
      <c r="W2" s="292"/>
      <c r="X2" s="292"/>
      <c r="Y2" s="292"/>
      <c r="Z2" s="292"/>
      <c r="AA2" s="293"/>
      <c r="AB2" s="300" t="s">
        <v>329</v>
      </c>
      <c r="AC2" s="301"/>
      <c r="AD2" s="301"/>
      <c r="AE2" s="302"/>
    </row>
    <row r="3" spans="1:31" ht="24" customHeight="1" thickBot="1" x14ac:dyDescent="0.35">
      <c r="A3" s="289"/>
      <c r="B3" s="294" t="s">
        <v>3</v>
      </c>
      <c r="C3" s="295"/>
      <c r="D3" s="295"/>
      <c r="E3" s="295"/>
      <c r="F3" s="295"/>
      <c r="G3" s="295"/>
      <c r="H3" s="295"/>
      <c r="I3" s="295"/>
      <c r="J3" s="295"/>
      <c r="K3" s="295"/>
      <c r="L3" s="295"/>
      <c r="M3" s="295"/>
      <c r="N3" s="295"/>
      <c r="O3" s="295"/>
      <c r="P3" s="295"/>
      <c r="Q3" s="295"/>
      <c r="R3" s="295"/>
      <c r="S3" s="295"/>
      <c r="T3" s="295"/>
      <c r="U3" s="295"/>
      <c r="V3" s="295"/>
      <c r="W3" s="295"/>
      <c r="X3" s="295"/>
      <c r="Y3" s="295"/>
      <c r="Z3" s="295"/>
      <c r="AA3" s="296"/>
      <c r="AB3" s="300" t="s">
        <v>352</v>
      </c>
      <c r="AC3" s="301"/>
      <c r="AD3" s="301"/>
      <c r="AE3" s="302"/>
    </row>
    <row r="4" spans="1:31" ht="21.75" customHeight="1" thickBot="1" x14ac:dyDescent="0.35">
      <c r="A4" s="290"/>
      <c r="B4" s="297"/>
      <c r="C4" s="298"/>
      <c r="D4" s="298"/>
      <c r="E4" s="298"/>
      <c r="F4" s="298"/>
      <c r="G4" s="298"/>
      <c r="H4" s="298"/>
      <c r="I4" s="298"/>
      <c r="J4" s="298"/>
      <c r="K4" s="298"/>
      <c r="L4" s="298"/>
      <c r="M4" s="298"/>
      <c r="N4" s="298"/>
      <c r="O4" s="298"/>
      <c r="P4" s="298"/>
      <c r="Q4" s="298"/>
      <c r="R4" s="298"/>
      <c r="S4" s="298"/>
      <c r="T4" s="298"/>
      <c r="U4" s="298"/>
      <c r="V4" s="298"/>
      <c r="W4" s="298"/>
      <c r="X4" s="298"/>
      <c r="Y4" s="298"/>
      <c r="Z4" s="298"/>
      <c r="AA4" s="299"/>
      <c r="AB4" s="303" t="s">
        <v>4</v>
      </c>
      <c r="AC4" s="304"/>
      <c r="AD4" s="304"/>
      <c r="AE4" s="305"/>
    </row>
    <row r="5" spans="1:31" ht="9" customHeight="1" thickBot="1" x14ac:dyDescent="0.35">
      <c r="A5" s="3"/>
      <c r="B5" s="104"/>
      <c r="C5" s="105"/>
      <c r="D5" s="4"/>
      <c r="E5" s="4"/>
      <c r="F5" s="4"/>
      <c r="G5" s="4"/>
      <c r="H5" s="4"/>
      <c r="I5" s="4"/>
      <c r="J5" s="4"/>
      <c r="K5" s="4"/>
      <c r="L5" s="4"/>
      <c r="M5" s="4"/>
      <c r="N5" s="4"/>
      <c r="O5" s="4"/>
      <c r="P5" s="4"/>
      <c r="Q5" s="4"/>
      <c r="R5" s="4"/>
      <c r="S5" s="4"/>
      <c r="T5" s="4"/>
      <c r="U5" s="4"/>
      <c r="V5" s="4"/>
      <c r="W5" s="4"/>
      <c r="X5" s="4"/>
      <c r="Y5" s="4"/>
      <c r="Z5" s="5"/>
      <c r="AA5" s="4"/>
      <c r="AB5" s="4"/>
      <c r="AD5" s="7"/>
      <c r="AE5" s="8"/>
    </row>
    <row r="6" spans="1:31" ht="9" customHeight="1" thickBot="1" x14ac:dyDescent="0.35">
      <c r="A6" s="6"/>
      <c r="B6" s="4"/>
      <c r="C6" s="4"/>
      <c r="D6" s="4"/>
      <c r="E6" s="4"/>
      <c r="F6" s="4"/>
      <c r="G6" s="4"/>
      <c r="H6" s="4"/>
      <c r="I6" s="4"/>
      <c r="J6" s="4"/>
      <c r="K6" s="4"/>
      <c r="L6" s="4"/>
      <c r="M6" s="4"/>
      <c r="N6" s="4"/>
      <c r="O6" s="4"/>
      <c r="P6" s="4"/>
      <c r="Q6" s="4"/>
      <c r="R6" s="4"/>
      <c r="S6" s="4"/>
      <c r="T6" s="4"/>
      <c r="U6" s="4"/>
      <c r="V6" s="4"/>
      <c r="W6" s="4"/>
      <c r="X6" s="4"/>
      <c r="Y6" s="4"/>
      <c r="Z6" s="5"/>
      <c r="AA6" s="4"/>
      <c r="AB6" s="4"/>
      <c r="AD6" s="7"/>
      <c r="AE6" s="8"/>
    </row>
    <row r="7" spans="1:31" x14ac:dyDescent="0.3">
      <c r="A7" s="245" t="s">
        <v>5</v>
      </c>
      <c r="B7" s="246"/>
      <c r="C7" s="283" t="s">
        <v>20</v>
      </c>
      <c r="D7" s="245" t="s">
        <v>6</v>
      </c>
      <c r="E7" s="251"/>
      <c r="F7" s="251"/>
      <c r="G7" s="251"/>
      <c r="H7" s="246"/>
      <c r="I7" s="275">
        <v>45328</v>
      </c>
      <c r="J7" s="276"/>
      <c r="K7" s="245" t="s">
        <v>7</v>
      </c>
      <c r="L7" s="246"/>
      <c r="M7" s="267" t="s">
        <v>8</v>
      </c>
      <c r="N7" s="268"/>
      <c r="O7" s="256"/>
      <c r="P7" s="257"/>
      <c r="Q7" s="4"/>
      <c r="R7" s="4"/>
      <c r="S7" s="4"/>
      <c r="T7" s="4"/>
      <c r="U7" s="4"/>
      <c r="V7" s="4"/>
      <c r="W7" s="4"/>
      <c r="X7" s="4"/>
      <c r="Y7" s="4"/>
      <c r="Z7" s="5"/>
      <c r="AA7" s="4"/>
      <c r="AB7" s="4"/>
      <c r="AD7" s="7"/>
      <c r="AE7" s="8"/>
    </row>
    <row r="8" spans="1:31" x14ac:dyDescent="0.3">
      <c r="A8" s="247"/>
      <c r="B8" s="248"/>
      <c r="C8" s="284"/>
      <c r="D8" s="247"/>
      <c r="E8" s="252"/>
      <c r="F8" s="252"/>
      <c r="G8" s="252"/>
      <c r="H8" s="248"/>
      <c r="I8" s="277"/>
      <c r="J8" s="278"/>
      <c r="K8" s="247"/>
      <c r="L8" s="248"/>
      <c r="M8" s="286" t="s">
        <v>9</v>
      </c>
      <c r="N8" s="287"/>
      <c r="O8" s="269"/>
      <c r="P8" s="270"/>
      <c r="Q8" s="4"/>
      <c r="R8" s="4"/>
      <c r="S8" s="4"/>
      <c r="T8" s="4"/>
      <c r="U8" s="4"/>
      <c r="V8" s="4"/>
      <c r="W8" s="4"/>
      <c r="X8" s="4"/>
      <c r="Y8" s="4"/>
      <c r="Z8" s="5"/>
      <c r="AA8" s="4"/>
      <c r="AB8" s="4"/>
      <c r="AD8" s="7"/>
      <c r="AE8" s="8"/>
    </row>
    <row r="9" spans="1:31" ht="15" thickBot="1" x14ac:dyDescent="0.35">
      <c r="A9" s="249"/>
      <c r="B9" s="250"/>
      <c r="C9" s="285"/>
      <c r="D9" s="249"/>
      <c r="E9" s="253"/>
      <c r="F9" s="253"/>
      <c r="G9" s="253"/>
      <c r="H9" s="250"/>
      <c r="I9" s="279"/>
      <c r="J9" s="280"/>
      <c r="K9" s="249"/>
      <c r="L9" s="250"/>
      <c r="M9" s="271" t="s">
        <v>10</v>
      </c>
      <c r="N9" s="272"/>
      <c r="O9" s="273" t="s">
        <v>354</v>
      </c>
      <c r="P9" s="274"/>
      <c r="Q9" s="4"/>
      <c r="R9" s="4"/>
      <c r="S9" s="4"/>
      <c r="T9" s="4"/>
      <c r="U9" s="4"/>
      <c r="V9" s="4"/>
      <c r="W9" s="4"/>
      <c r="X9" s="4"/>
      <c r="Y9" s="4"/>
      <c r="Z9" s="5"/>
      <c r="AA9" s="4"/>
      <c r="AB9" s="4"/>
      <c r="AD9" s="7"/>
      <c r="AE9" s="8"/>
    </row>
    <row r="10" spans="1:31" ht="15" customHeight="1" thickBot="1" x14ac:dyDescent="0.35">
      <c r="A10" s="77"/>
      <c r="B10" s="78"/>
      <c r="C10" s="78"/>
      <c r="D10" s="9"/>
      <c r="E10" s="9"/>
      <c r="F10" s="9"/>
      <c r="G10" s="9"/>
      <c r="H10" s="9"/>
      <c r="I10" s="74"/>
      <c r="J10" s="74"/>
      <c r="K10" s="9"/>
      <c r="L10" s="9"/>
      <c r="M10" s="75"/>
      <c r="N10" s="75"/>
      <c r="O10" s="76"/>
      <c r="P10" s="76"/>
      <c r="Q10" s="78"/>
      <c r="R10" s="78"/>
      <c r="S10" s="78"/>
      <c r="T10" s="78"/>
      <c r="U10" s="78"/>
      <c r="V10" s="78"/>
      <c r="W10" s="78"/>
      <c r="X10" s="78"/>
      <c r="Y10" s="78"/>
      <c r="Z10" s="79"/>
      <c r="AA10" s="78"/>
      <c r="AB10" s="78"/>
      <c r="AD10" s="80"/>
      <c r="AE10" s="81"/>
    </row>
    <row r="11" spans="1:31" ht="15" customHeight="1" x14ac:dyDescent="0.3">
      <c r="A11" s="245" t="s">
        <v>11</v>
      </c>
      <c r="B11" s="246"/>
      <c r="C11" s="217" t="s">
        <v>355</v>
      </c>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9"/>
    </row>
    <row r="12" spans="1:31" ht="15" customHeight="1" x14ac:dyDescent="0.3">
      <c r="A12" s="247"/>
      <c r="B12" s="248"/>
      <c r="C12" s="258"/>
      <c r="D12" s="259"/>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60"/>
    </row>
    <row r="13" spans="1:31" ht="15" customHeight="1" thickBot="1" x14ac:dyDescent="0.35">
      <c r="A13" s="249"/>
      <c r="B13" s="250"/>
      <c r="C13" s="261"/>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3"/>
    </row>
    <row r="14" spans="1:31" ht="9" customHeight="1" thickBot="1" x14ac:dyDescent="0.35">
      <c r="A14" s="11"/>
      <c r="B14" s="12"/>
      <c r="C14" s="13"/>
      <c r="D14" s="13"/>
      <c r="E14" s="13"/>
      <c r="F14" s="13"/>
      <c r="G14" s="13"/>
      <c r="H14" s="13"/>
      <c r="I14" s="13"/>
      <c r="J14" s="13"/>
      <c r="K14" s="13"/>
      <c r="L14" s="13"/>
      <c r="M14" s="14"/>
      <c r="N14" s="14"/>
      <c r="O14" s="14"/>
      <c r="P14" s="14"/>
      <c r="Q14" s="14"/>
      <c r="R14" s="15"/>
      <c r="S14" s="15"/>
      <c r="T14" s="15"/>
      <c r="U14" s="15"/>
      <c r="V14" s="15"/>
      <c r="W14" s="15"/>
      <c r="X14" s="15"/>
      <c r="Y14" s="9"/>
      <c r="Z14" s="9"/>
      <c r="AA14" s="9"/>
      <c r="AB14" s="9"/>
      <c r="AD14" s="9"/>
      <c r="AE14" s="10"/>
    </row>
    <row r="15" spans="1:31" ht="39" customHeight="1" thickBot="1" x14ac:dyDescent="0.35">
      <c r="A15" s="254" t="s">
        <v>12</v>
      </c>
      <c r="B15" s="255"/>
      <c r="C15" s="264" t="s">
        <v>356</v>
      </c>
      <c r="D15" s="265"/>
      <c r="E15" s="265"/>
      <c r="F15" s="265"/>
      <c r="G15" s="265"/>
      <c r="H15" s="265"/>
      <c r="I15" s="265"/>
      <c r="J15" s="265"/>
      <c r="K15" s="266"/>
      <c r="L15" s="281" t="s">
        <v>13</v>
      </c>
      <c r="M15" s="311"/>
      <c r="N15" s="311"/>
      <c r="O15" s="311"/>
      <c r="P15" s="311"/>
      <c r="Q15" s="282"/>
      <c r="R15" s="312" t="s">
        <v>357</v>
      </c>
      <c r="S15" s="313"/>
      <c r="T15" s="313"/>
      <c r="U15" s="313"/>
      <c r="V15" s="313"/>
      <c r="W15" s="313"/>
      <c r="X15" s="314"/>
      <c r="Y15" s="281" t="s">
        <v>14</v>
      </c>
      <c r="Z15" s="282"/>
      <c r="AA15" s="264" t="s">
        <v>358</v>
      </c>
      <c r="AB15" s="265"/>
      <c r="AC15" s="265"/>
      <c r="AD15" s="265"/>
      <c r="AE15" s="266"/>
    </row>
    <row r="16" spans="1:31" ht="9" customHeight="1" thickBot="1" x14ac:dyDescent="0.35">
      <c r="A16" s="6"/>
      <c r="B16" s="4"/>
      <c r="C16" s="316"/>
      <c r="D16" s="316"/>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D16" s="7"/>
      <c r="AE16" s="8"/>
    </row>
    <row r="17" spans="1:32" s="16" customFormat="1" ht="37.5" customHeight="1" thickBot="1" x14ac:dyDescent="0.35">
      <c r="A17" s="254" t="s">
        <v>15</v>
      </c>
      <c r="B17" s="255"/>
      <c r="C17" s="264" t="s">
        <v>375</v>
      </c>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6"/>
    </row>
    <row r="18" spans="1:32" ht="16.5" customHeight="1" thickBot="1" x14ac:dyDescent="0.35">
      <c r="A18" s="17"/>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D18" s="18"/>
      <c r="AE18" s="19"/>
    </row>
    <row r="19" spans="1:32" ht="32.1" customHeight="1" thickBot="1" x14ac:dyDescent="0.35">
      <c r="A19" s="281" t="s">
        <v>16</v>
      </c>
      <c r="B19" s="311"/>
      <c r="C19" s="311"/>
      <c r="D19" s="311"/>
      <c r="E19" s="311"/>
      <c r="F19" s="311"/>
      <c r="G19" s="311"/>
      <c r="H19" s="311"/>
      <c r="I19" s="311"/>
      <c r="J19" s="311"/>
      <c r="K19" s="311"/>
      <c r="L19" s="311"/>
      <c r="M19" s="311"/>
      <c r="N19" s="311"/>
      <c r="O19" s="311"/>
      <c r="P19" s="311"/>
      <c r="Q19" s="311"/>
      <c r="R19" s="311"/>
      <c r="S19" s="311"/>
      <c r="T19" s="311"/>
      <c r="U19" s="311"/>
      <c r="V19" s="311"/>
      <c r="W19" s="311"/>
      <c r="X19" s="311"/>
      <c r="Y19" s="311"/>
      <c r="Z19" s="311"/>
      <c r="AA19" s="311"/>
      <c r="AB19" s="311"/>
      <c r="AC19" s="311"/>
      <c r="AD19" s="311"/>
      <c r="AE19" s="282"/>
      <c r="AF19" s="20"/>
    </row>
    <row r="20" spans="1:32" ht="32.1" customHeight="1" thickBot="1" x14ac:dyDescent="0.35">
      <c r="A20" s="107" t="s">
        <v>17</v>
      </c>
      <c r="B20" s="308" t="s">
        <v>18</v>
      </c>
      <c r="C20" s="309"/>
      <c r="D20" s="309"/>
      <c r="E20" s="309"/>
      <c r="F20" s="309"/>
      <c r="G20" s="309"/>
      <c r="H20" s="309"/>
      <c r="I20" s="309"/>
      <c r="J20" s="309"/>
      <c r="K20" s="309"/>
      <c r="L20" s="309"/>
      <c r="M20" s="309"/>
      <c r="N20" s="309"/>
      <c r="O20" s="310"/>
      <c r="P20" s="281" t="s">
        <v>19</v>
      </c>
      <c r="Q20" s="311"/>
      <c r="R20" s="311"/>
      <c r="S20" s="311"/>
      <c r="T20" s="311"/>
      <c r="U20" s="311"/>
      <c r="V20" s="311"/>
      <c r="W20" s="311"/>
      <c r="X20" s="311"/>
      <c r="Y20" s="311"/>
      <c r="Z20" s="311"/>
      <c r="AA20" s="311"/>
      <c r="AB20" s="311"/>
      <c r="AC20" s="311"/>
      <c r="AD20" s="311"/>
      <c r="AE20" s="282"/>
      <c r="AF20" s="20"/>
    </row>
    <row r="21" spans="1:32" ht="32.1" customHeight="1" thickBot="1" x14ac:dyDescent="0.35">
      <c r="A21" s="84">
        <f>134900856</f>
        <v>134900856</v>
      </c>
      <c r="B21" s="117" t="s">
        <v>20</v>
      </c>
      <c r="C21" s="118" t="s">
        <v>21</v>
      </c>
      <c r="D21" s="118" t="s">
        <v>22</v>
      </c>
      <c r="E21" s="118" t="s">
        <v>23</v>
      </c>
      <c r="F21" s="118" t="s">
        <v>24</v>
      </c>
      <c r="G21" s="118" t="s">
        <v>25</v>
      </c>
      <c r="H21" s="118" t="s">
        <v>26</v>
      </c>
      <c r="I21" s="118" t="s">
        <v>27</v>
      </c>
      <c r="J21" s="118" t="s">
        <v>28</v>
      </c>
      <c r="K21" s="118" t="s">
        <v>29</v>
      </c>
      <c r="L21" s="118" t="s">
        <v>30</v>
      </c>
      <c r="M21" s="118" t="s">
        <v>31</v>
      </c>
      <c r="N21" s="118" t="s">
        <v>32</v>
      </c>
      <c r="O21" s="119" t="s">
        <v>33</v>
      </c>
      <c r="P21" s="147"/>
      <c r="Q21" s="107" t="s">
        <v>20</v>
      </c>
      <c r="R21" s="108" t="s">
        <v>21</v>
      </c>
      <c r="S21" s="108" t="s">
        <v>22</v>
      </c>
      <c r="T21" s="108" t="s">
        <v>23</v>
      </c>
      <c r="U21" s="108" t="s">
        <v>24</v>
      </c>
      <c r="V21" s="108" t="s">
        <v>25</v>
      </c>
      <c r="W21" s="108" t="s">
        <v>26</v>
      </c>
      <c r="X21" s="108" t="s">
        <v>27</v>
      </c>
      <c r="Y21" s="108" t="s">
        <v>28</v>
      </c>
      <c r="Z21" s="108" t="s">
        <v>29</v>
      </c>
      <c r="AA21" s="108" t="s">
        <v>30</v>
      </c>
      <c r="AB21" s="108" t="s">
        <v>31</v>
      </c>
      <c r="AC21" s="108" t="s">
        <v>32</v>
      </c>
      <c r="AD21" s="146" t="s">
        <v>34</v>
      </c>
      <c r="AE21" s="146" t="s">
        <v>35</v>
      </c>
      <c r="AF21" s="1"/>
    </row>
    <row r="22" spans="1:32" ht="32.1" customHeight="1" x14ac:dyDescent="0.3">
      <c r="A22" s="143" t="s">
        <v>36</v>
      </c>
      <c r="B22" s="86"/>
      <c r="C22" s="84">
        <f>34094641+28844724+2158601+11407860+313000</f>
        <v>76818826</v>
      </c>
      <c r="D22" s="84">
        <f>2158601+5056721+500000+899738</f>
        <v>8615060</v>
      </c>
      <c r="E22" s="84">
        <v>2158601</v>
      </c>
      <c r="F22" s="84">
        <v>500000</v>
      </c>
      <c r="G22" s="84">
        <f>899738</f>
        <v>899738</v>
      </c>
      <c r="H22" s="84"/>
      <c r="I22" s="84"/>
      <c r="J22" s="84"/>
      <c r="K22" s="84"/>
      <c r="L22" s="84"/>
      <c r="M22" s="84"/>
      <c r="N22" s="84">
        <f>SUM(B22:M22)</f>
        <v>88992225</v>
      </c>
      <c r="O22" s="87"/>
      <c r="P22" s="143" t="s">
        <v>37</v>
      </c>
      <c r="Q22" s="109">
        <v>361759000</v>
      </c>
      <c r="R22" s="110">
        <v>1156691000</v>
      </c>
      <c r="S22" s="110">
        <v>126621000</v>
      </c>
      <c r="T22" s="110">
        <v>3091000</v>
      </c>
      <c r="U22" s="110">
        <v>10458000</v>
      </c>
      <c r="V22" s="110">
        <v>40670000</v>
      </c>
      <c r="W22" s="110"/>
      <c r="X22" s="110">
        <v>2949000</v>
      </c>
      <c r="Y22" s="110"/>
      <c r="Z22" s="110"/>
      <c r="AA22" s="110"/>
      <c r="AB22" s="110"/>
      <c r="AC22" s="110">
        <f>SUM(Q22:AB22)</f>
        <v>1702239000</v>
      </c>
      <c r="AE22" s="111"/>
      <c r="AF22" s="1"/>
    </row>
    <row r="23" spans="1:32" ht="32.1" customHeight="1" x14ac:dyDescent="0.3">
      <c r="A23" s="144" t="s">
        <v>38</v>
      </c>
      <c r="B23" s="83"/>
      <c r="C23" s="82"/>
      <c r="D23" s="82">
        <v>789418</v>
      </c>
      <c r="E23" s="82">
        <v>5150000</v>
      </c>
      <c r="F23" s="82"/>
      <c r="G23" s="82"/>
      <c r="H23" s="82"/>
      <c r="I23" s="82"/>
      <c r="J23" s="82"/>
      <c r="K23" s="82"/>
      <c r="L23" s="82"/>
      <c r="M23" s="82"/>
      <c r="N23" s="82">
        <f>SUM(B23:M23)</f>
        <v>5939418</v>
      </c>
      <c r="O23" s="96"/>
      <c r="P23" s="144" t="s">
        <v>39</v>
      </c>
      <c r="Q23" s="83">
        <f>277196390</f>
        <v>277196390</v>
      </c>
      <c r="R23" s="82"/>
      <c r="S23" s="82"/>
      <c r="T23" s="82"/>
      <c r="U23" s="82"/>
      <c r="V23" s="82"/>
      <c r="W23" s="82"/>
      <c r="X23" s="82"/>
      <c r="Y23" s="82"/>
      <c r="Z23" s="82"/>
      <c r="AA23" s="82"/>
      <c r="AB23" s="82"/>
      <c r="AC23" s="82">
        <f>SUM(Q23:AB23)</f>
        <v>277196390</v>
      </c>
      <c r="AD23" s="82">
        <f>AC23/SUM(Q22:AB22)</f>
        <v>0.16284222720781277</v>
      </c>
      <c r="AE23" s="88">
        <f>AC23/AC22</f>
        <v>0.16284222720781277</v>
      </c>
      <c r="AF23" s="1"/>
    </row>
    <row r="24" spans="1:32" ht="32.1" customHeight="1" x14ac:dyDescent="0.3">
      <c r="A24" s="144" t="s">
        <v>40</v>
      </c>
      <c r="B24" s="83">
        <v>134900856</v>
      </c>
      <c r="C24" s="82"/>
      <c r="D24" s="82"/>
      <c r="E24" s="82"/>
      <c r="F24" s="82"/>
      <c r="G24" s="82"/>
      <c r="H24" s="82"/>
      <c r="I24" s="82"/>
      <c r="J24" s="82"/>
      <c r="K24" s="82"/>
      <c r="L24" s="82"/>
      <c r="M24" s="82"/>
      <c r="N24" s="82">
        <f>SUM(B24:M24)</f>
        <v>134900856</v>
      </c>
      <c r="O24" s="85"/>
      <c r="P24" s="144" t="s">
        <v>36</v>
      </c>
      <c r="Q24" s="83">
        <v>706500</v>
      </c>
      <c r="R24" s="82">
        <v>30694988.192349918</v>
      </c>
      <c r="S24" s="82">
        <v>143604977.19234991</v>
      </c>
      <c r="T24" s="82">
        <v>148493518.78917098</v>
      </c>
      <c r="U24" s="82">
        <v>153411183.83947134</v>
      </c>
      <c r="V24" s="82">
        <v>151197749.90534326</v>
      </c>
      <c r="W24" s="82">
        <v>169177916.57200992</v>
      </c>
      <c r="X24" s="82">
        <v>152703427.5021643</v>
      </c>
      <c r="Y24" s="82">
        <v>152334982.63788185</v>
      </c>
      <c r="Z24" s="82">
        <v>150667649.3045485</v>
      </c>
      <c r="AA24" s="82">
        <v>150667648.3045485</v>
      </c>
      <c r="AB24" s="82">
        <f>298577778+680</f>
        <v>298578458</v>
      </c>
      <c r="AC24" s="82">
        <f>SUM(Q24:AB24)</f>
        <v>1702239000.2398384</v>
      </c>
      <c r="AD24" s="82"/>
      <c r="AE24" s="112"/>
      <c r="AF24" s="1"/>
    </row>
    <row r="25" spans="1:32" ht="32.1" customHeight="1" thickBot="1" x14ac:dyDescent="0.35">
      <c r="A25" s="145" t="s">
        <v>41</v>
      </c>
      <c r="B25" s="120">
        <f>23389411</f>
        <v>23389411</v>
      </c>
      <c r="C25" s="121"/>
      <c r="D25" s="121"/>
      <c r="E25" s="121"/>
      <c r="F25" s="121"/>
      <c r="G25" s="121"/>
      <c r="H25" s="121"/>
      <c r="I25" s="121"/>
      <c r="J25" s="121"/>
      <c r="K25" s="121"/>
      <c r="L25" s="121"/>
      <c r="M25" s="121"/>
      <c r="N25" s="121">
        <f>SUM(B25:M25)</f>
        <v>23389411</v>
      </c>
      <c r="O25" s="122">
        <f>IFERROR(N25/(SUMIF(B25:M25,"&gt;0",B24:M24))," ")</f>
        <v>0.17338222820468982</v>
      </c>
      <c r="P25" s="145" t="s">
        <v>41</v>
      </c>
      <c r="Q25" s="120">
        <v>652960</v>
      </c>
      <c r="R25" s="121"/>
      <c r="S25" s="121"/>
      <c r="T25" s="121"/>
      <c r="U25" s="121"/>
      <c r="V25" s="121"/>
      <c r="W25" s="121"/>
      <c r="X25" s="121"/>
      <c r="Y25" s="121"/>
      <c r="Z25" s="121"/>
      <c r="AA25" s="121"/>
      <c r="AB25" s="121"/>
      <c r="AC25" s="121">
        <f>SUM(Q25:AB25)</f>
        <v>652960</v>
      </c>
      <c r="AD25" s="121">
        <f>AC25/SUM(Q24:AB24)</f>
        <v>3.8358890843647728E-4</v>
      </c>
      <c r="AE25" s="123">
        <f>AC25/AC24</f>
        <v>3.8358890843647728E-4</v>
      </c>
      <c r="AF25" s="1"/>
    </row>
    <row r="26" spans="1:32" customFormat="1" ht="16.5" customHeight="1" thickBot="1" x14ac:dyDescent="0.35"/>
    <row r="27" spans="1:32" ht="33.9" customHeight="1" x14ac:dyDescent="0.3">
      <c r="A27" s="238" t="s">
        <v>42</v>
      </c>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40"/>
    </row>
    <row r="28" spans="1:32" ht="15" customHeight="1" x14ac:dyDescent="0.3">
      <c r="A28" s="214" t="s">
        <v>43</v>
      </c>
      <c r="B28" s="216" t="s">
        <v>44</v>
      </c>
      <c r="C28" s="216"/>
      <c r="D28" s="216" t="s">
        <v>45</v>
      </c>
      <c r="E28" s="216"/>
      <c r="F28" s="216"/>
      <c r="G28" s="216"/>
      <c r="H28" s="216"/>
      <c r="I28" s="216"/>
      <c r="J28" s="216"/>
      <c r="K28" s="216"/>
      <c r="L28" s="216"/>
      <c r="M28" s="216"/>
      <c r="N28" s="216"/>
      <c r="O28" s="216"/>
      <c r="P28" s="216" t="s">
        <v>32</v>
      </c>
      <c r="Q28" s="216" t="s">
        <v>46</v>
      </c>
      <c r="R28" s="216"/>
      <c r="S28" s="216"/>
      <c r="T28" s="216"/>
      <c r="U28" s="216"/>
      <c r="V28" s="216"/>
      <c r="W28" s="216"/>
      <c r="X28" s="216"/>
      <c r="Y28" s="216" t="s">
        <v>47</v>
      </c>
      <c r="Z28" s="216"/>
      <c r="AA28" s="216"/>
      <c r="AB28" s="216"/>
      <c r="AC28" s="216"/>
      <c r="AD28" s="216"/>
      <c r="AE28" s="241"/>
    </row>
    <row r="29" spans="1:32" ht="27" customHeight="1" x14ac:dyDescent="0.3">
      <c r="A29" s="214"/>
      <c r="B29" s="216"/>
      <c r="C29" s="216"/>
      <c r="D29" s="103" t="s">
        <v>20</v>
      </c>
      <c r="E29" s="103" t="s">
        <v>21</v>
      </c>
      <c r="F29" s="103" t="s">
        <v>22</v>
      </c>
      <c r="G29" s="103" t="s">
        <v>23</v>
      </c>
      <c r="H29" s="103" t="s">
        <v>24</v>
      </c>
      <c r="I29" s="103" t="s">
        <v>25</v>
      </c>
      <c r="J29" s="103" t="s">
        <v>26</v>
      </c>
      <c r="K29" s="103" t="s">
        <v>27</v>
      </c>
      <c r="L29" s="103" t="s">
        <v>28</v>
      </c>
      <c r="M29" s="103" t="s">
        <v>29</v>
      </c>
      <c r="N29" s="103" t="s">
        <v>30</v>
      </c>
      <c r="O29" s="103" t="s">
        <v>31</v>
      </c>
      <c r="P29" s="216"/>
      <c r="Q29" s="216"/>
      <c r="R29" s="216"/>
      <c r="S29" s="216"/>
      <c r="T29" s="216"/>
      <c r="U29" s="216"/>
      <c r="V29" s="216"/>
      <c r="W29" s="216"/>
      <c r="X29" s="216"/>
      <c r="Y29" s="216"/>
      <c r="Z29" s="216"/>
      <c r="AA29" s="216"/>
      <c r="AB29" s="216"/>
      <c r="AC29" s="216"/>
      <c r="AD29" s="216"/>
      <c r="AE29" s="241"/>
    </row>
    <row r="30" spans="1:32" ht="61.95" customHeight="1" thickBot="1" x14ac:dyDescent="0.35">
      <c r="A30" s="113" t="s">
        <v>375</v>
      </c>
      <c r="B30" s="315"/>
      <c r="C30" s="315"/>
      <c r="D30" s="106"/>
      <c r="E30" s="106"/>
      <c r="F30" s="106"/>
      <c r="G30" s="106"/>
      <c r="H30" s="106"/>
      <c r="I30" s="106"/>
      <c r="J30" s="106"/>
      <c r="K30" s="106"/>
      <c r="L30" s="106"/>
      <c r="M30" s="106"/>
      <c r="N30" s="106"/>
      <c r="O30" s="106"/>
      <c r="P30" s="114">
        <f>SUM(D30:O30)</f>
        <v>0</v>
      </c>
      <c r="Q30" s="306" t="s">
        <v>48</v>
      </c>
      <c r="R30" s="306"/>
      <c r="S30" s="306"/>
      <c r="T30" s="306"/>
      <c r="U30" s="306"/>
      <c r="V30" s="306"/>
      <c r="W30" s="306"/>
      <c r="X30" s="306"/>
      <c r="Y30" s="306" t="s">
        <v>521</v>
      </c>
      <c r="Z30" s="306"/>
      <c r="AA30" s="306"/>
      <c r="AB30" s="306"/>
      <c r="AC30" s="306"/>
      <c r="AD30" s="306"/>
      <c r="AE30" s="307"/>
    </row>
    <row r="31" spans="1:32" ht="12" customHeight="1" thickBot="1" x14ac:dyDescent="0.35">
      <c r="A31" s="124"/>
      <c r="B31" s="125"/>
      <c r="C31" s="125"/>
      <c r="D31" s="9"/>
      <c r="E31" s="9"/>
      <c r="F31" s="9"/>
      <c r="G31" s="9"/>
      <c r="H31" s="9"/>
      <c r="I31" s="9"/>
      <c r="J31" s="9"/>
      <c r="K31" s="9"/>
      <c r="L31" s="9"/>
      <c r="M31" s="9"/>
      <c r="N31" s="9"/>
      <c r="O31" s="9"/>
      <c r="P31" s="126"/>
      <c r="Q31" s="127"/>
      <c r="R31" s="127"/>
      <c r="S31" s="127"/>
      <c r="T31" s="127"/>
      <c r="U31" s="127"/>
      <c r="V31" s="127"/>
      <c r="W31" s="127"/>
      <c r="X31" s="127"/>
      <c r="Y31" s="127"/>
      <c r="Z31" s="127"/>
      <c r="AA31" s="127"/>
      <c r="AB31" s="127"/>
      <c r="AC31" s="127"/>
      <c r="AD31" s="127"/>
      <c r="AE31" s="128"/>
    </row>
    <row r="32" spans="1:32" ht="45" customHeight="1" x14ac:dyDescent="0.3">
      <c r="A32" s="217" t="s">
        <v>50</v>
      </c>
      <c r="B32" s="218"/>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9"/>
    </row>
    <row r="33" spans="1:41" ht="23.1" customHeight="1" x14ac:dyDescent="0.3">
      <c r="A33" s="214" t="s">
        <v>51</v>
      </c>
      <c r="B33" s="216" t="s">
        <v>52</v>
      </c>
      <c r="C33" s="216" t="s">
        <v>44</v>
      </c>
      <c r="D33" s="216" t="s">
        <v>53</v>
      </c>
      <c r="E33" s="216"/>
      <c r="F33" s="216"/>
      <c r="G33" s="216"/>
      <c r="H33" s="216"/>
      <c r="I33" s="216"/>
      <c r="J33" s="216"/>
      <c r="K33" s="216"/>
      <c r="L33" s="216"/>
      <c r="M33" s="216"/>
      <c r="N33" s="216"/>
      <c r="O33" s="216"/>
      <c r="P33" s="216"/>
      <c r="Q33" s="216" t="s">
        <v>54</v>
      </c>
      <c r="R33" s="216"/>
      <c r="S33" s="216"/>
      <c r="T33" s="216"/>
      <c r="U33" s="216"/>
      <c r="V33" s="216"/>
      <c r="W33" s="216"/>
      <c r="X33" s="216"/>
      <c r="Y33" s="216"/>
      <c r="Z33" s="216"/>
      <c r="AA33" s="216"/>
      <c r="AB33" s="216"/>
      <c r="AC33" s="216"/>
      <c r="AD33" s="216"/>
      <c r="AE33" s="241"/>
      <c r="AG33" s="21"/>
      <c r="AH33" s="21"/>
      <c r="AI33" s="21"/>
      <c r="AJ33" s="21"/>
      <c r="AK33" s="21"/>
      <c r="AL33" s="21"/>
      <c r="AM33" s="21"/>
      <c r="AN33" s="21"/>
      <c r="AO33" s="21"/>
    </row>
    <row r="34" spans="1:41" ht="27" customHeight="1" x14ac:dyDescent="0.3">
      <c r="A34" s="214"/>
      <c r="B34" s="216"/>
      <c r="C34" s="242"/>
      <c r="D34" s="103" t="s">
        <v>20</v>
      </c>
      <c r="E34" s="103" t="s">
        <v>21</v>
      </c>
      <c r="F34" s="103" t="s">
        <v>22</v>
      </c>
      <c r="G34" s="103" t="s">
        <v>23</v>
      </c>
      <c r="H34" s="103" t="s">
        <v>24</v>
      </c>
      <c r="I34" s="103" t="s">
        <v>25</v>
      </c>
      <c r="J34" s="103" t="s">
        <v>26</v>
      </c>
      <c r="K34" s="103" t="s">
        <v>27</v>
      </c>
      <c r="L34" s="103" t="s">
        <v>28</v>
      </c>
      <c r="M34" s="103" t="s">
        <v>29</v>
      </c>
      <c r="N34" s="103" t="s">
        <v>30</v>
      </c>
      <c r="O34" s="103" t="s">
        <v>31</v>
      </c>
      <c r="P34" s="103" t="s">
        <v>32</v>
      </c>
      <c r="Q34" s="194" t="s">
        <v>55</v>
      </c>
      <c r="R34" s="195"/>
      <c r="S34" s="195"/>
      <c r="T34" s="220"/>
      <c r="U34" s="216" t="s">
        <v>56</v>
      </c>
      <c r="V34" s="216"/>
      <c r="W34" s="216"/>
      <c r="X34" s="216"/>
      <c r="Y34" s="216" t="s">
        <v>57</v>
      </c>
      <c r="Z34" s="216"/>
      <c r="AA34" s="216"/>
      <c r="AB34" s="216"/>
      <c r="AC34" s="216" t="s">
        <v>58</v>
      </c>
      <c r="AD34" s="216"/>
      <c r="AE34" s="241"/>
      <c r="AG34" s="21"/>
      <c r="AH34" s="21"/>
      <c r="AI34" s="21"/>
      <c r="AJ34" s="21"/>
      <c r="AK34" s="21"/>
      <c r="AL34" s="21"/>
      <c r="AM34" s="21"/>
      <c r="AN34" s="21"/>
      <c r="AO34" s="21"/>
    </row>
    <row r="35" spans="1:41" ht="45" customHeight="1" x14ac:dyDescent="0.3">
      <c r="A35" s="209" t="s">
        <v>375</v>
      </c>
      <c r="B35" s="340">
        <v>32</v>
      </c>
      <c r="C35" s="23" t="s">
        <v>59</v>
      </c>
      <c r="D35" s="22"/>
      <c r="E35" s="22"/>
      <c r="F35" s="22"/>
      <c r="G35" s="22"/>
      <c r="H35" s="22"/>
      <c r="I35" s="22"/>
      <c r="J35" s="22"/>
      <c r="K35" s="22"/>
      <c r="L35" s="22"/>
      <c r="M35" s="22"/>
      <c r="N35" s="22"/>
      <c r="O35" s="22"/>
      <c r="P35" s="97">
        <f>SUM(D35:O35)</f>
        <v>0</v>
      </c>
      <c r="Q35" s="342" t="s">
        <v>465</v>
      </c>
      <c r="R35" s="343"/>
      <c r="S35" s="343"/>
      <c r="T35" s="344"/>
      <c r="U35" s="342" t="s">
        <v>465</v>
      </c>
      <c r="V35" s="343"/>
      <c r="W35" s="343"/>
      <c r="X35" s="344"/>
      <c r="Y35" s="361" t="s">
        <v>466</v>
      </c>
      <c r="Z35" s="361"/>
      <c r="AA35" s="361"/>
      <c r="AB35" s="361"/>
      <c r="AC35" s="361" t="s">
        <v>467</v>
      </c>
      <c r="AD35" s="361"/>
      <c r="AE35" s="362"/>
      <c r="AG35" s="21"/>
      <c r="AH35" s="21"/>
      <c r="AI35" s="21"/>
      <c r="AJ35" s="21"/>
      <c r="AK35" s="21"/>
      <c r="AL35" s="21"/>
      <c r="AM35" s="21"/>
      <c r="AN35" s="21"/>
      <c r="AO35" s="21"/>
    </row>
    <row r="36" spans="1:41" ht="45" customHeight="1" thickBot="1" x14ac:dyDescent="0.35">
      <c r="A36" s="210"/>
      <c r="B36" s="341"/>
      <c r="C36" s="24" t="s">
        <v>60</v>
      </c>
      <c r="D36" s="25"/>
      <c r="E36" s="25"/>
      <c r="F36" s="25"/>
      <c r="G36" s="26"/>
      <c r="H36" s="26"/>
      <c r="I36" s="26"/>
      <c r="J36" s="26"/>
      <c r="K36" s="26"/>
      <c r="L36" s="26"/>
      <c r="M36" s="26"/>
      <c r="N36" s="26"/>
      <c r="O36" s="26"/>
      <c r="P36" s="73">
        <f>SUM(D36:O36)</f>
        <v>0</v>
      </c>
      <c r="Q36" s="345"/>
      <c r="R36" s="346"/>
      <c r="S36" s="346"/>
      <c r="T36" s="347"/>
      <c r="U36" s="345"/>
      <c r="V36" s="346"/>
      <c r="W36" s="346"/>
      <c r="X36" s="347"/>
      <c r="Y36" s="363"/>
      <c r="Z36" s="363"/>
      <c r="AA36" s="363"/>
      <c r="AB36" s="363"/>
      <c r="AC36" s="363"/>
      <c r="AD36" s="363"/>
      <c r="AE36" s="364"/>
      <c r="AG36" s="21"/>
      <c r="AH36" s="21"/>
      <c r="AI36" s="21"/>
      <c r="AJ36" s="21"/>
      <c r="AK36" s="21"/>
      <c r="AL36" s="21"/>
      <c r="AM36" s="21"/>
      <c r="AN36" s="21"/>
      <c r="AO36" s="21"/>
    </row>
    <row r="37" spans="1:41" customFormat="1" ht="17.25" customHeight="1" thickBot="1" x14ac:dyDescent="0.35"/>
    <row r="38" spans="1:41" ht="45" customHeight="1" thickBot="1" x14ac:dyDescent="0.35">
      <c r="A38" s="217" t="s">
        <v>61</v>
      </c>
      <c r="B38" s="218"/>
      <c r="C38" s="218"/>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9"/>
      <c r="AG38" s="21"/>
      <c r="AH38" s="21"/>
      <c r="AI38" s="21"/>
      <c r="AJ38" s="21"/>
      <c r="AK38" s="21"/>
      <c r="AL38" s="21"/>
      <c r="AM38" s="21"/>
      <c r="AN38" s="21"/>
      <c r="AO38" s="21"/>
    </row>
    <row r="39" spans="1:41" ht="26.1" customHeight="1" x14ac:dyDescent="0.3">
      <c r="A39" s="213" t="s">
        <v>62</v>
      </c>
      <c r="B39" s="215" t="s">
        <v>63</v>
      </c>
      <c r="C39" s="221" t="s">
        <v>64</v>
      </c>
      <c r="D39" s="223" t="s">
        <v>65</v>
      </c>
      <c r="E39" s="224"/>
      <c r="F39" s="224"/>
      <c r="G39" s="224"/>
      <c r="H39" s="224"/>
      <c r="I39" s="224"/>
      <c r="J39" s="224"/>
      <c r="K39" s="224"/>
      <c r="L39" s="224"/>
      <c r="M39" s="224"/>
      <c r="N39" s="224"/>
      <c r="O39" s="224"/>
      <c r="P39" s="225"/>
      <c r="Q39" s="215" t="s">
        <v>66</v>
      </c>
      <c r="R39" s="215"/>
      <c r="S39" s="215"/>
      <c r="T39" s="215"/>
      <c r="U39" s="215"/>
      <c r="V39" s="215"/>
      <c r="W39" s="215"/>
      <c r="X39" s="215"/>
      <c r="Y39" s="215"/>
      <c r="Z39" s="215"/>
      <c r="AA39" s="215"/>
      <c r="AB39" s="215"/>
      <c r="AC39" s="215"/>
      <c r="AD39" s="215"/>
      <c r="AE39" s="237"/>
      <c r="AG39" s="21"/>
      <c r="AH39" s="21"/>
      <c r="AI39" s="21"/>
      <c r="AJ39" s="21"/>
      <c r="AK39" s="21"/>
      <c r="AL39" s="21"/>
      <c r="AM39" s="21"/>
      <c r="AN39" s="21"/>
      <c r="AO39" s="21"/>
    </row>
    <row r="40" spans="1:41" ht="26.1" customHeight="1" x14ac:dyDescent="0.3">
      <c r="A40" s="214"/>
      <c r="B40" s="216"/>
      <c r="C40" s="222"/>
      <c r="D40" s="103" t="s">
        <v>67</v>
      </c>
      <c r="E40" s="103" t="s">
        <v>68</v>
      </c>
      <c r="F40" s="103" t="s">
        <v>69</v>
      </c>
      <c r="G40" s="103" t="s">
        <v>70</v>
      </c>
      <c r="H40" s="103" t="s">
        <v>71</v>
      </c>
      <c r="I40" s="103" t="s">
        <v>72</v>
      </c>
      <c r="J40" s="103" t="s">
        <v>73</v>
      </c>
      <c r="K40" s="103" t="s">
        <v>74</v>
      </c>
      <c r="L40" s="103" t="s">
        <v>75</v>
      </c>
      <c r="M40" s="103" t="s">
        <v>76</v>
      </c>
      <c r="N40" s="103" t="s">
        <v>77</v>
      </c>
      <c r="O40" s="103" t="s">
        <v>78</v>
      </c>
      <c r="P40" s="103" t="s">
        <v>79</v>
      </c>
      <c r="Q40" s="194" t="s">
        <v>80</v>
      </c>
      <c r="R40" s="195"/>
      <c r="S40" s="195"/>
      <c r="T40" s="195"/>
      <c r="U40" s="195"/>
      <c r="V40" s="195"/>
      <c r="W40" s="195"/>
      <c r="X40" s="220"/>
      <c r="Y40" s="194" t="s">
        <v>81</v>
      </c>
      <c r="Z40" s="195"/>
      <c r="AA40" s="195"/>
      <c r="AB40" s="195"/>
      <c r="AC40" s="195"/>
      <c r="AD40" s="195"/>
      <c r="AE40" s="196"/>
      <c r="AG40" s="27"/>
      <c r="AH40" s="27"/>
      <c r="AI40" s="27"/>
      <c r="AJ40" s="27"/>
      <c r="AK40" s="27"/>
      <c r="AL40" s="27"/>
      <c r="AM40" s="27"/>
      <c r="AN40" s="27"/>
      <c r="AO40" s="27"/>
    </row>
    <row r="41" spans="1:41" ht="71.400000000000006" customHeight="1" x14ac:dyDescent="0.3">
      <c r="A41" s="360" t="s">
        <v>376</v>
      </c>
      <c r="B41" s="205">
        <v>10</v>
      </c>
      <c r="C41" s="31" t="s">
        <v>59</v>
      </c>
      <c r="D41" s="32">
        <v>0.12</v>
      </c>
      <c r="E41" s="32">
        <v>0.18</v>
      </c>
      <c r="F41" s="32">
        <v>0.18</v>
      </c>
      <c r="G41" s="32">
        <v>0.18</v>
      </c>
      <c r="H41" s="32">
        <v>0.17</v>
      </c>
      <c r="I41" s="32">
        <v>0.17</v>
      </c>
      <c r="J41" s="32"/>
      <c r="K41" s="32"/>
      <c r="L41" s="32"/>
      <c r="M41" s="32"/>
      <c r="N41" s="32"/>
      <c r="O41" s="32"/>
      <c r="P41" s="115">
        <f t="shared" ref="P41:P48" si="0">SUM(D41:O41)</f>
        <v>1</v>
      </c>
      <c r="Q41" s="353" t="s">
        <v>468</v>
      </c>
      <c r="R41" s="354"/>
      <c r="S41" s="354"/>
      <c r="T41" s="354"/>
      <c r="U41" s="354"/>
      <c r="V41" s="354"/>
      <c r="W41" s="354"/>
      <c r="X41" s="355"/>
      <c r="Y41" s="197" t="s">
        <v>469</v>
      </c>
      <c r="Z41" s="198"/>
      <c r="AA41" s="198"/>
      <c r="AB41" s="198"/>
      <c r="AC41" s="198"/>
      <c r="AD41" s="198"/>
      <c r="AE41" s="199"/>
      <c r="AG41" s="28"/>
      <c r="AH41" s="28"/>
      <c r="AI41" s="28"/>
      <c r="AJ41" s="28"/>
      <c r="AK41" s="28"/>
      <c r="AL41" s="28"/>
      <c r="AM41" s="28"/>
      <c r="AN41" s="28"/>
      <c r="AO41" s="28"/>
    </row>
    <row r="42" spans="1:41" ht="71.400000000000006" customHeight="1" x14ac:dyDescent="0.3">
      <c r="A42" s="352"/>
      <c r="B42" s="205"/>
      <c r="C42" s="29" t="s">
        <v>60</v>
      </c>
      <c r="D42" s="30">
        <v>0.12</v>
      </c>
      <c r="E42" s="30"/>
      <c r="F42" s="30"/>
      <c r="G42" s="30"/>
      <c r="H42" s="30"/>
      <c r="I42" s="30"/>
      <c r="J42" s="30"/>
      <c r="K42" s="30"/>
      <c r="L42" s="30"/>
      <c r="M42" s="30"/>
      <c r="N42" s="30"/>
      <c r="O42" s="30"/>
      <c r="P42" s="115">
        <f t="shared" si="0"/>
        <v>0.12</v>
      </c>
      <c r="Q42" s="356"/>
      <c r="R42" s="357"/>
      <c r="S42" s="357"/>
      <c r="T42" s="357"/>
      <c r="U42" s="357"/>
      <c r="V42" s="357"/>
      <c r="W42" s="357"/>
      <c r="X42" s="358"/>
      <c r="Y42" s="200"/>
      <c r="Z42" s="201"/>
      <c r="AA42" s="201"/>
      <c r="AB42" s="201"/>
      <c r="AC42" s="201"/>
      <c r="AD42" s="201"/>
      <c r="AE42" s="202"/>
    </row>
    <row r="43" spans="1:41" ht="71.400000000000006" customHeight="1" x14ac:dyDescent="0.3">
      <c r="A43" s="352" t="s">
        <v>377</v>
      </c>
      <c r="B43" s="205">
        <v>10</v>
      </c>
      <c r="C43" s="31" t="s">
        <v>59</v>
      </c>
      <c r="D43" s="32">
        <v>0.15</v>
      </c>
      <c r="E43" s="32">
        <v>0.17</v>
      </c>
      <c r="F43" s="32">
        <v>0.17</v>
      </c>
      <c r="G43" s="32">
        <v>0.17</v>
      </c>
      <c r="H43" s="32">
        <v>0.17</v>
      </c>
      <c r="I43" s="32">
        <v>0.17</v>
      </c>
      <c r="J43" s="32"/>
      <c r="K43" s="32"/>
      <c r="L43" s="32"/>
      <c r="M43" s="32"/>
      <c r="N43" s="32"/>
      <c r="O43" s="32"/>
      <c r="P43" s="115">
        <f t="shared" si="0"/>
        <v>1</v>
      </c>
      <c r="Q43" s="353" t="s">
        <v>470</v>
      </c>
      <c r="R43" s="354"/>
      <c r="S43" s="354"/>
      <c r="T43" s="354"/>
      <c r="U43" s="354"/>
      <c r="V43" s="354"/>
      <c r="W43" s="354"/>
      <c r="X43" s="355"/>
      <c r="Y43" s="197" t="s">
        <v>471</v>
      </c>
      <c r="Z43" s="198"/>
      <c r="AA43" s="198"/>
      <c r="AB43" s="198"/>
      <c r="AC43" s="198"/>
      <c r="AD43" s="198"/>
      <c r="AE43" s="199"/>
    </row>
    <row r="44" spans="1:41" ht="71.400000000000006" customHeight="1" x14ac:dyDescent="0.3">
      <c r="A44" s="352"/>
      <c r="B44" s="205"/>
      <c r="C44" s="29" t="s">
        <v>60</v>
      </c>
      <c r="D44" s="30">
        <v>0.15</v>
      </c>
      <c r="E44" s="30"/>
      <c r="F44" s="30"/>
      <c r="G44" s="30"/>
      <c r="H44" s="30"/>
      <c r="I44" s="30"/>
      <c r="J44" s="30"/>
      <c r="K44" s="30"/>
      <c r="L44" s="30"/>
      <c r="M44" s="30"/>
      <c r="N44" s="30"/>
      <c r="O44" s="30"/>
      <c r="P44" s="115">
        <f t="shared" si="0"/>
        <v>0.15</v>
      </c>
      <c r="Q44" s="356"/>
      <c r="R44" s="357"/>
      <c r="S44" s="357"/>
      <c r="T44" s="357"/>
      <c r="U44" s="357"/>
      <c r="V44" s="357"/>
      <c r="W44" s="357"/>
      <c r="X44" s="358"/>
      <c r="Y44" s="200"/>
      <c r="Z44" s="201"/>
      <c r="AA44" s="201"/>
      <c r="AB44" s="201"/>
      <c r="AC44" s="201"/>
      <c r="AD44" s="201"/>
      <c r="AE44" s="202"/>
    </row>
    <row r="45" spans="1:41" ht="71.400000000000006" customHeight="1" x14ac:dyDescent="0.3">
      <c r="A45" s="352" t="s">
        <v>378</v>
      </c>
      <c r="B45" s="205">
        <v>10</v>
      </c>
      <c r="C45" s="31" t="s">
        <v>59</v>
      </c>
      <c r="D45" s="32">
        <v>0.11</v>
      </c>
      <c r="E45" s="32">
        <v>0.18</v>
      </c>
      <c r="F45" s="32">
        <v>0.18</v>
      </c>
      <c r="G45" s="32">
        <v>0.18</v>
      </c>
      <c r="H45" s="32">
        <v>0.18</v>
      </c>
      <c r="I45" s="32">
        <v>0.17</v>
      </c>
      <c r="J45" s="32"/>
      <c r="K45" s="32"/>
      <c r="L45" s="32"/>
      <c r="M45" s="32"/>
      <c r="N45" s="32"/>
      <c r="O45" s="32"/>
      <c r="P45" s="115">
        <f t="shared" si="0"/>
        <v>0.99999999999999989</v>
      </c>
      <c r="Q45" s="353" t="s">
        <v>472</v>
      </c>
      <c r="R45" s="354"/>
      <c r="S45" s="354"/>
      <c r="T45" s="354"/>
      <c r="U45" s="354"/>
      <c r="V45" s="354"/>
      <c r="W45" s="354"/>
      <c r="X45" s="355"/>
      <c r="Y45" s="197" t="s">
        <v>473</v>
      </c>
      <c r="Z45" s="198"/>
      <c r="AA45" s="198"/>
      <c r="AB45" s="198"/>
      <c r="AC45" s="198"/>
      <c r="AD45" s="198"/>
      <c r="AE45" s="199"/>
    </row>
    <row r="46" spans="1:41" ht="71.400000000000006" customHeight="1" x14ac:dyDescent="0.3">
      <c r="A46" s="352"/>
      <c r="B46" s="205"/>
      <c r="C46" s="29" t="s">
        <v>60</v>
      </c>
      <c r="D46" s="30">
        <v>0.11</v>
      </c>
      <c r="E46" s="30"/>
      <c r="F46" s="30"/>
      <c r="G46" s="30"/>
      <c r="H46" s="30"/>
      <c r="I46" s="30"/>
      <c r="J46" s="30"/>
      <c r="K46" s="30"/>
      <c r="L46" s="30"/>
      <c r="M46" s="30"/>
      <c r="N46" s="30"/>
      <c r="O46" s="30"/>
      <c r="P46" s="115">
        <f t="shared" si="0"/>
        <v>0.11</v>
      </c>
      <c r="Q46" s="356"/>
      <c r="R46" s="357"/>
      <c r="S46" s="357"/>
      <c r="T46" s="357"/>
      <c r="U46" s="357"/>
      <c r="V46" s="357"/>
      <c r="W46" s="357"/>
      <c r="X46" s="358"/>
      <c r="Y46" s="200"/>
      <c r="Z46" s="201"/>
      <c r="AA46" s="201"/>
      <c r="AB46" s="201"/>
      <c r="AC46" s="201"/>
      <c r="AD46" s="201"/>
      <c r="AE46" s="202"/>
    </row>
    <row r="47" spans="1:41" ht="71.400000000000006" customHeight="1" x14ac:dyDescent="0.3">
      <c r="A47" s="352" t="s">
        <v>379</v>
      </c>
      <c r="B47" s="205">
        <v>2</v>
      </c>
      <c r="C47" s="31" t="s">
        <v>59</v>
      </c>
      <c r="D47" s="32">
        <v>0</v>
      </c>
      <c r="E47" s="32">
        <v>0.2</v>
      </c>
      <c r="F47" s="32">
        <v>0.2</v>
      </c>
      <c r="G47" s="32">
        <v>0.2</v>
      </c>
      <c r="H47" s="32">
        <v>0.2</v>
      </c>
      <c r="I47" s="32">
        <v>0.2</v>
      </c>
      <c r="J47" s="32"/>
      <c r="K47" s="32"/>
      <c r="L47" s="32"/>
      <c r="M47" s="32"/>
      <c r="N47" s="32"/>
      <c r="O47" s="32"/>
      <c r="P47" s="115">
        <f t="shared" si="0"/>
        <v>1</v>
      </c>
      <c r="Q47" s="326" t="s">
        <v>474</v>
      </c>
      <c r="R47" s="327"/>
      <c r="S47" s="327"/>
      <c r="T47" s="327"/>
      <c r="U47" s="327"/>
      <c r="V47" s="327"/>
      <c r="W47" s="327"/>
      <c r="X47" s="328"/>
      <c r="Y47" s="188" t="s">
        <v>447</v>
      </c>
      <c r="Z47" s="189"/>
      <c r="AA47" s="189"/>
      <c r="AB47" s="189"/>
      <c r="AC47" s="189"/>
      <c r="AD47" s="189"/>
      <c r="AE47" s="190"/>
    </row>
    <row r="48" spans="1:41" ht="71.400000000000006" customHeight="1" thickBot="1" x14ac:dyDescent="0.35">
      <c r="A48" s="359"/>
      <c r="B48" s="206"/>
      <c r="C48" s="24" t="s">
        <v>60</v>
      </c>
      <c r="D48" s="33">
        <v>0</v>
      </c>
      <c r="E48" s="33"/>
      <c r="F48" s="33"/>
      <c r="G48" s="33"/>
      <c r="H48" s="33"/>
      <c r="I48" s="33"/>
      <c r="J48" s="33"/>
      <c r="K48" s="33"/>
      <c r="L48" s="33"/>
      <c r="M48" s="33"/>
      <c r="N48" s="33"/>
      <c r="O48" s="33"/>
      <c r="P48" s="116">
        <f t="shared" si="0"/>
        <v>0</v>
      </c>
      <c r="Q48" s="329"/>
      <c r="R48" s="330"/>
      <c r="S48" s="330"/>
      <c r="T48" s="330"/>
      <c r="U48" s="330"/>
      <c r="V48" s="330"/>
      <c r="W48" s="330"/>
      <c r="X48" s="331"/>
      <c r="Y48" s="191"/>
      <c r="Z48" s="192"/>
      <c r="AA48" s="192"/>
      <c r="AB48" s="192"/>
      <c r="AC48" s="192"/>
      <c r="AD48" s="192"/>
      <c r="AE48" s="193"/>
    </row>
    <row r="49" spans="1:1" ht="15" customHeight="1" x14ac:dyDescent="0.3">
      <c r="A49" s="2" t="s">
        <v>82</v>
      </c>
    </row>
  </sheetData>
  <mergeCells count="83">
    <mergeCell ref="A1:A4"/>
    <mergeCell ref="B1:AA1"/>
    <mergeCell ref="AB1:AE1"/>
    <mergeCell ref="B2:AA2"/>
    <mergeCell ref="AB2:AE2"/>
    <mergeCell ref="B3:AA4"/>
    <mergeCell ref="AB3:AE3"/>
    <mergeCell ref="AB4:AE4"/>
    <mergeCell ref="A11:B13"/>
    <mergeCell ref="C11:AE13"/>
    <mergeCell ref="A7:B9"/>
    <mergeCell ref="C7:C9"/>
    <mergeCell ref="D7:H9"/>
    <mergeCell ref="I7:J9"/>
    <mergeCell ref="K7:L9"/>
    <mergeCell ref="M7:N7"/>
    <mergeCell ref="AA15:AE15"/>
    <mergeCell ref="O7:P7"/>
    <mergeCell ref="M8:N8"/>
    <mergeCell ref="O8:P8"/>
    <mergeCell ref="M9:N9"/>
    <mergeCell ref="O9:P9"/>
    <mergeCell ref="A15:B15"/>
    <mergeCell ref="C15:K15"/>
    <mergeCell ref="L15:Q15"/>
    <mergeCell ref="R15:X15"/>
    <mergeCell ref="Y15:Z15"/>
    <mergeCell ref="C16:AB16"/>
    <mergeCell ref="A17:B17"/>
    <mergeCell ref="C17:AE17"/>
    <mergeCell ref="A19:AE19"/>
    <mergeCell ref="B20:O20"/>
    <mergeCell ref="P20:AE20"/>
    <mergeCell ref="A27:AE27"/>
    <mergeCell ref="A28:A29"/>
    <mergeCell ref="B28:C29"/>
    <mergeCell ref="D28:O28"/>
    <mergeCell ref="P28:P29"/>
    <mergeCell ref="Q28:X29"/>
    <mergeCell ref="Y28:AE29"/>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A41:A42"/>
    <mergeCell ref="B41:B42"/>
    <mergeCell ref="Q41:X42"/>
    <mergeCell ref="Y41:AE42"/>
    <mergeCell ref="A43:A44"/>
    <mergeCell ref="B43:B44"/>
    <mergeCell ref="Q43:X44"/>
    <mergeCell ref="Y43:AE44"/>
    <mergeCell ref="A45:A46"/>
    <mergeCell ref="B45:B46"/>
    <mergeCell ref="Q45:X46"/>
    <mergeCell ref="Y45:AE46"/>
    <mergeCell ref="A47:A48"/>
    <mergeCell ref="B47:B48"/>
    <mergeCell ref="Q47:X48"/>
    <mergeCell ref="Y47:AE48"/>
  </mergeCells>
  <dataValidations count="3">
    <dataValidation type="list" allowBlank="1" showInputMessage="1" showErrorMessage="1" sqref="C7:C9" xr:uid="{4B7DED1C-E4AB-4C05-8E00-4B0F20B5E426}">
      <formula1>$B$21:$M$21</formula1>
    </dataValidation>
    <dataValidation type="textLength" operator="lessThanOrEqual" allowBlank="1" showInputMessage="1" showErrorMessage="1" errorTitle="Máximo 2.000 caracteres" error="Máximo 2.000 caracteres" promptTitle="2.000 caracteres" sqref="Q30:Q31" xr:uid="{801FFB00-69B3-4593-8929-343668B9E15B}">
      <formula1>2000</formula1>
    </dataValidation>
    <dataValidation type="textLength" operator="lessThanOrEqual" allowBlank="1" showInputMessage="1" showErrorMessage="1" errorTitle="Máximo 2.000 caracteres" error="Máximo 2.000 caracteres" sqref="AC35 Q35 Y35 U35 Q41 Q45 Q47 Q43" xr:uid="{9DB39901-7759-4C8A-ADFC-A0CA5EC44B89}">
      <formula1>2000</formula1>
    </dataValidation>
  </dataValidations>
  <hyperlinks>
    <hyperlink ref="Y41" r:id="rId1" xr:uid="{098304B9-3DE3-42B1-9F14-85834E415197}"/>
    <hyperlink ref="Y43" r:id="rId2" xr:uid="{AA49B9F3-06D4-4CEA-B613-2AD440736E8C}"/>
    <hyperlink ref="Y45" r:id="rId3" xr:uid="{9C4D6C9B-D015-4B92-80FE-51919BCAEBE1}"/>
  </hyperlinks>
  <pageMargins left="0.25" right="0.25" top="0.75" bottom="0.75" header="0.3" footer="0.3"/>
  <pageSetup scale="22" orientation="landscape" r:id="rId4"/>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CA3C0-63B6-406C-B321-D7FEEFBAD89F}">
  <sheetPr>
    <tabColor theme="7" tint="0.39997558519241921"/>
    <pageSetUpPr fitToPage="1"/>
  </sheetPr>
  <dimension ref="A1:AO47"/>
  <sheetViews>
    <sheetView showGridLines="0" topLeftCell="A40" zoomScale="60" zoomScaleNormal="60" workbookViewId="0">
      <selection activeCell="A30" sqref="A30"/>
    </sheetView>
  </sheetViews>
  <sheetFormatPr baseColWidth="10" defaultColWidth="10.88671875" defaultRowHeight="14.4" x14ac:dyDescent="0.3"/>
  <cols>
    <col min="1" max="1" width="38.44140625" style="2" customWidth="1"/>
    <col min="2" max="2" width="20.5546875" style="2" customWidth="1"/>
    <col min="3" max="14" width="20.6640625" style="2" customWidth="1"/>
    <col min="15" max="15" width="20.5546875" style="2" customWidth="1"/>
    <col min="16" max="16" width="32.44140625" style="2" customWidth="1"/>
    <col min="17" max="27" width="18.109375" style="2" customWidth="1"/>
    <col min="28" max="28" width="22.6640625" style="2" customWidth="1"/>
    <col min="29" max="29" width="19" style="2" customWidth="1"/>
    <col min="30" max="30" width="19.44140625" style="2" customWidth="1"/>
    <col min="31" max="31" width="20.5546875" style="2" customWidth="1"/>
    <col min="32" max="32" width="22.88671875" style="2" customWidth="1"/>
    <col min="33" max="33" width="18.44140625" style="2" bestFit="1" customWidth="1"/>
    <col min="34" max="34" width="8.44140625" style="2" customWidth="1"/>
    <col min="35" max="35" width="18.44140625" style="2" bestFit="1" customWidth="1"/>
    <col min="36" max="36" width="5.6640625" style="2" customWidth="1"/>
    <col min="37" max="37" width="18.44140625" style="2" bestFit="1" customWidth="1"/>
    <col min="38" max="38" width="4.6640625" style="2" customWidth="1"/>
    <col min="39" max="39" width="23" style="2" bestFit="1" customWidth="1"/>
    <col min="40" max="40" width="10.88671875" style="2"/>
    <col min="41" max="41" width="18.44140625" style="2" bestFit="1" customWidth="1"/>
    <col min="42" max="42" width="16.109375" style="2" customWidth="1"/>
    <col min="43" max="16384" width="10.88671875" style="2"/>
  </cols>
  <sheetData>
    <row r="1" spans="1:31" ht="32.25" customHeight="1" thickBot="1" x14ac:dyDescent="0.35">
      <c r="A1" s="288"/>
      <c r="B1" s="291" t="s">
        <v>0</v>
      </c>
      <c r="C1" s="292"/>
      <c r="D1" s="292"/>
      <c r="E1" s="292"/>
      <c r="F1" s="292"/>
      <c r="G1" s="292"/>
      <c r="H1" s="292"/>
      <c r="I1" s="292"/>
      <c r="J1" s="292"/>
      <c r="K1" s="292"/>
      <c r="L1" s="292"/>
      <c r="M1" s="292"/>
      <c r="N1" s="292"/>
      <c r="O1" s="292"/>
      <c r="P1" s="292"/>
      <c r="Q1" s="292"/>
      <c r="R1" s="292"/>
      <c r="S1" s="292"/>
      <c r="T1" s="292"/>
      <c r="U1" s="292"/>
      <c r="V1" s="292"/>
      <c r="W1" s="292"/>
      <c r="X1" s="292"/>
      <c r="Y1" s="292"/>
      <c r="Z1" s="292"/>
      <c r="AA1" s="293"/>
      <c r="AB1" s="300" t="s">
        <v>1</v>
      </c>
      <c r="AC1" s="301"/>
      <c r="AD1" s="301"/>
      <c r="AE1" s="302"/>
    </row>
    <row r="2" spans="1:31" ht="30.75" customHeight="1" thickBot="1" x14ac:dyDescent="0.35">
      <c r="A2" s="289"/>
      <c r="B2" s="291" t="s">
        <v>2</v>
      </c>
      <c r="C2" s="292"/>
      <c r="D2" s="292"/>
      <c r="E2" s="292"/>
      <c r="F2" s="292"/>
      <c r="G2" s="292"/>
      <c r="H2" s="292"/>
      <c r="I2" s="292"/>
      <c r="J2" s="292"/>
      <c r="K2" s="292"/>
      <c r="L2" s="292"/>
      <c r="M2" s="292"/>
      <c r="N2" s="292"/>
      <c r="O2" s="292"/>
      <c r="P2" s="292"/>
      <c r="Q2" s="292"/>
      <c r="R2" s="292"/>
      <c r="S2" s="292"/>
      <c r="T2" s="292"/>
      <c r="U2" s="292"/>
      <c r="V2" s="292"/>
      <c r="W2" s="292"/>
      <c r="X2" s="292"/>
      <c r="Y2" s="292"/>
      <c r="Z2" s="292"/>
      <c r="AA2" s="293"/>
      <c r="AB2" s="300" t="s">
        <v>329</v>
      </c>
      <c r="AC2" s="301"/>
      <c r="AD2" s="301"/>
      <c r="AE2" s="302"/>
    </row>
    <row r="3" spans="1:31" ht="24" customHeight="1" thickBot="1" x14ac:dyDescent="0.35">
      <c r="A3" s="289"/>
      <c r="B3" s="294" t="s">
        <v>3</v>
      </c>
      <c r="C3" s="295"/>
      <c r="D3" s="295"/>
      <c r="E3" s="295"/>
      <c r="F3" s="295"/>
      <c r="G3" s="295"/>
      <c r="H3" s="295"/>
      <c r="I3" s="295"/>
      <c r="J3" s="295"/>
      <c r="K3" s="295"/>
      <c r="L3" s="295"/>
      <c r="M3" s="295"/>
      <c r="N3" s="295"/>
      <c r="O3" s="295"/>
      <c r="P3" s="295"/>
      <c r="Q3" s="295"/>
      <c r="R3" s="295"/>
      <c r="S3" s="295"/>
      <c r="T3" s="295"/>
      <c r="U3" s="295"/>
      <c r="V3" s="295"/>
      <c r="W3" s="295"/>
      <c r="X3" s="295"/>
      <c r="Y3" s="295"/>
      <c r="Z3" s="295"/>
      <c r="AA3" s="296"/>
      <c r="AB3" s="300" t="s">
        <v>352</v>
      </c>
      <c r="AC3" s="301"/>
      <c r="AD3" s="301"/>
      <c r="AE3" s="302"/>
    </row>
    <row r="4" spans="1:31" ht="21.75" customHeight="1" thickBot="1" x14ac:dyDescent="0.35">
      <c r="A4" s="290"/>
      <c r="B4" s="297"/>
      <c r="C4" s="298"/>
      <c r="D4" s="298"/>
      <c r="E4" s="298"/>
      <c r="F4" s="298"/>
      <c r="G4" s="298"/>
      <c r="H4" s="298"/>
      <c r="I4" s="298"/>
      <c r="J4" s="298"/>
      <c r="K4" s="298"/>
      <c r="L4" s="298"/>
      <c r="M4" s="298"/>
      <c r="N4" s="298"/>
      <c r="O4" s="298"/>
      <c r="P4" s="298"/>
      <c r="Q4" s="298"/>
      <c r="R4" s="298"/>
      <c r="S4" s="298"/>
      <c r="T4" s="298"/>
      <c r="U4" s="298"/>
      <c r="V4" s="298"/>
      <c r="W4" s="298"/>
      <c r="X4" s="298"/>
      <c r="Y4" s="298"/>
      <c r="Z4" s="298"/>
      <c r="AA4" s="299"/>
      <c r="AB4" s="303" t="s">
        <v>4</v>
      </c>
      <c r="AC4" s="304"/>
      <c r="AD4" s="304"/>
      <c r="AE4" s="305"/>
    </row>
    <row r="5" spans="1:31" ht="9" customHeight="1" thickBot="1" x14ac:dyDescent="0.35">
      <c r="A5" s="3"/>
      <c r="B5" s="104"/>
      <c r="C5" s="105"/>
      <c r="D5" s="4"/>
      <c r="E5" s="4"/>
      <c r="F5" s="4"/>
      <c r="G5" s="4"/>
      <c r="H5" s="4"/>
      <c r="I5" s="4"/>
      <c r="J5" s="4"/>
      <c r="K5" s="4"/>
      <c r="L5" s="4"/>
      <c r="M5" s="4"/>
      <c r="N5" s="4"/>
      <c r="O5" s="4"/>
      <c r="P5" s="4"/>
      <c r="Q5" s="4"/>
      <c r="R5" s="4"/>
      <c r="S5" s="4"/>
      <c r="T5" s="4"/>
      <c r="U5" s="4"/>
      <c r="V5" s="4"/>
      <c r="W5" s="4"/>
      <c r="X5" s="4"/>
      <c r="Y5" s="4"/>
      <c r="Z5" s="5"/>
      <c r="AA5" s="4"/>
      <c r="AB5" s="4"/>
      <c r="AD5" s="7"/>
      <c r="AE5" s="8"/>
    </row>
    <row r="6" spans="1:31" ht="9" customHeight="1" thickBot="1" x14ac:dyDescent="0.35">
      <c r="A6" s="6"/>
      <c r="B6" s="4"/>
      <c r="C6" s="4"/>
      <c r="D6" s="4"/>
      <c r="E6" s="4"/>
      <c r="F6" s="4"/>
      <c r="G6" s="4"/>
      <c r="H6" s="4"/>
      <c r="I6" s="4"/>
      <c r="J6" s="4"/>
      <c r="K6" s="4"/>
      <c r="L6" s="4"/>
      <c r="M6" s="4"/>
      <c r="N6" s="4"/>
      <c r="O6" s="4"/>
      <c r="P6" s="4"/>
      <c r="Q6" s="4"/>
      <c r="R6" s="4"/>
      <c r="S6" s="4"/>
      <c r="T6" s="4"/>
      <c r="U6" s="4"/>
      <c r="V6" s="4"/>
      <c r="W6" s="4"/>
      <c r="X6" s="4"/>
      <c r="Y6" s="4"/>
      <c r="Z6" s="5"/>
      <c r="AA6" s="4"/>
      <c r="AB6" s="4"/>
      <c r="AD6" s="7"/>
      <c r="AE6" s="8"/>
    </row>
    <row r="7" spans="1:31" x14ac:dyDescent="0.3">
      <c r="A7" s="245" t="s">
        <v>5</v>
      </c>
      <c r="B7" s="246"/>
      <c r="C7" s="283" t="s">
        <v>20</v>
      </c>
      <c r="D7" s="245" t="s">
        <v>6</v>
      </c>
      <c r="E7" s="251"/>
      <c r="F7" s="251"/>
      <c r="G7" s="251"/>
      <c r="H7" s="246"/>
      <c r="I7" s="275">
        <v>45328</v>
      </c>
      <c r="J7" s="276"/>
      <c r="K7" s="245" t="s">
        <v>7</v>
      </c>
      <c r="L7" s="246"/>
      <c r="M7" s="267" t="s">
        <v>8</v>
      </c>
      <c r="N7" s="268"/>
      <c r="O7" s="256"/>
      <c r="P7" s="257"/>
      <c r="Q7" s="4"/>
      <c r="R7" s="4"/>
      <c r="S7" s="4"/>
      <c r="T7" s="4"/>
      <c r="U7" s="4"/>
      <c r="V7" s="4"/>
      <c r="W7" s="4"/>
      <c r="X7" s="4"/>
      <c r="Y7" s="4"/>
      <c r="Z7" s="5"/>
      <c r="AA7" s="4"/>
      <c r="AB7" s="4"/>
      <c r="AD7" s="7"/>
      <c r="AE7" s="8"/>
    </row>
    <row r="8" spans="1:31" x14ac:dyDescent="0.3">
      <c r="A8" s="247"/>
      <c r="B8" s="248"/>
      <c r="C8" s="284"/>
      <c r="D8" s="247"/>
      <c r="E8" s="252"/>
      <c r="F8" s="252"/>
      <c r="G8" s="252"/>
      <c r="H8" s="248"/>
      <c r="I8" s="277"/>
      <c r="J8" s="278"/>
      <c r="K8" s="247"/>
      <c r="L8" s="248"/>
      <c r="M8" s="286" t="s">
        <v>9</v>
      </c>
      <c r="N8" s="287"/>
      <c r="O8" s="269"/>
      <c r="P8" s="270"/>
      <c r="Q8" s="4"/>
      <c r="R8" s="4"/>
      <c r="S8" s="4"/>
      <c r="T8" s="4"/>
      <c r="U8" s="4"/>
      <c r="V8" s="4"/>
      <c r="W8" s="4"/>
      <c r="X8" s="4"/>
      <c r="Y8" s="4"/>
      <c r="Z8" s="5"/>
      <c r="AA8" s="4"/>
      <c r="AB8" s="4"/>
      <c r="AD8" s="7"/>
      <c r="AE8" s="8"/>
    </row>
    <row r="9" spans="1:31" ht="15" thickBot="1" x14ac:dyDescent="0.35">
      <c r="A9" s="249"/>
      <c r="B9" s="250"/>
      <c r="C9" s="285"/>
      <c r="D9" s="249"/>
      <c r="E9" s="253"/>
      <c r="F9" s="253"/>
      <c r="G9" s="253"/>
      <c r="H9" s="250"/>
      <c r="I9" s="279"/>
      <c r="J9" s="280"/>
      <c r="K9" s="249"/>
      <c r="L9" s="250"/>
      <c r="M9" s="271" t="s">
        <v>10</v>
      </c>
      <c r="N9" s="272"/>
      <c r="O9" s="273" t="s">
        <v>354</v>
      </c>
      <c r="P9" s="274"/>
      <c r="Q9" s="4"/>
      <c r="R9" s="4"/>
      <c r="S9" s="4"/>
      <c r="T9" s="4"/>
      <c r="U9" s="4"/>
      <c r="V9" s="4"/>
      <c r="W9" s="4"/>
      <c r="X9" s="4"/>
      <c r="Y9" s="4"/>
      <c r="Z9" s="5"/>
      <c r="AA9" s="4"/>
      <c r="AB9" s="4"/>
      <c r="AD9" s="7"/>
      <c r="AE9" s="8"/>
    </row>
    <row r="10" spans="1:31" ht="15" customHeight="1" thickBot="1" x14ac:dyDescent="0.35">
      <c r="A10" s="77"/>
      <c r="B10" s="78"/>
      <c r="C10" s="78"/>
      <c r="D10" s="9"/>
      <c r="E10" s="9"/>
      <c r="F10" s="9"/>
      <c r="G10" s="9"/>
      <c r="H10" s="9"/>
      <c r="I10" s="74"/>
      <c r="J10" s="74"/>
      <c r="K10" s="9"/>
      <c r="L10" s="9"/>
      <c r="M10" s="75"/>
      <c r="N10" s="75"/>
      <c r="O10" s="76"/>
      <c r="P10" s="76"/>
      <c r="Q10" s="78"/>
      <c r="R10" s="78"/>
      <c r="S10" s="78"/>
      <c r="T10" s="78"/>
      <c r="U10" s="78"/>
      <c r="V10" s="78"/>
      <c r="W10" s="78"/>
      <c r="X10" s="78"/>
      <c r="Y10" s="78"/>
      <c r="Z10" s="79"/>
      <c r="AA10" s="78"/>
      <c r="AB10" s="78"/>
      <c r="AD10" s="80"/>
      <c r="AE10" s="81"/>
    </row>
    <row r="11" spans="1:31" ht="15" customHeight="1" x14ac:dyDescent="0.3">
      <c r="A11" s="245" t="s">
        <v>11</v>
      </c>
      <c r="B11" s="246"/>
      <c r="C11" s="217" t="s">
        <v>355</v>
      </c>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9"/>
    </row>
    <row r="12" spans="1:31" ht="15" customHeight="1" x14ac:dyDescent="0.3">
      <c r="A12" s="247"/>
      <c r="B12" s="248"/>
      <c r="C12" s="258"/>
      <c r="D12" s="259"/>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60"/>
    </row>
    <row r="13" spans="1:31" ht="15" customHeight="1" thickBot="1" x14ac:dyDescent="0.35">
      <c r="A13" s="249"/>
      <c r="B13" s="250"/>
      <c r="C13" s="261"/>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3"/>
    </row>
    <row r="14" spans="1:31" ht="9" customHeight="1" thickBot="1" x14ac:dyDescent="0.35">
      <c r="A14" s="11"/>
      <c r="B14" s="12"/>
      <c r="C14" s="13"/>
      <c r="D14" s="13"/>
      <c r="E14" s="13"/>
      <c r="F14" s="13"/>
      <c r="G14" s="13"/>
      <c r="H14" s="13"/>
      <c r="I14" s="13"/>
      <c r="J14" s="13"/>
      <c r="K14" s="13"/>
      <c r="L14" s="13"/>
      <c r="M14" s="14"/>
      <c r="N14" s="14"/>
      <c r="O14" s="14"/>
      <c r="P14" s="14"/>
      <c r="Q14" s="14"/>
      <c r="R14" s="15"/>
      <c r="S14" s="15"/>
      <c r="T14" s="15"/>
      <c r="U14" s="15"/>
      <c r="V14" s="15"/>
      <c r="W14" s="15"/>
      <c r="X14" s="15"/>
      <c r="Y14" s="9"/>
      <c r="Z14" s="9"/>
      <c r="AA14" s="9"/>
      <c r="AB14" s="9"/>
      <c r="AD14" s="9"/>
      <c r="AE14" s="10"/>
    </row>
    <row r="15" spans="1:31" ht="39" customHeight="1" thickBot="1" x14ac:dyDescent="0.35">
      <c r="A15" s="254" t="s">
        <v>12</v>
      </c>
      <c r="B15" s="255"/>
      <c r="C15" s="264" t="s">
        <v>356</v>
      </c>
      <c r="D15" s="265"/>
      <c r="E15" s="265"/>
      <c r="F15" s="265"/>
      <c r="G15" s="265"/>
      <c r="H15" s="265"/>
      <c r="I15" s="265"/>
      <c r="J15" s="265"/>
      <c r="K15" s="266"/>
      <c r="L15" s="281" t="s">
        <v>13</v>
      </c>
      <c r="M15" s="311"/>
      <c r="N15" s="311"/>
      <c r="O15" s="311"/>
      <c r="P15" s="311"/>
      <c r="Q15" s="282"/>
      <c r="R15" s="312" t="s">
        <v>357</v>
      </c>
      <c r="S15" s="313"/>
      <c r="T15" s="313"/>
      <c r="U15" s="313"/>
      <c r="V15" s="313"/>
      <c r="W15" s="313"/>
      <c r="X15" s="314"/>
      <c r="Y15" s="281" t="s">
        <v>14</v>
      </c>
      <c r="Z15" s="282"/>
      <c r="AA15" s="264" t="s">
        <v>358</v>
      </c>
      <c r="AB15" s="265"/>
      <c r="AC15" s="265"/>
      <c r="AD15" s="265"/>
      <c r="AE15" s="266"/>
    </row>
    <row r="16" spans="1:31" ht="9" customHeight="1" thickBot="1" x14ac:dyDescent="0.35">
      <c r="A16" s="6"/>
      <c r="B16" s="4"/>
      <c r="C16" s="316"/>
      <c r="D16" s="316"/>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D16" s="7"/>
      <c r="AE16" s="8"/>
    </row>
    <row r="17" spans="1:32" s="16" customFormat="1" ht="37.5" customHeight="1" thickBot="1" x14ac:dyDescent="0.35">
      <c r="A17" s="254" t="s">
        <v>15</v>
      </c>
      <c r="B17" s="255"/>
      <c r="C17" s="264" t="s">
        <v>380</v>
      </c>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6"/>
    </row>
    <row r="18" spans="1:32" ht="16.5" customHeight="1" thickBot="1" x14ac:dyDescent="0.35">
      <c r="A18" s="17"/>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D18" s="18"/>
      <c r="AE18" s="19"/>
    </row>
    <row r="19" spans="1:32" ht="32.1" customHeight="1" thickBot="1" x14ac:dyDescent="0.35">
      <c r="A19" s="281" t="s">
        <v>16</v>
      </c>
      <c r="B19" s="311"/>
      <c r="C19" s="311"/>
      <c r="D19" s="311"/>
      <c r="E19" s="311"/>
      <c r="F19" s="311"/>
      <c r="G19" s="311"/>
      <c r="H19" s="311"/>
      <c r="I19" s="311"/>
      <c r="J19" s="311"/>
      <c r="K19" s="311"/>
      <c r="L19" s="311"/>
      <c r="M19" s="311"/>
      <c r="N19" s="311"/>
      <c r="O19" s="311"/>
      <c r="P19" s="311"/>
      <c r="Q19" s="311"/>
      <c r="R19" s="311"/>
      <c r="S19" s="311"/>
      <c r="T19" s="311"/>
      <c r="U19" s="311"/>
      <c r="V19" s="311"/>
      <c r="W19" s="311"/>
      <c r="X19" s="311"/>
      <c r="Y19" s="311"/>
      <c r="Z19" s="311"/>
      <c r="AA19" s="311"/>
      <c r="AB19" s="311"/>
      <c r="AC19" s="311"/>
      <c r="AD19" s="311"/>
      <c r="AE19" s="282"/>
      <c r="AF19" s="20"/>
    </row>
    <row r="20" spans="1:32" ht="32.1" customHeight="1" thickBot="1" x14ac:dyDescent="0.35">
      <c r="A20" s="107" t="s">
        <v>17</v>
      </c>
      <c r="B20" s="308" t="s">
        <v>18</v>
      </c>
      <c r="C20" s="309"/>
      <c r="D20" s="309"/>
      <c r="E20" s="309"/>
      <c r="F20" s="309"/>
      <c r="G20" s="309"/>
      <c r="H20" s="309"/>
      <c r="I20" s="309"/>
      <c r="J20" s="309"/>
      <c r="K20" s="309"/>
      <c r="L20" s="309"/>
      <c r="M20" s="309"/>
      <c r="N20" s="309"/>
      <c r="O20" s="310"/>
      <c r="P20" s="281" t="s">
        <v>19</v>
      </c>
      <c r="Q20" s="311"/>
      <c r="R20" s="311"/>
      <c r="S20" s="311"/>
      <c r="T20" s="311"/>
      <c r="U20" s="311"/>
      <c r="V20" s="311"/>
      <c r="W20" s="311"/>
      <c r="X20" s="311"/>
      <c r="Y20" s="311"/>
      <c r="Z20" s="311"/>
      <c r="AA20" s="311"/>
      <c r="AB20" s="311"/>
      <c r="AC20" s="311"/>
      <c r="AD20" s="311"/>
      <c r="AE20" s="282"/>
      <c r="AF20" s="20"/>
    </row>
    <row r="21" spans="1:32" ht="32.1" customHeight="1" thickBot="1" x14ac:dyDescent="0.35">
      <c r="A21" s="84">
        <v>9478140</v>
      </c>
      <c r="B21" s="117" t="s">
        <v>20</v>
      </c>
      <c r="C21" s="118" t="s">
        <v>21</v>
      </c>
      <c r="D21" s="118" t="s">
        <v>22</v>
      </c>
      <c r="E21" s="118" t="s">
        <v>23</v>
      </c>
      <c r="F21" s="118" t="s">
        <v>24</v>
      </c>
      <c r="G21" s="118" t="s">
        <v>25</v>
      </c>
      <c r="H21" s="118" t="s">
        <v>26</v>
      </c>
      <c r="I21" s="118" t="s">
        <v>27</v>
      </c>
      <c r="J21" s="118" t="s">
        <v>28</v>
      </c>
      <c r="K21" s="118" t="s">
        <v>29</v>
      </c>
      <c r="L21" s="118" t="s">
        <v>30</v>
      </c>
      <c r="M21" s="118" t="s">
        <v>31</v>
      </c>
      <c r="N21" s="118" t="s">
        <v>32</v>
      </c>
      <c r="O21" s="119" t="s">
        <v>33</v>
      </c>
      <c r="P21" s="147"/>
      <c r="Q21" s="107" t="s">
        <v>20</v>
      </c>
      <c r="R21" s="108" t="s">
        <v>21</v>
      </c>
      <c r="S21" s="108" t="s">
        <v>22</v>
      </c>
      <c r="T21" s="108" t="s">
        <v>23</v>
      </c>
      <c r="U21" s="108" t="s">
        <v>24</v>
      </c>
      <c r="V21" s="108" t="s">
        <v>25</v>
      </c>
      <c r="W21" s="108" t="s">
        <v>26</v>
      </c>
      <c r="X21" s="108" t="s">
        <v>27</v>
      </c>
      <c r="Y21" s="108" t="s">
        <v>28</v>
      </c>
      <c r="Z21" s="108" t="s">
        <v>29</v>
      </c>
      <c r="AA21" s="108" t="s">
        <v>30</v>
      </c>
      <c r="AB21" s="108" t="s">
        <v>31</v>
      </c>
      <c r="AC21" s="108" t="s">
        <v>32</v>
      </c>
      <c r="AD21" s="146" t="s">
        <v>34</v>
      </c>
      <c r="AE21" s="146" t="s">
        <v>35</v>
      </c>
      <c r="AF21" s="1"/>
    </row>
    <row r="22" spans="1:32" ht="32.1" customHeight="1" x14ac:dyDescent="0.3">
      <c r="A22" s="143" t="s">
        <v>36</v>
      </c>
      <c r="B22" s="86"/>
      <c r="C22" s="84">
        <f>3423275+28986063</f>
        <v>32409338</v>
      </c>
      <c r="D22" s="84"/>
      <c r="E22" s="84"/>
      <c r="F22" s="84"/>
      <c r="G22" s="84"/>
      <c r="H22" s="84"/>
      <c r="I22" s="84"/>
      <c r="J22" s="84"/>
      <c r="K22" s="84"/>
      <c r="L22" s="84"/>
      <c r="M22" s="84"/>
      <c r="N22" s="84">
        <f>SUM(B22:M22)</f>
        <v>32409338</v>
      </c>
      <c r="O22" s="87"/>
      <c r="P22" s="143" t="s">
        <v>37</v>
      </c>
      <c r="Q22" s="109"/>
      <c r="R22" s="110">
        <v>400120000</v>
      </c>
      <c r="S22" s="110"/>
      <c r="T22" s="110"/>
      <c r="U22" s="110">
        <v>25266000</v>
      </c>
      <c r="V22" s="110">
        <v>50000000</v>
      </c>
      <c r="W22" s="110"/>
      <c r="X22" s="110"/>
      <c r="Y22" s="110"/>
      <c r="Z22" s="110"/>
      <c r="AA22" s="110"/>
      <c r="AB22" s="110"/>
      <c r="AC22" s="110">
        <f>SUM(Q22:AB22)</f>
        <v>475386000</v>
      </c>
      <c r="AE22" s="111"/>
      <c r="AF22" s="1"/>
    </row>
    <row r="23" spans="1:32" ht="32.1" customHeight="1" x14ac:dyDescent="0.3">
      <c r="A23" s="144" t="s">
        <v>38</v>
      </c>
      <c r="B23" s="83"/>
      <c r="C23" s="82"/>
      <c r="D23" s="82"/>
      <c r="E23" s="82">
        <v>3728990</v>
      </c>
      <c r="F23" s="82"/>
      <c r="G23" s="82"/>
      <c r="H23" s="82"/>
      <c r="I23" s="82"/>
      <c r="J23" s="82"/>
      <c r="K23" s="82"/>
      <c r="L23" s="82"/>
      <c r="M23" s="82"/>
      <c r="N23" s="82">
        <f>SUM(B23:M23)</f>
        <v>3728990</v>
      </c>
      <c r="O23" s="96" t="str">
        <f>IFERROR(N23/(SUMIF(B23:M23,"&gt;0",B22:M22))," ")</f>
        <v xml:space="preserve"> </v>
      </c>
      <c r="P23" s="144" t="s">
        <v>39</v>
      </c>
      <c r="Q23" s="83">
        <f>7177500</f>
        <v>7177500</v>
      </c>
      <c r="R23" s="82"/>
      <c r="S23" s="82"/>
      <c r="T23" s="82"/>
      <c r="U23" s="82"/>
      <c r="V23" s="82"/>
      <c r="W23" s="82"/>
      <c r="X23" s="82"/>
      <c r="Y23" s="82"/>
      <c r="Z23" s="82"/>
      <c r="AA23" s="82"/>
      <c r="AB23" s="82"/>
      <c r="AC23" s="82">
        <f>SUM(Q23:AB23)</f>
        <v>7177500</v>
      </c>
      <c r="AD23" s="82"/>
      <c r="AE23" s="88">
        <f>AC23/AC22</f>
        <v>1.5098256995367975E-2</v>
      </c>
      <c r="AF23" s="1"/>
    </row>
    <row r="24" spans="1:32" ht="32.1" customHeight="1" x14ac:dyDescent="0.3">
      <c r="A24" s="144" t="s">
        <v>40</v>
      </c>
      <c r="B24" s="83">
        <f>9886473</f>
        <v>9886473</v>
      </c>
      <c r="C24" s="82"/>
      <c r="D24" s="82"/>
      <c r="E24" s="82"/>
      <c r="F24" s="82"/>
      <c r="G24" s="82"/>
      <c r="H24" s="82"/>
      <c r="I24" s="82"/>
      <c r="J24" s="82"/>
      <c r="K24" s="82"/>
      <c r="L24" s="82"/>
      <c r="M24" s="82"/>
      <c r="N24" s="82">
        <f>SUM(B24:M24)</f>
        <v>9886473</v>
      </c>
      <c r="O24" s="85"/>
      <c r="P24" s="144" t="s">
        <v>36</v>
      </c>
      <c r="Q24" s="83"/>
      <c r="R24" s="82">
        <v>3395000</v>
      </c>
      <c r="S24" s="82">
        <v>34531000</v>
      </c>
      <c r="T24" s="82">
        <v>34553000</v>
      </c>
      <c r="U24" s="82">
        <v>34826000</v>
      </c>
      <c r="V24" s="82">
        <v>34553000</v>
      </c>
      <c r="W24" s="82">
        <v>57354000</v>
      </c>
      <c r="X24" s="82">
        <v>67793000</v>
      </c>
      <c r="Y24" s="82">
        <v>43066000</v>
      </c>
      <c r="Z24" s="82">
        <v>34553000</v>
      </c>
      <c r="AA24" s="82">
        <v>59553000</v>
      </c>
      <c r="AB24" s="82">
        <v>71209000</v>
      </c>
      <c r="AC24" s="82">
        <f>SUM(Q24:AB24)</f>
        <v>475386000</v>
      </c>
      <c r="AD24" s="82"/>
      <c r="AE24" s="112"/>
      <c r="AF24" s="1"/>
    </row>
    <row r="25" spans="1:32" ht="32.1" customHeight="1" thickBot="1" x14ac:dyDescent="0.35">
      <c r="A25" s="145" t="s">
        <v>41</v>
      </c>
      <c r="B25" s="120">
        <f>1608333</f>
        <v>1608333</v>
      </c>
      <c r="C25" s="121"/>
      <c r="D25" s="121"/>
      <c r="E25" s="121"/>
      <c r="F25" s="121"/>
      <c r="G25" s="121"/>
      <c r="H25" s="121"/>
      <c r="I25" s="121"/>
      <c r="J25" s="121"/>
      <c r="K25" s="121"/>
      <c r="L25" s="121"/>
      <c r="M25" s="121"/>
      <c r="N25" s="121">
        <f>SUM(B25:M25)</f>
        <v>1608333</v>
      </c>
      <c r="O25" s="122">
        <f>IFERROR(N25/(SUMIF(B25:M25,"&gt;0",B24:M24))," ")</f>
        <v>0.162680159041551</v>
      </c>
      <c r="P25" s="145" t="s">
        <v>41</v>
      </c>
      <c r="Q25" s="120">
        <v>0</v>
      </c>
      <c r="R25" s="121"/>
      <c r="S25" s="121"/>
      <c r="T25" s="121"/>
      <c r="U25" s="121"/>
      <c r="V25" s="121"/>
      <c r="W25" s="121"/>
      <c r="X25" s="121"/>
      <c r="Y25" s="121"/>
      <c r="Z25" s="121"/>
      <c r="AA25" s="121"/>
      <c r="AB25" s="121"/>
      <c r="AC25" s="121">
        <f>SUM(Q25:AB25)</f>
        <v>0</v>
      </c>
      <c r="AD25" s="121"/>
      <c r="AE25" s="123">
        <f>AC25/AC24</f>
        <v>0</v>
      </c>
      <c r="AF25" s="1"/>
    </row>
    <row r="26" spans="1:32" customFormat="1" ht="16.5" customHeight="1" thickBot="1" x14ac:dyDescent="0.35"/>
    <row r="27" spans="1:32" ht="33.9" customHeight="1" x14ac:dyDescent="0.3">
      <c r="A27" s="238" t="s">
        <v>42</v>
      </c>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40"/>
    </row>
    <row r="28" spans="1:32" ht="15" customHeight="1" x14ac:dyDescent="0.3">
      <c r="A28" s="214" t="s">
        <v>43</v>
      </c>
      <c r="B28" s="216" t="s">
        <v>44</v>
      </c>
      <c r="C28" s="216"/>
      <c r="D28" s="216" t="s">
        <v>45</v>
      </c>
      <c r="E28" s="216"/>
      <c r="F28" s="216"/>
      <c r="G28" s="216"/>
      <c r="H28" s="216"/>
      <c r="I28" s="216"/>
      <c r="J28" s="216"/>
      <c r="K28" s="216"/>
      <c r="L28" s="216"/>
      <c r="M28" s="216"/>
      <c r="N28" s="216"/>
      <c r="O28" s="216"/>
      <c r="P28" s="216" t="s">
        <v>32</v>
      </c>
      <c r="Q28" s="216" t="s">
        <v>46</v>
      </c>
      <c r="R28" s="216"/>
      <c r="S28" s="216"/>
      <c r="T28" s="216"/>
      <c r="U28" s="216"/>
      <c r="V28" s="216"/>
      <c r="W28" s="216"/>
      <c r="X28" s="216"/>
      <c r="Y28" s="216" t="s">
        <v>47</v>
      </c>
      <c r="Z28" s="216"/>
      <c r="AA28" s="216"/>
      <c r="AB28" s="216"/>
      <c r="AC28" s="216"/>
      <c r="AD28" s="216"/>
      <c r="AE28" s="241"/>
    </row>
    <row r="29" spans="1:32" ht="27" customHeight="1" x14ac:dyDescent="0.3">
      <c r="A29" s="214"/>
      <c r="B29" s="216"/>
      <c r="C29" s="216"/>
      <c r="D29" s="103" t="s">
        <v>20</v>
      </c>
      <c r="E29" s="103" t="s">
        <v>21</v>
      </c>
      <c r="F29" s="103" t="s">
        <v>22</v>
      </c>
      <c r="G29" s="103" t="s">
        <v>23</v>
      </c>
      <c r="H29" s="103" t="s">
        <v>24</v>
      </c>
      <c r="I29" s="103" t="s">
        <v>25</v>
      </c>
      <c r="J29" s="103" t="s">
        <v>26</v>
      </c>
      <c r="K29" s="103" t="s">
        <v>27</v>
      </c>
      <c r="L29" s="103" t="s">
        <v>28</v>
      </c>
      <c r="M29" s="103" t="s">
        <v>29</v>
      </c>
      <c r="N29" s="103" t="s">
        <v>30</v>
      </c>
      <c r="O29" s="103" t="s">
        <v>31</v>
      </c>
      <c r="P29" s="216"/>
      <c r="Q29" s="216"/>
      <c r="R29" s="216"/>
      <c r="S29" s="216"/>
      <c r="T29" s="216"/>
      <c r="U29" s="216"/>
      <c r="V29" s="216"/>
      <c r="W29" s="216"/>
      <c r="X29" s="216"/>
      <c r="Y29" s="216"/>
      <c r="Z29" s="216"/>
      <c r="AA29" s="216"/>
      <c r="AB29" s="216"/>
      <c r="AC29" s="216"/>
      <c r="AD29" s="216"/>
      <c r="AE29" s="241"/>
    </row>
    <row r="30" spans="1:32" ht="61.95" customHeight="1" thickBot="1" x14ac:dyDescent="0.35">
      <c r="A30" s="113" t="s">
        <v>380</v>
      </c>
      <c r="B30" s="315"/>
      <c r="C30" s="315"/>
      <c r="D30" s="106"/>
      <c r="E30" s="106"/>
      <c r="F30" s="106"/>
      <c r="G30" s="106"/>
      <c r="H30" s="106"/>
      <c r="I30" s="106"/>
      <c r="J30" s="106"/>
      <c r="K30" s="106"/>
      <c r="L30" s="106"/>
      <c r="M30" s="106"/>
      <c r="N30" s="106"/>
      <c r="O30" s="106"/>
      <c r="P30" s="114">
        <f>SUM(D30:O30)</f>
        <v>0</v>
      </c>
      <c r="Q30" s="306" t="s">
        <v>48</v>
      </c>
      <c r="R30" s="306"/>
      <c r="S30" s="306"/>
      <c r="T30" s="306"/>
      <c r="U30" s="306"/>
      <c r="V30" s="306"/>
      <c r="W30" s="306"/>
      <c r="X30" s="306"/>
      <c r="Y30" s="306" t="s">
        <v>522</v>
      </c>
      <c r="Z30" s="306"/>
      <c r="AA30" s="306"/>
      <c r="AB30" s="306"/>
      <c r="AC30" s="306"/>
      <c r="AD30" s="306"/>
      <c r="AE30" s="307"/>
    </row>
    <row r="31" spans="1:32" ht="12" customHeight="1" thickBot="1" x14ac:dyDescent="0.35">
      <c r="A31" s="124"/>
      <c r="B31" s="125"/>
      <c r="C31" s="125"/>
      <c r="D31" s="9"/>
      <c r="E31" s="9"/>
      <c r="F31" s="9"/>
      <c r="G31" s="9"/>
      <c r="H31" s="9"/>
      <c r="I31" s="9"/>
      <c r="J31" s="9"/>
      <c r="K31" s="9"/>
      <c r="L31" s="9"/>
      <c r="M31" s="9"/>
      <c r="N31" s="9"/>
      <c r="O31" s="9"/>
      <c r="P31" s="126"/>
      <c r="Q31" s="127"/>
      <c r="R31" s="127"/>
      <c r="S31" s="127"/>
      <c r="T31" s="127"/>
      <c r="U31" s="127"/>
      <c r="V31" s="127"/>
      <c r="W31" s="127"/>
      <c r="X31" s="127"/>
      <c r="Y31" s="127"/>
      <c r="Z31" s="127"/>
      <c r="AA31" s="127"/>
      <c r="AB31" s="127"/>
      <c r="AC31" s="127"/>
      <c r="AD31" s="127"/>
      <c r="AE31" s="128"/>
    </row>
    <row r="32" spans="1:32" ht="45" customHeight="1" x14ac:dyDescent="0.3">
      <c r="A32" s="217" t="s">
        <v>50</v>
      </c>
      <c r="B32" s="218"/>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9"/>
    </row>
    <row r="33" spans="1:41" ht="23.1" customHeight="1" x14ac:dyDescent="0.3">
      <c r="A33" s="214" t="s">
        <v>51</v>
      </c>
      <c r="B33" s="216" t="s">
        <v>52</v>
      </c>
      <c r="C33" s="216" t="s">
        <v>44</v>
      </c>
      <c r="D33" s="216" t="s">
        <v>53</v>
      </c>
      <c r="E33" s="216"/>
      <c r="F33" s="216"/>
      <c r="G33" s="216"/>
      <c r="H33" s="216"/>
      <c r="I33" s="216"/>
      <c r="J33" s="216"/>
      <c r="K33" s="216"/>
      <c r="L33" s="216"/>
      <c r="M33" s="216"/>
      <c r="N33" s="216"/>
      <c r="O33" s="216"/>
      <c r="P33" s="216"/>
      <c r="Q33" s="216" t="s">
        <v>54</v>
      </c>
      <c r="R33" s="216"/>
      <c r="S33" s="216"/>
      <c r="T33" s="216"/>
      <c r="U33" s="216"/>
      <c r="V33" s="216"/>
      <c r="W33" s="216"/>
      <c r="X33" s="216"/>
      <c r="Y33" s="216"/>
      <c r="Z33" s="216"/>
      <c r="AA33" s="216"/>
      <c r="AB33" s="216"/>
      <c r="AC33" s="216"/>
      <c r="AD33" s="216"/>
      <c r="AE33" s="241"/>
      <c r="AG33" s="21"/>
      <c r="AH33" s="21"/>
      <c r="AI33" s="21"/>
      <c r="AJ33" s="21"/>
      <c r="AK33" s="21"/>
      <c r="AL33" s="21"/>
      <c r="AM33" s="21"/>
      <c r="AN33" s="21"/>
      <c r="AO33" s="21"/>
    </row>
    <row r="34" spans="1:41" ht="27" customHeight="1" x14ac:dyDescent="0.3">
      <c r="A34" s="214"/>
      <c r="B34" s="216"/>
      <c r="C34" s="242"/>
      <c r="D34" s="103" t="s">
        <v>20</v>
      </c>
      <c r="E34" s="103" t="s">
        <v>21</v>
      </c>
      <c r="F34" s="103" t="s">
        <v>22</v>
      </c>
      <c r="G34" s="103" t="s">
        <v>23</v>
      </c>
      <c r="H34" s="103" t="s">
        <v>24</v>
      </c>
      <c r="I34" s="103" t="s">
        <v>25</v>
      </c>
      <c r="J34" s="103" t="s">
        <v>26</v>
      </c>
      <c r="K34" s="103" t="s">
        <v>27</v>
      </c>
      <c r="L34" s="103" t="s">
        <v>28</v>
      </c>
      <c r="M34" s="103" t="s">
        <v>29</v>
      </c>
      <c r="N34" s="103" t="s">
        <v>30</v>
      </c>
      <c r="O34" s="103" t="s">
        <v>31</v>
      </c>
      <c r="P34" s="103" t="s">
        <v>32</v>
      </c>
      <c r="Q34" s="194" t="s">
        <v>55</v>
      </c>
      <c r="R34" s="195"/>
      <c r="S34" s="195"/>
      <c r="T34" s="220"/>
      <c r="U34" s="216" t="s">
        <v>56</v>
      </c>
      <c r="V34" s="216"/>
      <c r="W34" s="216"/>
      <c r="X34" s="216"/>
      <c r="Y34" s="216" t="s">
        <v>57</v>
      </c>
      <c r="Z34" s="216"/>
      <c r="AA34" s="216"/>
      <c r="AB34" s="216"/>
      <c r="AC34" s="216" t="s">
        <v>58</v>
      </c>
      <c r="AD34" s="216"/>
      <c r="AE34" s="241"/>
      <c r="AG34" s="21"/>
      <c r="AH34" s="21"/>
      <c r="AI34" s="21"/>
      <c r="AJ34" s="21"/>
      <c r="AK34" s="21"/>
      <c r="AL34" s="21"/>
      <c r="AM34" s="21"/>
      <c r="AN34" s="21"/>
      <c r="AO34" s="21"/>
    </row>
    <row r="35" spans="1:41" ht="45" customHeight="1" x14ac:dyDescent="0.3">
      <c r="A35" s="209" t="s">
        <v>380</v>
      </c>
      <c r="B35" s="369">
        <v>9</v>
      </c>
      <c r="C35" s="23" t="s">
        <v>59</v>
      </c>
      <c r="D35" s="22"/>
      <c r="E35" s="22"/>
      <c r="F35" s="22"/>
      <c r="G35" s="22"/>
      <c r="H35" s="22"/>
      <c r="I35" s="22"/>
      <c r="J35" s="22"/>
      <c r="K35" s="22"/>
      <c r="L35" s="22"/>
      <c r="M35" s="22"/>
      <c r="N35" s="22"/>
      <c r="O35" s="22"/>
      <c r="P35" s="97">
        <f>SUM(D35:O35)</f>
        <v>0</v>
      </c>
      <c r="Q35" s="371" t="s">
        <v>475</v>
      </c>
      <c r="R35" s="372"/>
      <c r="S35" s="372"/>
      <c r="T35" s="373"/>
      <c r="U35" s="371" t="s">
        <v>475</v>
      </c>
      <c r="V35" s="372"/>
      <c r="W35" s="372"/>
      <c r="X35" s="373"/>
      <c r="Y35" s="342" t="s">
        <v>476</v>
      </c>
      <c r="Z35" s="343"/>
      <c r="AA35" s="343"/>
      <c r="AB35" s="344"/>
      <c r="AC35" s="342" t="s">
        <v>477</v>
      </c>
      <c r="AD35" s="343"/>
      <c r="AE35" s="367"/>
      <c r="AG35" s="21"/>
      <c r="AH35" s="21"/>
      <c r="AI35" s="21"/>
      <c r="AJ35" s="21"/>
      <c r="AK35" s="21"/>
      <c r="AL35" s="21"/>
      <c r="AM35" s="21"/>
      <c r="AN35" s="21"/>
      <c r="AO35" s="21"/>
    </row>
    <row r="36" spans="1:41" ht="45" customHeight="1" thickBot="1" x14ac:dyDescent="0.35">
      <c r="A36" s="210"/>
      <c r="B36" s="370"/>
      <c r="C36" s="24" t="s">
        <v>60</v>
      </c>
      <c r="D36" s="25"/>
      <c r="E36" s="25"/>
      <c r="F36" s="25"/>
      <c r="G36" s="26"/>
      <c r="H36" s="26"/>
      <c r="I36" s="26"/>
      <c r="J36" s="26"/>
      <c r="K36" s="26"/>
      <c r="L36" s="26"/>
      <c r="M36" s="26"/>
      <c r="N36" s="26"/>
      <c r="O36" s="26"/>
      <c r="P36" s="73">
        <f>SUM(D36:O36)</f>
        <v>0</v>
      </c>
      <c r="Q36" s="374"/>
      <c r="R36" s="375"/>
      <c r="S36" s="375"/>
      <c r="T36" s="376"/>
      <c r="U36" s="374"/>
      <c r="V36" s="375"/>
      <c r="W36" s="375"/>
      <c r="X36" s="376"/>
      <c r="Y36" s="345"/>
      <c r="Z36" s="346"/>
      <c r="AA36" s="346"/>
      <c r="AB36" s="347"/>
      <c r="AC36" s="345"/>
      <c r="AD36" s="346"/>
      <c r="AE36" s="368"/>
      <c r="AG36" s="21"/>
      <c r="AH36" s="21"/>
      <c r="AI36" s="21"/>
      <c r="AJ36" s="21"/>
      <c r="AK36" s="21"/>
      <c r="AL36" s="21"/>
      <c r="AM36" s="21"/>
      <c r="AN36" s="21"/>
      <c r="AO36" s="21"/>
    </row>
    <row r="37" spans="1:41" customFormat="1" ht="17.25" customHeight="1" thickBot="1" x14ac:dyDescent="0.35"/>
    <row r="38" spans="1:41" ht="45" customHeight="1" thickBot="1" x14ac:dyDescent="0.35">
      <c r="A38" s="217" t="s">
        <v>61</v>
      </c>
      <c r="B38" s="218"/>
      <c r="C38" s="218"/>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9"/>
      <c r="AG38" s="21"/>
      <c r="AH38" s="21"/>
      <c r="AI38" s="21"/>
      <c r="AJ38" s="21"/>
      <c r="AK38" s="21"/>
      <c r="AL38" s="21"/>
      <c r="AM38" s="21"/>
      <c r="AN38" s="21"/>
      <c r="AO38" s="21"/>
    </row>
    <row r="39" spans="1:41" ht="26.1" customHeight="1" x14ac:dyDescent="0.3">
      <c r="A39" s="213" t="s">
        <v>62</v>
      </c>
      <c r="B39" s="215" t="s">
        <v>63</v>
      </c>
      <c r="C39" s="221" t="s">
        <v>64</v>
      </c>
      <c r="D39" s="223" t="s">
        <v>65</v>
      </c>
      <c r="E39" s="224"/>
      <c r="F39" s="224"/>
      <c r="G39" s="224"/>
      <c r="H39" s="224"/>
      <c r="I39" s="224"/>
      <c r="J39" s="224"/>
      <c r="K39" s="224"/>
      <c r="L39" s="224"/>
      <c r="M39" s="224"/>
      <c r="N39" s="224"/>
      <c r="O39" s="224"/>
      <c r="P39" s="225"/>
      <c r="Q39" s="215" t="s">
        <v>66</v>
      </c>
      <c r="R39" s="215"/>
      <c r="S39" s="215"/>
      <c r="T39" s="215"/>
      <c r="U39" s="215"/>
      <c r="V39" s="215"/>
      <c r="W39" s="215"/>
      <c r="X39" s="215"/>
      <c r="Y39" s="215"/>
      <c r="Z39" s="215"/>
      <c r="AA39" s="215"/>
      <c r="AB39" s="215"/>
      <c r="AC39" s="215"/>
      <c r="AD39" s="215"/>
      <c r="AE39" s="237"/>
      <c r="AG39" s="21"/>
      <c r="AH39" s="21"/>
      <c r="AI39" s="21"/>
      <c r="AJ39" s="21"/>
      <c r="AK39" s="21"/>
      <c r="AL39" s="21"/>
      <c r="AM39" s="21"/>
      <c r="AN39" s="21"/>
      <c r="AO39" s="21"/>
    </row>
    <row r="40" spans="1:41" ht="26.1" customHeight="1" x14ac:dyDescent="0.3">
      <c r="A40" s="214"/>
      <c r="B40" s="216"/>
      <c r="C40" s="222"/>
      <c r="D40" s="103" t="s">
        <v>67</v>
      </c>
      <c r="E40" s="103" t="s">
        <v>68</v>
      </c>
      <c r="F40" s="103" t="s">
        <v>69</v>
      </c>
      <c r="G40" s="103" t="s">
        <v>70</v>
      </c>
      <c r="H40" s="103" t="s">
        <v>71</v>
      </c>
      <c r="I40" s="103" t="s">
        <v>72</v>
      </c>
      <c r="J40" s="103" t="s">
        <v>73</v>
      </c>
      <c r="K40" s="103" t="s">
        <v>74</v>
      </c>
      <c r="L40" s="103" t="s">
        <v>75</v>
      </c>
      <c r="M40" s="103" t="s">
        <v>76</v>
      </c>
      <c r="N40" s="103" t="s">
        <v>77</v>
      </c>
      <c r="O40" s="103" t="s">
        <v>78</v>
      </c>
      <c r="P40" s="103" t="s">
        <v>79</v>
      </c>
      <c r="Q40" s="194" t="s">
        <v>80</v>
      </c>
      <c r="R40" s="195"/>
      <c r="S40" s="195"/>
      <c r="T40" s="195"/>
      <c r="U40" s="195"/>
      <c r="V40" s="195"/>
      <c r="W40" s="195"/>
      <c r="X40" s="220"/>
      <c r="Y40" s="194" t="s">
        <v>81</v>
      </c>
      <c r="Z40" s="195"/>
      <c r="AA40" s="195"/>
      <c r="AB40" s="195"/>
      <c r="AC40" s="195"/>
      <c r="AD40" s="195"/>
      <c r="AE40" s="196"/>
      <c r="AG40" s="27"/>
      <c r="AH40" s="27"/>
      <c r="AI40" s="27"/>
      <c r="AJ40" s="27"/>
      <c r="AK40" s="27"/>
      <c r="AL40" s="27"/>
      <c r="AM40" s="27"/>
      <c r="AN40" s="27"/>
      <c r="AO40" s="27"/>
    </row>
    <row r="41" spans="1:41" ht="70.2" customHeight="1" x14ac:dyDescent="0.3">
      <c r="A41" s="360" t="s">
        <v>381</v>
      </c>
      <c r="B41" s="205">
        <v>3</v>
      </c>
      <c r="C41" s="31" t="s">
        <v>59</v>
      </c>
      <c r="D41" s="32">
        <v>0.01</v>
      </c>
      <c r="E41" s="32">
        <v>0.04</v>
      </c>
      <c r="F41" s="32">
        <v>0.2</v>
      </c>
      <c r="G41" s="32">
        <v>0.25</v>
      </c>
      <c r="H41" s="32">
        <v>0.25</v>
      </c>
      <c r="I41" s="32">
        <v>0.25</v>
      </c>
      <c r="J41" s="32"/>
      <c r="K41" s="32"/>
      <c r="L41" s="32"/>
      <c r="M41" s="32"/>
      <c r="N41" s="32"/>
      <c r="O41" s="32"/>
      <c r="P41" s="115">
        <f t="shared" ref="P41:P46" si="0">SUM(D41:O41)</f>
        <v>1</v>
      </c>
      <c r="Q41" s="326" t="s">
        <v>478</v>
      </c>
      <c r="R41" s="327"/>
      <c r="S41" s="327"/>
      <c r="T41" s="327"/>
      <c r="U41" s="327"/>
      <c r="V41" s="327"/>
      <c r="W41" s="327"/>
      <c r="X41" s="328"/>
      <c r="Y41" s="197" t="s">
        <v>479</v>
      </c>
      <c r="Z41" s="198"/>
      <c r="AA41" s="198"/>
      <c r="AB41" s="198"/>
      <c r="AC41" s="198"/>
      <c r="AD41" s="198"/>
      <c r="AE41" s="199"/>
      <c r="AG41" s="28"/>
      <c r="AH41" s="28"/>
      <c r="AI41" s="28"/>
      <c r="AJ41" s="28"/>
      <c r="AK41" s="28"/>
      <c r="AL41" s="28"/>
      <c r="AM41" s="28"/>
      <c r="AN41" s="28"/>
      <c r="AO41" s="28"/>
    </row>
    <row r="42" spans="1:41" ht="70.2" customHeight="1" x14ac:dyDescent="0.3">
      <c r="A42" s="352"/>
      <c r="B42" s="205"/>
      <c r="C42" s="29" t="s">
        <v>60</v>
      </c>
      <c r="D42" s="30">
        <v>0.01</v>
      </c>
      <c r="E42" s="30"/>
      <c r="F42" s="30"/>
      <c r="G42" s="30"/>
      <c r="H42" s="30"/>
      <c r="I42" s="30"/>
      <c r="J42" s="30"/>
      <c r="K42" s="30"/>
      <c r="L42" s="30"/>
      <c r="M42" s="30"/>
      <c r="N42" s="30"/>
      <c r="O42" s="30"/>
      <c r="P42" s="115">
        <f t="shared" si="0"/>
        <v>0.01</v>
      </c>
      <c r="Q42" s="329"/>
      <c r="R42" s="330"/>
      <c r="S42" s="330"/>
      <c r="T42" s="330"/>
      <c r="U42" s="330"/>
      <c r="V42" s="330"/>
      <c r="W42" s="330"/>
      <c r="X42" s="331"/>
      <c r="Y42" s="200"/>
      <c r="Z42" s="201"/>
      <c r="AA42" s="201"/>
      <c r="AB42" s="201"/>
      <c r="AC42" s="201"/>
      <c r="AD42" s="201"/>
      <c r="AE42" s="202"/>
    </row>
    <row r="43" spans="1:41" ht="99.6" customHeight="1" x14ac:dyDescent="0.3">
      <c r="A43" s="207" t="s">
        <v>382</v>
      </c>
      <c r="B43" s="205">
        <v>3</v>
      </c>
      <c r="C43" s="31" t="s">
        <v>59</v>
      </c>
      <c r="D43" s="32">
        <v>0</v>
      </c>
      <c r="E43" s="32">
        <v>0.05</v>
      </c>
      <c r="F43" s="32">
        <v>0.2</v>
      </c>
      <c r="G43" s="32">
        <v>0.25</v>
      </c>
      <c r="H43" s="32">
        <v>0.25</v>
      </c>
      <c r="I43" s="32">
        <v>0.25</v>
      </c>
      <c r="J43" s="32"/>
      <c r="K43" s="32"/>
      <c r="L43" s="32"/>
      <c r="M43" s="32"/>
      <c r="N43" s="32"/>
      <c r="O43" s="32"/>
      <c r="P43" s="115">
        <f t="shared" si="0"/>
        <v>1</v>
      </c>
      <c r="Q43" s="326" t="s">
        <v>456</v>
      </c>
      <c r="R43" s="327"/>
      <c r="S43" s="327"/>
      <c r="T43" s="327"/>
      <c r="U43" s="327"/>
      <c r="V43" s="327"/>
      <c r="W43" s="327"/>
      <c r="X43" s="328"/>
      <c r="Y43" s="188" t="s">
        <v>447</v>
      </c>
      <c r="Z43" s="189"/>
      <c r="AA43" s="189"/>
      <c r="AB43" s="189"/>
      <c r="AC43" s="189"/>
      <c r="AD43" s="189"/>
      <c r="AE43" s="190"/>
    </row>
    <row r="44" spans="1:41" ht="99.6" customHeight="1" x14ac:dyDescent="0.3">
      <c r="A44" s="207"/>
      <c r="B44" s="205"/>
      <c r="C44" s="29" t="s">
        <v>60</v>
      </c>
      <c r="D44" s="30">
        <v>0</v>
      </c>
      <c r="E44" s="30"/>
      <c r="F44" s="30"/>
      <c r="G44" s="30"/>
      <c r="H44" s="30"/>
      <c r="I44" s="30"/>
      <c r="J44" s="30"/>
      <c r="K44" s="30"/>
      <c r="L44" s="30"/>
      <c r="M44" s="30"/>
      <c r="N44" s="30"/>
      <c r="O44" s="30"/>
      <c r="P44" s="115">
        <f t="shared" si="0"/>
        <v>0</v>
      </c>
      <c r="Q44" s="329"/>
      <c r="R44" s="330"/>
      <c r="S44" s="330"/>
      <c r="T44" s="330"/>
      <c r="U44" s="330"/>
      <c r="V44" s="330"/>
      <c r="W44" s="330"/>
      <c r="X44" s="331"/>
      <c r="Y44" s="191"/>
      <c r="Z44" s="192"/>
      <c r="AA44" s="192"/>
      <c r="AB44" s="192"/>
      <c r="AC44" s="192"/>
      <c r="AD44" s="192"/>
      <c r="AE44" s="193"/>
    </row>
    <row r="45" spans="1:41" ht="83.4" customHeight="1" x14ac:dyDescent="0.3">
      <c r="A45" s="365" t="s">
        <v>383</v>
      </c>
      <c r="B45" s="205">
        <v>3</v>
      </c>
      <c r="C45" s="31" t="s">
        <v>59</v>
      </c>
      <c r="D45" s="32">
        <v>0.01</v>
      </c>
      <c r="E45" s="32">
        <v>0.09</v>
      </c>
      <c r="F45" s="32">
        <v>0.2</v>
      </c>
      <c r="G45" s="32">
        <v>0.2</v>
      </c>
      <c r="H45" s="32">
        <v>0.25</v>
      </c>
      <c r="I45" s="32">
        <v>0.25</v>
      </c>
      <c r="J45" s="32"/>
      <c r="K45" s="32"/>
      <c r="L45" s="32"/>
      <c r="M45" s="32"/>
      <c r="N45" s="32"/>
      <c r="O45" s="32"/>
      <c r="P45" s="115">
        <f t="shared" si="0"/>
        <v>1</v>
      </c>
      <c r="Q45" s="326" t="s">
        <v>480</v>
      </c>
      <c r="R45" s="327"/>
      <c r="S45" s="327"/>
      <c r="T45" s="327"/>
      <c r="U45" s="327"/>
      <c r="V45" s="327"/>
      <c r="W45" s="327"/>
      <c r="X45" s="328"/>
      <c r="Y45" s="197" t="s">
        <v>481</v>
      </c>
      <c r="Z45" s="198"/>
      <c r="AA45" s="198"/>
      <c r="AB45" s="198"/>
      <c r="AC45" s="198"/>
      <c r="AD45" s="198"/>
      <c r="AE45" s="199"/>
    </row>
    <row r="46" spans="1:41" ht="83.4" customHeight="1" thickBot="1" x14ac:dyDescent="0.35">
      <c r="A46" s="366"/>
      <c r="B46" s="205"/>
      <c r="C46" s="29" t="s">
        <v>60</v>
      </c>
      <c r="D46" s="30">
        <v>0.01</v>
      </c>
      <c r="E46" s="30"/>
      <c r="F46" s="30"/>
      <c r="G46" s="30"/>
      <c r="H46" s="30"/>
      <c r="I46" s="30"/>
      <c r="J46" s="30"/>
      <c r="K46" s="30"/>
      <c r="L46" s="30"/>
      <c r="M46" s="30"/>
      <c r="N46" s="30"/>
      <c r="O46" s="30"/>
      <c r="P46" s="115">
        <f t="shared" si="0"/>
        <v>0.01</v>
      </c>
      <c r="Q46" s="329"/>
      <c r="R46" s="330"/>
      <c r="S46" s="330"/>
      <c r="T46" s="330"/>
      <c r="U46" s="330"/>
      <c r="V46" s="330"/>
      <c r="W46" s="330"/>
      <c r="X46" s="331"/>
      <c r="Y46" s="200"/>
      <c r="Z46" s="201"/>
      <c r="AA46" s="201"/>
      <c r="AB46" s="201"/>
      <c r="AC46" s="201"/>
      <c r="AD46" s="201"/>
      <c r="AE46" s="202"/>
    </row>
    <row r="47" spans="1:41" ht="15" customHeight="1" x14ac:dyDescent="0.3">
      <c r="A47" s="2" t="s">
        <v>82</v>
      </c>
    </row>
  </sheetData>
  <mergeCells count="79">
    <mergeCell ref="A1:A4"/>
    <mergeCell ref="B1:AA1"/>
    <mergeCell ref="AB1:AE1"/>
    <mergeCell ref="B2:AA2"/>
    <mergeCell ref="AB2:AE2"/>
    <mergeCell ref="B3:AA4"/>
    <mergeCell ref="AB3:AE3"/>
    <mergeCell ref="AB4:AE4"/>
    <mergeCell ref="A11:B13"/>
    <mergeCell ref="C11:AE13"/>
    <mergeCell ref="A7:B9"/>
    <mergeCell ref="C7:C9"/>
    <mergeCell ref="D7:H9"/>
    <mergeCell ref="I7:J9"/>
    <mergeCell ref="K7:L9"/>
    <mergeCell ref="M7:N7"/>
    <mergeCell ref="AA15:AE15"/>
    <mergeCell ref="O7:P7"/>
    <mergeCell ref="M8:N8"/>
    <mergeCell ref="O8:P8"/>
    <mergeCell ref="M9:N9"/>
    <mergeCell ref="O9:P9"/>
    <mergeCell ref="A15:B15"/>
    <mergeCell ref="C15:K15"/>
    <mergeCell ref="L15:Q15"/>
    <mergeCell ref="R15:X15"/>
    <mergeCell ref="Y15:Z15"/>
    <mergeCell ref="C16:AB16"/>
    <mergeCell ref="A17:B17"/>
    <mergeCell ref="C17:AE17"/>
    <mergeCell ref="A19:AE19"/>
    <mergeCell ref="B20:O20"/>
    <mergeCell ref="P20:AE20"/>
    <mergeCell ref="A27:AE27"/>
    <mergeCell ref="A28:A29"/>
    <mergeCell ref="B28:C29"/>
    <mergeCell ref="D28:O28"/>
    <mergeCell ref="P28:P29"/>
    <mergeCell ref="Q28:X29"/>
    <mergeCell ref="Y28:AE29"/>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A45:A46"/>
    <mergeCell ref="B45:B46"/>
    <mergeCell ref="Q45:X46"/>
    <mergeCell ref="Y45:AE46"/>
    <mergeCell ref="A41:A42"/>
    <mergeCell ref="B41:B42"/>
    <mergeCell ref="Q41:X42"/>
    <mergeCell ref="Y41:AE42"/>
    <mergeCell ref="A43:A44"/>
    <mergeCell ref="B43:B44"/>
    <mergeCell ref="Q43:X44"/>
    <mergeCell ref="Y43:AE44"/>
  </mergeCells>
  <dataValidations count="3">
    <dataValidation type="textLength" operator="lessThanOrEqual" allowBlank="1" showInputMessage="1" showErrorMessage="1" errorTitle="Máximo 2.000 caracteres" error="Máximo 2.000 caracteres" sqref="Q35 Y35 U35 AC35 Q45 Q41 Q43" xr:uid="{D02197BF-AC7C-405E-A434-EB0B15716A16}">
      <formula1>2000</formula1>
    </dataValidation>
    <dataValidation type="textLength" operator="lessThanOrEqual" allowBlank="1" showInputMessage="1" showErrorMessage="1" errorTitle="Máximo 2.000 caracteres" error="Máximo 2.000 caracteres" promptTitle="2.000 caracteres" sqref="Q30:Q31" xr:uid="{243F3C20-733D-42B8-AC27-5EEF77633453}">
      <formula1>2000</formula1>
    </dataValidation>
    <dataValidation type="list" allowBlank="1" showInputMessage="1" showErrorMessage="1" sqref="C7:C9" xr:uid="{96AB5D45-098C-4199-919A-FD3283758F58}">
      <formula1>$B$21:$M$21</formula1>
    </dataValidation>
  </dataValidations>
  <hyperlinks>
    <hyperlink ref="Y41" r:id="rId1" xr:uid="{A97A344E-C9B4-4450-AAA0-2710C461955A}"/>
    <hyperlink ref="Y45" r:id="rId2" xr:uid="{B56EA214-C0B4-41C6-8EFC-AED768025E81}"/>
  </hyperlinks>
  <pageMargins left="0.25" right="0.25" top="0.75" bottom="0.75" header="0.3" footer="0.3"/>
  <pageSetup scale="22" orientation="landscape" r:id="rId3"/>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38AA9-B65A-47AE-A35B-E9780EDCEAA4}">
  <sheetPr>
    <tabColor theme="7" tint="0.39997558519241921"/>
    <pageSetUpPr fitToPage="1"/>
  </sheetPr>
  <dimension ref="A1:AO43"/>
  <sheetViews>
    <sheetView showGridLines="0" topLeftCell="A23" zoomScale="60" zoomScaleNormal="60" workbookViewId="0">
      <selection activeCell="A30" sqref="A30"/>
    </sheetView>
  </sheetViews>
  <sheetFormatPr baseColWidth="10" defaultColWidth="10.88671875" defaultRowHeight="14.4" x14ac:dyDescent="0.3"/>
  <cols>
    <col min="1" max="1" width="38.44140625" style="2" customWidth="1"/>
    <col min="2" max="2" width="20.5546875" style="2" customWidth="1"/>
    <col min="3" max="14" width="20.6640625" style="2" customWidth="1"/>
    <col min="15" max="15" width="20.5546875" style="2" customWidth="1"/>
    <col min="16" max="16" width="32.44140625" style="2" customWidth="1"/>
    <col min="17" max="27" width="18.109375" style="2" customWidth="1"/>
    <col min="28" max="28" width="22.6640625" style="2" customWidth="1"/>
    <col min="29" max="29" width="19" style="2" customWidth="1"/>
    <col min="30" max="30" width="19.44140625" style="2" customWidth="1"/>
    <col min="31" max="31" width="20.5546875" style="2" customWidth="1"/>
    <col min="32" max="32" width="22.88671875" style="2" customWidth="1"/>
    <col min="33" max="33" width="18.44140625" style="2" bestFit="1" customWidth="1"/>
    <col min="34" max="34" width="8.44140625" style="2" customWidth="1"/>
    <col min="35" max="35" width="18.44140625" style="2" bestFit="1" customWidth="1"/>
    <col min="36" max="36" width="5.6640625" style="2" customWidth="1"/>
    <col min="37" max="37" width="18.44140625" style="2" bestFit="1" customWidth="1"/>
    <col min="38" max="38" width="4.6640625" style="2" customWidth="1"/>
    <col min="39" max="39" width="23" style="2" bestFit="1" customWidth="1"/>
    <col min="40" max="40" width="10.88671875" style="2"/>
    <col min="41" max="41" width="18.44140625" style="2" bestFit="1" customWidth="1"/>
    <col min="42" max="42" width="16.109375" style="2" customWidth="1"/>
    <col min="43" max="16384" width="10.88671875" style="2"/>
  </cols>
  <sheetData>
    <row r="1" spans="1:31" ht="32.25" customHeight="1" thickBot="1" x14ac:dyDescent="0.35">
      <c r="A1" s="288"/>
      <c r="B1" s="291" t="s">
        <v>0</v>
      </c>
      <c r="C1" s="292"/>
      <c r="D1" s="292"/>
      <c r="E1" s="292"/>
      <c r="F1" s="292"/>
      <c r="G1" s="292"/>
      <c r="H1" s="292"/>
      <c r="I1" s="292"/>
      <c r="J1" s="292"/>
      <c r="K1" s="292"/>
      <c r="L1" s="292"/>
      <c r="M1" s="292"/>
      <c r="N1" s="292"/>
      <c r="O1" s="292"/>
      <c r="P1" s="292"/>
      <c r="Q1" s="292"/>
      <c r="R1" s="292"/>
      <c r="S1" s="292"/>
      <c r="T1" s="292"/>
      <c r="U1" s="292"/>
      <c r="V1" s="292"/>
      <c r="W1" s="292"/>
      <c r="X1" s="292"/>
      <c r="Y1" s="292"/>
      <c r="Z1" s="292"/>
      <c r="AA1" s="293"/>
      <c r="AB1" s="300" t="s">
        <v>1</v>
      </c>
      <c r="AC1" s="301"/>
      <c r="AD1" s="301"/>
      <c r="AE1" s="302"/>
    </row>
    <row r="2" spans="1:31" ht="30.75" customHeight="1" thickBot="1" x14ac:dyDescent="0.35">
      <c r="A2" s="289"/>
      <c r="B2" s="291" t="s">
        <v>2</v>
      </c>
      <c r="C2" s="292"/>
      <c r="D2" s="292"/>
      <c r="E2" s="292"/>
      <c r="F2" s="292"/>
      <c r="G2" s="292"/>
      <c r="H2" s="292"/>
      <c r="I2" s="292"/>
      <c r="J2" s="292"/>
      <c r="K2" s="292"/>
      <c r="L2" s="292"/>
      <c r="M2" s="292"/>
      <c r="N2" s="292"/>
      <c r="O2" s="292"/>
      <c r="P2" s="292"/>
      <c r="Q2" s="292"/>
      <c r="R2" s="292"/>
      <c r="S2" s="292"/>
      <c r="T2" s="292"/>
      <c r="U2" s="292"/>
      <c r="V2" s="292"/>
      <c r="W2" s="292"/>
      <c r="X2" s="292"/>
      <c r="Y2" s="292"/>
      <c r="Z2" s="292"/>
      <c r="AA2" s="293"/>
      <c r="AB2" s="300" t="s">
        <v>329</v>
      </c>
      <c r="AC2" s="301"/>
      <c r="AD2" s="301"/>
      <c r="AE2" s="302"/>
    </row>
    <row r="3" spans="1:31" ht="24" customHeight="1" thickBot="1" x14ac:dyDescent="0.35">
      <c r="A3" s="289"/>
      <c r="B3" s="294" t="s">
        <v>3</v>
      </c>
      <c r="C3" s="295"/>
      <c r="D3" s="295"/>
      <c r="E3" s="295"/>
      <c r="F3" s="295"/>
      <c r="G3" s="295"/>
      <c r="H3" s="295"/>
      <c r="I3" s="295"/>
      <c r="J3" s="295"/>
      <c r="K3" s="295"/>
      <c r="L3" s="295"/>
      <c r="M3" s="295"/>
      <c r="N3" s="295"/>
      <c r="O3" s="295"/>
      <c r="P3" s="295"/>
      <c r="Q3" s="295"/>
      <c r="R3" s="295"/>
      <c r="S3" s="295"/>
      <c r="T3" s="295"/>
      <c r="U3" s="295"/>
      <c r="V3" s="295"/>
      <c r="W3" s="295"/>
      <c r="X3" s="295"/>
      <c r="Y3" s="295"/>
      <c r="Z3" s="295"/>
      <c r="AA3" s="296"/>
      <c r="AB3" s="300" t="s">
        <v>352</v>
      </c>
      <c r="AC3" s="301"/>
      <c r="AD3" s="301"/>
      <c r="AE3" s="302"/>
    </row>
    <row r="4" spans="1:31" ht="21.75" customHeight="1" thickBot="1" x14ac:dyDescent="0.35">
      <c r="A4" s="290"/>
      <c r="B4" s="297"/>
      <c r="C4" s="298"/>
      <c r="D4" s="298"/>
      <c r="E4" s="298"/>
      <c r="F4" s="298"/>
      <c r="G4" s="298"/>
      <c r="H4" s="298"/>
      <c r="I4" s="298"/>
      <c r="J4" s="298"/>
      <c r="K4" s="298"/>
      <c r="L4" s="298"/>
      <c r="M4" s="298"/>
      <c r="N4" s="298"/>
      <c r="O4" s="298"/>
      <c r="P4" s="298"/>
      <c r="Q4" s="298"/>
      <c r="R4" s="298"/>
      <c r="S4" s="298"/>
      <c r="T4" s="298"/>
      <c r="U4" s="298"/>
      <c r="V4" s="298"/>
      <c r="W4" s="298"/>
      <c r="X4" s="298"/>
      <c r="Y4" s="298"/>
      <c r="Z4" s="298"/>
      <c r="AA4" s="299"/>
      <c r="AB4" s="303" t="s">
        <v>4</v>
      </c>
      <c r="AC4" s="304"/>
      <c r="AD4" s="304"/>
      <c r="AE4" s="305"/>
    </row>
    <row r="5" spans="1:31" ht="9" customHeight="1" thickBot="1" x14ac:dyDescent="0.35">
      <c r="A5" s="3"/>
      <c r="B5" s="104"/>
      <c r="C5" s="105"/>
      <c r="D5" s="4"/>
      <c r="E5" s="4"/>
      <c r="F5" s="4"/>
      <c r="G5" s="4"/>
      <c r="H5" s="4"/>
      <c r="I5" s="4"/>
      <c r="J5" s="4"/>
      <c r="K5" s="4"/>
      <c r="L5" s="4"/>
      <c r="M5" s="4"/>
      <c r="N5" s="4"/>
      <c r="O5" s="4"/>
      <c r="P5" s="4"/>
      <c r="Q5" s="4"/>
      <c r="R5" s="4"/>
      <c r="S5" s="4"/>
      <c r="T5" s="4"/>
      <c r="U5" s="4"/>
      <c r="V5" s="4"/>
      <c r="W5" s="4"/>
      <c r="X5" s="4"/>
      <c r="Y5" s="4"/>
      <c r="Z5" s="5"/>
      <c r="AA5" s="4"/>
      <c r="AB5" s="4"/>
      <c r="AD5" s="7"/>
      <c r="AE5" s="8"/>
    </row>
    <row r="6" spans="1:31" ht="9" customHeight="1" thickBot="1" x14ac:dyDescent="0.35">
      <c r="A6" s="6"/>
      <c r="B6" s="4"/>
      <c r="C6" s="4"/>
      <c r="D6" s="4"/>
      <c r="E6" s="4"/>
      <c r="F6" s="4"/>
      <c r="G6" s="4"/>
      <c r="H6" s="4"/>
      <c r="I6" s="4"/>
      <c r="J6" s="4"/>
      <c r="K6" s="4"/>
      <c r="L6" s="4"/>
      <c r="M6" s="4"/>
      <c r="N6" s="4"/>
      <c r="O6" s="4"/>
      <c r="P6" s="4"/>
      <c r="Q6" s="4"/>
      <c r="R6" s="4"/>
      <c r="S6" s="4"/>
      <c r="T6" s="4"/>
      <c r="U6" s="4"/>
      <c r="V6" s="4"/>
      <c r="W6" s="4"/>
      <c r="X6" s="4"/>
      <c r="Y6" s="4"/>
      <c r="Z6" s="5"/>
      <c r="AA6" s="4"/>
      <c r="AB6" s="4"/>
      <c r="AD6" s="7"/>
      <c r="AE6" s="8"/>
    </row>
    <row r="7" spans="1:31" x14ac:dyDescent="0.3">
      <c r="A7" s="245" t="s">
        <v>5</v>
      </c>
      <c r="B7" s="246"/>
      <c r="C7" s="283" t="s">
        <v>20</v>
      </c>
      <c r="D7" s="245" t="s">
        <v>6</v>
      </c>
      <c r="E7" s="251"/>
      <c r="F7" s="251"/>
      <c r="G7" s="251"/>
      <c r="H7" s="246"/>
      <c r="I7" s="275">
        <v>45328</v>
      </c>
      <c r="J7" s="276"/>
      <c r="K7" s="245" t="s">
        <v>7</v>
      </c>
      <c r="L7" s="246"/>
      <c r="M7" s="267" t="s">
        <v>8</v>
      </c>
      <c r="N7" s="268"/>
      <c r="O7" s="256"/>
      <c r="P7" s="257"/>
      <c r="Q7" s="4"/>
      <c r="R7" s="4"/>
      <c r="S7" s="4"/>
      <c r="T7" s="4"/>
      <c r="U7" s="4"/>
      <c r="V7" s="4"/>
      <c r="W7" s="4"/>
      <c r="X7" s="4"/>
      <c r="Y7" s="4"/>
      <c r="Z7" s="5"/>
      <c r="AA7" s="4"/>
      <c r="AB7" s="4"/>
      <c r="AD7" s="7"/>
      <c r="AE7" s="8"/>
    </row>
    <row r="8" spans="1:31" x14ac:dyDescent="0.3">
      <c r="A8" s="247"/>
      <c r="B8" s="248"/>
      <c r="C8" s="284"/>
      <c r="D8" s="247"/>
      <c r="E8" s="252"/>
      <c r="F8" s="252"/>
      <c r="G8" s="252"/>
      <c r="H8" s="248"/>
      <c r="I8" s="277"/>
      <c r="J8" s="278"/>
      <c r="K8" s="247"/>
      <c r="L8" s="248"/>
      <c r="M8" s="286" t="s">
        <v>9</v>
      </c>
      <c r="N8" s="287"/>
      <c r="O8" s="269"/>
      <c r="P8" s="270"/>
      <c r="Q8" s="4"/>
      <c r="R8" s="4"/>
      <c r="S8" s="4"/>
      <c r="T8" s="4"/>
      <c r="U8" s="4"/>
      <c r="V8" s="4"/>
      <c r="W8" s="4"/>
      <c r="X8" s="4"/>
      <c r="Y8" s="4"/>
      <c r="Z8" s="5"/>
      <c r="AA8" s="4"/>
      <c r="AB8" s="4"/>
      <c r="AD8" s="7"/>
      <c r="AE8" s="8"/>
    </row>
    <row r="9" spans="1:31" ht="15" thickBot="1" x14ac:dyDescent="0.35">
      <c r="A9" s="249"/>
      <c r="B9" s="250"/>
      <c r="C9" s="285"/>
      <c r="D9" s="249"/>
      <c r="E9" s="253"/>
      <c r="F9" s="253"/>
      <c r="G9" s="253"/>
      <c r="H9" s="250"/>
      <c r="I9" s="279"/>
      <c r="J9" s="280"/>
      <c r="K9" s="249"/>
      <c r="L9" s="250"/>
      <c r="M9" s="271" t="s">
        <v>10</v>
      </c>
      <c r="N9" s="272"/>
      <c r="O9" s="273" t="s">
        <v>354</v>
      </c>
      <c r="P9" s="274"/>
      <c r="Q9" s="4"/>
      <c r="R9" s="4"/>
      <c r="S9" s="4"/>
      <c r="T9" s="4"/>
      <c r="U9" s="4"/>
      <c r="V9" s="4"/>
      <c r="W9" s="4"/>
      <c r="X9" s="4"/>
      <c r="Y9" s="4"/>
      <c r="Z9" s="5"/>
      <c r="AA9" s="4"/>
      <c r="AB9" s="4"/>
      <c r="AD9" s="7"/>
      <c r="AE9" s="8"/>
    </row>
    <row r="10" spans="1:31" ht="15" customHeight="1" thickBot="1" x14ac:dyDescent="0.35">
      <c r="A10" s="77"/>
      <c r="B10" s="78"/>
      <c r="C10" s="78"/>
      <c r="D10" s="9"/>
      <c r="E10" s="9"/>
      <c r="F10" s="9"/>
      <c r="G10" s="9"/>
      <c r="H10" s="9"/>
      <c r="I10" s="74"/>
      <c r="J10" s="74"/>
      <c r="K10" s="9"/>
      <c r="L10" s="9"/>
      <c r="M10" s="75"/>
      <c r="N10" s="75"/>
      <c r="O10" s="76"/>
      <c r="P10" s="76"/>
      <c r="Q10" s="78"/>
      <c r="R10" s="78"/>
      <c r="S10" s="78"/>
      <c r="T10" s="78"/>
      <c r="U10" s="78"/>
      <c r="V10" s="78"/>
      <c r="W10" s="78"/>
      <c r="X10" s="78"/>
      <c r="Y10" s="78"/>
      <c r="Z10" s="79"/>
      <c r="AA10" s="78"/>
      <c r="AB10" s="78"/>
      <c r="AD10" s="80"/>
      <c r="AE10" s="81"/>
    </row>
    <row r="11" spans="1:31" ht="15" customHeight="1" x14ac:dyDescent="0.3">
      <c r="A11" s="245" t="s">
        <v>11</v>
      </c>
      <c r="B11" s="246"/>
      <c r="C11" s="217" t="s">
        <v>355</v>
      </c>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9"/>
    </row>
    <row r="12" spans="1:31" ht="15" customHeight="1" x14ac:dyDescent="0.3">
      <c r="A12" s="247"/>
      <c r="B12" s="248"/>
      <c r="C12" s="258"/>
      <c r="D12" s="259"/>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60"/>
    </row>
    <row r="13" spans="1:31" ht="15" customHeight="1" thickBot="1" x14ac:dyDescent="0.35">
      <c r="A13" s="249"/>
      <c r="B13" s="250"/>
      <c r="C13" s="261"/>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3"/>
    </row>
    <row r="14" spans="1:31" ht="9" customHeight="1" thickBot="1" x14ac:dyDescent="0.35">
      <c r="A14" s="11"/>
      <c r="B14" s="12"/>
      <c r="C14" s="13"/>
      <c r="D14" s="13"/>
      <c r="E14" s="13"/>
      <c r="F14" s="13"/>
      <c r="G14" s="13"/>
      <c r="H14" s="13"/>
      <c r="I14" s="13"/>
      <c r="J14" s="13"/>
      <c r="K14" s="13"/>
      <c r="L14" s="13"/>
      <c r="M14" s="14"/>
      <c r="N14" s="14"/>
      <c r="O14" s="14"/>
      <c r="P14" s="14"/>
      <c r="Q14" s="14"/>
      <c r="R14" s="15"/>
      <c r="S14" s="15"/>
      <c r="T14" s="15"/>
      <c r="U14" s="15"/>
      <c r="V14" s="15"/>
      <c r="W14" s="15"/>
      <c r="X14" s="15"/>
      <c r="Y14" s="9"/>
      <c r="Z14" s="9"/>
      <c r="AA14" s="9"/>
      <c r="AB14" s="9"/>
      <c r="AD14" s="9"/>
      <c r="AE14" s="10"/>
    </row>
    <row r="15" spans="1:31" ht="39" customHeight="1" thickBot="1" x14ac:dyDescent="0.35">
      <c r="A15" s="254" t="s">
        <v>12</v>
      </c>
      <c r="B15" s="255"/>
      <c r="C15" s="264" t="s">
        <v>356</v>
      </c>
      <c r="D15" s="265"/>
      <c r="E15" s="265"/>
      <c r="F15" s="265"/>
      <c r="G15" s="265"/>
      <c r="H15" s="265"/>
      <c r="I15" s="265"/>
      <c r="J15" s="265"/>
      <c r="K15" s="266"/>
      <c r="L15" s="281" t="s">
        <v>13</v>
      </c>
      <c r="M15" s="311"/>
      <c r="N15" s="311"/>
      <c r="O15" s="311"/>
      <c r="P15" s="311"/>
      <c r="Q15" s="282"/>
      <c r="R15" s="312" t="s">
        <v>357</v>
      </c>
      <c r="S15" s="313"/>
      <c r="T15" s="313"/>
      <c r="U15" s="313"/>
      <c r="V15" s="313"/>
      <c r="W15" s="313"/>
      <c r="X15" s="314"/>
      <c r="Y15" s="281" t="s">
        <v>14</v>
      </c>
      <c r="Z15" s="282"/>
      <c r="AA15" s="264" t="s">
        <v>358</v>
      </c>
      <c r="AB15" s="265"/>
      <c r="AC15" s="265"/>
      <c r="AD15" s="265"/>
      <c r="AE15" s="266"/>
    </row>
    <row r="16" spans="1:31" ht="9" customHeight="1" thickBot="1" x14ac:dyDescent="0.35">
      <c r="A16" s="6"/>
      <c r="B16" s="4"/>
      <c r="C16" s="316"/>
      <c r="D16" s="316"/>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D16" s="7"/>
      <c r="AE16" s="8"/>
    </row>
    <row r="17" spans="1:32" s="16" customFormat="1" ht="37.5" customHeight="1" thickBot="1" x14ac:dyDescent="0.35">
      <c r="A17" s="254" t="s">
        <v>15</v>
      </c>
      <c r="B17" s="255"/>
      <c r="C17" s="264" t="s">
        <v>385</v>
      </c>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6"/>
    </row>
    <row r="18" spans="1:32" ht="16.5" customHeight="1" thickBot="1" x14ac:dyDescent="0.35">
      <c r="A18" s="17"/>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D18" s="18"/>
      <c r="AE18" s="19"/>
    </row>
    <row r="19" spans="1:32" ht="32.1" customHeight="1" thickBot="1" x14ac:dyDescent="0.35">
      <c r="A19" s="281" t="s">
        <v>16</v>
      </c>
      <c r="B19" s="311"/>
      <c r="C19" s="311"/>
      <c r="D19" s="311"/>
      <c r="E19" s="311"/>
      <c r="F19" s="311"/>
      <c r="G19" s="311"/>
      <c r="H19" s="311"/>
      <c r="I19" s="311"/>
      <c r="J19" s="311"/>
      <c r="K19" s="311"/>
      <c r="L19" s="311"/>
      <c r="M19" s="311"/>
      <c r="N19" s="311"/>
      <c r="O19" s="311"/>
      <c r="P19" s="311"/>
      <c r="Q19" s="311"/>
      <c r="R19" s="311"/>
      <c r="S19" s="311"/>
      <c r="T19" s="311"/>
      <c r="U19" s="311"/>
      <c r="V19" s="311"/>
      <c r="W19" s="311"/>
      <c r="X19" s="311"/>
      <c r="Y19" s="311"/>
      <c r="Z19" s="311"/>
      <c r="AA19" s="311"/>
      <c r="AB19" s="311"/>
      <c r="AC19" s="311"/>
      <c r="AD19" s="311"/>
      <c r="AE19" s="282"/>
      <c r="AF19" s="20"/>
    </row>
    <row r="20" spans="1:32" ht="32.1" customHeight="1" thickBot="1" x14ac:dyDescent="0.35">
      <c r="A20" s="107" t="s">
        <v>17</v>
      </c>
      <c r="B20" s="308" t="s">
        <v>18</v>
      </c>
      <c r="C20" s="309"/>
      <c r="D20" s="309"/>
      <c r="E20" s="309"/>
      <c r="F20" s="309"/>
      <c r="G20" s="309"/>
      <c r="H20" s="309"/>
      <c r="I20" s="309"/>
      <c r="J20" s="309"/>
      <c r="K20" s="309"/>
      <c r="L20" s="309"/>
      <c r="M20" s="309"/>
      <c r="N20" s="309"/>
      <c r="O20" s="310"/>
      <c r="P20" s="281" t="s">
        <v>19</v>
      </c>
      <c r="Q20" s="311"/>
      <c r="R20" s="311"/>
      <c r="S20" s="311"/>
      <c r="T20" s="311"/>
      <c r="U20" s="311"/>
      <c r="V20" s="311"/>
      <c r="W20" s="311"/>
      <c r="X20" s="311"/>
      <c r="Y20" s="311"/>
      <c r="Z20" s="311"/>
      <c r="AA20" s="311"/>
      <c r="AB20" s="311"/>
      <c r="AC20" s="311"/>
      <c r="AD20" s="311"/>
      <c r="AE20" s="282"/>
      <c r="AF20" s="20"/>
    </row>
    <row r="21" spans="1:32" ht="32.1" customHeight="1" thickBot="1" x14ac:dyDescent="0.35">
      <c r="A21" s="77"/>
      <c r="B21" s="117" t="s">
        <v>20</v>
      </c>
      <c r="C21" s="118" t="s">
        <v>21</v>
      </c>
      <c r="D21" s="118" t="s">
        <v>22</v>
      </c>
      <c r="E21" s="118" t="s">
        <v>23</v>
      </c>
      <c r="F21" s="118" t="s">
        <v>24</v>
      </c>
      <c r="G21" s="118" t="s">
        <v>25</v>
      </c>
      <c r="H21" s="118" t="s">
        <v>26</v>
      </c>
      <c r="I21" s="118" t="s">
        <v>27</v>
      </c>
      <c r="J21" s="118" t="s">
        <v>28</v>
      </c>
      <c r="K21" s="118" t="s">
        <v>29</v>
      </c>
      <c r="L21" s="118" t="s">
        <v>30</v>
      </c>
      <c r="M21" s="118" t="s">
        <v>31</v>
      </c>
      <c r="N21" s="118" t="s">
        <v>32</v>
      </c>
      <c r="O21" s="119" t="s">
        <v>33</v>
      </c>
      <c r="P21" s="147"/>
      <c r="Q21" s="107" t="s">
        <v>20</v>
      </c>
      <c r="R21" s="108" t="s">
        <v>21</v>
      </c>
      <c r="S21" s="108" t="s">
        <v>22</v>
      </c>
      <c r="T21" s="108" t="s">
        <v>23</v>
      </c>
      <c r="U21" s="108" t="s">
        <v>24</v>
      </c>
      <c r="V21" s="108" t="s">
        <v>25</v>
      </c>
      <c r="W21" s="108" t="s">
        <v>26</v>
      </c>
      <c r="X21" s="108" t="s">
        <v>27</v>
      </c>
      <c r="Y21" s="108" t="s">
        <v>28</v>
      </c>
      <c r="Z21" s="108" t="s">
        <v>29</v>
      </c>
      <c r="AA21" s="108" t="s">
        <v>30</v>
      </c>
      <c r="AB21" s="108" t="s">
        <v>31</v>
      </c>
      <c r="AC21" s="108" t="s">
        <v>32</v>
      </c>
      <c r="AD21" s="146" t="s">
        <v>34</v>
      </c>
      <c r="AE21" s="146" t="s">
        <v>35</v>
      </c>
      <c r="AF21" s="1"/>
    </row>
    <row r="22" spans="1:32" ht="32.1" customHeight="1" x14ac:dyDescent="0.3">
      <c r="A22" s="143" t="s">
        <v>36</v>
      </c>
      <c r="B22" s="86"/>
      <c r="C22" s="84">
        <v>9475180</v>
      </c>
      <c r="D22" s="84"/>
      <c r="E22" s="84"/>
      <c r="F22" s="84"/>
      <c r="G22" s="84"/>
      <c r="H22" s="84"/>
      <c r="I22" s="84"/>
      <c r="J22" s="84"/>
      <c r="K22" s="84"/>
      <c r="L22" s="84"/>
      <c r="M22" s="84"/>
      <c r="N22" s="84">
        <f>SUM(B22:M22)</f>
        <v>9475180</v>
      </c>
      <c r="O22" s="87"/>
      <c r="P22" s="143" t="s">
        <v>37</v>
      </c>
      <c r="Q22" s="109"/>
      <c r="R22" s="110">
        <v>185938000</v>
      </c>
      <c r="S22" s="110"/>
      <c r="T22" s="110"/>
      <c r="U22" s="110"/>
      <c r="V22" s="110">
        <v>34820000</v>
      </c>
      <c r="W22" s="110"/>
      <c r="X22" s="110"/>
      <c r="Y22" s="110"/>
      <c r="Z22" s="110"/>
      <c r="AA22" s="110"/>
      <c r="AB22" s="110"/>
      <c r="AC22" s="110">
        <f>SUM(R22:AB22)</f>
        <v>220758000</v>
      </c>
      <c r="AE22" s="111"/>
      <c r="AF22" s="1"/>
    </row>
    <row r="23" spans="1:32" ht="32.1" customHeight="1" x14ac:dyDescent="0.3">
      <c r="A23" s="144" t="s">
        <v>38</v>
      </c>
      <c r="B23" s="83"/>
      <c r="C23" s="82"/>
      <c r="D23" s="82"/>
      <c r="E23" s="82"/>
      <c r="F23" s="82"/>
      <c r="G23" s="82"/>
      <c r="H23" s="82"/>
      <c r="I23" s="82"/>
      <c r="J23" s="82"/>
      <c r="K23" s="82"/>
      <c r="L23" s="82"/>
      <c r="M23" s="82"/>
      <c r="N23" s="82">
        <f>SUM(B23:M23)</f>
        <v>0</v>
      </c>
      <c r="O23" s="96" t="str">
        <f>IFERROR(N23/(SUMIF(B23:M23,"&gt;0",B22:M22))," ")</f>
        <v xml:space="preserve"> </v>
      </c>
      <c r="P23" s="144" t="s">
        <v>39</v>
      </c>
      <c r="Q23" s="83">
        <v>0</v>
      </c>
      <c r="R23" s="82"/>
      <c r="S23" s="82"/>
      <c r="T23" s="82"/>
      <c r="U23" s="82"/>
      <c r="V23" s="82"/>
      <c r="W23" s="82"/>
      <c r="X23" s="82"/>
      <c r="Y23" s="82"/>
      <c r="Z23" s="82"/>
      <c r="AA23" s="82"/>
      <c r="AB23" s="82"/>
      <c r="AC23" s="82"/>
      <c r="AD23" s="82"/>
      <c r="AE23" s="88">
        <f>AC23/AC22</f>
        <v>0</v>
      </c>
      <c r="AF23" s="1"/>
    </row>
    <row r="24" spans="1:32" ht="32.1" customHeight="1" x14ac:dyDescent="0.3">
      <c r="A24" s="144" t="s">
        <v>40</v>
      </c>
      <c r="B24" s="83">
        <f>9057180</f>
        <v>9057180</v>
      </c>
      <c r="C24" s="82"/>
      <c r="D24" s="82"/>
      <c r="E24" s="82"/>
      <c r="F24" s="82"/>
      <c r="G24" s="82"/>
      <c r="H24" s="82"/>
      <c r="I24" s="82"/>
      <c r="J24" s="82"/>
      <c r="K24" s="82"/>
      <c r="L24" s="82"/>
      <c r="M24" s="82"/>
      <c r="N24" s="82">
        <f>SUM(B24:M24)</f>
        <v>9057180</v>
      </c>
      <c r="O24" s="85"/>
      <c r="P24" s="144" t="s">
        <v>36</v>
      </c>
      <c r="Q24" s="83"/>
      <c r="R24" s="82">
        <v>900416</v>
      </c>
      <c r="S24" s="82">
        <v>16467416.332652375</v>
      </c>
      <c r="T24" s="82">
        <v>18282248.997957125</v>
      </c>
      <c r="U24" s="82">
        <v>18282248.997957125</v>
      </c>
      <c r="V24" s="82">
        <v>18732457.164283313</v>
      </c>
      <c r="W24" s="82">
        <v>33293457.164283313</v>
      </c>
      <c r="X24" s="82">
        <v>20687260.829588059</v>
      </c>
      <c r="Y24" s="82">
        <v>19182665.3306095</v>
      </c>
      <c r="Z24" s="82">
        <v>19182665.3306095</v>
      </c>
      <c r="AA24" s="82">
        <v>19182665.3306095</v>
      </c>
      <c r="AB24" s="82">
        <v>36564499</v>
      </c>
      <c r="AC24" s="82">
        <f>SUM(R24:AB24)</f>
        <v>220758000.47854981</v>
      </c>
      <c r="AD24" s="82"/>
      <c r="AE24" s="112"/>
      <c r="AF24" s="1"/>
    </row>
    <row r="25" spans="1:32" ht="32.1" customHeight="1" thickBot="1" x14ac:dyDescent="0.35">
      <c r="A25" s="145" t="s">
        <v>41</v>
      </c>
      <c r="B25" s="120">
        <v>0</v>
      </c>
      <c r="C25" s="121"/>
      <c r="D25" s="121"/>
      <c r="E25" s="121"/>
      <c r="F25" s="121"/>
      <c r="G25" s="121"/>
      <c r="H25" s="121"/>
      <c r="I25" s="121"/>
      <c r="J25" s="121"/>
      <c r="K25" s="121"/>
      <c r="L25" s="121"/>
      <c r="M25" s="121"/>
      <c r="N25" s="121">
        <f>SUM(B25:M25)</f>
        <v>0</v>
      </c>
      <c r="O25" s="122" t="str">
        <f>IFERROR(N25/(SUMIF(B25:M25,"&gt;0",B24:M24))," ")</f>
        <v xml:space="preserve"> </v>
      </c>
      <c r="P25" s="145" t="s">
        <v>41</v>
      </c>
      <c r="Q25" s="120">
        <v>0</v>
      </c>
      <c r="R25" s="121"/>
      <c r="S25" s="121"/>
      <c r="T25" s="121"/>
      <c r="U25" s="121"/>
      <c r="V25" s="121"/>
      <c r="W25" s="121"/>
      <c r="X25" s="121"/>
      <c r="Y25" s="121"/>
      <c r="Z25" s="121"/>
      <c r="AA25" s="121"/>
      <c r="AB25" s="121"/>
      <c r="AC25" s="121"/>
      <c r="AD25" s="121"/>
      <c r="AE25" s="123">
        <f>AC25/AC24</f>
        <v>0</v>
      </c>
      <c r="AF25" s="1"/>
    </row>
    <row r="26" spans="1:32" customFormat="1" ht="16.5" customHeight="1" thickBot="1" x14ac:dyDescent="0.35"/>
    <row r="27" spans="1:32" ht="33.9" customHeight="1" x14ac:dyDescent="0.3">
      <c r="A27" s="238" t="s">
        <v>42</v>
      </c>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40"/>
    </row>
    <row r="28" spans="1:32" ht="15" customHeight="1" x14ac:dyDescent="0.3">
      <c r="A28" s="214" t="s">
        <v>43</v>
      </c>
      <c r="B28" s="216" t="s">
        <v>44</v>
      </c>
      <c r="C28" s="216"/>
      <c r="D28" s="216" t="s">
        <v>45</v>
      </c>
      <c r="E28" s="216"/>
      <c r="F28" s="216"/>
      <c r="G28" s="216"/>
      <c r="H28" s="216"/>
      <c r="I28" s="216"/>
      <c r="J28" s="216"/>
      <c r="K28" s="216"/>
      <c r="L28" s="216"/>
      <c r="M28" s="216"/>
      <c r="N28" s="216"/>
      <c r="O28" s="216"/>
      <c r="P28" s="216" t="s">
        <v>32</v>
      </c>
      <c r="Q28" s="216" t="s">
        <v>46</v>
      </c>
      <c r="R28" s="216"/>
      <c r="S28" s="216"/>
      <c r="T28" s="216"/>
      <c r="U28" s="216"/>
      <c r="V28" s="216"/>
      <c r="W28" s="216"/>
      <c r="X28" s="216"/>
      <c r="Y28" s="216" t="s">
        <v>47</v>
      </c>
      <c r="Z28" s="216"/>
      <c r="AA28" s="216"/>
      <c r="AB28" s="216"/>
      <c r="AC28" s="216"/>
      <c r="AD28" s="216"/>
      <c r="AE28" s="241"/>
    </row>
    <row r="29" spans="1:32" ht="27" customHeight="1" x14ac:dyDescent="0.3">
      <c r="A29" s="214"/>
      <c r="B29" s="216"/>
      <c r="C29" s="216"/>
      <c r="D29" s="103" t="s">
        <v>20</v>
      </c>
      <c r="E29" s="103" t="s">
        <v>21</v>
      </c>
      <c r="F29" s="103" t="s">
        <v>22</v>
      </c>
      <c r="G29" s="103" t="s">
        <v>23</v>
      </c>
      <c r="H29" s="103" t="s">
        <v>24</v>
      </c>
      <c r="I29" s="103" t="s">
        <v>25</v>
      </c>
      <c r="J29" s="103" t="s">
        <v>26</v>
      </c>
      <c r="K29" s="103" t="s">
        <v>27</v>
      </c>
      <c r="L29" s="103" t="s">
        <v>28</v>
      </c>
      <c r="M29" s="103" t="s">
        <v>29</v>
      </c>
      <c r="N29" s="103" t="s">
        <v>30</v>
      </c>
      <c r="O29" s="103" t="s">
        <v>31</v>
      </c>
      <c r="P29" s="216"/>
      <c r="Q29" s="216"/>
      <c r="R29" s="216"/>
      <c r="S29" s="216"/>
      <c r="T29" s="216"/>
      <c r="U29" s="216"/>
      <c r="V29" s="216"/>
      <c r="W29" s="216"/>
      <c r="X29" s="216"/>
      <c r="Y29" s="216"/>
      <c r="Z29" s="216"/>
      <c r="AA29" s="216"/>
      <c r="AB29" s="216"/>
      <c r="AC29" s="216"/>
      <c r="AD29" s="216"/>
      <c r="AE29" s="241"/>
    </row>
    <row r="30" spans="1:32" ht="61.95" customHeight="1" thickBot="1" x14ac:dyDescent="0.35">
      <c r="A30" s="113" t="s">
        <v>384</v>
      </c>
      <c r="B30" s="315"/>
      <c r="C30" s="315"/>
      <c r="D30" s="106"/>
      <c r="E30" s="106"/>
      <c r="F30" s="106"/>
      <c r="G30" s="106"/>
      <c r="H30" s="106"/>
      <c r="I30" s="106"/>
      <c r="J30" s="106"/>
      <c r="K30" s="106"/>
      <c r="L30" s="106"/>
      <c r="M30" s="106"/>
      <c r="N30" s="106"/>
      <c r="O30" s="106"/>
      <c r="P30" s="114">
        <f>SUM(D30:O30)</f>
        <v>0</v>
      </c>
      <c r="Q30" s="306" t="s">
        <v>523</v>
      </c>
      <c r="R30" s="306"/>
      <c r="S30" s="306"/>
      <c r="T30" s="306"/>
      <c r="U30" s="306"/>
      <c r="V30" s="306"/>
      <c r="W30" s="306"/>
      <c r="X30" s="306"/>
      <c r="Y30" s="306" t="s">
        <v>49</v>
      </c>
      <c r="Z30" s="306"/>
      <c r="AA30" s="306"/>
      <c r="AB30" s="306"/>
      <c r="AC30" s="306"/>
      <c r="AD30" s="306"/>
      <c r="AE30" s="307"/>
    </row>
    <row r="31" spans="1:32" ht="12" customHeight="1" thickBot="1" x14ac:dyDescent="0.35">
      <c r="A31" s="124"/>
      <c r="B31" s="125"/>
      <c r="C31" s="125"/>
      <c r="D31" s="9"/>
      <c r="E31" s="9"/>
      <c r="F31" s="9"/>
      <c r="G31" s="9"/>
      <c r="H31" s="9"/>
      <c r="I31" s="9"/>
      <c r="J31" s="9"/>
      <c r="K31" s="9"/>
      <c r="L31" s="9"/>
      <c r="M31" s="9"/>
      <c r="N31" s="9"/>
      <c r="O31" s="9"/>
      <c r="P31" s="126"/>
      <c r="Q31" s="127"/>
      <c r="R31" s="127"/>
      <c r="S31" s="127"/>
      <c r="T31" s="127"/>
      <c r="U31" s="127"/>
      <c r="V31" s="127"/>
      <c r="W31" s="127"/>
      <c r="X31" s="127"/>
      <c r="Y31" s="127"/>
      <c r="Z31" s="127"/>
      <c r="AA31" s="127"/>
      <c r="AB31" s="127"/>
      <c r="AC31" s="127"/>
      <c r="AD31" s="127"/>
      <c r="AE31" s="128"/>
    </row>
    <row r="32" spans="1:32" ht="45" customHeight="1" x14ac:dyDescent="0.3">
      <c r="A32" s="217" t="s">
        <v>50</v>
      </c>
      <c r="B32" s="218"/>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9"/>
    </row>
    <row r="33" spans="1:41" ht="23.1" customHeight="1" x14ac:dyDescent="0.3">
      <c r="A33" s="214" t="s">
        <v>51</v>
      </c>
      <c r="B33" s="216" t="s">
        <v>52</v>
      </c>
      <c r="C33" s="216" t="s">
        <v>44</v>
      </c>
      <c r="D33" s="216" t="s">
        <v>53</v>
      </c>
      <c r="E33" s="216"/>
      <c r="F33" s="216"/>
      <c r="G33" s="216"/>
      <c r="H33" s="216"/>
      <c r="I33" s="216"/>
      <c r="J33" s="216"/>
      <c r="K33" s="216"/>
      <c r="L33" s="216"/>
      <c r="M33" s="216"/>
      <c r="N33" s="216"/>
      <c r="O33" s="216"/>
      <c r="P33" s="216"/>
      <c r="Q33" s="216" t="s">
        <v>54</v>
      </c>
      <c r="R33" s="216"/>
      <c r="S33" s="216"/>
      <c r="T33" s="216"/>
      <c r="U33" s="216"/>
      <c r="V33" s="216"/>
      <c r="W33" s="216"/>
      <c r="X33" s="216"/>
      <c r="Y33" s="216"/>
      <c r="Z33" s="216"/>
      <c r="AA33" s="216"/>
      <c r="AB33" s="216"/>
      <c r="AC33" s="216"/>
      <c r="AD33" s="216"/>
      <c r="AE33" s="241"/>
      <c r="AG33" s="21"/>
      <c r="AH33" s="21"/>
      <c r="AI33" s="21"/>
      <c r="AJ33" s="21"/>
      <c r="AK33" s="21"/>
      <c r="AL33" s="21"/>
      <c r="AM33" s="21"/>
      <c r="AN33" s="21"/>
      <c r="AO33" s="21"/>
    </row>
    <row r="34" spans="1:41" ht="27" customHeight="1" x14ac:dyDescent="0.3">
      <c r="A34" s="214"/>
      <c r="B34" s="216"/>
      <c r="C34" s="242"/>
      <c r="D34" s="103" t="s">
        <v>20</v>
      </c>
      <c r="E34" s="103" t="s">
        <v>21</v>
      </c>
      <c r="F34" s="103" t="s">
        <v>22</v>
      </c>
      <c r="G34" s="103" t="s">
        <v>23</v>
      </c>
      <c r="H34" s="103" t="s">
        <v>24</v>
      </c>
      <c r="I34" s="103" t="s">
        <v>25</v>
      </c>
      <c r="J34" s="103" t="s">
        <v>26</v>
      </c>
      <c r="K34" s="103" t="s">
        <v>27</v>
      </c>
      <c r="L34" s="103" t="s">
        <v>28</v>
      </c>
      <c r="M34" s="103" t="s">
        <v>29</v>
      </c>
      <c r="N34" s="103" t="s">
        <v>30</v>
      </c>
      <c r="O34" s="103" t="s">
        <v>31</v>
      </c>
      <c r="P34" s="103" t="s">
        <v>32</v>
      </c>
      <c r="Q34" s="194" t="s">
        <v>55</v>
      </c>
      <c r="R34" s="195"/>
      <c r="S34" s="195"/>
      <c r="T34" s="220"/>
      <c r="U34" s="216" t="s">
        <v>56</v>
      </c>
      <c r="V34" s="216"/>
      <c r="W34" s="216"/>
      <c r="X34" s="216"/>
      <c r="Y34" s="216" t="s">
        <v>57</v>
      </c>
      <c r="Z34" s="216"/>
      <c r="AA34" s="216"/>
      <c r="AB34" s="216"/>
      <c r="AC34" s="216" t="s">
        <v>58</v>
      </c>
      <c r="AD34" s="216"/>
      <c r="AE34" s="241"/>
      <c r="AG34" s="21"/>
      <c r="AH34" s="21"/>
      <c r="AI34" s="21"/>
      <c r="AJ34" s="21"/>
      <c r="AK34" s="21"/>
      <c r="AL34" s="21"/>
      <c r="AM34" s="21"/>
      <c r="AN34" s="21"/>
      <c r="AO34" s="21"/>
    </row>
    <row r="35" spans="1:41" ht="45" customHeight="1" x14ac:dyDescent="0.3">
      <c r="A35" s="209" t="s">
        <v>384</v>
      </c>
      <c r="B35" s="369">
        <v>6</v>
      </c>
      <c r="C35" s="23" t="s">
        <v>59</v>
      </c>
      <c r="D35" s="22"/>
      <c r="E35" s="22"/>
      <c r="F35" s="22"/>
      <c r="G35" s="22"/>
      <c r="H35" s="22"/>
      <c r="I35" s="22"/>
      <c r="J35" s="22"/>
      <c r="K35" s="22"/>
      <c r="L35" s="22"/>
      <c r="M35" s="22"/>
      <c r="N35" s="22"/>
      <c r="O35" s="22"/>
      <c r="P35" s="97">
        <f>SUM(D35:O35)</f>
        <v>0</v>
      </c>
      <c r="Q35" s="377" t="s">
        <v>499</v>
      </c>
      <c r="R35" s="378"/>
      <c r="S35" s="378"/>
      <c r="T35" s="379"/>
      <c r="U35" s="389" t="s">
        <v>500</v>
      </c>
      <c r="V35" s="389"/>
      <c r="W35" s="389"/>
      <c r="X35" s="389"/>
      <c r="Y35" s="389" t="s">
        <v>501</v>
      </c>
      <c r="Z35" s="389"/>
      <c r="AA35" s="389"/>
      <c r="AB35" s="389"/>
      <c r="AC35" s="389" t="s">
        <v>502</v>
      </c>
      <c r="AD35" s="389"/>
      <c r="AE35" s="397"/>
      <c r="AG35" s="21"/>
      <c r="AH35" s="21"/>
      <c r="AI35" s="21"/>
      <c r="AJ35" s="21"/>
      <c r="AK35" s="21"/>
      <c r="AL35" s="21"/>
      <c r="AM35" s="21"/>
      <c r="AN35" s="21"/>
      <c r="AO35" s="21"/>
    </row>
    <row r="36" spans="1:41" ht="45" customHeight="1" thickBot="1" x14ac:dyDescent="0.35">
      <c r="A36" s="210"/>
      <c r="B36" s="370"/>
      <c r="C36" s="24" t="s">
        <v>60</v>
      </c>
      <c r="D36" s="25"/>
      <c r="E36" s="25"/>
      <c r="F36" s="25"/>
      <c r="G36" s="26"/>
      <c r="H36" s="26"/>
      <c r="I36" s="26"/>
      <c r="J36" s="26"/>
      <c r="K36" s="26"/>
      <c r="L36" s="26"/>
      <c r="M36" s="26"/>
      <c r="N36" s="26"/>
      <c r="O36" s="26"/>
      <c r="P36" s="73">
        <f>SUM(D36:O36)</f>
        <v>0</v>
      </c>
      <c r="Q36" s="380"/>
      <c r="R36" s="381"/>
      <c r="S36" s="381"/>
      <c r="T36" s="382"/>
      <c r="U36" s="390"/>
      <c r="V36" s="390"/>
      <c r="W36" s="390"/>
      <c r="X36" s="390"/>
      <c r="Y36" s="390"/>
      <c r="Z36" s="390"/>
      <c r="AA36" s="390"/>
      <c r="AB36" s="390"/>
      <c r="AC36" s="390"/>
      <c r="AD36" s="390"/>
      <c r="AE36" s="398"/>
      <c r="AG36" s="21"/>
      <c r="AH36" s="21"/>
      <c r="AI36" s="21"/>
      <c r="AJ36" s="21"/>
      <c r="AK36" s="21"/>
      <c r="AL36" s="21"/>
      <c r="AM36" s="21"/>
      <c r="AN36" s="21"/>
      <c r="AO36" s="21"/>
    </row>
    <row r="37" spans="1:41" customFormat="1" ht="17.25" customHeight="1" thickBot="1" x14ac:dyDescent="0.35"/>
    <row r="38" spans="1:41" ht="45" customHeight="1" thickBot="1" x14ac:dyDescent="0.35">
      <c r="A38" s="217" t="s">
        <v>61</v>
      </c>
      <c r="B38" s="218"/>
      <c r="C38" s="218"/>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9"/>
      <c r="AG38" s="21"/>
      <c r="AH38" s="21"/>
      <c r="AI38" s="21"/>
      <c r="AJ38" s="21"/>
      <c r="AK38" s="21"/>
      <c r="AL38" s="21"/>
      <c r="AM38" s="21"/>
      <c r="AN38" s="21"/>
      <c r="AO38" s="21"/>
    </row>
    <row r="39" spans="1:41" ht="26.1" customHeight="1" x14ac:dyDescent="0.3">
      <c r="A39" s="213" t="s">
        <v>62</v>
      </c>
      <c r="B39" s="215" t="s">
        <v>63</v>
      </c>
      <c r="C39" s="221" t="s">
        <v>64</v>
      </c>
      <c r="D39" s="223" t="s">
        <v>65</v>
      </c>
      <c r="E39" s="224"/>
      <c r="F39" s="224"/>
      <c r="G39" s="224"/>
      <c r="H39" s="224"/>
      <c r="I39" s="224"/>
      <c r="J39" s="224"/>
      <c r="K39" s="224"/>
      <c r="L39" s="224"/>
      <c r="M39" s="224"/>
      <c r="N39" s="224"/>
      <c r="O39" s="224"/>
      <c r="P39" s="225"/>
      <c r="Q39" s="215" t="s">
        <v>66</v>
      </c>
      <c r="R39" s="215"/>
      <c r="S39" s="215"/>
      <c r="T39" s="215"/>
      <c r="U39" s="215"/>
      <c r="V39" s="215"/>
      <c r="W39" s="215"/>
      <c r="X39" s="215"/>
      <c r="Y39" s="215"/>
      <c r="Z39" s="215"/>
      <c r="AA39" s="215"/>
      <c r="AB39" s="215"/>
      <c r="AC39" s="215"/>
      <c r="AD39" s="215"/>
      <c r="AE39" s="237"/>
      <c r="AG39" s="21"/>
      <c r="AH39" s="21"/>
      <c r="AI39" s="21"/>
      <c r="AJ39" s="21"/>
      <c r="AK39" s="21"/>
      <c r="AL39" s="21"/>
      <c r="AM39" s="21"/>
      <c r="AN39" s="21"/>
      <c r="AO39" s="21"/>
    </row>
    <row r="40" spans="1:41" ht="26.1" customHeight="1" x14ac:dyDescent="0.3">
      <c r="A40" s="214"/>
      <c r="B40" s="216"/>
      <c r="C40" s="222"/>
      <c r="D40" s="103" t="s">
        <v>67</v>
      </c>
      <c r="E40" s="103" t="s">
        <v>68</v>
      </c>
      <c r="F40" s="103" t="s">
        <v>69</v>
      </c>
      <c r="G40" s="103" t="s">
        <v>70</v>
      </c>
      <c r="H40" s="103" t="s">
        <v>71</v>
      </c>
      <c r="I40" s="103" t="s">
        <v>72</v>
      </c>
      <c r="J40" s="103" t="s">
        <v>73</v>
      </c>
      <c r="K40" s="103" t="s">
        <v>74</v>
      </c>
      <c r="L40" s="103" t="s">
        <v>75</v>
      </c>
      <c r="M40" s="103" t="s">
        <v>76</v>
      </c>
      <c r="N40" s="103" t="s">
        <v>77</v>
      </c>
      <c r="O40" s="103" t="s">
        <v>78</v>
      </c>
      <c r="P40" s="103" t="s">
        <v>79</v>
      </c>
      <c r="Q40" s="194" t="s">
        <v>80</v>
      </c>
      <c r="R40" s="195"/>
      <c r="S40" s="195"/>
      <c r="T40" s="195"/>
      <c r="U40" s="195"/>
      <c r="V40" s="195"/>
      <c r="W40" s="195"/>
      <c r="X40" s="220"/>
      <c r="Y40" s="194" t="s">
        <v>81</v>
      </c>
      <c r="Z40" s="195"/>
      <c r="AA40" s="195"/>
      <c r="AB40" s="195"/>
      <c r="AC40" s="195"/>
      <c r="AD40" s="195"/>
      <c r="AE40" s="196"/>
      <c r="AG40" s="27"/>
      <c r="AH40" s="27"/>
      <c r="AI40" s="27"/>
      <c r="AJ40" s="27"/>
      <c r="AK40" s="27"/>
      <c r="AL40" s="27"/>
      <c r="AM40" s="27"/>
      <c r="AN40" s="27"/>
      <c r="AO40" s="27"/>
    </row>
    <row r="41" spans="1:41" ht="70.2" customHeight="1" x14ac:dyDescent="0.3">
      <c r="A41" s="360" t="s">
        <v>386</v>
      </c>
      <c r="B41" s="205">
        <v>6</v>
      </c>
      <c r="C41" s="31" t="s">
        <v>59</v>
      </c>
      <c r="D41" s="32">
        <v>0.15</v>
      </c>
      <c r="E41" s="32">
        <v>0.15</v>
      </c>
      <c r="F41" s="32">
        <v>0.15</v>
      </c>
      <c r="G41" s="32">
        <v>0.15</v>
      </c>
      <c r="H41" s="32">
        <v>0.15</v>
      </c>
      <c r="I41" s="32">
        <v>0.25</v>
      </c>
      <c r="J41" s="32"/>
      <c r="K41" s="32"/>
      <c r="L41" s="32"/>
      <c r="M41" s="32"/>
      <c r="N41" s="32"/>
      <c r="O41" s="32"/>
      <c r="P41" s="115">
        <f t="shared" ref="P41:P42" si="0">SUM(D41:O41)</f>
        <v>1</v>
      </c>
      <c r="Q41" s="383" t="s">
        <v>503</v>
      </c>
      <c r="R41" s="384"/>
      <c r="S41" s="384"/>
      <c r="T41" s="384"/>
      <c r="U41" s="384"/>
      <c r="V41" s="384"/>
      <c r="W41" s="384"/>
      <c r="X41" s="385"/>
      <c r="Y41" s="391" t="s">
        <v>504</v>
      </c>
      <c r="Z41" s="392"/>
      <c r="AA41" s="392"/>
      <c r="AB41" s="392"/>
      <c r="AC41" s="392"/>
      <c r="AD41" s="392"/>
      <c r="AE41" s="393"/>
      <c r="AG41" s="28"/>
      <c r="AH41" s="28"/>
      <c r="AI41" s="28"/>
      <c r="AJ41" s="28"/>
      <c r="AK41" s="28"/>
      <c r="AL41" s="28"/>
      <c r="AM41" s="28"/>
      <c r="AN41" s="28"/>
      <c r="AO41" s="28"/>
    </row>
    <row r="42" spans="1:41" ht="70.2" customHeight="1" x14ac:dyDescent="0.3">
      <c r="A42" s="352"/>
      <c r="B42" s="205"/>
      <c r="C42" s="29" t="s">
        <v>60</v>
      </c>
      <c r="D42" s="30">
        <v>0.15</v>
      </c>
      <c r="E42" s="30"/>
      <c r="F42" s="30"/>
      <c r="G42" s="30"/>
      <c r="H42" s="30"/>
      <c r="I42" s="30"/>
      <c r="J42" s="30"/>
      <c r="K42" s="30"/>
      <c r="L42" s="30"/>
      <c r="M42" s="30"/>
      <c r="N42" s="30"/>
      <c r="O42" s="30"/>
      <c r="P42" s="115">
        <f t="shared" si="0"/>
        <v>0.15</v>
      </c>
      <c r="Q42" s="386"/>
      <c r="R42" s="387"/>
      <c r="S42" s="387"/>
      <c r="T42" s="387"/>
      <c r="U42" s="387"/>
      <c r="V42" s="387"/>
      <c r="W42" s="387"/>
      <c r="X42" s="388"/>
      <c r="Y42" s="394"/>
      <c r="Z42" s="395"/>
      <c r="AA42" s="395"/>
      <c r="AB42" s="395"/>
      <c r="AC42" s="395"/>
      <c r="AD42" s="395"/>
      <c r="AE42" s="396"/>
    </row>
    <row r="43" spans="1:41" ht="15" customHeight="1" x14ac:dyDescent="0.3">
      <c r="A43" s="2" t="s">
        <v>82</v>
      </c>
    </row>
  </sheetData>
  <mergeCells count="71">
    <mergeCell ref="A1:A4"/>
    <mergeCell ref="B1:AA1"/>
    <mergeCell ref="AB1:AE1"/>
    <mergeCell ref="B2:AA2"/>
    <mergeCell ref="AB2:AE2"/>
    <mergeCell ref="B3:AA4"/>
    <mergeCell ref="AB3:AE3"/>
    <mergeCell ref="AB4:AE4"/>
    <mergeCell ref="A11:B13"/>
    <mergeCell ref="C11:AE13"/>
    <mergeCell ref="A7:B9"/>
    <mergeCell ref="C7:C9"/>
    <mergeCell ref="D7:H9"/>
    <mergeCell ref="I7:J9"/>
    <mergeCell ref="K7:L9"/>
    <mergeCell ref="M7:N7"/>
    <mergeCell ref="AA15:AE15"/>
    <mergeCell ref="O7:P7"/>
    <mergeCell ref="M8:N8"/>
    <mergeCell ref="O8:P8"/>
    <mergeCell ref="M9:N9"/>
    <mergeCell ref="O9:P9"/>
    <mergeCell ref="A15:B15"/>
    <mergeCell ref="C15:K15"/>
    <mergeCell ref="L15:Q15"/>
    <mergeCell ref="R15:X15"/>
    <mergeCell ref="Y15:Z15"/>
    <mergeCell ref="C16:AB16"/>
    <mergeCell ref="A17:B17"/>
    <mergeCell ref="C17:AE17"/>
    <mergeCell ref="A19:AE19"/>
    <mergeCell ref="B20:O20"/>
    <mergeCell ref="P20:AE20"/>
    <mergeCell ref="A27:AE27"/>
    <mergeCell ref="A28:A29"/>
    <mergeCell ref="B28:C29"/>
    <mergeCell ref="D28:O28"/>
    <mergeCell ref="P28:P29"/>
    <mergeCell ref="Q28:X29"/>
    <mergeCell ref="Y28:AE29"/>
    <mergeCell ref="Y35:AB36"/>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C35:AE36"/>
    <mergeCell ref="A35:A36"/>
    <mergeCell ref="Y41:AE42"/>
    <mergeCell ref="A38:AE38"/>
    <mergeCell ref="A39:A40"/>
    <mergeCell ref="B39:B40"/>
    <mergeCell ref="C39:C40"/>
    <mergeCell ref="D39:P39"/>
    <mergeCell ref="Q39:AE39"/>
    <mergeCell ref="Q40:X40"/>
    <mergeCell ref="Y40:AE40"/>
    <mergeCell ref="B35:B36"/>
    <mergeCell ref="Q35:T36"/>
    <mergeCell ref="A41:A42"/>
    <mergeCell ref="B41:B42"/>
    <mergeCell ref="Q41:X42"/>
    <mergeCell ref="U35:X36"/>
  </mergeCells>
  <dataValidations count="3">
    <dataValidation type="list" allowBlank="1" showInputMessage="1" showErrorMessage="1" sqref="C7:C9" xr:uid="{ECEB51EE-73E9-4002-9DFF-798AF3039095}">
      <formula1>$B$21:$M$21</formula1>
    </dataValidation>
    <dataValidation type="textLength" operator="lessThanOrEqual" allowBlank="1" showInputMessage="1" showErrorMessage="1" errorTitle="Máximo 2.000 caracteres" error="Máximo 2.000 caracteres" promptTitle="2.000 caracteres" sqref="Q30:Q31" xr:uid="{C93A4487-66C9-46C0-883E-D382F1DEE695}">
      <formula1>2000</formula1>
    </dataValidation>
    <dataValidation type="textLength" operator="lessThanOrEqual" allowBlank="1" showInputMessage="1" showErrorMessage="1" errorTitle="Máximo 2.000 caracteres" error="Máximo 2.000 caracteres" sqref="Y35 AC35 Q35 Q41" xr:uid="{01AF37BA-4E71-4DE5-8FD1-6840FCB1E7FB}">
      <formula1>2000</formula1>
    </dataValidation>
  </dataValidations>
  <hyperlinks>
    <hyperlink ref="Y41" r:id="rId1" xr:uid="{CE113AD5-8A3D-41A2-A048-B6873FBC770F}"/>
  </hyperlinks>
  <pageMargins left="0.25" right="0.25" top="0.75" bottom="0.75" header="0.3" footer="0.3"/>
  <pageSetup scale="22" orientation="landscape"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944B0-FC79-4689-9F89-1297D1F5A06B}">
  <sheetPr>
    <tabColor theme="7" tint="0.39997558519241921"/>
    <pageSetUpPr fitToPage="1"/>
  </sheetPr>
  <dimension ref="A1:AO55"/>
  <sheetViews>
    <sheetView showGridLines="0" topLeftCell="A46" zoomScale="60" zoomScaleNormal="60" workbookViewId="0">
      <selection activeCell="A53" sqref="A53:A54"/>
    </sheetView>
  </sheetViews>
  <sheetFormatPr baseColWidth="10" defaultColWidth="10.88671875" defaultRowHeight="14.4" x14ac:dyDescent="0.3"/>
  <cols>
    <col min="1" max="1" width="38.44140625" style="2" customWidth="1"/>
    <col min="2" max="2" width="20.5546875" style="2" customWidth="1"/>
    <col min="3" max="14" width="20.6640625" style="2" customWidth="1"/>
    <col min="15" max="15" width="20.5546875" style="2" customWidth="1"/>
    <col min="16" max="16" width="32.44140625" style="2" customWidth="1"/>
    <col min="17" max="27" width="18.109375" style="2" customWidth="1"/>
    <col min="28" max="28" width="22.6640625" style="2" customWidth="1"/>
    <col min="29" max="29" width="19" style="2" customWidth="1"/>
    <col min="30" max="30" width="19.44140625" style="2" customWidth="1"/>
    <col min="31" max="31" width="20.5546875" style="2" customWidth="1"/>
    <col min="32" max="32" width="22.88671875" style="2" customWidth="1"/>
    <col min="33" max="33" width="18.44140625" style="2" bestFit="1" customWidth="1"/>
    <col min="34" max="34" width="8.44140625" style="2" customWidth="1"/>
    <col min="35" max="35" width="18.44140625" style="2" bestFit="1" customWidth="1"/>
    <col min="36" max="36" width="5.6640625" style="2" customWidth="1"/>
    <col min="37" max="37" width="18.44140625" style="2" bestFit="1" customWidth="1"/>
    <col min="38" max="38" width="4.6640625" style="2" customWidth="1"/>
    <col min="39" max="39" width="23" style="2" bestFit="1" customWidth="1"/>
    <col min="40" max="40" width="10.88671875" style="2"/>
    <col min="41" max="41" width="18.44140625" style="2" bestFit="1" customWidth="1"/>
    <col min="42" max="42" width="16.109375" style="2" customWidth="1"/>
    <col min="43" max="16384" width="10.88671875" style="2"/>
  </cols>
  <sheetData>
    <row r="1" spans="1:31" ht="32.25" customHeight="1" thickBot="1" x14ac:dyDescent="0.35">
      <c r="A1" s="288"/>
      <c r="B1" s="291" t="s">
        <v>0</v>
      </c>
      <c r="C1" s="292"/>
      <c r="D1" s="292"/>
      <c r="E1" s="292"/>
      <c r="F1" s="292"/>
      <c r="G1" s="292"/>
      <c r="H1" s="292"/>
      <c r="I1" s="292"/>
      <c r="J1" s="292"/>
      <c r="K1" s="292"/>
      <c r="L1" s="292"/>
      <c r="M1" s="292"/>
      <c r="N1" s="292"/>
      <c r="O1" s="292"/>
      <c r="P1" s="292"/>
      <c r="Q1" s="292"/>
      <c r="R1" s="292"/>
      <c r="S1" s="292"/>
      <c r="T1" s="292"/>
      <c r="U1" s="292"/>
      <c r="V1" s="292"/>
      <c r="W1" s="292"/>
      <c r="X1" s="292"/>
      <c r="Y1" s="292"/>
      <c r="Z1" s="292"/>
      <c r="AA1" s="293"/>
      <c r="AB1" s="300" t="s">
        <v>1</v>
      </c>
      <c r="AC1" s="301"/>
      <c r="AD1" s="301"/>
      <c r="AE1" s="302"/>
    </row>
    <row r="2" spans="1:31" ht="30.75" customHeight="1" thickBot="1" x14ac:dyDescent="0.35">
      <c r="A2" s="289"/>
      <c r="B2" s="291" t="s">
        <v>2</v>
      </c>
      <c r="C2" s="292"/>
      <c r="D2" s="292"/>
      <c r="E2" s="292"/>
      <c r="F2" s="292"/>
      <c r="G2" s="292"/>
      <c r="H2" s="292"/>
      <c r="I2" s="292"/>
      <c r="J2" s="292"/>
      <c r="K2" s="292"/>
      <c r="L2" s="292"/>
      <c r="M2" s="292"/>
      <c r="N2" s="292"/>
      <c r="O2" s="292"/>
      <c r="P2" s="292"/>
      <c r="Q2" s="292"/>
      <c r="R2" s="292"/>
      <c r="S2" s="292"/>
      <c r="T2" s="292"/>
      <c r="U2" s="292"/>
      <c r="V2" s="292"/>
      <c r="W2" s="292"/>
      <c r="X2" s="292"/>
      <c r="Y2" s="292"/>
      <c r="Z2" s="292"/>
      <c r="AA2" s="293"/>
      <c r="AB2" s="300" t="s">
        <v>329</v>
      </c>
      <c r="AC2" s="301"/>
      <c r="AD2" s="301"/>
      <c r="AE2" s="302"/>
    </row>
    <row r="3" spans="1:31" ht="24" customHeight="1" thickBot="1" x14ac:dyDescent="0.35">
      <c r="A3" s="289"/>
      <c r="B3" s="294" t="s">
        <v>3</v>
      </c>
      <c r="C3" s="295"/>
      <c r="D3" s="295"/>
      <c r="E3" s="295"/>
      <c r="F3" s="295"/>
      <c r="G3" s="295"/>
      <c r="H3" s="295"/>
      <c r="I3" s="295"/>
      <c r="J3" s="295"/>
      <c r="K3" s="295"/>
      <c r="L3" s="295"/>
      <c r="M3" s="295"/>
      <c r="N3" s="295"/>
      <c r="O3" s="295"/>
      <c r="P3" s="295"/>
      <c r="Q3" s="295"/>
      <c r="R3" s="295"/>
      <c r="S3" s="295"/>
      <c r="T3" s="295"/>
      <c r="U3" s="295"/>
      <c r="V3" s="295"/>
      <c r="W3" s="295"/>
      <c r="X3" s="295"/>
      <c r="Y3" s="295"/>
      <c r="Z3" s="295"/>
      <c r="AA3" s="296"/>
      <c r="AB3" s="300" t="s">
        <v>352</v>
      </c>
      <c r="AC3" s="301"/>
      <c r="AD3" s="301"/>
      <c r="AE3" s="302"/>
    </row>
    <row r="4" spans="1:31" ht="21.75" customHeight="1" thickBot="1" x14ac:dyDescent="0.35">
      <c r="A4" s="290"/>
      <c r="B4" s="297"/>
      <c r="C4" s="298"/>
      <c r="D4" s="298"/>
      <c r="E4" s="298"/>
      <c r="F4" s="298"/>
      <c r="G4" s="298"/>
      <c r="H4" s="298"/>
      <c r="I4" s="298"/>
      <c r="J4" s="298"/>
      <c r="K4" s="298"/>
      <c r="L4" s="298"/>
      <c r="M4" s="298"/>
      <c r="N4" s="298"/>
      <c r="O4" s="298"/>
      <c r="P4" s="298"/>
      <c r="Q4" s="298"/>
      <c r="R4" s="298"/>
      <c r="S4" s="298"/>
      <c r="T4" s="298"/>
      <c r="U4" s="298"/>
      <c r="V4" s="298"/>
      <c r="W4" s="298"/>
      <c r="X4" s="298"/>
      <c r="Y4" s="298"/>
      <c r="Z4" s="298"/>
      <c r="AA4" s="299"/>
      <c r="AB4" s="303" t="s">
        <v>4</v>
      </c>
      <c r="AC4" s="304"/>
      <c r="AD4" s="304"/>
      <c r="AE4" s="305"/>
    </row>
    <row r="5" spans="1:31" ht="9" customHeight="1" thickBot="1" x14ac:dyDescent="0.35">
      <c r="A5" s="3"/>
      <c r="B5" s="104"/>
      <c r="C5" s="105"/>
      <c r="D5" s="4"/>
      <c r="E5" s="4"/>
      <c r="F5" s="4"/>
      <c r="G5" s="4"/>
      <c r="H5" s="4"/>
      <c r="I5" s="4"/>
      <c r="J5" s="4"/>
      <c r="K5" s="4"/>
      <c r="L5" s="4"/>
      <c r="M5" s="4"/>
      <c r="N5" s="4"/>
      <c r="O5" s="4"/>
      <c r="P5" s="4"/>
      <c r="Q5" s="4"/>
      <c r="R5" s="4"/>
      <c r="S5" s="4"/>
      <c r="T5" s="4"/>
      <c r="U5" s="4"/>
      <c r="V5" s="4"/>
      <c r="W5" s="4"/>
      <c r="X5" s="4"/>
      <c r="Y5" s="4"/>
      <c r="Z5" s="5"/>
      <c r="AA5" s="4"/>
      <c r="AB5" s="4"/>
      <c r="AD5" s="7"/>
      <c r="AE5" s="8"/>
    </row>
    <row r="6" spans="1:31" ht="9" customHeight="1" thickBot="1" x14ac:dyDescent="0.35">
      <c r="A6" s="6"/>
      <c r="B6" s="4"/>
      <c r="C6" s="4"/>
      <c r="D6" s="4"/>
      <c r="E6" s="4"/>
      <c r="F6" s="4"/>
      <c r="G6" s="4"/>
      <c r="H6" s="4"/>
      <c r="I6" s="4"/>
      <c r="J6" s="4"/>
      <c r="K6" s="4"/>
      <c r="L6" s="4"/>
      <c r="M6" s="4"/>
      <c r="N6" s="4"/>
      <c r="O6" s="4"/>
      <c r="P6" s="4"/>
      <c r="Q6" s="4"/>
      <c r="R6" s="4"/>
      <c r="S6" s="4"/>
      <c r="T6" s="4"/>
      <c r="U6" s="4"/>
      <c r="V6" s="4"/>
      <c r="W6" s="4"/>
      <c r="X6" s="4"/>
      <c r="Y6" s="4"/>
      <c r="Z6" s="5"/>
      <c r="AA6" s="4"/>
      <c r="AB6" s="4"/>
      <c r="AD6" s="7"/>
      <c r="AE6" s="8"/>
    </row>
    <row r="7" spans="1:31" x14ac:dyDescent="0.3">
      <c r="A7" s="245" t="s">
        <v>5</v>
      </c>
      <c r="B7" s="246"/>
      <c r="C7" s="283" t="s">
        <v>20</v>
      </c>
      <c r="D7" s="245" t="s">
        <v>6</v>
      </c>
      <c r="E7" s="251"/>
      <c r="F7" s="251"/>
      <c r="G7" s="251"/>
      <c r="H7" s="246"/>
      <c r="I7" s="275">
        <v>45328</v>
      </c>
      <c r="J7" s="276"/>
      <c r="K7" s="245" t="s">
        <v>7</v>
      </c>
      <c r="L7" s="246"/>
      <c r="M7" s="267" t="s">
        <v>8</v>
      </c>
      <c r="N7" s="268"/>
      <c r="O7" s="256"/>
      <c r="P7" s="257"/>
      <c r="Q7" s="4"/>
      <c r="R7" s="4"/>
      <c r="S7" s="4"/>
      <c r="T7" s="4"/>
      <c r="U7" s="4"/>
      <c r="V7" s="4"/>
      <c r="W7" s="4"/>
      <c r="X7" s="4"/>
      <c r="Y7" s="4"/>
      <c r="Z7" s="5"/>
      <c r="AA7" s="4"/>
      <c r="AB7" s="4"/>
      <c r="AD7" s="7"/>
      <c r="AE7" s="8"/>
    </row>
    <row r="8" spans="1:31" x14ac:dyDescent="0.3">
      <c r="A8" s="247"/>
      <c r="B8" s="248"/>
      <c r="C8" s="284"/>
      <c r="D8" s="247"/>
      <c r="E8" s="252"/>
      <c r="F8" s="252"/>
      <c r="G8" s="252"/>
      <c r="H8" s="248"/>
      <c r="I8" s="277"/>
      <c r="J8" s="278"/>
      <c r="K8" s="247"/>
      <c r="L8" s="248"/>
      <c r="M8" s="286" t="s">
        <v>9</v>
      </c>
      <c r="N8" s="287"/>
      <c r="O8" s="269"/>
      <c r="P8" s="270"/>
      <c r="Q8" s="4"/>
      <c r="R8" s="4"/>
      <c r="S8" s="4"/>
      <c r="T8" s="4"/>
      <c r="U8" s="4"/>
      <c r="V8" s="4"/>
      <c r="W8" s="4"/>
      <c r="X8" s="4"/>
      <c r="Y8" s="4"/>
      <c r="Z8" s="5"/>
      <c r="AA8" s="4"/>
      <c r="AB8" s="4"/>
      <c r="AD8" s="7"/>
      <c r="AE8" s="8"/>
    </row>
    <row r="9" spans="1:31" ht="15" thickBot="1" x14ac:dyDescent="0.35">
      <c r="A9" s="249"/>
      <c r="B9" s="250"/>
      <c r="C9" s="285"/>
      <c r="D9" s="249"/>
      <c r="E9" s="253"/>
      <c r="F9" s="253"/>
      <c r="G9" s="253"/>
      <c r="H9" s="250"/>
      <c r="I9" s="279"/>
      <c r="J9" s="280"/>
      <c r="K9" s="249"/>
      <c r="L9" s="250"/>
      <c r="M9" s="271" t="s">
        <v>10</v>
      </c>
      <c r="N9" s="272"/>
      <c r="O9" s="273" t="s">
        <v>354</v>
      </c>
      <c r="P9" s="274"/>
      <c r="Q9" s="4"/>
      <c r="R9" s="4"/>
      <c r="S9" s="4"/>
      <c r="T9" s="4"/>
      <c r="U9" s="4"/>
      <c r="V9" s="4"/>
      <c r="W9" s="4"/>
      <c r="X9" s="4"/>
      <c r="Y9" s="4"/>
      <c r="Z9" s="5"/>
      <c r="AA9" s="4"/>
      <c r="AB9" s="4"/>
      <c r="AD9" s="7"/>
      <c r="AE9" s="8"/>
    </row>
    <row r="10" spans="1:31" ht="15" customHeight="1" thickBot="1" x14ac:dyDescent="0.35">
      <c r="A10" s="77"/>
      <c r="B10" s="78"/>
      <c r="C10" s="78"/>
      <c r="D10" s="9"/>
      <c r="E10" s="9"/>
      <c r="F10" s="9"/>
      <c r="G10" s="9"/>
      <c r="H10" s="9"/>
      <c r="I10" s="74"/>
      <c r="J10" s="74"/>
      <c r="K10" s="9"/>
      <c r="L10" s="9"/>
      <c r="M10" s="75"/>
      <c r="N10" s="75"/>
      <c r="O10" s="76"/>
      <c r="P10" s="76"/>
      <c r="Q10" s="78"/>
      <c r="R10" s="78"/>
      <c r="S10" s="78"/>
      <c r="T10" s="78"/>
      <c r="U10" s="78"/>
      <c r="V10" s="78"/>
      <c r="W10" s="78"/>
      <c r="X10" s="78"/>
      <c r="Y10" s="78"/>
      <c r="Z10" s="79"/>
      <c r="AA10" s="78"/>
      <c r="AB10" s="78"/>
      <c r="AD10" s="80"/>
      <c r="AE10" s="81"/>
    </row>
    <row r="11" spans="1:31" ht="15" customHeight="1" x14ac:dyDescent="0.3">
      <c r="A11" s="245" t="s">
        <v>11</v>
      </c>
      <c r="B11" s="246"/>
      <c r="C11" s="217" t="s">
        <v>355</v>
      </c>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9"/>
    </row>
    <row r="12" spans="1:31" ht="15" customHeight="1" x14ac:dyDescent="0.3">
      <c r="A12" s="247"/>
      <c r="B12" s="248"/>
      <c r="C12" s="258"/>
      <c r="D12" s="259"/>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60"/>
    </row>
    <row r="13" spans="1:31" ht="15" customHeight="1" thickBot="1" x14ac:dyDescent="0.35">
      <c r="A13" s="249"/>
      <c r="B13" s="250"/>
      <c r="C13" s="261"/>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3"/>
    </row>
    <row r="14" spans="1:31" ht="9" customHeight="1" thickBot="1" x14ac:dyDescent="0.35">
      <c r="A14" s="11"/>
      <c r="B14" s="12"/>
      <c r="C14" s="13"/>
      <c r="D14" s="13"/>
      <c r="E14" s="13"/>
      <c r="F14" s="13"/>
      <c r="G14" s="13"/>
      <c r="H14" s="13"/>
      <c r="I14" s="13"/>
      <c r="J14" s="13"/>
      <c r="K14" s="13"/>
      <c r="L14" s="13"/>
      <c r="M14" s="14"/>
      <c r="N14" s="14"/>
      <c r="O14" s="14"/>
      <c r="P14" s="14"/>
      <c r="Q14" s="14"/>
      <c r="R14" s="15"/>
      <c r="S14" s="15"/>
      <c r="T14" s="15"/>
      <c r="U14" s="15"/>
      <c r="V14" s="15"/>
      <c r="W14" s="15"/>
      <c r="X14" s="15"/>
      <c r="Y14" s="9"/>
      <c r="Z14" s="9"/>
      <c r="AA14" s="9"/>
      <c r="AB14" s="9"/>
      <c r="AD14" s="9"/>
      <c r="AE14" s="10"/>
    </row>
    <row r="15" spans="1:31" ht="39" customHeight="1" thickBot="1" x14ac:dyDescent="0.35">
      <c r="A15" s="254" t="s">
        <v>12</v>
      </c>
      <c r="B15" s="255"/>
      <c r="C15" s="264" t="s">
        <v>356</v>
      </c>
      <c r="D15" s="265"/>
      <c r="E15" s="265"/>
      <c r="F15" s="265"/>
      <c r="G15" s="265"/>
      <c r="H15" s="265"/>
      <c r="I15" s="265"/>
      <c r="J15" s="265"/>
      <c r="K15" s="266"/>
      <c r="L15" s="281" t="s">
        <v>13</v>
      </c>
      <c r="M15" s="311"/>
      <c r="N15" s="311"/>
      <c r="O15" s="311"/>
      <c r="P15" s="311"/>
      <c r="Q15" s="282"/>
      <c r="R15" s="312" t="s">
        <v>357</v>
      </c>
      <c r="S15" s="313"/>
      <c r="T15" s="313"/>
      <c r="U15" s="313"/>
      <c r="V15" s="313"/>
      <c r="W15" s="313"/>
      <c r="X15" s="314"/>
      <c r="Y15" s="281" t="s">
        <v>14</v>
      </c>
      <c r="Z15" s="282"/>
      <c r="AA15" s="264" t="s">
        <v>358</v>
      </c>
      <c r="AB15" s="265"/>
      <c r="AC15" s="265"/>
      <c r="AD15" s="265"/>
      <c r="AE15" s="266"/>
    </row>
    <row r="16" spans="1:31" ht="9" customHeight="1" thickBot="1" x14ac:dyDescent="0.35">
      <c r="A16" s="6"/>
      <c r="B16" s="4"/>
      <c r="C16" s="316"/>
      <c r="D16" s="316"/>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D16" s="7"/>
      <c r="AE16" s="8"/>
    </row>
    <row r="17" spans="1:32" s="16" customFormat="1" ht="37.5" customHeight="1" thickBot="1" x14ac:dyDescent="0.35">
      <c r="A17" s="254" t="s">
        <v>15</v>
      </c>
      <c r="B17" s="255"/>
      <c r="C17" s="264" t="s">
        <v>364</v>
      </c>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6"/>
    </row>
    <row r="18" spans="1:32" ht="16.5" customHeight="1" thickBot="1" x14ac:dyDescent="0.35">
      <c r="A18" s="17"/>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D18" s="18"/>
      <c r="AE18" s="19"/>
    </row>
    <row r="19" spans="1:32" ht="32.1" customHeight="1" thickBot="1" x14ac:dyDescent="0.35">
      <c r="A19" s="281" t="s">
        <v>16</v>
      </c>
      <c r="B19" s="311"/>
      <c r="C19" s="311"/>
      <c r="D19" s="311"/>
      <c r="E19" s="311"/>
      <c r="F19" s="311"/>
      <c r="G19" s="311"/>
      <c r="H19" s="311"/>
      <c r="I19" s="311"/>
      <c r="J19" s="311"/>
      <c r="K19" s="311"/>
      <c r="L19" s="311"/>
      <c r="M19" s="311"/>
      <c r="N19" s="311"/>
      <c r="O19" s="311"/>
      <c r="P19" s="311"/>
      <c r="Q19" s="311"/>
      <c r="R19" s="311"/>
      <c r="S19" s="311"/>
      <c r="T19" s="311"/>
      <c r="U19" s="311"/>
      <c r="V19" s="311"/>
      <c r="W19" s="311"/>
      <c r="X19" s="311"/>
      <c r="Y19" s="311"/>
      <c r="Z19" s="311"/>
      <c r="AA19" s="311"/>
      <c r="AB19" s="311"/>
      <c r="AC19" s="311"/>
      <c r="AD19" s="311"/>
      <c r="AE19" s="282"/>
      <c r="AF19" s="20"/>
    </row>
    <row r="20" spans="1:32" ht="32.1" customHeight="1" thickBot="1" x14ac:dyDescent="0.35">
      <c r="A20" s="107" t="s">
        <v>17</v>
      </c>
      <c r="B20" s="308" t="s">
        <v>18</v>
      </c>
      <c r="C20" s="309"/>
      <c r="D20" s="309"/>
      <c r="E20" s="309"/>
      <c r="F20" s="309"/>
      <c r="G20" s="309"/>
      <c r="H20" s="309"/>
      <c r="I20" s="309"/>
      <c r="J20" s="309"/>
      <c r="K20" s="309"/>
      <c r="L20" s="309"/>
      <c r="M20" s="309"/>
      <c r="N20" s="309"/>
      <c r="O20" s="310"/>
      <c r="P20" s="281" t="s">
        <v>19</v>
      </c>
      <c r="Q20" s="311"/>
      <c r="R20" s="311"/>
      <c r="S20" s="311"/>
      <c r="T20" s="311"/>
      <c r="U20" s="311"/>
      <c r="V20" s="311"/>
      <c r="W20" s="311"/>
      <c r="X20" s="311"/>
      <c r="Y20" s="311"/>
      <c r="Z20" s="311"/>
      <c r="AA20" s="311"/>
      <c r="AB20" s="311"/>
      <c r="AC20" s="311"/>
      <c r="AD20" s="311"/>
      <c r="AE20" s="282"/>
      <c r="AF20" s="20"/>
    </row>
    <row r="21" spans="1:32" ht="32.1" customHeight="1" thickBot="1" x14ac:dyDescent="0.35">
      <c r="A21" s="77"/>
      <c r="B21" s="117" t="s">
        <v>20</v>
      </c>
      <c r="C21" s="118" t="s">
        <v>21</v>
      </c>
      <c r="D21" s="118" t="s">
        <v>22</v>
      </c>
      <c r="E21" s="118" t="s">
        <v>23</v>
      </c>
      <c r="F21" s="118" t="s">
        <v>24</v>
      </c>
      <c r="G21" s="118" t="s">
        <v>25</v>
      </c>
      <c r="H21" s="118" t="s">
        <v>26</v>
      </c>
      <c r="I21" s="118" t="s">
        <v>27</v>
      </c>
      <c r="J21" s="118" t="s">
        <v>28</v>
      </c>
      <c r="K21" s="118" t="s">
        <v>29</v>
      </c>
      <c r="L21" s="118" t="s">
        <v>30</v>
      </c>
      <c r="M21" s="118" t="s">
        <v>31</v>
      </c>
      <c r="N21" s="118" t="s">
        <v>32</v>
      </c>
      <c r="O21" s="119" t="s">
        <v>33</v>
      </c>
      <c r="P21" s="147"/>
      <c r="Q21" s="107" t="s">
        <v>20</v>
      </c>
      <c r="R21" s="108" t="s">
        <v>21</v>
      </c>
      <c r="S21" s="108" t="s">
        <v>22</v>
      </c>
      <c r="T21" s="108" t="s">
        <v>23</v>
      </c>
      <c r="U21" s="108" t="s">
        <v>24</v>
      </c>
      <c r="V21" s="108" t="s">
        <v>25</v>
      </c>
      <c r="W21" s="108" t="s">
        <v>26</v>
      </c>
      <c r="X21" s="108" t="s">
        <v>27</v>
      </c>
      <c r="Y21" s="108" t="s">
        <v>28</v>
      </c>
      <c r="Z21" s="108" t="s">
        <v>29</v>
      </c>
      <c r="AA21" s="108" t="s">
        <v>30</v>
      </c>
      <c r="AB21" s="108" t="s">
        <v>31</v>
      </c>
      <c r="AC21" s="108" t="s">
        <v>32</v>
      </c>
      <c r="AD21" s="146" t="s">
        <v>34</v>
      </c>
      <c r="AE21" s="146" t="s">
        <v>35</v>
      </c>
      <c r="AF21" s="1"/>
    </row>
    <row r="22" spans="1:32" ht="32.1" customHeight="1" x14ac:dyDescent="0.3">
      <c r="A22" s="143" t="s">
        <v>36</v>
      </c>
      <c r="B22" s="86"/>
      <c r="C22" s="84">
        <v>5429367</v>
      </c>
      <c r="D22" s="84"/>
      <c r="E22" s="84"/>
      <c r="F22" s="84">
        <v>500000</v>
      </c>
      <c r="G22" s="84"/>
      <c r="H22" s="84"/>
      <c r="I22" s="84"/>
      <c r="J22" s="84"/>
      <c r="K22" s="84"/>
      <c r="L22" s="84"/>
      <c r="M22" s="84"/>
      <c r="N22" s="84">
        <f>SUM(B22:M22)</f>
        <v>5929367</v>
      </c>
      <c r="O22" s="87"/>
      <c r="P22" s="143" t="s">
        <v>37</v>
      </c>
      <c r="Q22" s="109"/>
      <c r="R22" s="110">
        <v>638341000</v>
      </c>
      <c r="S22" s="110"/>
      <c r="T22" s="110"/>
      <c r="U22" s="110">
        <v>9936000</v>
      </c>
      <c r="V22" s="110">
        <v>78267000</v>
      </c>
      <c r="W22" s="110"/>
      <c r="X22" s="110"/>
      <c r="Y22" s="110"/>
      <c r="Z22" s="110"/>
      <c r="AA22" s="110"/>
      <c r="AB22" s="110"/>
      <c r="AC22" s="110">
        <f>SUM(Q22:AB22)</f>
        <v>726544000</v>
      </c>
      <c r="AE22" s="111"/>
      <c r="AF22" s="1"/>
    </row>
    <row r="23" spans="1:32" ht="32.1" customHeight="1" x14ac:dyDescent="0.3">
      <c r="A23" s="144" t="s">
        <v>38</v>
      </c>
      <c r="B23" s="83"/>
      <c r="C23" s="82"/>
      <c r="D23" s="82"/>
      <c r="E23" s="82">
        <v>5988383</v>
      </c>
      <c r="F23" s="82"/>
      <c r="G23" s="82"/>
      <c r="H23" s="82"/>
      <c r="I23" s="82"/>
      <c r="J23" s="82"/>
      <c r="K23" s="82"/>
      <c r="L23" s="82"/>
      <c r="M23" s="82"/>
      <c r="N23" s="82">
        <f>SUM(B23:M23)</f>
        <v>5988383</v>
      </c>
      <c r="O23" s="96" t="str">
        <f>IFERROR(N23/(SUMIF(B23:M23,"&gt;0",B22:M22))," ")</f>
        <v xml:space="preserve"> </v>
      </c>
      <c r="P23" s="144" t="s">
        <v>39</v>
      </c>
      <c r="Q23" s="83">
        <v>0</v>
      </c>
      <c r="R23" s="82"/>
      <c r="S23" s="82"/>
      <c r="T23" s="82"/>
      <c r="U23" s="82"/>
      <c r="V23" s="82"/>
      <c r="W23" s="82"/>
      <c r="X23" s="82"/>
      <c r="Y23" s="82"/>
      <c r="Z23" s="82"/>
      <c r="AA23" s="82"/>
      <c r="AB23" s="82"/>
      <c r="AC23" s="82">
        <f>SUM(Q23:AB23)</f>
        <v>0</v>
      </c>
      <c r="AD23" s="82">
        <f>AC23/SUM(Q22:AB22)</f>
        <v>0</v>
      </c>
      <c r="AE23" s="88">
        <f>AC23/AC22</f>
        <v>0</v>
      </c>
      <c r="AF23" s="1"/>
    </row>
    <row r="24" spans="1:32" ht="32.1" customHeight="1" x14ac:dyDescent="0.3">
      <c r="A24" s="144" t="s">
        <v>40</v>
      </c>
      <c r="B24" s="83">
        <f>9057180</f>
        <v>9057180</v>
      </c>
      <c r="C24" s="82"/>
      <c r="D24" s="82"/>
      <c r="E24" s="82"/>
      <c r="F24" s="82"/>
      <c r="G24" s="82"/>
      <c r="H24" s="82"/>
      <c r="I24" s="82"/>
      <c r="J24" s="82"/>
      <c r="K24" s="82"/>
      <c r="L24" s="82"/>
      <c r="M24" s="82"/>
      <c r="N24" s="82">
        <f>SUM(B24:M24)</f>
        <v>9057180</v>
      </c>
      <c r="O24" s="85"/>
      <c r="P24" s="144" t="s">
        <v>36</v>
      </c>
      <c r="Q24" s="83"/>
      <c r="R24" s="82">
        <v>7740930.9301543795</v>
      </c>
      <c r="S24" s="82">
        <v>58338430.930154376</v>
      </c>
      <c r="T24" s="82">
        <v>61878792.790463135</v>
      </c>
      <c r="U24" s="82">
        <v>63325457.840763487</v>
      </c>
      <c r="V24" s="82">
        <v>64052923.305840679</v>
      </c>
      <c r="W24" s="82">
        <v>79058423.305840671</v>
      </c>
      <c r="X24" s="82">
        <v>68396944.166149452</v>
      </c>
      <c r="Y24" s="82">
        <v>65326388.77091787</v>
      </c>
      <c r="Z24" s="82">
        <v>65053388.77091787</v>
      </c>
      <c r="AA24" s="82">
        <v>65053388.77091787</v>
      </c>
      <c r="AB24" s="82">
        <f>128323250-4320</f>
        <v>128318930</v>
      </c>
      <c r="AC24" s="82">
        <f>SUM(Q24:AB24)</f>
        <v>726543999.58211982</v>
      </c>
      <c r="AD24" s="82"/>
      <c r="AE24" s="112"/>
      <c r="AF24" s="1"/>
    </row>
    <row r="25" spans="1:32" ht="32.1" customHeight="1" thickBot="1" x14ac:dyDescent="0.35">
      <c r="A25" s="145" t="s">
        <v>41</v>
      </c>
      <c r="B25" s="120">
        <v>0</v>
      </c>
      <c r="C25" s="121"/>
      <c r="D25" s="121"/>
      <c r="E25" s="121"/>
      <c r="F25" s="121"/>
      <c r="G25" s="121"/>
      <c r="H25" s="121"/>
      <c r="I25" s="121"/>
      <c r="J25" s="121"/>
      <c r="K25" s="121"/>
      <c r="L25" s="121"/>
      <c r="M25" s="121"/>
      <c r="N25" s="121">
        <f>SUM(B25:M25)</f>
        <v>0</v>
      </c>
      <c r="O25" s="122" t="str">
        <f>IFERROR(N25/(SUMIF(B25:M25,"&gt;0",B24:M24))," ")</f>
        <v xml:space="preserve"> </v>
      </c>
      <c r="P25" s="145" t="s">
        <v>41</v>
      </c>
      <c r="Q25" s="120">
        <v>0</v>
      </c>
      <c r="R25" s="121"/>
      <c r="S25" s="121"/>
      <c r="T25" s="121"/>
      <c r="U25" s="121"/>
      <c r="V25" s="121"/>
      <c r="W25" s="121"/>
      <c r="X25" s="121"/>
      <c r="Y25" s="121"/>
      <c r="Z25" s="121"/>
      <c r="AA25" s="121"/>
      <c r="AB25" s="121"/>
      <c r="AC25" s="121">
        <f>SUM(Q25:AB25)</f>
        <v>0</v>
      </c>
      <c r="AD25" s="121">
        <f>AC25/SUM(Q24:AB24)</f>
        <v>0</v>
      </c>
      <c r="AE25" s="123">
        <f>AC25/AC24</f>
        <v>0</v>
      </c>
      <c r="AF25" s="1"/>
    </row>
    <row r="26" spans="1:32" customFormat="1" ht="16.5" customHeight="1" thickBot="1" x14ac:dyDescent="0.35"/>
    <row r="27" spans="1:32" ht="33.9" customHeight="1" x14ac:dyDescent="0.3">
      <c r="A27" s="238" t="s">
        <v>42</v>
      </c>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40"/>
    </row>
    <row r="28" spans="1:32" ht="15" customHeight="1" x14ac:dyDescent="0.3">
      <c r="A28" s="214" t="s">
        <v>43</v>
      </c>
      <c r="B28" s="216" t="s">
        <v>44</v>
      </c>
      <c r="C28" s="216"/>
      <c r="D28" s="216" t="s">
        <v>45</v>
      </c>
      <c r="E28" s="216"/>
      <c r="F28" s="216"/>
      <c r="G28" s="216"/>
      <c r="H28" s="216"/>
      <c r="I28" s="216"/>
      <c r="J28" s="216"/>
      <c r="K28" s="216"/>
      <c r="L28" s="216"/>
      <c r="M28" s="216"/>
      <c r="N28" s="216"/>
      <c r="O28" s="216"/>
      <c r="P28" s="216" t="s">
        <v>32</v>
      </c>
      <c r="Q28" s="216" t="s">
        <v>46</v>
      </c>
      <c r="R28" s="216"/>
      <c r="S28" s="216"/>
      <c r="T28" s="216"/>
      <c r="U28" s="216"/>
      <c r="V28" s="216"/>
      <c r="W28" s="216"/>
      <c r="X28" s="216"/>
      <c r="Y28" s="216" t="s">
        <v>47</v>
      </c>
      <c r="Z28" s="216"/>
      <c r="AA28" s="216"/>
      <c r="AB28" s="216"/>
      <c r="AC28" s="216"/>
      <c r="AD28" s="216"/>
      <c r="AE28" s="241"/>
    </row>
    <row r="29" spans="1:32" ht="27" customHeight="1" x14ac:dyDescent="0.3">
      <c r="A29" s="214"/>
      <c r="B29" s="216"/>
      <c r="C29" s="216"/>
      <c r="D29" s="103" t="s">
        <v>20</v>
      </c>
      <c r="E29" s="103" t="s">
        <v>21</v>
      </c>
      <c r="F29" s="103" t="s">
        <v>22</v>
      </c>
      <c r="G29" s="103" t="s">
        <v>23</v>
      </c>
      <c r="H29" s="103" t="s">
        <v>24</v>
      </c>
      <c r="I29" s="103" t="s">
        <v>25</v>
      </c>
      <c r="J29" s="103" t="s">
        <v>26</v>
      </c>
      <c r="K29" s="103" t="s">
        <v>27</v>
      </c>
      <c r="L29" s="103" t="s">
        <v>28</v>
      </c>
      <c r="M29" s="103" t="s">
        <v>29</v>
      </c>
      <c r="N29" s="103" t="s">
        <v>30</v>
      </c>
      <c r="O29" s="103" t="s">
        <v>31</v>
      </c>
      <c r="P29" s="216"/>
      <c r="Q29" s="216"/>
      <c r="R29" s="216"/>
      <c r="S29" s="216"/>
      <c r="T29" s="216"/>
      <c r="U29" s="216"/>
      <c r="V29" s="216"/>
      <c r="W29" s="216"/>
      <c r="X29" s="216"/>
      <c r="Y29" s="216"/>
      <c r="Z29" s="216"/>
      <c r="AA29" s="216"/>
      <c r="AB29" s="216"/>
      <c r="AC29" s="216"/>
      <c r="AD29" s="216"/>
      <c r="AE29" s="241"/>
    </row>
    <row r="30" spans="1:32" ht="61.95" customHeight="1" thickBot="1" x14ac:dyDescent="0.35">
      <c r="A30" s="113" t="s">
        <v>364</v>
      </c>
      <c r="B30" s="315"/>
      <c r="C30" s="315"/>
      <c r="D30" s="106"/>
      <c r="E30" s="106"/>
      <c r="F30" s="106"/>
      <c r="G30" s="106"/>
      <c r="H30" s="106"/>
      <c r="I30" s="106"/>
      <c r="J30" s="106"/>
      <c r="K30" s="106"/>
      <c r="L30" s="106"/>
      <c r="M30" s="106"/>
      <c r="N30" s="106"/>
      <c r="O30" s="106"/>
      <c r="P30" s="114">
        <f>SUM(D30:O30)</f>
        <v>0</v>
      </c>
      <c r="Q30" s="306" t="s">
        <v>48</v>
      </c>
      <c r="R30" s="306"/>
      <c r="S30" s="306"/>
      <c r="T30" s="306"/>
      <c r="U30" s="306"/>
      <c r="V30" s="306"/>
      <c r="W30" s="306"/>
      <c r="X30" s="306"/>
      <c r="Y30" s="306" t="s">
        <v>524</v>
      </c>
      <c r="Z30" s="306"/>
      <c r="AA30" s="306"/>
      <c r="AB30" s="306"/>
      <c r="AC30" s="306"/>
      <c r="AD30" s="306"/>
      <c r="AE30" s="307"/>
    </row>
    <row r="31" spans="1:32" ht="12" customHeight="1" thickBot="1" x14ac:dyDescent="0.35">
      <c r="A31" s="124"/>
      <c r="B31" s="125"/>
      <c r="C31" s="125"/>
      <c r="D31" s="9"/>
      <c r="E31" s="9"/>
      <c r="F31" s="9"/>
      <c r="G31" s="9"/>
      <c r="H31" s="9"/>
      <c r="I31" s="9"/>
      <c r="J31" s="9"/>
      <c r="K31" s="9"/>
      <c r="L31" s="9"/>
      <c r="M31" s="9"/>
      <c r="N31" s="9"/>
      <c r="O31" s="9"/>
      <c r="P31" s="126"/>
      <c r="Q31" s="127"/>
      <c r="R31" s="127"/>
      <c r="S31" s="127"/>
      <c r="T31" s="127"/>
      <c r="U31" s="127"/>
      <c r="V31" s="127"/>
      <c r="W31" s="127"/>
      <c r="X31" s="127"/>
      <c r="Y31" s="127"/>
      <c r="Z31" s="127"/>
      <c r="AA31" s="127"/>
      <c r="AB31" s="127"/>
      <c r="AC31" s="127"/>
      <c r="AD31" s="127"/>
      <c r="AE31" s="128"/>
    </row>
    <row r="32" spans="1:32" ht="45" customHeight="1" x14ac:dyDescent="0.3">
      <c r="A32" s="217" t="s">
        <v>50</v>
      </c>
      <c r="B32" s="218"/>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9"/>
    </row>
    <row r="33" spans="1:41" ht="23.1" customHeight="1" x14ac:dyDescent="0.3">
      <c r="A33" s="214" t="s">
        <v>51</v>
      </c>
      <c r="B33" s="216" t="s">
        <v>52</v>
      </c>
      <c r="C33" s="216" t="s">
        <v>44</v>
      </c>
      <c r="D33" s="216" t="s">
        <v>53</v>
      </c>
      <c r="E33" s="216"/>
      <c r="F33" s="216"/>
      <c r="G33" s="216"/>
      <c r="H33" s="216"/>
      <c r="I33" s="216"/>
      <c r="J33" s="216"/>
      <c r="K33" s="216"/>
      <c r="L33" s="216"/>
      <c r="M33" s="216"/>
      <c r="N33" s="216"/>
      <c r="O33" s="216"/>
      <c r="P33" s="216"/>
      <c r="Q33" s="216" t="s">
        <v>54</v>
      </c>
      <c r="R33" s="216"/>
      <c r="S33" s="216"/>
      <c r="T33" s="216"/>
      <c r="U33" s="216"/>
      <c r="V33" s="216"/>
      <c r="W33" s="216"/>
      <c r="X33" s="216"/>
      <c r="Y33" s="216"/>
      <c r="Z33" s="216"/>
      <c r="AA33" s="216"/>
      <c r="AB33" s="216"/>
      <c r="AC33" s="216"/>
      <c r="AD33" s="216"/>
      <c r="AE33" s="241"/>
      <c r="AG33" s="21"/>
      <c r="AH33" s="21"/>
      <c r="AI33" s="21"/>
      <c r="AJ33" s="21"/>
      <c r="AK33" s="21"/>
      <c r="AL33" s="21"/>
      <c r="AM33" s="21"/>
      <c r="AN33" s="21"/>
      <c r="AO33" s="21"/>
    </row>
    <row r="34" spans="1:41" ht="27" customHeight="1" x14ac:dyDescent="0.3">
      <c r="A34" s="214"/>
      <c r="B34" s="216"/>
      <c r="C34" s="242"/>
      <c r="D34" s="103" t="s">
        <v>20</v>
      </c>
      <c r="E34" s="103" t="s">
        <v>21</v>
      </c>
      <c r="F34" s="103" t="s">
        <v>22</v>
      </c>
      <c r="G34" s="103" t="s">
        <v>23</v>
      </c>
      <c r="H34" s="103" t="s">
        <v>24</v>
      </c>
      <c r="I34" s="103" t="s">
        <v>25</v>
      </c>
      <c r="J34" s="103" t="s">
        <v>26</v>
      </c>
      <c r="K34" s="103" t="s">
        <v>27</v>
      </c>
      <c r="L34" s="103" t="s">
        <v>28</v>
      </c>
      <c r="M34" s="103" t="s">
        <v>29</v>
      </c>
      <c r="N34" s="103" t="s">
        <v>30</v>
      </c>
      <c r="O34" s="103" t="s">
        <v>31</v>
      </c>
      <c r="P34" s="103" t="s">
        <v>32</v>
      </c>
      <c r="Q34" s="194" t="s">
        <v>55</v>
      </c>
      <c r="R34" s="195"/>
      <c r="S34" s="195"/>
      <c r="T34" s="220"/>
      <c r="U34" s="216" t="s">
        <v>56</v>
      </c>
      <c r="V34" s="216"/>
      <c r="W34" s="216"/>
      <c r="X34" s="216"/>
      <c r="Y34" s="216" t="s">
        <v>57</v>
      </c>
      <c r="Z34" s="216"/>
      <c r="AA34" s="216"/>
      <c r="AB34" s="216"/>
      <c r="AC34" s="216" t="s">
        <v>58</v>
      </c>
      <c r="AD34" s="216"/>
      <c r="AE34" s="241"/>
      <c r="AG34" s="21"/>
      <c r="AH34" s="21"/>
      <c r="AI34" s="21"/>
      <c r="AJ34" s="21"/>
      <c r="AK34" s="21"/>
      <c r="AL34" s="21"/>
      <c r="AM34" s="21"/>
      <c r="AN34" s="21"/>
      <c r="AO34" s="21"/>
    </row>
    <row r="35" spans="1:41" ht="45" customHeight="1" x14ac:dyDescent="0.3">
      <c r="A35" s="209" t="s">
        <v>387</v>
      </c>
      <c r="B35" s="369">
        <v>5</v>
      </c>
      <c r="C35" s="23" t="s">
        <v>59</v>
      </c>
      <c r="D35" s="152">
        <v>0.12</v>
      </c>
      <c r="E35" s="152">
        <v>0.76</v>
      </c>
      <c r="F35" s="152">
        <v>0.76</v>
      </c>
      <c r="G35" s="152">
        <v>0.76</v>
      </c>
      <c r="H35" s="152">
        <v>0.76</v>
      </c>
      <c r="I35" s="152">
        <v>0.84</v>
      </c>
      <c r="J35" s="22"/>
      <c r="K35" s="22"/>
      <c r="L35" s="22"/>
      <c r="M35" s="22"/>
      <c r="N35" s="22"/>
      <c r="O35" s="22"/>
      <c r="P35" s="97">
        <f>SUM(D35:O35)</f>
        <v>4</v>
      </c>
      <c r="Q35" s="377" t="s">
        <v>505</v>
      </c>
      <c r="R35" s="378"/>
      <c r="S35" s="378"/>
      <c r="T35" s="379"/>
      <c r="U35" s="389" t="s">
        <v>506</v>
      </c>
      <c r="V35" s="389"/>
      <c r="W35" s="389"/>
      <c r="X35" s="389"/>
      <c r="Y35" s="389" t="s">
        <v>501</v>
      </c>
      <c r="Z35" s="389"/>
      <c r="AA35" s="389"/>
      <c r="AB35" s="389"/>
      <c r="AC35" s="389" t="s">
        <v>507</v>
      </c>
      <c r="AD35" s="389"/>
      <c r="AE35" s="397"/>
      <c r="AG35" s="21"/>
      <c r="AH35" s="21"/>
      <c r="AI35" s="21"/>
      <c r="AJ35" s="21"/>
      <c r="AK35" s="21"/>
      <c r="AL35" s="21"/>
      <c r="AM35" s="21"/>
      <c r="AN35" s="21"/>
      <c r="AO35" s="21"/>
    </row>
    <row r="36" spans="1:41" ht="45" customHeight="1" thickBot="1" x14ac:dyDescent="0.35">
      <c r="A36" s="210"/>
      <c r="B36" s="370"/>
      <c r="C36" s="24" t="s">
        <v>60</v>
      </c>
      <c r="D36" s="25"/>
      <c r="E36" s="25"/>
      <c r="F36" s="25"/>
      <c r="G36" s="26"/>
      <c r="H36" s="26"/>
      <c r="I36" s="26"/>
      <c r="J36" s="26"/>
      <c r="K36" s="26"/>
      <c r="L36" s="26"/>
      <c r="M36" s="26"/>
      <c r="N36" s="26"/>
      <c r="O36" s="26"/>
      <c r="P36" s="73">
        <f>SUM(D36:O36)</f>
        <v>0</v>
      </c>
      <c r="Q36" s="380"/>
      <c r="R36" s="381"/>
      <c r="S36" s="381"/>
      <c r="T36" s="382"/>
      <c r="U36" s="390"/>
      <c r="V36" s="390"/>
      <c r="W36" s="390"/>
      <c r="X36" s="390"/>
      <c r="Y36" s="390"/>
      <c r="Z36" s="390"/>
      <c r="AA36" s="390"/>
      <c r="AB36" s="390"/>
      <c r="AC36" s="390"/>
      <c r="AD36" s="390"/>
      <c r="AE36" s="398"/>
      <c r="AG36" s="21"/>
      <c r="AH36" s="21"/>
      <c r="AI36" s="21"/>
      <c r="AJ36" s="21"/>
      <c r="AK36" s="21"/>
      <c r="AL36" s="21"/>
      <c r="AM36" s="21"/>
      <c r="AN36" s="21"/>
      <c r="AO36" s="21"/>
    </row>
    <row r="37" spans="1:41" customFormat="1" ht="17.25" customHeight="1" thickBot="1" x14ac:dyDescent="0.35"/>
    <row r="38" spans="1:41" ht="45" customHeight="1" thickBot="1" x14ac:dyDescent="0.35">
      <c r="A38" s="217" t="s">
        <v>61</v>
      </c>
      <c r="B38" s="218"/>
      <c r="C38" s="218"/>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9"/>
      <c r="AG38" s="21"/>
      <c r="AH38" s="21"/>
      <c r="AI38" s="21"/>
      <c r="AJ38" s="21"/>
      <c r="AK38" s="21"/>
      <c r="AL38" s="21"/>
      <c r="AM38" s="21"/>
      <c r="AN38" s="21"/>
      <c r="AO38" s="21"/>
    </row>
    <row r="39" spans="1:41" ht="26.1" customHeight="1" x14ac:dyDescent="0.3">
      <c r="A39" s="213" t="s">
        <v>62</v>
      </c>
      <c r="B39" s="215" t="s">
        <v>63</v>
      </c>
      <c r="C39" s="221" t="s">
        <v>64</v>
      </c>
      <c r="D39" s="223" t="s">
        <v>65</v>
      </c>
      <c r="E39" s="224"/>
      <c r="F39" s="224"/>
      <c r="G39" s="224"/>
      <c r="H39" s="224"/>
      <c r="I39" s="224"/>
      <c r="J39" s="224"/>
      <c r="K39" s="224"/>
      <c r="L39" s="224"/>
      <c r="M39" s="224"/>
      <c r="N39" s="224"/>
      <c r="O39" s="224"/>
      <c r="P39" s="225"/>
      <c r="Q39" s="215" t="s">
        <v>66</v>
      </c>
      <c r="R39" s="215"/>
      <c r="S39" s="215"/>
      <c r="T39" s="215"/>
      <c r="U39" s="215"/>
      <c r="V39" s="215"/>
      <c r="W39" s="215"/>
      <c r="X39" s="215"/>
      <c r="Y39" s="215"/>
      <c r="Z39" s="215"/>
      <c r="AA39" s="215"/>
      <c r="AB39" s="215"/>
      <c r="AC39" s="215"/>
      <c r="AD39" s="215"/>
      <c r="AE39" s="237"/>
      <c r="AG39" s="21"/>
      <c r="AH39" s="21"/>
      <c r="AI39" s="21"/>
      <c r="AJ39" s="21"/>
      <c r="AK39" s="21"/>
      <c r="AL39" s="21"/>
      <c r="AM39" s="21"/>
      <c r="AN39" s="21"/>
      <c r="AO39" s="21"/>
    </row>
    <row r="40" spans="1:41" ht="26.1" customHeight="1" x14ac:dyDescent="0.3">
      <c r="A40" s="214"/>
      <c r="B40" s="216"/>
      <c r="C40" s="222"/>
      <c r="D40" s="103" t="s">
        <v>67</v>
      </c>
      <c r="E40" s="103" t="s">
        <v>68</v>
      </c>
      <c r="F40" s="103" t="s">
        <v>69</v>
      </c>
      <c r="G40" s="103" t="s">
        <v>70</v>
      </c>
      <c r="H40" s="103" t="s">
        <v>71</v>
      </c>
      <c r="I40" s="103" t="s">
        <v>72</v>
      </c>
      <c r="J40" s="103" t="s">
        <v>73</v>
      </c>
      <c r="K40" s="103" t="s">
        <v>74</v>
      </c>
      <c r="L40" s="103" t="s">
        <v>75</v>
      </c>
      <c r="M40" s="103" t="s">
        <v>76</v>
      </c>
      <c r="N40" s="103" t="s">
        <v>77</v>
      </c>
      <c r="O40" s="103" t="s">
        <v>78</v>
      </c>
      <c r="P40" s="103" t="s">
        <v>79</v>
      </c>
      <c r="Q40" s="194" t="s">
        <v>80</v>
      </c>
      <c r="R40" s="195"/>
      <c r="S40" s="195"/>
      <c r="T40" s="195"/>
      <c r="U40" s="195"/>
      <c r="V40" s="195"/>
      <c r="W40" s="195"/>
      <c r="X40" s="220"/>
      <c r="Y40" s="194" t="s">
        <v>81</v>
      </c>
      <c r="Z40" s="195"/>
      <c r="AA40" s="195"/>
      <c r="AB40" s="195"/>
      <c r="AC40" s="195"/>
      <c r="AD40" s="195"/>
      <c r="AE40" s="196"/>
      <c r="AG40" s="27"/>
      <c r="AH40" s="27"/>
      <c r="AI40" s="27"/>
      <c r="AJ40" s="27"/>
      <c r="AK40" s="27"/>
      <c r="AL40" s="27"/>
      <c r="AM40" s="27"/>
      <c r="AN40" s="27"/>
      <c r="AO40" s="27"/>
    </row>
    <row r="41" spans="1:41" ht="69.599999999999994" customHeight="1" x14ac:dyDescent="0.3">
      <c r="A41" s="399" t="s">
        <v>388</v>
      </c>
      <c r="B41" s="340">
        <v>1</v>
      </c>
      <c r="C41" s="31" t="s">
        <v>59</v>
      </c>
      <c r="D41" s="32">
        <v>0.15</v>
      </c>
      <c r="E41" s="32">
        <v>0.15</v>
      </c>
      <c r="F41" s="32">
        <v>0.15</v>
      </c>
      <c r="G41" s="32">
        <v>0.15</v>
      </c>
      <c r="H41" s="32">
        <v>0.15</v>
      </c>
      <c r="I41" s="32">
        <v>0.25</v>
      </c>
      <c r="J41" s="32"/>
      <c r="K41" s="32"/>
      <c r="L41" s="32"/>
      <c r="M41" s="32"/>
      <c r="N41" s="32"/>
      <c r="O41" s="32"/>
      <c r="P41" s="115">
        <f>SUM(D41:O41)</f>
        <v>1</v>
      </c>
      <c r="Q41" s="402" t="s">
        <v>509</v>
      </c>
      <c r="R41" s="403"/>
      <c r="S41" s="403"/>
      <c r="T41" s="403"/>
      <c r="U41" s="403"/>
      <c r="V41" s="403"/>
      <c r="W41" s="403"/>
      <c r="X41" s="404"/>
      <c r="Y41" s="408" t="s">
        <v>508</v>
      </c>
      <c r="Z41" s="409"/>
      <c r="AA41" s="409"/>
      <c r="AB41" s="409"/>
      <c r="AC41" s="409"/>
      <c r="AD41" s="409"/>
      <c r="AE41" s="410"/>
      <c r="AG41" s="27"/>
      <c r="AH41" s="27"/>
      <c r="AI41" s="27"/>
      <c r="AJ41" s="27"/>
      <c r="AK41" s="27"/>
      <c r="AL41" s="27"/>
      <c r="AM41" s="27"/>
      <c r="AN41" s="27"/>
      <c r="AO41" s="27"/>
    </row>
    <row r="42" spans="1:41" ht="69.599999999999994" customHeight="1" x14ac:dyDescent="0.3">
      <c r="A42" s="399"/>
      <c r="B42" s="401"/>
      <c r="C42" s="29" t="s">
        <v>60</v>
      </c>
      <c r="D42" s="30">
        <v>0.15</v>
      </c>
      <c r="E42" s="30"/>
      <c r="F42" s="30"/>
      <c r="G42" s="30"/>
      <c r="H42" s="30"/>
      <c r="I42" s="30"/>
      <c r="J42" s="30"/>
      <c r="K42" s="30"/>
      <c r="L42" s="30"/>
      <c r="M42" s="30"/>
      <c r="N42" s="30"/>
      <c r="O42" s="30"/>
      <c r="P42" s="115">
        <f t="shared" ref="P42" si="0">SUM(D42:O42)</f>
        <v>0.15</v>
      </c>
      <c r="Q42" s="405"/>
      <c r="R42" s="406"/>
      <c r="S42" s="406"/>
      <c r="T42" s="406"/>
      <c r="U42" s="406"/>
      <c r="V42" s="406"/>
      <c r="W42" s="406"/>
      <c r="X42" s="407"/>
      <c r="Y42" s="411"/>
      <c r="Z42" s="412"/>
      <c r="AA42" s="412"/>
      <c r="AB42" s="412"/>
      <c r="AC42" s="412"/>
      <c r="AD42" s="412"/>
      <c r="AE42" s="413"/>
      <c r="AG42" s="27"/>
      <c r="AH42" s="27"/>
      <c r="AI42" s="27"/>
      <c r="AJ42" s="27"/>
      <c r="AK42" s="27"/>
      <c r="AL42" s="27"/>
      <c r="AM42" s="27"/>
      <c r="AN42" s="27"/>
      <c r="AO42" s="27"/>
    </row>
    <row r="43" spans="1:41" ht="69.599999999999994" customHeight="1" x14ac:dyDescent="0.3">
      <c r="A43" s="399" t="s">
        <v>389</v>
      </c>
      <c r="B43" s="340">
        <v>0.5</v>
      </c>
      <c r="C43" s="31" t="s">
        <v>59</v>
      </c>
      <c r="D43" s="153">
        <v>0</v>
      </c>
      <c r="E43" s="153">
        <v>0.2</v>
      </c>
      <c r="F43" s="153">
        <v>0.2</v>
      </c>
      <c r="G43" s="153">
        <v>0.2</v>
      </c>
      <c r="H43" s="153">
        <v>0.2</v>
      </c>
      <c r="I43" s="153">
        <v>0.2</v>
      </c>
      <c r="J43" s="32"/>
      <c r="K43" s="32"/>
      <c r="L43" s="32"/>
      <c r="M43" s="32"/>
      <c r="N43" s="32"/>
      <c r="O43" s="32"/>
      <c r="P43" s="115">
        <f>SUM(D43:O43)</f>
        <v>1</v>
      </c>
      <c r="Q43" s="326" t="s">
        <v>456</v>
      </c>
      <c r="R43" s="327"/>
      <c r="S43" s="327"/>
      <c r="T43" s="327"/>
      <c r="U43" s="327"/>
      <c r="V43" s="327"/>
      <c r="W43" s="327"/>
      <c r="X43" s="328"/>
      <c r="Y43" s="188" t="s">
        <v>447</v>
      </c>
      <c r="Z43" s="189"/>
      <c r="AA43" s="189"/>
      <c r="AB43" s="189"/>
      <c r="AC43" s="189"/>
      <c r="AD43" s="189"/>
      <c r="AE43" s="190"/>
      <c r="AG43" s="27"/>
      <c r="AH43" s="27"/>
      <c r="AI43" s="27"/>
      <c r="AJ43" s="27"/>
      <c r="AK43" s="27"/>
      <c r="AL43" s="27"/>
      <c r="AM43" s="27"/>
      <c r="AN43" s="27"/>
      <c r="AO43" s="27"/>
    </row>
    <row r="44" spans="1:41" ht="69.599999999999994" customHeight="1" x14ac:dyDescent="0.3">
      <c r="A44" s="399"/>
      <c r="B44" s="401"/>
      <c r="C44" s="29" t="s">
        <v>60</v>
      </c>
      <c r="D44" s="30">
        <v>0</v>
      </c>
      <c r="E44" s="30"/>
      <c r="F44" s="30"/>
      <c r="G44" s="30"/>
      <c r="H44" s="30"/>
      <c r="I44" s="30"/>
      <c r="J44" s="30"/>
      <c r="K44" s="30"/>
      <c r="L44" s="30"/>
      <c r="M44" s="30"/>
      <c r="N44" s="30"/>
      <c r="O44" s="30"/>
      <c r="P44" s="115">
        <f t="shared" ref="P44:P54" si="1">SUM(D44:O44)</f>
        <v>0</v>
      </c>
      <c r="Q44" s="329"/>
      <c r="R44" s="330"/>
      <c r="S44" s="330"/>
      <c r="T44" s="330"/>
      <c r="U44" s="330"/>
      <c r="V44" s="330"/>
      <c r="W44" s="330"/>
      <c r="X44" s="331"/>
      <c r="Y44" s="191"/>
      <c r="Z44" s="192"/>
      <c r="AA44" s="192"/>
      <c r="AB44" s="192"/>
      <c r="AC44" s="192"/>
      <c r="AD44" s="192"/>
      <c r="AE44" s="193"/>
      <c r="AG44" s="27"/>
      <c r="AH44" s="27"/>
      <c r="AI44" s="27"/>
      <c r="AJ44" s="27"/>
      <c r="AK44" s="27"/>
      <c r="AL44" s="27"/>
      <c r="AM44" s="27"/>
      <c r="AN44" s="27"/>
      <c r="AO44" s="27"/>
    </row>
    <row r="45" spans="1:41" ht="69.599999999999994" customHeight="1" x14ac:dyDescent="0.3">
      <c r="A45" s="399" t="s">
        <v>390</v>
      </c>
      <c r="B45" s="340">
        <v>1</v>
      </c>
      <c r="C45" s="31" t="s">
        <v>59</v>
      </c>
      <c r="D45" s="153">
        <v>0</v>
      </c>
      <c r="E45" s="153">
        <v>0.2</v>
      </c>
      <c r="F45" s="153">
        <v>0.2</v>
      </c>
      <c r="G45" s="153">
        <v>0.2</v>
      </c>
      <c r="H45" s="153">
        <v>0.2</v>
      </c>
      <c r="I45" s="153">
        <v>0.2</v>
      </c>
      <c r="J45" s="32"/>
      <c r="K45" s="32"/>
      <c r="L45" s="32"/>
      <c r="M45" s="32"/>
      <c r="N45" s="32"/>
      <c r="O45" s="32"/>
      <c r="P45" s="115">
        <f>SUM(D45:O45)</f>
        <v>1</v>
      </c>
      <c r="Q45" s="326" t="s">
        <v>456</v>
      </c>
      <c r="R45" s="327"/>
      <c r="S45" s="327"/>
      <c r="T45" s="327"/>
      <c r="U45" s="327"/>
      <c r="V45" s="327"/>
      <c r="W45" s="327"/>
      <c r="X45" s="328"/>
      <c r="Y45" s="188" t="s">
        <v>447</v>
      </c>
      <c r="Z45" s="189"/>
      <c r="AA45" s="189"/>
      <c r="AB45" s="189"/>
      <c r="AC45" s="189"/>
      <c r="AD45" s="189"/>
      <c r="AE45" s="190"/>
      <c r="AG45" s="27"/>
      <c r="AH45" s="27"/>
      <c r="AI45" s="27"/>
      <c r="AJ45" s="27"/>
      <c r="AK45" s="27"/>
      <c r="AL45" s="27"/>
      <c r="AM45" s="27"/>
      <c r="AN45" s="27"/>
      <c r="AO45" s="27"/>
    </row>
    <row r="46" spans="1:41" ht="69.599999999999994" customHeight="1" x14ac:dyDescent="0.3">
      <c r="A46" s="399"/>
      <c r="B46" s="401"/>
      <c r="C46" s="29" t="s">
        <v>60</v>
      </c>
      <c r="D46" s="30">
        <v>0</v>
      </c>
      <c r="E46" s="30"/>
      <c r="F46" s="30"/>
      <c r="G46" s="30"/>
      <c r="H46" s="30"/>
      <c r="I46" s="30"/>
      <c r="J46" s="30"/>
      <c r="K46" s="30"/>
      <c r="L46" s="30"/>
      <c r="M46" s="30"/>
      <c r="N46" s="30"/>
      <c r="O46" s="30"/>
      <c r="P46" s="115">
        <f t="shared" si="1"/>
        <v>0</v>
      </c>
      <c r="Q46" s="329"/>
      <c r="R46" s="330"/>
      <c r="S46" s="330"/>
      <c r="T46" s="330"/>
      <c r="U46" s="330"/>
      <c r="V46" s="330"/>
      <c r="W46" s="330"/>
      <c r="X46" s="331"/>
      <c r="Y46" s="191"/>
      <c r="Z46" s="192"/>
      <c r="AA46" s="192"/>
      <c r="AB46" s="192"/>
      <c r="AC46" s="192"/>
      <c r="AD46" s="192"/>
      <c r="AE46" s="193"/>
      <c r="AG46" s="27"/>
      <c r="AH46" s="27"/>
      <c r="AI46" s="27"/>
      <c r="AJ46" s="27"/>
      <c r="AK46" s="27"/>
      <c r="AL46" s="27"/>
      <c r="AM46" s="27"/>
      <c r="AN46" s="27"/>
      <c r="AO46" s="27"/>
    </row>
    <row r="47" spans="1:41" ht="69.599999999999994" customHeight="1" x14ac:dyDescent="0.3">
      <c r="A47" s="399" t="s">
        <v>391</v>
      </c>
      <c r="B47" s="340">
        <v>1</v>
      </c>
      <c r="C47" s="31" t="s">
        <v>59</v>
      </c>
      <c r="D47" s="153">
        <v>0</v>
      </c>
      <c r="E47" s="153">
        <v>0.2</v>
      </c>
      <c r="F47" s="153">
        <v>0.2</v>
      </c>
      <c r="G47" s="153">
        <v>0.2</v>
      </c>
      <c r="H47" s="153">
        <v>0.2</v>
      </c>
      <c r="I47" s="153">
        <v>0.2</v>
      </c>
      <c r="J47" s="32"/>
      <c r="K47" s="32"/>
      <c r="L47" s="32"/>
      <c r="M47" s="32"/>
      <c r="N47" s="32"/>
      <c r="O47" s="32"/>
      <c r="P47" s="115">
        <f>SUM(D47:O47)</f>
        <v>1</v>
      </c>
      <c r="Q47" s="326" t="s">
        <v>456</v>
      </c>
      <c r="R47" s="327"/>
      <c r="S47" s="327"/>
      <c r="T47" s="327"/>
      <c r="U47" s="327"/>
      <c r="V47" s="327"/>
      <c r="W47" s="327"/>
      <c r="X47" s="328"/>
      <c r="Y47" s="188" t="s">
        <v>447</v>
      </c>
      <c r="Z47" s="189"/>
      <c r="AA47" s="189"/>
      <c r="AB47" s="189"/>
      <c r="AC47" s="189"/>
      <c r="AD47" s="189"/>
      <c r="AE47" s="190"/>
      <c r="AG47" s="27"/>
      <c r="AH47" s="27"/>
      <c r="AI47" s="27"/>
      <c r="AJ47" s="27"/>
      <c r="AK47" s="27"/>
      <c r="AL47" s="27"/>
      <c r="AM47" s="27"/>
      <c r="AN47" s="27"/>
      <c r="AO47" s="27"/>
    </row>
    <row r="48" spans="1:41" ht="69.599999999999994" customHeight="1" x14ac:dyDescent="0.3">
      <c r="A48" s="399"/>
      <c r="B48" s="401"/>
      <c r="C48" s="29" t="s">
        <v>60</v>
      </c>
      <c r="D48" s="30">
        <v>0</v>
      </c>
      <c r="E48" s="30"/>
      <c r="F48" s="30"/>
      <c r="G48" s="30"/>
      <c r="H48" s="30"/>
      <c r="I48" s="30"/>
      <c r="J48" s="30"/>
      <c r="K48" s="30"/>
      <c r="L48" s="30"/>
      <c r="M48" s="30"/>
      <c r="N48" s="30"/>
      <c r="O48" s="30"/>
      <c r="P48" s="115">
        <f t="shared" si="1"/>
        <v>0</v>
      </c>
      <c r="Q48" s="329"/>
      <c r="R48" s="330"/>
      <c r="S48" s="330"/>
      <c r="T48" s="330"/>
      <c r="U48" s="330"/>
      <c r="V48" s="330"/>
      <c r="W48" s="330"/>
      <c r="X48" s="331"/>
      <c r="Y48" s="191"/>
      <c r="Z48" s="192"/>
      <c r="AA48" s="192"/>
      <c r="AB48" s="192"/>
      <c r="AC48" s="192"/>
      <c r="AD48" s="192"/>
      <c r="AE48" s="193"/>
      <c r="AG48" s="27"/>
      <c r="AH48" s="27"/>
      <c r="AI48" s="27"/>
      <c r="AJ48" s="27"/>
      <c r="AK48" s="27"/>
      <c r="AL48" s="27"/>
      <c r="AM48" s="27"/>
      <c r="AN48" s="27"/>
      <c r="AO48" s="27"/>
    </row>
    <row r="49" spans="1:41" ht="69.599999999999994" customHeight="1" x14ac:dyDescent="0.3">
      <c r="A49" s="399" t="s">
        <v>392</v>
      </c>
      <c r="B49" s="340">
        <v>0.5</v>
      </c>
      <c r="C49" s="31" t="s">
        <v>59</v>
      </c>
      <c r="D49" s="153">
        <v>0</v>
      </c>
      <c r="E49" s="153">
        <v>0.2</v>
      </c>
      <c r="F49" s="153">
        <v>0.2</v>
      </c>
      <c r="G49" s="153">
        <v>0.2</v>
      </c>
      <c r="H49" s="153">
        <v>0.2</v>
      </c>
      <c r="I49" s="153">
        <v>0.2</v>
      </c>
      <c r="J49" s="32"/>
      <c r="K49" s="32"/>
      <c r="L49" s="32"/>
      <c r="M49" s="32"/>
      <c r="N49" s="32"/>
      <c r="O49" s="32"/>
      <c r="P49" s="115">
        <f t="shared" si="1"/>
        <v>1</v>
      </c>
      <c r="Q49" s="326" t="s">
        <v>456</v>
      </c>
      <c r="R49" s="327"/>
      <c r="S49" s="327"/>
      <c r="T49" s="327"/>
      <c r="U49" s="327"/>
      <c r="V49" s="327"/>
      <c r="W49" s="327"/>
      <c r="X49" s="328"/>
      <c r="Y49" s="188" t="s">
        <v>447</v>
      </c>
      <c r="Z49" s="189"/>
      <c r="AA49" s="189"/>
      <c r="AB49" s="189"/>
      <c r="AC49" s="189"/>
      <c r="AD49" s="189"/>
      <c r="AE49" s="190"/>
      <c r="AG49" s="28"/>
      <c r="AH49" s="28"/>
      <c r="AI49" s="28"/>
      <c r="AJ49" s="28"/>
      <c r="AK49" s="28"/>
      <c r="AL49" s="28"/>
      <c r="AM49" s="28"/>
      <c r="AN49" s="28"/>
      <c r="AO49" s="28"/>
    </row>
    <row r="50" spans="1:41" ht="69.599999999999994" customHeight="1" x14ac:dyDescent="0.3">
      <c r="A50" s="399"/>
      <c r="B50" s="401"/>
      <c r="C50" s="29" t="s">
        <v>60</v>
      </c>
      <c r="D50" s="30">
        <v>0</v>
      </c>
      <c r="E50" s="30"/>
      <c r="F50" s="30"/>
      <c r="G50" s="30"/>
      <c r="H50" s="30"/>
      <c r="I50" s="30"/>
      <c r="J50" s="30"/>
      <c r="K50" s="30"/>
      <c r="L50" s="30"/>
      <c r="M50" s="30"/>
      <c r="N50" s="30"/>
      <c r="O50" s="30"/>
      <c r="P50" s="115">
        <f t="shared" si="1"/>
        <v>0</v>
      </c>
      <c r="Q50" s="329"/>
      <c r="R50" s="330"/>
      <c r="S50" s="330"/>
      <c r="T50" s="330"/>
      <c r="U50" s="330"/>
      <c r="V50" s="330"/>
      <c r="W50" s="330"/>
      <c r="X50" s="331"/>
      <c r="Y50" s="191"/>
      <c r="Z50" s="192"/>
      <c r="AA50" s="192"/>
      <c r="AB50" s="192"/>
      <c r="AC50" s="192"/>
      <c r="AD50" s="192"/>
      <c r="AE50" s="193"/>
    </row>
    <row r="51" spans="1:41" ht="69.599999999999994" customHeight="1" x14ac:dyDescent="0.3">
      <c r="A51" s="399" t="s">
        <v>393</v>
      </c>
      <c r="B51" s="340">
        <v>0.5</v>
      </c>
      <c r="C51" s="31" t="s">
        <v>59</v>
      </c>
      <c r="D51" s="153">
        <v>0</v>
      </c>
      <c r="E51" s="153">
        <v>0.2</v>
      </c>
      <c r="F51" s="153">
        <v>0.2</v>
      </c>
      <c r="G51" s="153">
        <v>0.2</v>
      </c>
      <c r="H51" s="153">
        <v>0.2</v>
      </c>
      <c r="I51" s="153">
        <v>0.2</v>
      </c>
      <c r="J51" s="32"/>
      <c r="K51" s="32"/>
      <c r="L51" s="32"/>
      <c r="M51" s="32"/>
      <c r="N51" s="32"/>
      <c r="O51" s="32"/>
      <c r="P51" s="115">
        <f t="shared" si="1"/>
        <v>1</v>
      </c>
      <c r="Q51" s="326" t="s">
        <v>456</v>
      </c>
      <c r="R51" s="327"/>
      <c r="S51" s="327"/>
      <c r="T51" s="327"/>
      <c r="U51" s="327"/>
      <c r="V51" s="327"/>
      <c r="W51" s="327"/>
      <c r="X51" s="328"/>
      <c r="Y51" s="188" t="s">
        <v>447</v>
      </c>
      <c r="Z51" s="189"/>
      <c r="AA51" s="189"/>
      <c r="AB51" s="189"/>
      <c r="AC51" s="189"/>
      <c r="AD51" s="189"/>
      <c r="AE51" s="190"/>
    </row>
    <row r="52" spans="1:41" ht="69.599999999999994" customHeight="1" x14ac:dyDescent="0.3">
      <c r="A52" s="399"/>
      <c r="B52" s="401"/>
      <c r="C52" s="29" t="s">
        <v>60</v>
      </c>
      <c r="D52" s="30">
        <v>0</v>
      </c>
      <c r="E52" s="30"/>
      <c r="F52" s="30"/>
      <c r="G52" s="30"/>
      <c r="H52" s="30"/>
      <c r="I52" s="30"/>
      <c r="J52" s="30"/>
      <c r="K52" s="30"/>
      <c r="L52" s="30"/>
      <c r="M52" s="30"/>
      <c r="N52" s="30"/>
      <c r="O52" s="30"/>
      <c r="P52" s="115">
        <f t="shared" si="1"/>
        <v>0</v>
      </c>
      <c r="Q52" s="329"/>
      <c r="R52" s="330"/>
      <c r="S52" s="330"/>
      <c r="T52" s="330"/>
      <c r="U52" s="330"/>
      <c r="V52" s="330"/>
      <c r="W52" s="330"/>
      <c r="X52" s="331"/>
      <c r="Y52" s="191"/>
      <c r="Z52" s="192"/>
      <c r="AA52" s="192"/>
      <c r="AB52" s="192"/>
      <c r="AC52" s="192"/>
      <c r="AD52" s="192"/>
      <c r="AE52" s="193"/>
    </row>
    <row r="53" spans="1:41" ht="69.599999999999994" customHeight="1" x14ac:dyDescent="0.3">
      <c r="A53" s="399" t="s">
        <v>394</v>
      </c>
      <c r="B53" s="205">
        <v>0.5</v>
      </c>
      <c r="C53" s="31" t="s">
        <v>59</v>
      </c>
      <c r="D53" s="153">
        <v>0</v>
      </c>
      <c r="E53" s="153">
        <v>0.2</v>
      </c>
      <c r="F53" s="153">
        <v>0.2</v>
      </c>
      <c r="G53" s="153">
        <v>0.2</v>
      </c>
      <c r="H53" s="153">
        <v>0.2</v>
      </c>
      <c r="I53" s="153">
        <v>0.2</v>
      </c>
      <c r="J53" s="32"/>
      <c r="K53" s="32"/>
      <c r="L53" s="32"/>
      <c r="M53" s="32"/>
      <c r="N53" s="32"/>
      <c r="O53" s="32"/>
      <c r="P53" s="115">
        <f t="shared" si="1"/>
        <v>1</v>
      </c>
      <c r="Q53" s="326" t="s">
        <v>456</v>
      </c>
      <c r="R53" s="327"/>
      <c r="S53" s="327"/>
      <c r="T53" s="327"/>
      <c r="U53" s="327"/>
      <c r="V53" s="327"/>
      <c r="W53" s="327"/>
      <c r="X53" s="328"/>
      <c r="Y53" s="188" t="s">
        <v>447</v>
      </c>
      <c r="Z53" s="189"/>
      <c r="AA53" s="189"/>
      <c r="AB53" s="189"/>
      <c r="AC53" s="189"/>
      <c r="AD53" s="189"/>
      <c r="AE53" s="190"/>
    </row>
    <row r="54" spans="1:41" ht="69.599999999999994" customHeight="1" thickBot="1" x14ac:dyDescent="0.35">
      <c r="A54" s="400"/>
      <c r="B54" s="205"/>
      <c r="C54" s="29" t="s">
        <v>60</v>
      </c>
      <c r="D54" s="30">
        <v>0</v>
      </c>
      <c r="E54" s="30"/>
      <c r="F54" s="30"/>
      <c r="G54" s="30"/>
      <c r="H54" s="30"/>
      <c r="I54" s="30"/>
      <c r="J54" s="30"/>
      <c r="K54" s="30"/>
      <c r="L54" s="30"/>
      <c r="M54" s="30"/>
      <c r="N54" s="30"/>
      <c r="O54" s="30"/>
      <c r="P54" s="115">
        <f t="shared" si="1"/>
        <v>0</v>
      </c>
      <c r="Q54" s="329"/>
      <c r="R54" s="330"/>
      <c r="S54" s="330"/>
      <c r="T54" s="330"/>
      <c r="U54" s="330"/>
      <c r="V54" s="330"/>
      <c r="W54" s="330"/>
      <c r="X54" s="331"/>
      <c r="Y54" s="191"/>
      <c r="Z54" s="192"/>
      <c r="AA54" s="192"/>
      <c r="AB54" s="192"/>
      <c r="AC54" s="192"/>
      <c r="AD54" s="192"/>
      <c r="AE54" s="193"/>
    </row>
    <row r="55" spans="1:41" x14ac:dyDescent="0.3">
      <c r="A55" s="2" t="s">
        <v>82</v>
      </c>
    </row>
  </sheetData>
  <mergeCells count="95">
    <mergeCell ref="A1:A4"/>
    <mergeCell ref="B1:AA1"/>
    <mergeCell ref="AB1:AE1"/>
    <mergeCell ref="B2:AA2"/>
    <mergeCell ref="AB2:AE2"/>
    <mergeCell ref="B3:AA4"/>
    <mergeCell ref="AB3:AE3"/>
    <mergeCell ref="AB4:AE4"/>
    <mergeCell ref="A11:B13"/>
    <mergeCell ref="C11:AE13"/>
    <mergeCell ref="A7:B9"/>
    <mergeCell ref="C7:C9"/>
    <mergeCell ref="D7:H9"/>
    <mergeCell ref="I7:J9"/>
    <mergeCell ref="K7:L9"/>
    <mergeCell ref="M7:N7"/>
    <mergeCell ref="AA15:AE15"/>
    <mergeCell ref="O7:P7"/>
    <mergeCell ref="M8:N8"/>
    <mergeCell ref="O8:P8"/>
    <mergeCell ref="M9:N9"/>
    <mergeCell ref="O9:P9"/>
    <mergeCell ref="A15:B15"/>
    <mergeCell ref="C15:K15"/>
    <mergeCell ref="L15:Q15"/>
    <mergeCell ref="R15:X15"/>
    <mergeCell ref="Y15:Z15"/>
    <mergeCell ref="C16:AB16"/>
    <mergeCell ref="A17:B17"/>
    <mergeCell ref="C17:AE17"/>
    <mergeCell ref="A19:AE19"/>
    <mergeCell ref="B20:O20"/>
    <mergeCell ref="P20:AE20"/>
    <mergeCell ref="A27:AE27"/>
    <mergeCell ref="A28:A29"/>
    <mergeCell ref="B28:C29"/>
    <mergeCell ref="D28:O28"/>
    <mergeCell ref="P28:P29"/>
    <mergeCell ref="Q28:X29"/>
    <mergeCell ref="Y28:AE29"/>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A41:A42"/>
    <mergeCell ref="B41:B42"/>
    <mergeCell ref="Q41:X42"/>
    <mergeCell ref="Y41:AE42"/>
    <mergeCell ref="A43:A44"/>
    <mergeCell ref="B43:B44"/>
    <mergeCell ref="Q43:X44"/>
    <mergeCell ref="Y43:AE44"/>
    <mergeCell ref="A45:A46"/>
    <mergeCell ref="B45:B46"/>
    <mergeCell ref="Q45:X46"/>
    <mergeCell ref="Y45:AE46"/>
    <mergeCell ref="A47:A48"/>
    <mergeCell ref="B47:B48"/>
    <mergeCell ref="Q47:X48"/>
    <mergeCell ref="Y47:AE48"/>
    <mergeCell ref="A53:A54"/>
    <mergeCell ref="B53:B54"/>
    <mergeCell ref="Q53:X54"/>
    <mergeCell ref="Y53:AE54"/>
    <mergeCell ref="A49:A50"/>
    <mergeCell ref="B49:B50"/>
    <mergeCell ref="Q49:X50"/>
    <mergeCell ref="Y49:AE50"/>
    <mergeCell ref="A51:A52"/>
    <mergeCell ref="B51:B52"/>
    <mergeCell ref="Q51:X52"/>
    <mergeCell ref="Y51:AE52"/>
  </mergeCells>
  <dataValidations count="3">
    <dataValidation type="textLength" operator="lessThanOrEqual" allowBlank="1" showInputMessage="1" showErrorMessage="1" errorTitle="Máximo 2.000 caracteres" error="Máximo 2.000 caracteres" sqref="Q43 Y35 Q35 Q47 Q45 Q49 Q51 AC35 Q53" xr:uid="{D11453DB-1F95-4A9F-9A64-1280C4462231}">
      <formula1>2000</formula1>
    </dataValidation>
    <dataValidation type="textLength" operator="lessThanOrEqual" allowBlank="1" showInputMessage="1" showErrorMessage="1" errorTitle="Máximo 2.000 caracteres" error="Máximo 2.000 caracteres" promptTitle="2.000 caracteres" sqref="Q30:Q31" xr:uid="{D3EBDE58-10A8-41EA-A83C-542E7316F519}">
      <formula1>2000</formula1>
    </dataValidation>
    <dataValidation type="list" allowBlank="1" showInputMessage="1" showErrorMessage="1" sqref="C7:C9" xr:uid="{38241BA1-B8BB-430A-A37A-CC3445432644}">
      <formula1>$B$21:$M$21</formula1>
    </dataValidation>
  </dataValidations>
  <hyperlinks>
    <hyperlink ref="Y41" r:id="rId1" xr:uid="{CE41709D-5A69-4D69-A467-0ED4B80253F0}"/>
  </hyperlinks>
  <pageMargins left="0.25" right="0.25" top="0.75" bottom="0.75" header="0.3" footer="0.3"/>
  <pageSetup scale="22" orientation="landscape"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9196C-0247-4134-901B-16801656B86E}">
  <sheetPr>
    <tabColor theme="7" tint="0.39997558519241921"/>
    <pageSetUpPr fitToPage="1"/>
  </sheetPr>
  <dimension ref="A1:AO45"/>
  <sheetViews>
    <sheetView showGridLines="0" topLeftCell="A37" zoomScale="60" zoomScaleNormal="60" workbookViewId="0">
      <selection activeCell="A32" sqref="A32:AE32"/>
    </sheetView>
  </sheetViews>
  <sheetFormatPr baseColWidth="10" defaultColWidth="10.88671875" defaultRowHeight="14.4" x14ac:dyDescent="0.3"/>
  <cols>
    <col min="1" max="1" width="38.44140625" style="2" customWidth="1"/>
    <col min="2" max="2" width="20.5546875" style="2" customWidth="1"/>
    <col min="3" max="14" width="20.6640625" style="2" customWidth="1"/>
    <col min="15" max="15" width="20.5546875" style="2" customWidth="1"/>
    <col min="16" max="16" width="32.44140625" style="2" customWidth="1"/>
    <col min="17" max="27" width="18.109375" style="2" customWidth="1"/>
    <col min="28" max="28" width="22.6640625" style="2" customWidth="1"/>
    <col min="29" max="29" width="19" style="2" customWidth="1"/>
    <col min="30" max="30" width="19.44140625" style="2" customWidth="1"/>
    <col min="31" max="31" width="20.5546875" style="2" customWidth="1"/>
    <col min="32" max="32" width="22.88671875" style="2" customWidth="1"/>
    <col min="33" max="33" width="18.44140625" style="2" bestFit="1" customWidth="1"/>
    <col min="34" max="34" width="8.44140625" style="2" customWidth="1"/>
    <col min="35" max="35" width="18.44140625" style="2" bestFit="1" customWidth="1"/>
    <col min="36" max="36" width="5.6640625" style="2" customWidth="1"/>
    <col min="37" max="37" width="18.44140625" style="2" bestFit="1" customWidth="1"/>
    <col min="38" max="38" width="4.6640625" style="2" customWidth="1"/>
    <col min="39" max="39" width="23" style="2" bestFit="1" customWidth="1"/>
    <col min="40" max="40" width="10.88671875" style="2"/>
    <col min="41" max="41" width="18.44140625" style="2" bestFit="1" customWidth="1"/>
    <col min="42" max="42" width="16.109375" style="2" customWidth="1"/>
    <col min="43" max="16384" width="10.88671875" style="2"/>
  </cols>
  <sheetData>
    <row r="1" spans="1:31" ht="32.25" customHeight="1" thickBot="1" x14ac:dyDescent="0.35">
      <c r="A1" s="288"/>
      <c r="B1" s="291" t="s">
        <v>0</v>
      </c>
      <c r="C1" s="292"/>
      <c r="D1" s="292"/>
      <c r="E1" s="292"/>
      <c r="F1" s="292"/>
      <c r="G1" s="292"/>
      <c r="H1" s="292"/>
      <c r="I1" s="292"/>
      <c r="J1" s="292"/>
      <c r="K1" s="292"/>
      <c r="L1" s="292"/>
      <c r="M1" s="292"/>
      <c r="N1" s="292"/>
      <c r="O1" s="292"/>
      <c r="P1" s="292"/>
      <c r="Q1" s="292"/>
      <c r="R1" s="292"/>
      <c r="S1" s="292"/>
      <c r="T1" s="292"/>
      <c r="U1" s="292"/>
      <c r="V1" s="292"/>
      <c r="W1" s="292"/>
      <c r="X1" s="292"/>
      <c r="Y1" s="292"/>
      <c r="Z1" s="292"/>
      <c r="AA1" s="293"/>
      <c r="AB1" s="300" t="s">
        <v>1</v>
      </c>
      <c r="AC1" s="301"/>
      <c r="AD1" s="301"/>
      <c r="AE1" s="302"/>
    </row>
    <row r="2" spans="1:31" ht="30.75" customHeight="1" thickBot="1" x14ac:dyDescent="0.35">
      <c r="A2" s="289"/>
      <c r="B2" s="291" t="s">
        <v>2</v>
      </c>
      <c r="C2" s="292"/>
      <c r="D2" s="292"/>
      <c r="E2" s="292"/>
      <c r="F2" s="292"/>
      <c r="G2" s="292"/>
      <c r="H2" s="292"/>
      <c r="I2" s="292"/>
      <c r="J2" s="292"/>
      <c r="K2" s="292"/>
      <c r="L2" s="292"/>
      <c r="M2" s="292"/>
      <c r="N2" s="292"/>
      <c r="O2" s="292"/>
      <c r="P2" s="292"/>
      <c r="Q2" s="292"/>
      <c r="R2" s="292"/>
      <c r="S2" s="292"/>
      <c r="T2" s="292"/>
      <c r="U2" s="292"/>
      <c r="V2" s="292"/>
      <c r="W2" s="292"/>
      <c r="X2" s="292"/>
      <c r="Y2" s="292"/>
      <c r="Z2" s="292"/>
      <c r="AA2" s="293"/>
      <c r="AB2" s="300" t="s">
        <v>329</v>
      </c>
      <c r="AC2" s="301"/>
      <c r="AD2" s="301"/>
      <c r="AE2" s="302"/>
    </row>
    <row r="3" spans="1:31" ht="24" customHeight="1" thickBot="1" x14ac:dyDescent="0.35">
      <c r="A3" s="289"/>
      <c r="B3" s="294" t="s">
        <v>3</v>
      </c>
      <c r="C3" s="295"/>
      <c r="D3" s="295"/>
      <c r="E3" s="295"/>
      <c r="F3" s="295"/>
      <c r="G3" s="295"/>
      <c r="H3" s="295"/>
      <c r="I3" s="295"/>
      <c r="J3" s="295"/>
      <c r="K3" s="295"/>
      <c r="L3" s="295"/>
      <c r="M3" s="295"/>
      <c r="N3" s="295"/>
      <c r="O3" s="295"/>
      <c r="P3" s="295"/>
      <c r="Q3" s="295"/>
      <c r="R3" s="295"/>
      <c r="S3" s="295"/>
      <c r="T3" s="295"/>
      <c r="U3" s="295"/>
      <c r="V3" s="295"/>
      <c r="W3" s="295"/>
      <c r="X3" s="295"/>
      <c r="Y3" s="295"/>
      <c r="Z3" s="295"/>
      <c r="AA3" s="296"/>
      <c r="AB3" s="300" t="s">
        <v>352</v>
      </c>
      <c r="AC3" s="301"/>
      <c r="AD3" s="301"/>
      <c r="AE3" s="302"/>
    </row>
    <row r="4" spans="1:31" ht="21.75" customHeight="1" thickBot="1" x14ac:dyDescent="0.35">
      <c r="A4" s="290"/>
      <c r="B4" s="297"/>
      <c r="C4" s="298"/>
      <c r="D4" s="298"/>
      <c r="E4" s="298"/>
      <c r="F4" s="298"/>
      <c r="G4" s="298"/>
      <c r="H4" s="298"/>
      <c r="I4" s="298"/>
      <c r="J4" s="298"/>
      <c r="K4" s="298"/>
      <c r="L4" s="298"/>
      <c r="M4" s="298"/>
      <c r="N4" s="298"/>
      <c r="O4" s="298"/>
      <c r="P4" s="298"/>
      <c r="Q4" s="298"/>
      <c r="R4" s="298"/>
      <c r="S4" s="298"/>
      <c r="T4" s="298"/>
      <c r="U4" s="298"/>
      <c r="V4" s="298"/>
      <c r="W4" s="298"/>
      <c r="X4" s="298"/>
      <c r="Y4" s="298"/>
      <c r="Z4" s="298"/>
      <c r="AA4" s="299"/>
      <c r="AB4" s="303" t="s">
        <v>4</v>
      </c>
      <c r="AC4" s="304"/>
      <c r="AD4" s="304"/>
      <c r="AE4" s="305"/>
    </row>
    <row r="5" spans="1:31" ht="9" customHeight="1" thickBot="1" x14ac:dyDescent="0.35">
      <c r="A5" s="3"/>
      <c r="B5" s="104"/>
      <c r="C5" s="105"/>
      <c r="D5" s="4"/>
      <c r="E5" s="4"/>
      <c r="F5" s="4"/>
      <c r="G5" s="4"/>
      <c r="H5" s="4"/>
      <c r="I5" s="4"/>
      <c r="J5" s="4"/>
      <c r="K5" s="4"/>
      <c r="L5" s="4"/>
      <c r="M5" s="4"/>
      <c r="N5" s="4"/>
      <c r="O5" s="4"/>
      <c r="P5" s="4"/>
      <c r="Q5" s="4"/>
      <c r="R5" s="4"/>
      <c r="S5" s="4"/>
      <c r="T5" s="4"/>
      <c r="U5" s="4"/>
      <c r="V5" s="4"/>
      <c r="W5" s="4"/>
      <c r="X5" s="4"/>
      <c r="Y5" s="4"/>
      <c r="Z5" s="5"/>
      <c r="AA5" s="4"/>
      <c r="AB5" s="4"/>
      <c r="AD5" s="7"/>
      <c r="AE5" s="8"/>
    </row>
    <row r="6" spans="1:31" ht="9" customHeight="1" thickBot="1" x14ac:dyDescent="0.35">
      <c r="A6" s="6"/>
      <c r="B6" s="4"/>
      <c r="C6" s="4"/>
      <c r="D6" s="4"/>
      <c r="E6" s="4"/>
      <c r="F6" s="4"/>
      <c r="G6" s="4"/>
      <c r="H6" s="4"/>
      <c r="I6" s="4"/>
      <c r="J6" s="4"/>
      <c r="K6" s="4"/>
      <c r="L6" s="4"/>
      <c r="M6" s="4"/>
      <c r="N6" s="4"/>
      <c r="O6" s="4"/>
      <c r="P6" s="4"/>
      <c r="Q6" s="4"/>
      <c r="R6" s="4"/>
      <c r="S6" s="4"/>
      <c r="T6" s="4"/>
      <c r="U6" s="4"/>
      <c r="V6" s="4"/>
      <c r="W6" s="4"/>
      <c r="X6" s="4"/>
      <c r="Y6" s="4"/>
      <c r="Z6" s="5"/>
      <c r="AA6" s="4"/>
      <c r="AB6" s="4"/>
      <c r="AD6" s="7"/>
      <c r="AE6" s="8"/>
    </row>
    <row r="7" spans="1:31" x14ac:dyDescent="0.3">
      <c r="A7" s="245" t="s">
        <v>5</v>
      </c>
      <c r="B7" s="246"/>
      <c r="C7" s="283" t="s">
        <v>20</v>
      </c>
      <c r="D7" s="245" t="s">
        <v>6</v>
      </c>
      <c r="E7" s="251"/>
      <c r="F7" s="251"/>
      <c r="G7" s="251"/>
      <c r="H7" s="246"/>
      <c r="I7" s="275">
        <v>45328</v>
      </c>
      <c r="J7" s="276"/>
      <c r="K7" s="245" t="s">
        <v>7</v>
      </c>
      <c r="L7" s="246"/>
      <c r="M7" s="267" t="s">
        <v>8</v>
      </c>
      <c r="N7" s="268"/>
      <c r="O7" s="256"/>
      <c r="P7" s="257"/>
      <c r="Q7" s="4"/>
      <c r="R7" s="4"/>
      <c r="S7" s="4"/>
      <c r="T7" s="4"/>
      <c r="U7" s="4"/>
      <c r="V7" s="4"/>
      <c r="W7" s="4"/>
      <c r="X7" s="4"/>
      <c r="Y7" s="4"/>
      <c r="Z7" s="5"/>
      <c r="AA7" s="4"/>
      <c r="AB7" s="4"/>
      <c r="AD7" s="7"/>
      <c r="AE7" s="8"/>
    </row>
    <row r="8" spans="1:31" x14ac:dyDescent="0.3">
      <c r="A8" s="247"/>
      <c r="B8" s="248"/>
      <c r="C8" s="284"/>
      <c r="D8" s="247"/>
      <c r="E8" s="252"/>
      <c r="F8" s="252"/>
      <c r="G8" s="252"/>
      <c r="H8" s="248"/>
      <c r="I8" s="277"/>
      <c r="J8" s="278"/>
      <c r="K8" s="247"/>
      <c r="L8" s="248"/>
      <c r="M8" s="286" t="s">
        <v>9</v>
      </c>
      <c r="N8" s="287"/>
      <c r="O8" s="269"/>
      <c r="P8" s="270"/>
      <c r="Q8" s="4"/>
      <c r="R8" s="4"/>
      <c r="S8" s="4"/>
      <c r="T8" s="4"/>
      <c r="U8" s="4"/>
      <c r="V8" s="4"/>
      <c r="W8" s="4"/>
      <c r="X8" s="4"/>
      <c r="Y8" s="4"/>
      <c r="Z8" s="5"/>
      <c r="AA8" s="4"/>
      <c r="AB8" s="4"/>
      <c r="AD8" s="7"/>
      <c r="AE8" s="8"/>
    </row>
    <row r="9" spans="1:31" ht="15" thickBot="1" x14ac:dyDescent="0.35">
      <c r="A9" s="249"/>
      <c r="B9" s="250"/>
      <c r="C9" s="285"/>
      <c r="D9" s="249"/>
      <c r="E9" s="253"/>
      <c r="F9" s="253"/>
      <c r="G9" s="253"/>
      <c r="H9" s="250"/>
      <c r="I9" s="279"/>
      <c r="J9" s="280"/>
      <c r="K9" s="249"/>
      <c r="L9" s="250"/>
      <c r="M9" s="271" t="s">
        <v>10</v>
      </c>
      <c r="N9" s="272"/>
      <c r="O9" s="273" t="s">
        <v>354</v>
      </c>
      <c r="P9" s="274"/>
      <c r="Q9" s="4"/>
      <c r="R9" s="4"/>
      <c r="S9" s="4"/>
      <c r="T9" s="4"/>
      <c r="U9" s="4"/>
      <c r="V9" s="4"/>
      <c r="W9" s="4"/>
      <c r="X9" s="4"/>
      <c r="Y9" s="4"/>
      <c r="Z9" s="5"/>
      <c r="AA9" s="4"/>
      <c r="AB9" s="4"/>
      <c r="AD9" s="7"/>
      <c r="AE9" s="8"/>
    </row>
    <row r="10" spans="1:31" ht="15" customHeight="1" thickBot="1" x14ac:dyDescent="0.35">
      <c r="A10" s="77"/>
      <c r="B10" s="78"/>
      <c r="C10" s="78"/>
      <c r="D10" s="9"/>
      <c r="E10" s="9"/>
      <c r="F10" s="9"/>
      <c r="G10" s="9"/>
      <c r="H10" s="9"/>
      <c r="I10" s="74"/>
      <c r="J10" s="74"/>
      <c r="K10" s="9"/>
      <c r="L10" s="9"/>
      <c r="M10" s="75"/>
      <c r="N10" s="75"/>
      <c r="O10" s="76"/>
      <c r="P10" s="76"/>
      <c r="Q10" s="78"/>
      <c r="R10" s="78"/>
      <c r="S10" s="78"/>
      <c r="T10" s="78"/>
      <c r="U10" s="78"/>
      <c r="V10" s="78"/>
      <c r="W10" s="78"/>
      <c r="X10" s="78"/>
      <c r="Y10" s="78"/>
      <c r="Z10" s="79"/>
      <c r="AA10" s="78"/>
      <c r="AB10" s="78"/>
      <c r="AD10" s="80"/>
      <c r="AE10" s="81"/>
    </row>
    <row r="11" spans="1:31" ht="15" customHeight="1" x14ac:dyDescent="0.3">
      <c r="A11" s="245" t="s">
        <v>11</v>
      </c>
      <c r="B11" s="246"/>
      <c r="C11" s="217" t="s">
        <v>355</v>
      </c>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9"/>
    </row>
    <row r="12" spans="1:31" ht="15" customHeight="1" x14ac:dyDescent="0.3">
      <c r="A12" s="247"/>
      <c r="B12" s="248"/>
      <c r="C12" s="258"/>
      <c r="D12" s="259"/>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60"/>
    </row>
    <row r="13" spans="1:31" ht="15" customHeight="1" thickBot="1" x14ac:dyDescent="0.35">
      <c r="A13" s="249"/>
      <c r="B13" s="250"/>
      <c r="C13" s="261"/>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3"/>
    </row>
    <row r="14" spans="1:31" ht="9" customHeight="1" thickBot="1" x14ac:dyDescent="0.35">
      <c r="A14" s="11"/>
      <c r="B14" s="12"/>
      <c r="C14" s="13"/>
      <c r="D14" s="13"/>
      <c r="E14" s="13"/>
      <c r="F14" s="13"/>
      <c r="G14" s="13"/>
      <c r="H14" s="13"/>
      <c r="I14" s="13"/>
      <c r="J14" s="13"/>
      <c r="K14" s="13"/>
      <c r="L14" s="13"/>
      <c r="M14" s="14"/>
      <c r="N14" s="14"/>
      <c r="O14" s="14"/>
      <c r="P14" s="14"/>
      <c r="Q14" s="14"/>
      <c r="R14" s="15"/>
      <c r="S14" s="15"/>
      <c r="T14" s="15"/>
      <c r="U14" s="15"/>
      <c r="V14" s="15"/>
      <c r="W14" s="15"/>
      <c r="X14" s="15"/>
      <c r="Y14" s="9"/>
      <c r="Z14" s="9"/>
      <c r="AA14" s="9"/>
      <c r="AB14" s="9"/>
      <c r="AD14" s="9"/>
      <c r="AE14" s="10"/>
    </row>
    <row r="15" spans="1:31" ht="39" customHeight="1" thickBot="1" x14ac:dyDescent="0.35">
      <c r="A15" s="254" t="s">
        <v>12</v>
      </c>
      <c r="B15" s="255"/>
      <c r="C15" s="264" t="s">
        <v>356</v>
      </c>
      <c r="D15" s="265"/>
      <c r="E15" s="265"/>
      <c r="F15" s="265"/>
      <c r="G15" s="265"/>
      <c r="H15" s="265"/>
      <c r="I15" s="265"/>
      <c r="J15" s="265"/>
      <c r="K15" s="266"/>
      <c r="L15" s="281" t="s">
        <v>13</v>
      </c>
      <c r="M15" s="311"/>
      <c r="N15" s="311"/>
      <c r="O15" s="311"/>
      <c r="P15" s="311"/>
      <c r="Q15" s="282"/>
      <c r="R15" s="312" t="s">
        <v>357</v>
      </c>
      <c r="S15" s="313"/>
      <c r="T15" s="313"/>
      <c r="U15" s="313"/>
      <c r="V15" s="313"/>
      <c r="W15" s="313"/>
      <c r="X15" s="314"/>
      <c r="Y15" s="281" t="s">
        <v>14</v>
      </c>
      <c r="Z15" s="282"/>
      <c r="AA15" s="264" t="s">
        <v>358</v>
      </c>
      <c r="AB15" s="265"/>
      <c r="AC15" s="265"/>
      <c r="AD15" s="265"/>
      <c r="AE15" s="266"/>
    </row>
    <row r="16" spans="1:31" ht="9" customHeight="1" thickBot="1" x14ac:dyDescent="0.35">
      <c r="A16" s="6"/>
      <c r="B16" s="4"/>
      <c r="C16" s="316"/>
      <c r="D16" s="316"/>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D16" s="7"/>
      <c r="AE16" s="8"/>
    </row>
    <row r="17" spans="1:32" s="16" customFormat="1" ht="37.5" customHeight="1" thickBot="1" x14ac:dyDescent="0.35">
      <c r="A17" s="254" t="s">
        <v>15</v>
      </c>
      <c r="B17" s="255"/>
      <c r="C17" s="264" t="s">
        <v>398</v>
      </c>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6"/>
    </row>
    <row r="18" spans="1:32" ht="16.5" customHeight="1" thickBot="1" x14ac:dyDescent="0.35">
      <c r="A18" s="17"/>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D18" s="18"/>
      <c r="AE18" s="19"/>
    </row>
    <row r="19" spans="1:32" ht="32.1" customHeight="1" thickBot="1" x14ac:dyDescent="0.35">
      <c r="A19" s="281" t="s">
        <v>16</v>
      </c>
      <c r="B19" s="311"/>
      <c r="C19" s="311"/>
      <c r="D19" s="311"/>
      <c r="E19" s="311"/>
      <c r="F19" s="311"/>
      <c r="G19" s="311"/>
      <c r="H19" s="311"/>
      <c r="I19" s="311"/>
      <c r="J19" s="311"/>
      <c r="K19" s="311"/>
      <c r="L19" s="311"/>
      <c r="M19" s="311"/>
      <c r="N19" s="311"/>
      <c r="O19" s="311"/>
      <c r="P19" s="311"/>
      <c r="Q19" s="311"/>
      <c r="R19" s="311"/>
      <c r="S19" s="311"/>
      <c r="T19" s="311"/>
      <c r="U19" s="311"/>
      <c r="V19" s="311"/>
      <c r="W19" s="311"/>
      <c r="X19" s="311"/>
      <c r="Y19" s="311"/>
      <c r="Z19" s="311"/>
      <c r="AA19" s="311"/>
      <c r="AB19" s="311"/>
      <c r="AC19" s="311"/>
      <c r="AD19" s="311"/>
      <c r="AE19" s="282"/>
      <c r="AF19" s="20"/>
    </row>
    <row r="20" spans="1:32" ht="32.1" customHeight="1" thickBot="1" x14ac:dyDescent="0.35">
      <c r="A20" s="107" t="s">
        <v>17</v>
      </c>
      <c r="B20" s="308" t="s">
        <v>18</v>
      </c>
      <c r="C20" s="309"/>
      <c r="D20" s="309"/>
      <c r="E20" s="309"/>
      <c r="F20" s="309"/>
      <c r="G20" s="309"/>
      <c r="H20" s="309"/>
      <c r="I20" s="309"/>
      <c r="J20" s="309"/>
      <c r="K20" s="309"/>
      <c r="L20" s="309"/>
      <c r="M20" s="309"/>
      <c r="N20" s="309"/>
      <c r="O20" s="310"/>
      <c r="P20" s="281" t="s">
        <v>19</v>
      </c>
      <c r="Q20" s="311"/>
      <c r="R20" s="311"/>
      <c r="S20" s="311"/>
      <c r="T20" s="311"/>
      <c r="U20" s="311"/>
      <c r="V20" s="311"/>
      <c r="W20" s="311"/>
      <c r="X20" s="311"/>
      <c r="Y20" s="311"/>
      <c r="Z20" s="311"/>
      <c r="AA20" s="311"/>
      <c r="AB20" s="311"/>
      <c r="AC20" s="311"/>
      <c r="AD20" s="311"/>
      <c r="AE20" s="282"/>
      <c r="AF20" s="20"/>
    </row>
    <row r="21" spans="1:32" ht="32.1" customHeight="1" thickBot="1" x14ac:dyDescent="0.35">
      <c r="A21" s="77"/>
      <c r="B21" s="117" t="s">
        <v>20</v>
      </c>
      <c r="C21" s="118" t="s">
        <v>21</v>
      </c>
      <c r="D21" s="118" t="s">
        <v>22</v>
      </c>
      <c r="E21" s="118" t="s">
        <v>23</v>
      </c>
      <c r="F21" s="118" t="s">
        <v>24</v>
      </c>
      <c r="G21" s="118" t="s">
        <v>25</v>
      </c>
      <c r="H21" s="118" t="s">
        <v>26</v>
      </c>
      <c r="I21" s="118" t="s">
        <v>27</v>
      </c>
      <c r="J21" s="118" t="s">
        <v>28</v>
      </c>
      <c r="K21" s="118" t="s">
        <v>29</v>
      </c>
      <c r="L21" s="118" t="s">
        <v>30</v>
      </c>
      <c r="M21" s="118" t="s">
        <v>31</v>
      </c>
      <c r="N21" s="118" t="s">
        <v>32</v>
      </c>
      <c r="O21" s="119" t="s">
        <v>33</v>
      </c>
      <c r="P21" s="147"/>
      <c r="Q21" s="107" t="s">
        <v>20</v>
      </c>
      <c r="R21" s="108" t="s">
        <v>21</v>
      </c>
      <c r="S21" s="108" t="s">
        <v>22</v>
      </c>
      <c r="T21" s="108" t="s">
        <v>23</v>
      </c>
      <c r="U21" s="108" t="s">
        <v>24</v>
      </c>
      <c r="V21" s="108" t="s">
        <v>25</v>
      </c>
      <c r="W21" s="108" t="s">
        <v>26</v>
      </c>
      <c r="X21" s="108" t="s">
        <v>27</v>
      </c>
      <c r="Y21" s="108" t="s">
        <v>28</v>
      </c>
      <c r="Z21" s="108" t="s">
        <v>29</v>
      </c>
      <c r="AA21" s="108" t="s">
        <v>30</v>
      </c>
      <c r="AB21" s="108" t="s">
        <v>31</v>
      </c>
      <c r="AC21" s="108" t="s">
        <v>32</v>
      </c>
      <c r="AD21" s="146" t="s">
        <v>34</v>
      </c>
      <c r="AE21" s="146" t="s">
        <v>35</v>
      </c>
      <c r="AF21" s="1"/>
    </row>
    <row r="22" spans="1:32" ht="32.1" customHeight="1" x14ac:dyDescent="0.3">
      <c r="A22" s="143" t="s">
        <v>36</v>
      </c>
      <c r="B22" s="86"/>
      <c r="C22" s="84">
        <v>4877183</v>
      </c>
      <c r="D22" s="84">
        <v>500000</v>
      </c>
      <c r="E22" s="84"/>
      <c r="F22" s="84"/>
      <c r="G22" s="84"/>
      <c r="H22" s="84"/>
      <c r="I22" s="84"/>
      <c r="J22" s="84"/>
      <c r="K22" s="84"/>
      <c r="L22" s="84"/>
      <c r="M22" s="84"/>
      <c r="N22" s="84">
        <f>SUM(B22:M22)</f>
        <v>5377183</v>
      </c>
      <c r="O22" s="87"/>
      <c r="P22" s="143" t="s">
        <v>37</v>
      </c>
      <c r="Q22" s="109"/>
      <c r="R22" s="110">
        <v>638341000</v>
      </c>
      <c r="S22" s="110"/>
      <c r="T22" s="110"/>
      <c r="U22" s="110">
        <v>9936000</v>
      </c>
      <c r="V22" s="110">
        <v>78267000</v>
      </c>
      <c r="W22" s="110"/>
      <c r="X22" s="110"/>
      <c r="Y22" s="110"/>
      <c r="Z22" s="110"/>
      <c r="AA22" s="110"/>
      <c r="AB22" s="110"/>
      <c r="AC22" s="110">
        <f>SUM(Q22:AB22)</f>
        <v>726544000</v>
      </c>
      <c r="AE22" s="111"/>
      <c r="AF22" s="1"/>
    </row>
    <row r="23" spans="1:32" ht="32.1" customHeight="1" x14ac:dyDescent="0.3">
      <c r="A23" s="144" t="s">
        <v>38</v>
      </c>
      <c r="B23" s="83"/>
      <c r="C23" s="82"/>
      <c r="D23" s="82">
        <v>54882</v>
      </c>
      <c r="E23" s="82">
        <v>5648483</v>
      </c>
      <c r="F23" s="82"/>
      <c r="G23" s="82"/>
      <c r="H23" s="82"/>
      <c r="I23" s="82"/>
      <c r="J23" s="82"/>
      <c r="K23" s="82"/>
      <c r="L23" s="82"/>
      <c r="M23" s="82"/>
      <c r="N23" s="82">
        <f>SUM(B23:M23)</f>
        <v>5703365</v>
      </c>
      <c r="O23" s="96">
        <f>IFERROR(N23/(SUMIF(B23:M23,"&gt;0",B22:M22))," ")</f>
        <v>11.40673</v>
      </c>
      <c r="P23" s="144" t="s">
        <v>39</v>
      </c>
      <c r="Q23" s="83">
        <v>11962500</v>
      </c>
      <c r="R23" s="82"/>
      <c r="S23" s="82"/>
      <c r="T23" s="82"/>
      <c r="U23" s="82"/>
      <c r="V23" s="82"/>
      <c r="W23" s="82"/>
      <c r="X23" s="82"/>
      <c r="Y23" s="82"/>
      <c r="Z23" s="82"/>
      <c r="AA23" s="82"/>
      <c r="AB23" s="82"/>
      <c r="AC23" s="82">
        <f>SUM(Q23:AB23)</f>
        <v>11962500</v>
      </c>
      <c r="AD23" s="82">
        <f>AC23/SUM(Q22:AB22)</f>
        <v>1.6464935365235966E-2</v>
      </c>
      <c r="AE23" s="88">
        <f>AC23/AC22</f>
        <v>1.6464935365235966E-2</v>
      </c>
      <c r="AF23" s="1"/>
    </row>
    <row r="24" spans="1:32" ht="32.1" customHeight="1" x14ac:dyDescent="0.3">
      <c r="A24" s="144" t="s">
        <v>40</v>
      </c>
      <c r="B24" s="83">
        <f>20762293</f>
        <v>20762293</v>
      </c>
      <c r="C24" s="82"/>
      <c r="D24" s="82"/>
      <c r="E24" s="82"/>
      <c r="F24" s="82"/>
      <c r="G24" s="82"/>
      <c r="H24" s="82"/>
      <c r="I24" s="82"/>
      <c r="J24" s="82"/>
      <c r="K24" s="82"/>
      <c r="L24" s="82"/>
      <c r="M24" s="82"/>
      <c r="N24" s="82">
        <f>SUM(B24:M24)</f>
        <v>20762293</v>
      </c>
      <c r="O24" s="85"/>
      <c r="P24" s="144" t="s">
        <v>36</v>
      </c>
      <c r="Q24" s="83"/>
      <c r="R24" s="82">
        <v>7740930.9301543795</v>
      </c>
      <c r="S24" s="82">
        <v>58338430.930154376</v>
      </c>
      <c r="T24" s="82">
        <v>61878792.790463135</v>
      </c>
      <c r="U24" s="82">
        <v>63325457.840763487</v>
      </c>
      <c r="V24" s="82">
        <v>64052923.305840679</v>
      </c>
      <c r="W24" s="82">
        <v>79058423.305840671</v>
      </c>
      <c r="X24" s="82">
        <v>68396944.166149452</v>
      </c>
      <c r="Y24" s="82">
        <v>65326388.77091787</v>
      </c>
      <c r="Z24" s="82">
        <v>65053388.77091787</v>
      </c>
      <c r="AA24" s="82">
        <v>65053388.77091787</v>
      </c>
      <c r="AB24" s="82">
        <f>128323250-4320</f>
        <v>128318930</v>
      </c>
      <c r="AC24" s="82">
        <f>SUM(Q24:AB24)</f>
        <v>726543999.58211982</v>
      </c>
      <c r="AD24" s="82"/>
      <c r="AE24" s="112"/>
      <c r="AF24" s="1"/>
    </row>
    <row r="25" spans="1:32" ht="32.1" customHeight="1" thickBot="1" x14ac:dyDescent="0.35">
      <c r="A25" s="145" t="s">
        <v>41</v>
      </c>
      <c r="B25" s="120">
        <f>2408332</f>
        <v>2408332</v>
      </c>
      <c r="C25" s="121"/>
      <c r="D25" s="121"/>
      <c r="E25" s="121"/>
      <c r="F25" s="121"/>
      <c r="G25" s="121"/>
      <c r="H25" s="121"/>
      <c r="I25" s="121"/>
      <c r="J25" s="121"/>
      <c r="K25" s="121"/>
      <c r="L25" s="121"/>
      <c r="M25" s="121"/>
      <c r="N25" s="121">
        <f>SUM(B25:M25)</f>
        <v>2408332</v>
      </c>
      <c r="O25" s="122">
        <f>IFERROR(N25/(SUMIF(B25:M25,"&gt;0",B24:M24))," ")</f>
        <v>0.11599547313969608</v>
      </c>
      <c r="P25" s="145" t="s">
        <v>41</v>
      </c>
      <c r="Q25" s="120">
        <v>0</v>
      </c>
      <c r="R25" s="121"/>
      <c r="S25" s="121"/>
      <c r="T25" s="121"/>
      <c r="U25" s="121"/>
      <c r="V25" s="121"/>
      <c r="W25" s="121"/>
      <c r="X25" s="121"/>
      <c r="Y25" s="121"/>
      <c r="Z25" s="121"/>
      <c r="AA25" s="121"/>
      <c r="AB25" s="121"/>
      <c r="AC25" s="121">
        <f>SUM(Q25:AB25)</f>
        <v>0</v>
      </c>
      <c r="AD25" s="121">
        <f>AC25/SUM(Q24:AB24)</f>
        <v>0</v>
      </c>
      <c r="AE25" s="123">
        <f>AC25/AC24</f>
        <v>0</v>
      </c>
      <c r="AF25" s="1"/>
    </row>
    <row r="26" spans="1:32" customFormat="1" ht="16.5" customHeight="1" thickBot="1" x14ac:dyDescent="0.35"/>
    <row r="27" spans="1:32" ht="33.9" customHeight="1" x14ac:dyDescent="0.3">
      <c r="A27" s="238" t="s">
        <v>42</v>
      </c>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40"/>
    </row>
    <row r="28" spans="1:32" ht="15" customHeight="1" x14ac:dyDescent="0.3">
      <c r="A28" s="214" t="s">
        <v>43</v>
      </c>
      <c r="B28" s="216" t="s">
        <v>44</v>
      </c>
      <c r="C28" s="216"/>
      <c r="D28" s="216" t="s">
        <v>45</v>
      </c>
      <c r="E28" s="216"/>
      <c r="F28" s="216"/>
      <c r="G28" s="216"/>
      <c r="H28" s="216"/>
      <c r="I28" s="216"/>
      <c r="J28" s="216"/>
      <c r="K28" s="216"/>
      <c r="L28" s="216"/>
      <c r="M28" s="216"/>
      <c r="N28" s="216"/>
      <c r="O28" s="216"/>
      <c r="P28" s="216" t="s">
        <v>32</v>
      </c>
      <c r="Q28" s="216" t="s">
        <v>46</v>
      </c>
      <c r="R28" s="216"/>
      <c r="S28" s="216"/>
      <c r="T28" s="216"/>
      <c r="U28" s="216"/>
      <c r="V28" s="216"/>
      <c r="W28" s="216"/>
      <c r="X28" s="216"/>
      <c r="Y28" s="216" t="s">
        <v>47</v>
      </c>
      <c r="Z28" s="216"/>
      <c r="AA28" s="216"/>
      <c r="AB28" s="216"/>
      <c r="AC28" s="216"/>
      <c r="AD28" s="216"/>
      <c r="AE28" s="241"/>
    </row>
    <row r="29" spans="1:32" ht="27" customHeight="1" x14ac:dyDescent="0.3">
      <c r="A29" s="214"/>
      <c r="B29" s="216"/>
      <c r="C29" s="216"/>
      <c r="D29" s="103" t="s">
        <v>20</v>
      </c>
      <c r="E29" s="103" t="s">
        <v>21</v>
      </c>
      <c r="F29" s="103" t="s">
        <v>22</v>
      </c>
      <c r="G29" s="103" t="s">
        <v>23</v>
      </c>
      <c r="H29" s="103" t="s">
        <v>24</v>
      </c>
      <c r="I29" s="103" t="s">
        <v>25</v>
      </c>
      <c r="J29" s="103" t="s">
        <v>26</v>
      </c>
      <c r="K29" s="103" t="s">
        <v>27</v>
      </c>
      <c r="L29" s="103" t="s">
        <v>28</v>
      </c>
      <c r="M29" s="103" t="s">
        <v>29</v>
      </c>
      <c r="N29" s="103" t="s">
        <v>30</v>
      </c>
      <c r="O29" s="103" t="s">
        <v>31</v>
      </c>
      <c r="P29" s="216"/>
      <c r="Q29" s="216"/>
      <c r="R29" s="216"/>
      <c r="S29" s="216"/>
      <c r="T29" s="216"/>
      <c r="U29" s="216"/>
      <c r="V29" s="216"/>
      <c r="W29" s="216"/>
      <c r="X29" s="216"/>
      <c r="Y29" s="216"/>
      <c r="Z29" s="216"/>
      <c r="AA29" s="216"/>
      <c r="AB29" s="216"/>
      <c r="AC29" s="216"/>
      <c r="AD29" s="216"/>
      <c r="AE29" s="241"/>
    </row>
    <row r="30" spans="1:32" ht="94.2" customHeight="1" thickBot="1" x14ac:dyDescent="0.35">
      <c r="A30" s="113" t="s">
        <v>398</v>
      </c>
      <c r="B30" s="315"/>
      <c r="C30" s="315"/>
      <c r="D30" s="106"/>
      <c r="E30" s="106"/>
      <c r="F30" s="106"/>
      <c r="G30" s="106"/>
      <c r="H30" s="106"/>
      <c r="I30" s="106"/>
      <c r="J30" s="106"/>
      <c r="K30" s="106"/>
      <c r="L30" s="106"/>
      <c r="M30" s="106"/>
      <c r="N30" s="106"/>
      <c r="O30" s="106"/>
      <c r="P30" s="114">
        <f>SUM(D30:O30)</f>
        <v>0</v>
      </c>
      <c r="Q30" s="306" t="s">
        <v>48</v>
      </c>
      <c r="R30" s="306"/>
      <c r="S30" s="306"/>
      <c r="T30" s="306"/>
      <c r="U30" s="306"/>
      <c r="V30" s="306"/>
      <c r="W30" s="306"/>
      <c r="X30" s="306"/>
      <c r="Y30" s="306" t="s">
        <v>49</v>
      </c>
      <c r="Z30" s="306"/>
      <c r="AA30" s="306"/>
      <c r="AB30" s="306"/>
      <c r="AC30" s="306"/>
      <c r="AD30" s="306"/>
      <c r="AE30" s="307"/>
    </row>
    <row r="31" spans="1:32" ht="12" customHeight="1" thickBot="1" x14ac:dyDescent="0.35">
      <c r="A31" s="124"/>
      <c r="B31" s="125"/>
      <c r="C31" s="125"/>
      <c r="D31" s="9"/>
      <c r="E31" s="9"/>
      <c r="F31" s="9"/>
      <c r="G31" s="9"/>
      <c r="H31" s="9"/>
      <c r="I31" s="9"/>
      <c r="J31" s="9"/>
      <c r="K31" s="9"/>
      <c r="L31" s="9"/>
      <c r="M31" s="9"/>
      <c r="N31" s="9"/>
      <c r="O31" s="9"/>
      <c r="P31" s="126"/>
      <c r="Q31" s="127"/>
      <c r="R31" s="127"/>
      <c r="S31" s="127"/>
      <c r="T31" s="127"/>
      <c r="U31" s="127"/>
      <c r="V31" s="127"/>
      <c r="W31" s="127"/>
      <c r="X31" s="127"/>
      <c r="Y31" s="127"/>
      <c r="Z31" s="127"/>
      <c r="AA31" s="127"/>
      <c r="AB31" s="127"/>
      <c r="AC31" s="127"/>
      <c r="AD31" s="127"/>
      <c r="AE31" s="128"/>
    </row>
    <row r="32" spans="1:32" ht="45" customHeight="1" x14ac:dyDescent="0.3">
      <c r="A32" s="217" t="s">
        <v>50</v>
      </c>
      <c r="B32" s="218"/>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9"/>
    </row>
    <row r="33" spans="1:41" ht="23.1" customHeight="1" x14ac:dyDescent="0.3">
      <c r="A33" s="214" t="s">
        <v>51</v>
      </c>
      <c r="B33" s="216" t="s">
        <v>52</v>
      </c>
      <c r="C33" s="216" t="s">
        <v>44</v>
      </c>
      <c r="D33" s="216" t="s">
        <v>53</v>
      </c>
      <c r="E33" s="216"/>
      <c r="F33" s="216"/>
      <c r="G33" s="216"/>
      <c r="H33" s="216"/>
      <c r="I33" s="216"/>
      <c r="J33" s="216"/>
      <c r="K33" s="216"/>
      <c r="L33" s="216"/>
      <c r="M33" s="216"/>
      <c r="N33" s="216"/>
      <c r="O33" s="216"/>
      <c r="P33" s="216"/>
      <c r="Q33" s="216" t="s">
        <v>54</v>
      </c>
      <c r="R33" s="216"/>
      <c r="S33" s="216"/>
      <c r="T33" s="216"/>
      <c r="U33" s="216"/>
      <c r="V33" s="216"/>
      <c r="W33" s="216"/>
      <c r="X33" s="216"/>
      <c r="Y33" s="216"/>
      <c r="Z33" s="216"/>
      <c r="AA33" s="216"/>
      <c r="AB33" s="216"/>
      <c r="AC33" s="216"/>
      <c r="AD33" s="216"/>
      <c r="AE33" s="241"/>
      <c r="AG33" s="21"/>
      <c r="AH33" s="21"/>
      <c r="AI33" s="21"/>
      <c r="AJ33" s="21"/>
      <c r="AK33" s="21"/>
      <c r="AL33" s="21"/>
      <c r="AM33" s="21"/>
      <c r="AN33" s="21"/>
      <c r="AO33" s="21"/>
    </row>
    <row r="34" spans="1:41" ht="27" customHeight="1" x14ac:dyDescent="0.3">
      <c r="A34" s="214"/>
      <c r="B34" s="216"/>
      <c r="C34" s="242"/>
      <c r="D34" s="103" t="s">
        <v>20</v>
      </c>
      <c r="E34" s="103" t="s">
        <v>21</v>
      </c>
      <c r="F34" s="103" t="s">
        <v>22</v>
      </c>
      <c r="G34" s="103" t="s">
        <v>23</v>
      </c>
      <c r="H34" s="103" t="s">
        <v>24</v>
      </c>
      <c r="I34" s="103" t="s">
        <v>25</v>
      </c>
      <c r="J34" s="103" t="s">
        <v>26</v>
      </c>
      <c r="K34" s="103" t="s">
        <v>27</v>
      </c>
      <c r="L34" s="103" t="s">
        <v>28</v>
      </c>
      <c r="M34" s="103" t="s">
        <v>29</v>
      </c>
      <c r="N34" s="103" t="s">
        <v>30</v>
      </c>
      <c r="O34" s="103" t="s">
        <v>31</v>
      </c>
      <c r="P34" s="103" t="s">
        <v>32</v>
      </c>
      <c r="Q34" s="194" t="s">
        <v>55</v>
      </c>
      <c r="R34" s="195"/>
      <c r="S34" s="195"/>
      <c r="T34" s="220"/>
      <c r="U34" s="216" t="s">
        <v>56</v>
      </c>
      <c r="V34" s="216"/>
      <c r="W34" s="216"/>
      <c r="X34" s="216"/>
      <c r="Y34" s="216" t="s">
        <v>57</v>
      </c>
      <c r="Z34" s="216"/>
      <c r="AA34" s="216"/>
      <c r="AB34" s="216"/>
      <c r="AC34" s="216" t="s">
        <v>58</v>
      </c>
      <c r="AD34" s="216"/>
      <c r="AE34" s="241"/>
      <c r="AG34" s="21"/>
      <c r="AH34" s="21"/>
      <c r="AI34" s="21"/>
      <c r="AJ34" s="21"/>
      <c r="AK34" s="21"/>
      <c r="AL34" s="21"/>
      <c r="AM34" s="21"/>
      <c r="AN34" s="21"/>
      <c r="AO34" s="21"/>
    </row>
    <row r="35" spans="1:41" ht="45" customHeight="1" x14ac:dyDescent="0.3">
      <c r="A35" s="209" t="s">
        <v>397</v>
      </c>
      <c r="B35" s="369">
        <v>10</v>
      </c>
      <c r="C35" s="23" t="s">
        <v>59</v>
      </c>
      <c r="D35" s="152"/>
      <c r="E35" s="152"/>
      <c r="F35" s="152"/>
      <c r="G35" s="152"/>
      <c r="H35" s="152"/>
      <c r="I35" s="152"/>
      <c r="J35" s="22"/>
      <c r="K35" s="22"/>
      <c r="L35" s="22"/>
      <c r="M35" s="22"/>
      <c r="N35" s="22"/>
      <c r="O35" s="22"/>
      <c r="P35" s="97">
        <f>SUM(D35:O35)</f>
        <v>0</v>
      </c>
      <c r="Q35" s="342" t="s">
        <v>482</v>
      </c>
      <c r="R35" s="343"/>
      <c r="S35" s="343"/>
      <c r="T35" s="344"/>
      <c r="U35" s="342" t="s">
        <v>482</v>
      </c>
      <c r="V35" s="343"/>
      <c r="W35" s="343"/>
      <c r="X35" s="344"/>
      <c r="Y35" s="342" t="s">
        <v>483</v>
      </c>
      <c r="Z35" s="343"/>
      <c r="AA35" s="343"/>
      <c r="AB35" s="344"/>
      <c r="AC35" s="342" t="s">
        <v>484</v>
      </c>
      <c r="AD35" s="343"/>
      <c r="AE35" s="367"/>
      <c r="AG35" s="21"/>
      <c r="AH35" s="21"/>
      <c r="AI35" s="21"/>
      <c r="AJ35" s="21"/>
      <c r="AK35" s="21"/>
      <c r="AL35" s="21"/>
      <c r="AM35" s="21"/>
      <c r="AN35" s="21"/>
      <c r="AO35" s="21"/>
    </row>
    <row r="36" spans="1:41" ht="45" customHeight="1" thickBot="1" x14ac:dyDescent="0.35">
      <c r="A36" s="210"/>
      <c r="B36" s="370"/>
      <c r="C36" s="24" t="s">
        <v>60</v>
      </c>
      <c r="D36" s="25"/>
      <c r="E36" s="25"/>
      <c r="F36" s="25"/>
      <c r="G36" s="26"/>
      <c r="H36" s="26"/>
      <c r="I36" s="26"/>
      <c r="J36" s="26"/>
      <c r="K36" s="26"/>
      <c r="L36" s="26"/>
      <c r="M36" s="26"/>
      <c r="N36" s="26"/>
      <c r="O36" s="26"/>
      <c r="P36" s="73">
        <f>SUM(D36:O36)</f>
        <v>0</v>
      </c>
      <c r="Q36" s="345"/>
      <c r="R36" s="346"/>
      <c r="S36" s="346"/>
      <c r="T36" s="347"/>
      <c r="U36" s="345"/>
      <c r="V36" s="346"/>
      <c r="W36" s="346"/>
      <c r="X36" s="347"/>
      <c r="Y36" s="345"/>
      <c r="Z36" s="346"/>
      <c r="AA36" s="346"/>
      <c r="AB36" s="347"/>
      <c r="AC36" s="345"/>
      <c r="AD36" s="346"/>
      <c r="AE36" s="368"/>
      <c r="AG36" s="21"/>
      <c r="AH36" s="21"/>
      <c r="AI36" s="21"/>
      <c r="AJ36" s="21"/>
      <c r="AK36" s="21"/>
      <c r="AL36" s="21"/>
      <c r="AM36" s="21"/>
      <c r="AN36" s="21"/>
      <c r="AO36" s="21"/>
    </row>
    <row r="37" spans="1:41" customFormat="1" ht="17.25" customHeight="1" thickBot="1" x14ac:dyDescent="0.35"/>
    <row r="38" spans="1:41" ht="45" customHeight="1" thickBot="1" x14ac:dyDescent="0.35">
      <c r="A38" s="217" t="s">
        <v>61</v>
      </c>
      <c r="B38" s="218"/>
      <c r="C38" s="218"/>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9"/>
      <c r="AG38" s="21"/>
      <c r="AH38" s="21"/>
      <c r="AI38" s="21"/>
      <c r="AJ38" s="21"/>
      <c r="AK38" s="21"/>
      <c r="AL38" s="21"/>
      <c r="AM38" s="21"/>
      <c r="AN38" s="21"/>
      <c r="AO38" s="21"/>
    </row>
    <row r="39" spans="1:41" ht="26.1" customHeight="1" x14ac:dyDescent="0.3">
      <c r="A39" s="213" t="s">
        <v>62</v>
      </c>
      <c r="B39" s="215" t="s">
        <v>63</v>
      </c>
      <c r="C39" s="221" t="s">
        <v>64</v>
      </c>
      <c r="D39" s="223" t="s">
        <v>65</v>
      </c>
      <c r="E39" s="224"/>
      <c r="F39" s="224"/>
      <c r="G39" s="224"/>
      <c r="H39" s="224"/>
      <c r="I39" s="224"/>
      <c r="J39" s="224"/>
      <c r="K39" s="224"/>
      <c r="L39" s="224"/>
      <c r="M39" s="224"/>
      <c r="N39" s="224"/>
      <c r="O39" s="224"/>
      <c r="P39" s="225"/>
      <c r="Q39" s="215" t="s">
        <v>66</v>
      </c>
      <c r="R39" s="215"/>
      <c r="S39" s="215"/>
      <c r="T39" s="215"/>
      <c r="U39" s="215"/>
      <c r="V39" s="215"/>
      <c r="W39" s="215"/>
      <c r="X39" s="215"/>
      <c r="Y39" s="215"/>
      <c r="Z39" s="215"/>
      <c r="AA39" s="215"/>
      <c r="AB39" s="215"/>
      <c r="AC39" s="215"/>
      <c r="AD39" s="215"/>
      <c r="AE39" s="237"/>
      <c r="AG39" s="21"/>
      <c r="AH39" s="21"/>
      <c r="AI39" s="21"/>
      <c r="AJ39" s="21"/>
      <c r="AK39" s="21"/>
      <c r="AL39" s="21"/>
      <c r="AM39" s="21"/>
      <c r="AN39" s="21"/>
      <c r="AO39" s="21"/>
    </row>
    <row r="40" spans="1:41" ht="26.1" customHeight="1" x14ac:dyDescent="0.3">
      <c r="A40" s="214"/>
      <c r="B40" s="216"/>
      <c r="C40" s="222"/>
      <c r="D40" s="103" t="s">
        <v>67</v>
      </c>
      <c r="E40" s="103" t="s">
        <v>68</v>
      </c>
      <c r="F40" s="103" t="s">
        <v>69</v>
      </c>
      <c r="G40" s="103" t="s">
        <v>70</v>
      </c>
      <c r="H40" s="103" t="s">
        <v>71</v>
      </c>
      <c r="I40" s="103" t="s">
        <v>72</v>
      </c>
      <c r="J40" s="103" t="s">
        <v>73</v>
      </c>
      <c r="K40" s="103" t="s">
        <v>74</v>
      </c>
      <c r="L40" s="103" t="s">
        <v>75</v>
      </c>
      <c r="M40" s="103" t="s">
        <v>76</v>
      </c>
      <c r="N40" s="103" t="s">
        <v>77</v>
      </c>
      <c r="O40" s="103" t="s">
        <v>78</v>
      </c>
      <c r="P40" s="103" t="s">
        <v>79</v>
      </c>
      <c r="Q40" s="194" t="s">
        <v>80</v>
      </c>
      <c r="R40" s="195"/>
      <c r="S40" s="195"/>
      <c r="T40" s="195"/>
      <c r="U40" s="195"/>
      <c r="V40" s="195"/>
      <c r="W40" s="195"/>
      <c r="X40" s="220"/>
      <c r="Y40" s="194" t="s">
        <v>81</v>
      </c>
      <c r="Z40" s="195"/>
      <c r="AA40" s="195"/>
      <c r="AB40" s="195"/>
      <c r="AC40" s="195"/>
      <c r="AD40" s="195"/>
      <c r="AE40" s="196"/>
      <c r="AG40" s="27"/>
      <c r="AH40" s="27"/>
      <c r="AI40" s="27"/>
      <c r="AJ40" s="27"/>
      <c r="AK40" s="27"/>
      <c r="AL40" s="27"/>
      <c r="AM40" s="27"/>
      <c r="AN40" s="27"/>
      <c r="AO40" s="27"/>
    </row>
    <row r="41" spans="1:41" ht="110.4" customHeight="1" x14ac:dyDescent="0.3">
      <c r="A41" s="203" t="s">
        <v>395</v>
      </c>
      <c r="B41" s="205">
        <v>5</v>
      </c>
      <c r="C41" s="31" t="s">
        <v>59</v>
      </c>
      <c r="D41" s="32">
        <v>0</v>
      </c>
      <c r="E41" s="32">
        <v>0.05</v>
      </c>
      <c r="F41" s="32">
        <v>0.05</v>
      </c>
      <c r="G41" s="32">
        <v>0.25</v>
      </c>
      <c r="H41" s="32">
        <v>0.3</v>
      </c>
      <c r="I41" s="32">
        <v>0.35</v>
      </c>
      <c r="J41" s="32"/>
      <c r="K41" s="32"/>
      <c r="L41" s="32"/>
      <c r="M41" s="32"/>
      <c r="N41" s="32"/>
      <c r="O41" s="32"/>
      <c r="P41" s="115">
        <f>SUM(D41:O41)</f>
        <v>0.99999999999999989</v>
      </c>
      <c r="Q41" s="326" t="s">
        <v>456</v>
      </c>
      <c r="R41" s="327"/>
      <c r="S41" s="327"/>
      <c r="T41" s="327"/>
      <c r="U41" s="327"/>
      <c r="V41" s="327"/>
      <c r="W41" s="327"/>
      <c r="X41" s="328"/>
      <c r="Y41" s="188" t="s">
        <v>447</v>
      </c>
      <c r="Z41" s="189"/>
      <c r="AA41" s="189"/>
      <c r="AB41" s="189"/>
      <c r="AC41" s="189"/>
      <c r="AD41" s="189"/>
      <c r="AE41" s="190"/>
      <c r="AG41" s="27"/>
      <c r="AH41" s="27"/>
      <c r="AI41" s="27"/>
      <c r="AJ41" s="27"/>
      <c r="AK41" s="27"/>
      <c r="AL41" s="27"/>
      <c r="AM41" s="27"/>
      <c r="AN41" s="27"/>
      <c r="AO41" s="27"/>
    </row>
    <row r="42" spans="1:41" ht="110.4" customHeight="1" x14ac:dyDescent="0.3">
      <c r="A42" s="203"/>
      <c r="B42" s="205"/>
      <c r="C42" s="29" t="s">
        <v>60</v>
      </c>
      <c r="D42" s="30">
        <v>0</v>
      </c>
      <c r="E42" s="30"/>
      <c r="F42" s="30"/>
      <c r="G42" s="30"/>
      <c r="H42" s="30"/>
      <c r="I42" s="30"/>
      <c r="J42" s="30"/>
      <c r="K42" s="30"/>
      <c r="L42" s="30"/>
      <c r="M42" s="30"/>
      <c r="N42" s="30"/>
      <c r="O42" s="30"/>
      <c r="P42" s="115">
        <f t="shared" ref="P42" si="0">SUM(D42:O42)</f>
        <v>0</v>
      </c>
      <c r="Q42" s="329"/>
      <c r="R42" s="330"/>
      <c r="S42" s="330"/>
      <c r="T42" s="330"/>
      <c r="U42" s="330"/>
      <c r="V42" s="330"/>
      <c r="W42" s="330"/>
      <c r="X42" s="331"/>
      <c r="Y42" s="191"/>
      <c r="Z42" s="192"/>
      <c r="AA42" s="192"/>
      <c r="AB42" s="192"/>
      <c r="AC42" s="192"/>
      <c r="AD42" s="192"/>
      <c r="AE42" s="193"/>
      <c r="AG42" s="27"/>
      <c r="AH42" s="27"/>
      <c r="AI42" s="27"/>
      <c r="AJ42" s="27"/>
      <c r="AK42" s="27"/>
      <c r="AL42" s="27"/>
      <c r="AM42" s="27"/>
      <c r="AN42" s="27"/>
      <c r="AO42" s="27"/>
    </row>
    <row r="43" spans="1:41" ht="110.4" customHeight="1" x14ac:dyDescent="0.3">
      <c r="A43" s="203" t="s">
        <v>396</v>
      </c>
      <c r="B43" s="205">
        <v>5</v>
      </c>
      <c r="C43" s="31" t="s">
        <v>59</v>
      </c>
      <c r="D43" s="32">
        <v>0.01</v>
      </c>
      <c r="E43" s="32">
        <v>0.05</v>
      </c>
      <c r="F43" s="32">
        <v>0.05</v>
      </c>
      <c r="G43" s="32">
        <v>0.25</v>
      </c>
      <c r="H43" s="32">
        <v>0.28999999999999998</v>
      </c>
      <c r="I43" s="32">
        <v>0.35</v>
      </c>
      <c r="J43" s="32"/>
      <c r="K43" s="32"/>
      <c r="L43" s="32"/>
      <c r="M43" s="32"/>
      <c r="N43" s="32"/>
      <c r="O43" s="32"/>
      <c r="P43" s="115">
        <f>SUM(D43:O43)</f>
        <v>0.99999999999999989</v>
      </c>
      <c r="Q43" s="326" t="s">
        <v>485</v>
      </c>
      <c r="R43" s="327"/>
      <c r="S43" s="327"/>
      <c r="T43" s="327"/>
      <c r="U43" s="327"/>
      <c r="V43" s="327"/>
      <c r="W43" s="327"/>
      <c r="X43" s="328"/>
      <c r="Y43" s="197" t="s">
        <v>486</v>
      </c>
      <c r="Z43" s="198"/>
      <c r="AA43" s="198"/>
      <c r="AB43" s="198"/>
      <c r="AC43" s="198"/>
      <c r="AD43" s="198"/>
      <c r="AE43" s="199"/>
      <c r="AG43" s="27"/>
      <c r="AH43" s="27"/>
      <c r="AI43" s="27"/>
      <c r="AJ43" s="27"/>
      <c r="AK43" s="27"/>
      <c r="AL43" s="27"/>
      <c r="AM43" s="27"/>
      <c r="AN43" s="27"/>
      <c r="AO43" s="27"/>
    </row>
    <row r="44" spans="1:41" ht="110.4" customHeight="1" x14ac:dyDescent="0.3">
      <c r="A44" s="203"/>
      <c r="B44" s="205"/>
      <c r="C44" s="29" t="s">
        <v>60</v>
      </c>
      <c r="D44" s="30">
        <v>0.01</v>
      </c>
      <c r="E44" s="30"/>
      <c r="F44" s="30"/>
      <c r="G44" s="30"/>
      <c r="H44" s="30"/>
      <c r="I44" s="30"/>
      <c r="J44" s="30"/>
      <c r="K44" s="30"/>
      <c r="L44" s="30"/>
      <c r="M44" s="30"/>
      <c r="N44" s="30"/>
      <c r="O44" s="30"/>
      <c r="P44" s="115">
        <f t="shared" ref="P44" si="1">SUM(D44:O44)</f>
        <v>0.01</v>
      </c>
      <c r="Q44" s="329"/>
      <c r="R44" s="330"/>
      <c r="S44" s="330"/>
      <c r="T44" s="330"/>
      <c r="U44" s="330"/>
      <c r="V44" s="330"/>
      <c r="W44" s="330"/>
      <c r="X44" s="331"/>
      <c r="Y44" s="200"/>
      <c r="Z44" s="201"/>
      <c r="AA44" s="201"/>
      <c r="AB44" s="201"/>
      <c r="AC44" s="201"/>
      <c r="AD44" s="201"/>
      <c r="AE44" s="202"/>
      <c r="AG44" s="27"/>
      <c r="AH44" s="27"/>
      <c r="AI44" s="27"/>
      <c r="AJ44" s="27"/>
      <c r="AK44" s="27"/>
      <c r="AL44" s="27"/>
      <c r="AM44" s="27"/>
      <c r="AN44" s="27"/>
      <c r="AO44" s="27"/>
    </row>
    <row r="45" spans="1:41" x14ac:dyDescent="0.3">
      <c r="A45" s="2" t="s">
        <v>82</v>
      </c>
    </row>
  </sheetData>
  <mergeCells count="75">
    <mergeCell ref="A1:A4"/>
    <mergeCell ref="B1:AA1"/>
    <mergeCell ref="AB1:AE1"/>
    <mergeCell ref="B2:AA2"/>
    <mergeCell ref="AB2:AE2"/>
    <mergeCell ref="B3:AA4"/>
    <mergeCell ref="AB3:AE3"/>
    <mergeCell ref="AB4:AE4"/>
    <mergeCell ref="A11:B13"/>
    <mergeCell ref="C11:AE13"/>
    <mergeCell ref="A7:B9"/>
    <mergeCell ref="C7:C9"/>
    <mergeCell ref="D7:H9"/>
    <mergeCell ref="I7:J9"/>
    <mergeCell ref="K7:L9"/>
    <mergeCell ref="M7:N7"/>
    <mergeCell ref="AA15:AE15"/>
    <mergeCell ref="O7:P7"/>
    <mergeCell ref="M8:N8"/>
    <mergeCell ref="O8:P8"/>
    <mergeCell ref="M9:N9"/>
    <mergeCell ref="O9:P9"/>
    <mergeCell ref="A15:B15"/>
    <mergeCell ref="C15:K15"/>
    <mergeCell ref="L15:Q15"/>
    <mergeCell ref="R15:X15"/>
    <mergeCell ref="Y15:Z15"/>
    <mergeCell ref="C16:AB16"/>
    <mergeCell ref="A17:B17"/>
    <mergeCell ref="C17:AE17"/>
    <mergeCell ref="A19:AE19"/>
    <mergeCell ref="B20:O20"/>
    <mergeCell ref="P20:AE20"/>
    <mergeCell ref="A27:AE27"/>
    <mergeCell ref="A28:A29"/>
    <mergeCell ref="B28:C29"/>
    <mergeCell ref="D28:O28"/>
    <mergeCell ref="P28:P29"/>
    <mergeCell ref="Q28:X29"/>
    <mergeCell ref="Y28:AE29"/>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A41:A42"/>
    <mergeCell ref="B41:B42"/>
    <mergeCell ref="Q41:X42"/>
    <mergeCell ref="Y41:AE42"/>
    <mergeCell ref="A43:A44"/>
    <mergeCell ref="B43:B44"/>
    <mergeCell ref="Q43:X44"/>
    <mergeCell ref="Y43:AE44"/>
  </mergeCells>
  <dataValidations count="3">
    <dataValidation type="list" allowBlank="1" showInputMessage="1" showErrorMessage="1" sqref="C7:C9" xr:uid="{AE79A69D-BD53-4835-92CE-C1A4F121DADB}">
      <formula1>$B$21:$M$21</formula1>
    </dataValidation>
    <dataValidation type="textLength" operator="lessThanOrEqual" allowBlank="1" showInputMessage="1" showErrorMessage="1" errorTitle="Máximo 2.000 caracteres" error="Máximo 2.000 caracteres" promptTitle="2.000 caracteres" sqref="Q30:Q31" xr:uid="{D9721E39-3649-4080-A7BC-47656CE8E607}">
      <formula1>2000</formula1>
    </dataValidation>
    <dataValidation type="textLength" operator="lessThanOrEqual" allowBlank="1" showInputMessage="1" showErrorMessage="1" errorTitle="Máximo 2.000 caracteres" error="Máximo 2.000 caracteres" sqref="Y35 U35 AC35 Q35 Q43 Q41" xr:uid="{2D4700FA-18D4-4700-9795-87BE5BDC88E1}">
      <formula1>2000</formula1>
    </dataValidation>
  </dataValidations>
  <hyperlinks>
    <hyperlink ref="Y43" r:id="rId1" xr:uid="{88BF8310-7BFF-4CCB-BFB5-C2B957B51D49}"/>
  </hyperlinks>
  <pageMargins left="0.25" right="0.25" top="0.75" bottom="0.75" header="0.3" footer="0.3"/>
  <pageSetup scale="22" orientation="landscape"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1:XFD23"/>
  <sheetViews>
    <sheetView tabSelected="1" topLeftCell="S1" zoomScale="61" zoomScaleNormal="61" workbookViewId="0">
      <selection activeCell="G8" sqref="G8"/>
    </sheetView>
  </sheetViews>
  <sheetFormatPr baseColWidth="10" defaultColWidth="10.88671875" defaultRowHeight="13.8" x14ac:dyDescent="0.3"/>
  <cols>
    <col min="1" max="1" width="15" style="34" customWidth="1"/>
    <col min="2" max="2" width="8.33203125" style="34" customWidth="1"/>
    <col min="3" max="3" width="11.44140625" style="34" customWidth="1"/>
    <col min="4" max="4" width="23.5546875" style="34" customWidth="1"/>
    <col min="5" max="5" width="15.88671875" style="34" customWidth="1"/>
    <col min="6" max="8" width="29.33203125" style="34" customWidth="1"/>
    <col min="9" max="9" width="20.5546875" style="34" customWidth="1"/>
    <col min="10" max="10" width="18.88671875" style="158" customWidth="1"/>
    <col min="11" max="11" width="15.33203125" style="34" customWidth="1"/>
    <col min="12" max="13" width="21.109375" style="34" customWidth="1"/>
    <col min="14" max="18" width="8.6640625" style="34" customWidth="1"/>
    <col min="19" max="19" width="22.33203125" style="34" customWidth="1"/>
    <col min="20" max="20" width="22.44140625" style="34" customWidth="1"/>
    <col min="21" max="31" width="7.44140625" style="34" customWidth="1"/>
    <col min="32" max="32" width="5.88671875" style="34" customWidth="1"/>
    <col min="33" max="43" width="8.109375" style="34" customWidth="1"/>
    <col min="44" max="44" width="5.88671875" style="34" customWidth="1"/>
    <col min="45" max="45" width="17.109375" style="34" customWidth="1"/>
    <col min="46" max="46" width="15.88671875" style="100" customWidth="1"/>
    <col min="47" max="49" width="20.33203125" style="34" customWidth="1"/>
    <col min="50" max="51" width="24.44140625" style="34" customWidth="1"/>
    <col min="52" max="16382" width="10.88671875" style="34"/>
    <col min="16383" max="16383" width="9" style="34" customWidth="1"/>
    <col min="16384" max="16384" width="10.88671875" style="34"/>
  </cols>
  <sheetData>
    <row r="1" spans="1:51 16384:16384" ht="15.9" customHeight="1" x14ac:dyDescent="0.3">
      <c r="A1" s="419" t="s">
        <v>0</v>
      </c>
      <c r="B1" s="420"/>
      <c r="C1" s="420"/>
      <c r="D1" s="420"/>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c r="AE1" s="420"/>
      <c r="AF1" s="420"/>
      <c r="AG1" s="420"/>
      <c r="AH1" s="420"/>
      <c r="AI1" s="420"/>
      <c r="AJ1" s="420"/>
      <c r="AK1" s="420"/>
      <c r="AL1" s="420"/>
      <c r="AM1" s="420"/>
      <c r="AN1" s="420"/>
      <c r="AO1" s="420"/>
      <c r="AP1" s="420"/>
      <c r="AQ1" s="420"/>
      <c r="AR1" s="420"/>
      <c r="AS1" s="420"/>
      <c r="AT1" s="420"/>
      <c r="AU1" s="420"/>
      <c r="AV1" s="420"/>
      <c r="AW1" s="421"/>
      <c r="AX1" s="414" t="s">
        <v>1</v>
      </c>
      <c r="AY1" s="415"/>
    </row>
    <row r="2" spans="1:51 16384:16384" ht="15.9" customHeight="1" x14ac:dyDescent="0.3">
      <c r="A2" s="422" t="s">
        <v>2</v>
      </c>
      <c r="B2" s="423"/>
      <c r="C2" s="423"/>
      <c r="D2" s="423"/>
      <c r="E2" s="423"/>
      <c r="F2" s="423"/>
      <c r="G2" s="423"/>
      <c r="H2" s="423"/>
      <c r="I2" s="423"/>
      <c r="J2" s="423"/>
      <c r="K2" s="423"/>
      <c r="L2" s="423"/>
      <c r="M2" s="423"/>
      <c r="N2" s="423"/>
      <c r="O2" s="423"/>
      <c r="P2" s="423"/>
      <c r="Q2" s="423"/>
      <c r="R2" s="423"/>
      <c r="S2" s="423"/>
      <c r="T2" s="423"/>
      <c r="U2" s="423"/>
      <c r="V2" s="423"/>
      <c r="W2" s="423"/>
      <c r="X2" s="423"/>
      <c r="Y2" s="423"/>
      <c r="Z2" s="423"/>
      <c r="AA2" s="423"/>
      <c r="AB2" s="423"/>
      <c r="AC2" s="423"/>
      <c r="AD2" s="423"/>
      <c r="AE2" s="423"/>
      <c r="AF2" s="423"/>
      <c r="AG2" s="423"/>
      <c r="AH2" s="423"/>
      <c r="AI2" s="423"/>
      <c r="AJ2" s="423"/>
      <c r="AK2" s="423"/>
      <c r="AL2" s="423"/>
      <c r="AM2" s="423"/>
      <c r="AN2" s="423"/>
      <c r="AO2" s="423"/>
      <c r="AP2" s="423"/>
      <c r="AQ2" s="423"/>
      <c r="AR2" s="423"/>
      <c r="AS2" s="423"/>
      <c r="AT2" s="423"/>
      <c r="AU2" s="423"/>
      <c r="AV2" s="423"/>
      <c r="AW2" s="424"/>
      <c r="AX2" s="416" t="s">
        <v>329</v>
      </c>
      <c r="AY2" s="417"/>
    </row>
    <row r="3" spans="1:51 16384:16384" ht="15" customHeight="1" x14ac:dyDescent="0.3">
      <c r="A3" s="425" t="s">
        <v>83</v>
      </c>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c r="AK3" s="426"/>
      <c r="AL3" s="426"/>
      <c r="AM3" s="426"/>
      <c r="AN3" s="426"/>
      <c r="AO3" s="426"/>
      <c r="AP3" s="426"/>
      <c r="AQ3" s="426"/>
      <c r="AR3" s="426"/>
      <c r="AS3" s="426"/>
      <c r="AT3" s="426"/>
      <c r="AU3" s="426"/>
      <c r="AV3" s="426"/>
      <c r="AW3" s="427"/>
      <c r="AX3" s="416" t="s">
        <v>352</v>
      </c>
      <c r="AY3" s="417"/>
    </row>
    <row r="4" spans="1:51 16384:16384" ht="15.9" customHeight="1" x14ac:dyDescent="0.3">
      <c r="A4" s="419"/>
      <c r="B4" s="420"/>
      <c r="C4" s="420"/>
      <c r="D4" s="420"/>
      <c r="E4" s="420"/>
      <c r="F4" s="420"/>
      <c r="G4" s="420"/>
      <c r="H4" s="420"/>
      <c r="I4" s="420"/>
      <c r="J4" s="420"/>
      <c r="K4" s="420"/>
      <c r="L4" s="420"/>
      <c r="M4" s="420"/>
      <c r="N4" s="420"/>
      <c r="O4" s="420"/>
      <c r="P4" s="420"/>
      <c r="Q4" s="420"/>
      <c r="R4" s="420"/>
      <c r="S4" s="420"/>
      <c r="T4" s="420"/>
      <c r="U4" s="420"/>
      <c r="V4" s="420"/>
      <c r="W4" s="420"/>
      <c r="X4" s="420"/>
      <c r="Y4" s="420"/>
      <c r="Z4" s="420"/>
      <c r="AA4" s="420"/>
      <c r="AB4" s="420"/>
      <c r="AC4" s="420"/>
      <c r="AD4" s="420"/>
      <c r="AE4" s="420"/>
      <c r="AF4" s="420"/>
      <c r="AG4" s="420"/>
      <c r="AH4" s="420"/>
      <c r="AI4" s="420"/>
      <c r="AJ4" s="420"/>
      <c r="AK4" s="420"/>
      <c r="AL4" s="420"/>
      <c r="AM4" s="420"/>
      <c r="AN4" s="420"/>
      <c r="AO4" s="420"/>
      <c r="AP4" s="420"/>
      <c r="AQ4" s="420"/>
      <c r="AR4" s="420"/>
      <c r="AS4" s="420"/>
      <c r="AT4" s="420"/>
      <c r="AU4" s="420"/>
      <c r="AV4" s="420"/>
      <c r="AW4" s="421"/>
      <c r="AX4" s="418" t="s">
        <v>84</v>
      </c>
      <c r="AY4" s="418"/>
    </row>
    <row r="5" spans="1:51 16384:16384" ht="15" customHeight="1" x14ac:dyDescent="0.3">
      <c r="A5" s="442" t="s">
        <v>85</v>
      </c>
      <c r="B5" s="443"/>
      <c r="C5" s="443"/>
      <c r="D5" s="443"/>
      <c r="E5" s="443"/>
      <c r="F5" s="443"/>
      <c r="G5" s="443"/>
      <c r="H5" s="443"/>
      <c r="I5" s="443"/>
      <c r="J5" s="443"/>
      <c r="K5" s="443"/>
      <c r="L5" s="443"/>
      <c r="M5" s="443"/>
      <c r="N5" s="443"/>
      <c r="O5" s="443"/>
      <c r="P5" s="443"/>
      <c r="Q5" s="443"/>
      <c r="R5" s="443"/>
      <c r="S5" s="443"/>
      <c r="T5" s="443"/>
      <c r="U5" s="443"/>
      <c r="V5" s="443"/>
      <c r="W5" s="443"/>
      <c r="X5" s="443"/>
      <c r="Y5" s="443"/>
      <c r="Z5" s="443"/>
      <c r="AA5" s="443"/>
      <c r="AB5" s="443"/>
      <c r="AC5" s="443"/>
      <c r="AD5" s="443"/>
      <c r="AE5" s="443"/>
      <c r="AF5" s="447"/>
      <c r="AG5" s="448" t="s">
        <v>10</v>
      </c>
      <c r="AH5" s="449"/>
      <c r="AI5" s="449"/>
      <c r="AJ5" s="449"/>
      <c r="AK5" s="449"/>
      <c r="AL5" s="449"/>
      <c r="AM5" s="449"/>
      <c r="AN5" s="449"/>
      <c r="AO5" s="449"/>
      <c r="AP5" s="449"/>
      <c r="AQ5" s="449"/>
      <c r="AR5" s="449"/>
      <c r="AS5" s="449"/>
      <c r="AT5" s="438"/>
      <c r="AU5" s="433" t="s">
        <v>86</v>
      </c>
      <c r="AV5" s="433" t="s">
        <v>87</v>
      </c>
      <c r="AW5" s="433" t="s">
        <v>88</v>
      </c>
      <c r="AX5" s="433" t="s">
        <v>89</v>
      </c>
      <c r="AY5" s="433" t="s">
        <v>90</v>
      </c>
    </row>
    <row r="6" spans="1:51 16384:16384" ht="15" customHeight="1" x14ac:dyDescent="0.3">
      <c r="A6" s="458" t="s">
        <v>6</v>
      </c>
      <c r="B6" s="431">
        <v>45328</v>
      </c>
      <c r="C6" s="432"/>
      <c r="D6" s="438"/>
      <c r="E6" s="441" t="s">
        <v>8</v>
      </c>
      <c r="F6" s="441"/>
      <c r="G6" s="150"/>
      <c r="H6" s="129"/>
      <c r="I6" s="448"/>
      <c r="J6" s="449"/>
      <c r="K6" s="449"/>
      <c r="L6" s="449"/>
      <c r="M6" s="449"/>
      <c r="N6" s="449"/>
      <c r="O6" s="449"/>
      <c r="P6" s="449"/>
      <c r="Q6" s="449"/>
      <c r="R6" s="449"/>
      <c r="S6" s="449"/>
      <c r="T6" s="449"/>
      <c r="U6" s="35"/>
      <c r="V6" s="35"/>
      <c r="W6" s="35"/>
      <c r="X6" s="35"/>
      <c r="Y6" s="35"/>
      <c r="Z6" s="35"/>
      <c r="AA6" s="35"/>
      <c r="AB6" s="35"/>
      <c r="AC6" s="35"/>
      <c r="AD6" s="35"/>
      <c r="AE6" s="35"/>
      <c r="AF6" s="36"/>
      <c r="AG6" s="450"/>
      <c r="AH6" s="451"/>
      <c r="AI6" s="451"/>
      <c r="AJ6" s="451"/>
      <c r="AK6" s="451"/>
      <c r="AL6" s="451"/>
      <c r="AM6" s="451"/>
      <c r="AN6" s="451"/>
      <c r="AO6" s="451"/>
      <c r="AP6" s="451"/>
      <c r="AQ6" s="451"/>
      <c r="AR6" s="451"/>
      <c r="AS6" s="451"/>
      <c r="AT6" s="439"/>
      <c r="AU6" s="457"/>
      <c r="AV6" s="457"/>
      <c r="AW6" s="457"/>
      <c r="AX6" s="457"/>
      <c r="AY6" s="457"/>
    </row>
    <row r="7" spans="1:51 16384:16384" ht="15" customHeight="1" x14ac:dyDescent="0.3">
      <c r="A7" s="458"/>
      <c r="B7" s="432"/>
      <c r="C7" s="432"/>
      <c r="D7" s="439"/>
      <c r="E7" s="441" t="s">
        <v>9</v>
      </c>
      <c r="F7" s="441"/>
      <c r="G7" s="42"/>
      <c r="H7" s="130"/>
      <c r="I7" s="450"/>
      <c r="J7" s="451"/>
      <c r="K7" s="451"/>
      <c r="L7" s="451"/>
      <c r="M7" s="451"/>
      <c r="N7" s="451"/>
      <c r="O7" s="451"/>
      <c r="P7" s="451"/>
      <c r="Q7" s="451"/>
      <c r="R7" s="451"/>
      <c r="S7" s="451"/>
      <c r="T7" s="451"/>
      <c r="U7" s="37"/>
      <c r="V7" s="37"/>
      <c r="W7" s="37"/>
      <c r="X7" s="37"/>
      <c r="Y7" s="37"/>
      <c r="Z7" s="37"/>
      <c r="AA7" s="37"/>
      <c r="AB7" s="37"/>
      <c r="AC7" s="37"/>
      <c r="AD7" s="37"/>
      <c r="AE7" s="37"/>
      <c r="AF7" s="38"/>
      <c r="AG7" s="450"/>
      <c r="AH7" s="451"/>
      <c r="AI7" s="451"/>
      <c r="AJ7" s="451"/>
      <c r="AK7" s="451"/>
      <c r="AL7" s="451"/>
      <c r="AM7" s="451"/>
      <c r="AN7" s="451"/>
      <c r="AO7" s="451"/>
      <c r="AP7" s="451"/>
      <c r="AQ7" s="451"/>
      <c r="AR7" s="451"/>
      <c r="AS7" s="451"/>
      <c r="AT7" s="439"/>
      <c r="AU7" s="457"/>
      <c r="AV7" s="457"/>
      <c r="AW7" s="457"/>
      <c r="AX7" s="457"/>
      <c r="AY7" s="457"/>
    </row>
    <row r="8" spans="1:51 16384:16384" ht="15" customHeight="1" x14ac:dyDescent="0.3">
      <c r="A8" s="458"/>
      <c r="B8" s="432"/>
      <c r="C8" s="432"/>
      <c r="D8" s="440"/>
      <c r="E8" s="441" t="s">
        <v>10</v>
      </c>
      <c r="F8" s="441"/>
      <c r="G8" s="150" t="s">
        <v>354</v>
      </c>
      <c r="H8" s="131"/>
      <c r="I8" s="452"/>
      <c r="J8" s="453"/>
      <c r="K8" s="453"/>
      <c r="L8" s="453"/>
      <c r="M8" s="453"/>
      <c r="N8" s="453"/>
      <c r="O8" s="453"/>
      <c r="P8" s="453"/>
      <c r="Q8" s="453"/>
      <c r="R8" s="453"/>
      <c r="S8" s="453"/>
      <c r="T8" s="453"/>
      <c r="U8" s="39"/>
      <c r="V8" s="39"/>
      <c r="W8" s="39"/>
      <c r="X8" s="39"/>
      <c r="Y8" s="39"/>
      <c r="Z8" s="39"/>
      <c r="AA8" s="39"/>
      <c r="AB8" s="39"/>
      <c r="AC8" s="39"/>
      <c r="AD8" s="39"/>
      <c r="AE8" s="39"/>
      <c r="AF8" s="40"/>
      <c r="AG8" s="450"/>
      <c r="AH8" s="451"/>
      <c r="AI8" s="451"/>
      <c r="AJ8" s="451"/>
      <c r="AK8" s="451"/>
      <c r="AL8" s="451"/>
      <c r="AM8" s="451"/>
      <c r="AN8" s="451"/>
      <c r="AO8" s="451"/>
      <c r="AP8" s="451"/>
      <c r="AQ8" s="451"/>
      <c r="AR8" s="451"/>
      <c r="AS8" s="451"/>
      <c r="AT8" s="439"/>
      <c r="AU8" s="457"/>
      <c r="AV8" s="457"/>
      <c r="AW8" s="457"/>
      <c r="AX8" s="457"/>
      <c r="AY8" s="457"/>
    </row>
    <row r="9" spans="1:51 16384:16384" ht="15" customHeight="1" x14ac:dyDescent="0.3">
      <c r="A9" s="442" t="s">
        <v>91</v>
      </c>
      <c r="B9" s="443"/>
      <c r="C9" s="443"/>
      <c r="D9" s="443"/>
      <c r="E9" s="444"/>
      <c r="F9" s="444"/>
      <c r="G9" s="444"/>
      <c r="H9" s="444"/>
      <c r="I9" s="444"/>
      <c r="J9" s="444"/>
      <c r="K9" s="444"/>
      <c r="L9" s="444"/>
      <c r="M9" s="444"/>
      <c r="N9" s="444"/>
      <c r="O9" s="444"/>
      <c r="P9" s="444"/>
      <c r="Q9" s="444"/>
      <c r="R9" s="444"/>
      <c r="S9" s="444"/>
      <c r="T9" s="444"/>
      <c r="U9" s="444"/>
      <c r="V9" s="444"/>
      <c r="W9" s="444"/>
      <c r="X9" s="444"/>
      <c r="Y9" s="444"/>
      <c r="Z9" s="444"/>
      <c r="AA9" s="444"/>
      <c r="AB9" s="444"/>
      <c r="AC9" s="444"/>
      <c r="AD9" s="444"/>
      <c r="AE9" s="444"/>
      <c r="AF9" s="444"/>
      <c r="AG9" s="450"/>
      <c r="AH9" s="451"/>
      <c r="AI9" s="451"/>
      <c r="AJ9" s="451"/>
      <c r="AK9" s="451"/>
      <c r="AL9" s="451"/>
      <c r="AM9" s="451"/>
      <c r="AN9" s="451"/>
      <c r="AO9" s="451"/>
      <c r="AP9" s="451"/>
      <c r="AQ9" s="451"/>
      <c r="AR9" s="451"/>
      <c r="AS9" s="451"/>
      <c r="AT9" s="439"/>
      <c r="AU9" s="457"/>
      <c r="AV9" s="457"/>
      <c r="AW9" s="457"/>
      <c r="AX9" s="457"/>
      <c r="AY9" s="457"/>
    </row>
    <row r="10" spans="1:51 16384:16384" ht="15" customHeight="1" x14ac:dyDescent="0.3">
      <c r="A10" s="442" t="s">
        <v>92</v>
      </c>
      <c r="B10" s="443"/>
      <c r="C10" s="443"/>
      <c r="D10" s="443"/>
      <c r="E10" s="444"/>
      <c r="F10" s="444"/>
      <c r="G10" s="444"/>
      <c r="H10" s="444"/>
      <c r="I10" s="444"/>
      <c r="J10" s="444"/>
      <c r="K10" s="444"/>
      <c r="L10" s="444"/>
      <c r="M10" s="444"/>
      <c r="N10" s="444"/>
      <c r="O10" s="444"/>
      <c r="P10" s="444"/>
      <c r="Q10" s="444"/>
      <c r="R10" s="444"/>
      <c r="S10" s="444"/>
      <c r="T10" s="444"/>
      <c r="U10" s="444"/>
      <c r="V10" s="444"/>
      <c r="W10" s="444"/>
      <c r="X10" s="444"/>
      <c r="Y10" s="444"/>
      <c r="Z10" s="444"/>
      <c r="AA10" s="444"/>
      <c r="AB10" s="444"/>
      <c r="AC10" s="444"/>
      <c r="AD10" s="444"/>
      <c r="AE10" s="444"/>
      <c r="AF10" s="444"/>
      <c r="AG10" s="452"/>
      <c r="AH10" s="453"/>
      <c r="AI10" s="453"/>
      <c r="AJ10" s="453"/>
      <c r="AK10" s="453"/>
      <c r="AL10" s="453"/>
      <c r="AM10" s="453"/>
      <c r="AN10" s="453"/>
      <c r="AO10" s="453"/>
      <c r="AP10" s="453"/>
      <c r="AQ10" s="453"/>
      <c r="AR10" s="453"/>
      <c r="AS10" s="453"/>
      <c r="AT10" s="440"/>
      <c r="AU10" s="457"/>
      <c r="AV10" s="457"/>
      <c r="AW10" s="457"/>
      <c r="AX10" s="457"/>
      <c r="AY10" s="457"/>
    </row>
    <row r="11" spans="1:51 16384:16384" ht="39.9" customHeight="1" x14ac:dyDescent="0.3">
      <c r="A11" s="435" t="s">
        <v>93</v>
      </c>
      <c r="B11" s="436"/>
      <c r="C11" s="436"/>
      <c r="D11" s="436"/>
      <c r="E11" s="437"/>
      <c r="F11" s="433" t="s">
        <v>94</v>
      </c>
      <c r="G11" s="433" t="s">
        <v>330</v>
      </c>
      <c r="H11" s="433" t="s">
        <v>95</v>
      </c>
      <c r="I11" s="433" t="s">
        <v>96</v>
      </c>
      <c r="J11" s="445" t="s">
        <v>331</v>
      </c>
      <c r="K11" s="433" t="s">
        <v>174</v>
      </c>
      <c r="L11" s="433" t="s">
        <v>97</v>
      </c>
      <c r="M11" s="433" t="s">
        <v>98</v>
      </c>
      <c r="N11" s="435" t="s">
        <v>99</v>
      </c>
      <c r="O11" s="436"/>
      <c r="P11" s="436"/>
      <c r="Q11" s="436"/>
      <c r="R11" s="437"/>
      <c r="S11" s="433" t="s">
        <v>100</v>
      </c>
      <c r="T11" s="433" t="s">
        <v>101</v>
      </c>
      <c r="U11" s="442" t="s">
        <v>102</v>
      </c>
      <c r="V11" s="443"/>
      <c r="W11" s="443"/>
      <c r="X11" s="443"/>
      <c r="Y11" s="443"/>
      <c r="Z11" s="443"/>
      <c r="AA11" s="443"/>
      <c r="AB11" s="443"/>
      <c r="AC11" s="443"/>
      <c r="AD11" s="443"/>
      <c r="AE11" s="443"/>
      <c r="AF11" s="447"/>
      <c r="AG11" s="442" t="s">
        <v>103</v>
      </c>
      <c r="AH11" s="443"/>
      <c r="AI11" s="443"/>
      <c r="AJ11" s="443"/>
      <c r="AK11" s="443"/>
      <c r="AL11" s="443"/>
      <c r="AM11" s="443"/>
      <c r="AN11" s="443"/>
      <c r="AO11" s="443"/>
      <c r="AP11" s="443"/>
      <c r="AQ11" s="443"/>
      <c r="AR11" s="447"/>
      <c r="AS11" s="435" t="s">
        <v>32</v>
      </c>
      <c r="AT11" s="437"/>
      <c r="AU11" s="457"/>
      <c r="AV11" s="457"/>
      <c r="AW11" s="457"/>
      <c r="AX11" s="457"/>
      <c r="AY11" s="457"/>
    </row>
    <row r="12" spans="1:51 16384:16384" ht="27.6" x14ac:dyDescent="0.3">
      <c r="A12" s="41" t="s">
        <v>104</v>
      </c>
      <c r="B12" s="41" t="s">
        <v>105</v>
      </c>
      <c r="C12" s="41" t="s">
        <v>106</v>
      </c>
      <c r="D12" s="41" t="s">
        <v>107</v>
      </c>
      <c r="E12" s="41" t="s">
        <v>108</v>
      </c>
      <c r="F12" s="434"/>
      <c r="G12" s="434"/>
      <c r="H12" s="434"/>
      <c r="I12" s="434"/>
      <c r="J12" s="446"/>
      <c r="K12" s="434"/>
      <c r="L12" s="434"/>
      <c r="M12" s="434"/>
      <c r="N12" s="41">
        <v>2020</v>
      </c>
      <c r="O12" s="41">
        <v>2021</v>
      </c>
      <c r="P12" s="41">
        <v>2022</v>
      </c>
      <c r="Q12" s="41">
        <v>2023</v>
      </c>
      <c r="R12" s="41">
        <v>2024</v>
      </c>
      <c r="S12" s="434"/>
      <c r="T12" s="434"/>
      <c r="U12" s="46" t="s">
        <v>20</v>
      </c>
      <c r="V12" s="46" t="s">
        <v>21</v>
      </c>
      <c r="W12" s="46" t="s">
        <v>22</v>
      </c>
      <c r="X12" s="46" t="s">
        <v>23</v>
      </c>
      <c r="Y12" s="46" t="s">
        <v>24</v>
      </c>
      <c r="Z12" s="46" t="s">
        <v>25</v>
      </c>
      <c r="AA12" s="46" t="s">
        <v>26</v>
      </c>
      <c r="AB12" s="46" t="s">
        <v>27</v>
      </c>
      <c r="AC12" s="46" t="s">
        <v>28</v>
      </c>
      <c r="AD12" s="46" t="s">
        <v>29</v>
      </c>
      <c r="AE12" s="46" t="s">
        <v>30</v>
      </c>
      <c r="AF12" s="46" t="s">
        <v>31</v>
      </c>
      <c r="AG12" s="46" t="s">
        <v>20</v>
      </c>
      <c r="AH12" s="46" t="s">
        <v>21</v>
      </c>
      <c r="AI12" s="46" t="s">
        <v>22</v>
      </c>
      <c r="AJ12" s="46" t="s">
        <v>23</v>
      </c>
      <c r="AK12" s="46" t="s">
        <v>24</v>
      </c>
      <c r="AL12" s="46" t="s">
        <v>25</v>
      </c>
      <c r="AM12" s="46" t="s">
        <v>26</v>
      </c>
      <c r="AN12" s="46" t="s">
        <v>27</v>
      </c>
      <c r="AO12" s="46" t="s">
        <v>28</v>
      </c>
      <c r="AP12" s="46" t="s">
        <v>29</v>
      </c>
      <c r="AQ12" s="46" t="s">
        <v>30</v>
      </c>
      <c r="AR12" s="46" t="s">
        <v>31</v>
      </c>
      <c r="AS12" s="41" t="s">
        <v>109</v>
      </c>
      <c r="AT12" s="99" t="s">
        <v>110</v>
      </c>
      <c r="AU12" s="434"/>
      <c r="AV12" s="434"/>
      <c r="AW12" s="434"/>
      <c r="AX12" s="434"/>
      <c r="AY12" s="434"/>
    </row>
    <row r="13" spans="1:51 16384:16384" ht="138" x14ac:dyDescent="0.3">
      <c r="A13" s="170">
        <v>37</v>
      </c>
      <c r="B13" s="42" t="s">
        <v>399</v>
      </c>
      <c r="C13" s="42" t="s">
        <v>399</v>
      </c>
      <c r="D13" s="42" t="s">
        <v>399</v>
      </c>
      <c r="E13" s="42" t="s">
        <v>399</v>
      </c>
      <c r="F13" s="43" t="s">
        <v>401</v>
      </c>
      <c r="G13" s="43" t="s">
        <v>407</v>
      </c>
      <c r="H13" s="43" t="s">
        <v>408</v>
      </c>
      <c r="I13" s="43" t="s">
        <v>348</v>
      </c>
      <c r="J13" s="165">
        <v>15</v>
      </c>
      <c r="K13" s="43" t="s">
        <v>346</v>
      </c>
      <c r="L13" s="43" t="s">
        <v>421</v>
      </c>
      <c r="M13" s="43" t="s">
        <v>428</v>
      </c>
      <c r="N13" s="160">
        <v>15</v>
      </c>
      <c r="O13" s="160">
        <v>15</v>
      </c>
      <c r="P13" s="160">
        <v>15</v>
      </c>
      <c r="Q13" s="160">
        <v>15</v>
      </c>
      <c r="R13" s="171">
        <v>4</v>
      </c>
      <c r="S13" s="171" t="s">
        <v>432</v>
      </c>
      <c r="T13" s="167" t="s">
        <v>433</v>
      </c>
      <c r="U13" s="161">
        <v>0</v>
      </c>
      <c r="V13" s="161">
        <v>0</v>
      </c>
      <c r="W13" s="161">
        <v>1</v>
      </c>
      <c r="X13" s="161">
        <v>1</v>
      </c>
      <c r="Y13" s="161">
        <v>1</v>
      </c>
      <c r="Z13" s="161">
        <v>1</v>
      </c>
      <c r="AA13" s="44"/>
      <c r="AB13" s="44"/>
      <c r="AC13" s="44"/>
      <c r="AD13" s="44"/>
      <c r="AE13" s="44"/>
      <c r="AF13" s="44"/>
      <c r="AG13" s="172">
        <v>0</v>
      </c>
      <c r="AH13" s="172"/>
      <c r="AI13" s="172"/>
      <c r="AJ13" s="172"/>
      <c r="AK13" s="172"/>
      <c r="AL13" s="172"/>
      <c r="AM13" s="172"/>
      <c r="AN13" s="172"/>
      <c r="AO13" s="172"/>
      <c r="AP13" s="172"/>
      <c r="AQ13" s="172"/>
      <c r="AR13" s="172"/>
      <c r="AS13" s="172">
        <f>IF(I13="suma",SUM(AG13:AR13),IF(I13="creciente",MAX(AG13:AR13),IF(I13="DECRECIENTE",Q13-MIN(AG13:AR13),IF(I13="CONSTANTE",AVERAGE(AG13:AR13)," "))))</f>
        <v>0</v>
      </c>
      <c r="AT13" s="173">
        <f>IF(I13="suma",AS13/R13,IF(I13="creciente",AS13/(MAX(U13:AF13)),IF(I13="DECRECIENTE",AS13/(Q13-(MIN(U13:AF13))),IF(I13="CONSTANTE",AS13/AVERAGE(U13:AF13)," "))))</f>
        <v>0</v>
      </c>
      <c r="AU13" s="174" t="s">
        <v>487</v>
      </c>
      <c r="AV13" s="175" t="s">
        <v>447</v>
      </c>
      <c r="AW13" s="174" t="s">
        <v>487</v>
      </c>
      <c r="AX13" s="173" t="s">
        <v>488</v>
      </c>
      <c r="AY13" s="172" t="s">
        <v>447</v>
      </c>
      <c r="XFD13" s="34" t="s">
        <v>348</v>
      </c>
    </row>
    <row r="14" spans="1:51 16384:16384" ht="409.6" x14ac:dyDescent="0.3">
      <c r="A14" s="154" t="s">
        <v>399</v>
      </c>
      <c r="B14" s="150">
        <v>39</v>
      </c>
      <c r="C14" s="42" t="s">
        <v>399</v>
      </c>
      <c r="D14" s="42" t="s">
        <v>399</v>
      </c>
      <c r="E14" s="42" t="s">
        <v>399</v>
      </c>
      <c r="F14" s="43" t="s">
        <v>402</v>
      </c>
      <c r="G14" s="155" t="s">
        <v>409</v>
      </c>
      <c r="H14" s="155" t="s">
        <v>410</v>
      </c>
      <c r="I14" s="43" t="s">
        <v>348</v>
      </c>
      <c r="J14" s="157">
        <v>12200</v>
      </c>
      <c r="K14" s="43" t="s">
        <v>346</v>
      </c>
      <c r="L14" s="43" t="s">
        <v>422</v>
      </c>
      <c r="M14" s="43" t="s">
        <v>429</v>
      </c>
      <c r="N14" s="161">
        <v>900</v>
      </c>
      <c r="O14" s="161">
        <v>3200</v>
      </c>
      <c r="P14" s="161">
        <v>3900</v>
      </c>
      <c r="Q14" s="161">
        <v>3300</v>
      </c>
      <c r="R14" s="161">
        <v>900</v>
      </c>
      <c r="S14" s="42" t="s">
        <v>431</v>
      </c>
      <c r="T14" s="159" t="s">
        <v>434</v>
      </c>
      <c r="U14" s="164">
        <v>100</v>
      </c>
      <c r="V14" s="164">
        <v>160</v>
      </c>
      <c r="W14" s="164">
        <v>160</v>
      </c>
      <c r="X14" s="164">
        <v>160</v>
      </c>
      <c r="Y14" s="164">
        <v>160</v>
      </c>
      <c r="Z14" s="164">
        <v>160</v>
      </c>
      <c r="AA14" s="44"/>
      <c r="AB14" s="44"/>
      <c r="AC14" s="44"/>
      <c r="AD14" s="44"/>
      <c r="AE14" s="44"/>
      <c r="AF14" s="44"/>
      <c r="AG14" s="172">
        <v>229</v>
      </c>
      <c r="AH14" s="172"/>
      <c r="AI14" s="172"/>
      <c r="AJ14" s="172"/>
      <c r="AK14" s="172"/>
      <c r="AL14" s="172"/>
      <c r="AM14" s="172"/>
      <c r="AN14" s="172"/>
      <c r="AO14" s="172"/>
      <c r="AP14" s="172"/>
      <c r="AQ14" s="172"/>
      <c r="AR14" s="172"/>
      <c r="AS14" s="172">
        <f t="shared" ref="AS14:AS19" si="0">IF(I14="suma",SUM(AG14:AR14),IF(I14="creciente",MAX(AG14:AR14),IF(I14="DECRECIENTE",Q14-MIN(AG14:AR14),IF(I14="CONSTANTE",AVERAGE(AG14:AR14)," "))))</f>
        <v>229</v>
      </c>
      <c r="AT14" s="173">
        <f t="shared" ref="AT14:AT19" si="1">IF(I14="suma",AS14/R14,IF(I14="creciente",AS14/(MAX(U14:AF14)),IF(I14="DECRECIENTE",AS14/(Q14-(MIN(U14:AF14))),IF(I14="CONSTANTE",AS14/AVERAGE(U14:AF14)," "))))</f>
        <v>0.25444444444444442</v>
      </c>
      <c r="AU14" s="176" t="s">
        <v>489</v>
      </c>
      <c r="AV14" s="177" t="s">
        <v>490</v>
      </c>
      <c r="AW14" s="176" t="s">
        <v>489</v>
      </c>
      <c r="AX14" s="173" t="s">
        <v>488</v>
      </c>
      <c r="AY14" s="172" t="s">
        <v>447</v>
      </c>
      <c r="XFD14" s="34" t="s">
        <v>349</v>
      </c>
    </row>
    <row r="15" spans="1:51 16384:16384" ht="409.6" x14ac:dyDescent="0.3">
      <c r="A15" s="154" t="s">
        <v>399</v>
      </c>
      <c r="B15" s="150">
        <v>40</v>
      </c>
      <c r="C15" s="42" t="s">
        <v>399</v>
      </c>
      <c r="D15" s="42" t="s">
        <v>399</v>
      </c>
      <c r="E15" s="42" t="s">
        <v>399</v>
      </c>
      <c r="F15" s="43" t="s">
        <v>403</v>
      </c>
      <c r="G15" s="155" t="s">
        <v>411</v>
      </c>
      <c r="H15" s="155" t="s">
        <v>412</v>
      </c>
      <c r="I15" s="43" t="s">
        <v>348</v>
      </c>
      <c r="J15" s="157">
        <v>8100</v>
      </c>
      <c r="K15" s="43" t="s">
        <v>346</v>
      </c>
      <c r="L15" s="43" t="s">
        <v>423</v>
      </c>
      <c r="M15" s="43" t="s">
        <v>429</v>
      </c>
      <c r="N15" s="161">
        <v>650</v>
      </c>
      <c r="O15" s="161">
        <v>2400</v>
      </c>
      <c r="P15" s="161">
        <v>2200</v>
      </c>
      <c r="Q15" s="161">
        <v>2200</v>
      </c>
      <c r="R15" s="161">
        <v>650</v>
      </c>
      <c r="S15" s="42" t="s">
        <v>431</v>
      </c>
      <c r="T15" s="159" t="s">
        <v>435</v>
      </c>
      <c r="U15" s="164">
        <v>100</v>
      </c>
      <c r="V15" s="164">
        <v>110</v>
      </c>
      <c r="W15" s="164">
        <v>110</v>
      </c>
      <c r="X15" s="164">
        <v>110</v>
      </c>
      <c r="Y15" s="164">
        <v>110</v>
      </c>
      <c r="Z15" s="164">
        <v>110</v>
      </c>
      <c r="AA15" s="44"/>
      <c r="AB15" s="44"/>
      <c r="AC15" s="44"/>
      <c r="AD15" s="44"/>
      <c r="AE15" s="44"/>
      <c r="AF15" s="44"/>
      <c r="AG15" s="172">
        <v>180</v>
      </c>
      <c r="AH15" s="172"/>
      <c r="AI15" s="172"/>
      <c r="AJ15" s="172"/>
      <c r="AK15" s="172"/>
      <c r="AL15" s="172"/>
      <c r="AM15" s="172"/>
      <c r="AN15" s="172"/>
      <c r="AO15" s="172"/>
      <c r="AP15" s="172"/>
      <c r="AQ15" s="172"/>
      <c r="AR15" s="172"/>
      <c r="AS15" s="172">
        <f t="shared" si="0"/>
        <v>180</v>
      </c>
      <c r="AT15" s="173">
        <f t="shared" si="1"/>
        <v>0.27692307692307694</v>
      </c>
      <c r="AU15" s="176" t="s">
        <v>491</v>
      </c>
      <c r="AV15" s="177" t="s">
        <v>492</v>
      </c>
      <c r="AW15" s="176" t="s">
        <v>491</v>
      </c>
      <c r="AX15" s="173" t="s">
        <v>488</v>
      </c>
      <c r="AY15" s="172" t="s">
        <v>447</v>
      </c>
      <c r="XFD15" s="34" t="s">
        <v>350</v>
      </c>
    </row>
    <row r="16" spans="1:51 16384:16384" ht="409.6" x14ac:dyDescent="0.3">
      <c r="A16" s="154" t="s">
        <v>399</v>
      </c>
      <c r="B16" s="150">
        <v>41</v>
      </c>
      <c r="C16" s="42" t="s">
        <v>399</v>
      </c>
      <c r="D16" s="42" t="s">
        <v>399</v>
      </c>
      <c r="E16" s="42" t="s">
        <v>399</v>
      </c>
      <c r="F16" s="43" t="s">
        <v>404</v>
      </c>
      <c r="G16" s="155" t="s">
        <v>413</v>
      </c>
      <c r="H16" s="155" t="s">
        <v>414</v>
      </c>
      <c r="I16" s="43" t="s">
        <v>348</v>
      </c>
      <c r="J16" s="157">
        <v>19200</v>
      </c>
      <c r="K16" s="43" t="s">
        <v>346</v>
      </c>
      <c r="L16" s="43" t="s">
        <v>424</v>
      </c>
      <c r="M16" s="43" t="s">
        <v>429</v>
      </c>
      <c r="N16" s="161">
        <v>1500</v>
      </c>
      <c r="O16" s="161">
        <v>5000</v>
      </c>
      <c r="P16" s="161">
        <v>6200</v>
      </c>
      <c r="Q16" s="161">
        <v>5000</v>
      </c>
      <c r="R16" s="161">
        <v>1500</v>
      </c>
      <c r="S16" s="42" t="s">
        <v>431</v>
      </c>
      <c r="T16" s="159" t="s">
        <v>436</v>
      </c>
      <c r="U16" s="161">
        <v>180</v>
      </c>
      <c r="V16" s="161">
        <v>270</v>
      </c>
      <c r="W16" s="161">
        <v>270</v>
      </c>
      <c r="X16" s="161">
        <v>260</v>
      </c>
      <c r="Y16" s="161">
        <v>260</v>
      </c>
      <c r="Z16" s="161">
        <v>260</v>
      </c>
      <c r="AA16" s="44"/>
      <c r="AB16" s="44"/>
      <c r="AC16" s="44"/>
      <c r="AD16" s="44"/>
      <c r="AE16" s="44"/>
      <c r="AF16" s="44"/>
      <c r="AG16" s="172">
        <v>330</v>
      </c>
      <c r="AH16" s="172"/>
      <c r="AI16" s="172"/>
      <c r="AJ16" s="172"/>
      <c r="AK16" s="172"/>
      <c r="AL16" s="172"/>
      <c r="AM16" s="172"/>
      <c r="AN16" s="172"/>
      <c r="AO16" s="172"/>
      <c r="AP16" s="172"/>
      <c r="AQ16" s="172"/>
      <c r="AR16" s="172"/>
      <c r="AS16" s="172">
        <f t="shared" si="0"/>
        <v>330</v>
      </c>
      <c r="AT16" s="173">
        <f t="shared" si="1"/>
        <v>0.22</v>
      </c>
      <c r="AU16" s="176" t="s">
        <v>493</v>
      </c>
      <c r="AV16" s="177" t="s">
        <v>494</v>
      </c>
      <c r="AW16" s="176" t="s">
        <v>493</v>
      </c>
      <c r="AX16" s="173" t="s">
        <v>488</v>
      </c>
      <c r="AY16" s="172" t="s">
        <v>447</v>
      </c>
      <c r="XFD16" s="34" t="s">
        <v>351</v>
      </c>
    </row>
    <row r="17" spans="1:51" ht="358.8" x14ac:dyDescent="0.3">
      <c r="A17" s="154" t="s">
        <v>399</v>
      </c>
      <c r="B17" s="42" t="s">
        <v>399</v>
      </c>
      <c r="C17" s="42" t="s">
        <v>399</v>
      </c>
      <c r="D17" s="43" t="s">
        <v>400</v>
      </c>
      <c r="E17" s="42" t="s">
        <v>399</v>
      </c>
      <c r="F17" s="43" t="s">
        <v>405</v>
      </c>
      <c r="G17" s="43" t="s">
        <v>415</v>
      </c>
      <c r="H17" s="43" t="s">
        <v>416</v>
      </c>
      <c r="I17" s="43" t="s">
        <v>348</v>
      </c>
      <c r="J17" s="165">
        <v>130</v>
      </c>
      <c r="K17" s="43" t="s">
        <v>346</v>
      </c>
      <c r="L17" s="43" t="s">
        <v>425</v>
      </c>
      <c r="M17" s="43" t="s">
        <v>428</v>
      </c>
      <c r="N17" s="161">
        <v>0</v>
      </c>
      <c r="O17" s="161">
        <v>48</v>
      </c>
      <c r="P17" s="161">
        <v>48</v>
      </c>
      <c r="Q17" s="161">
        <v>24</v>
      </c>
      <c r="R17" s="166">
        <v>10</v>
      </c>
      <c r="S17" s="42" t="s">
        <v>431</v>
      </c>
      <c r="T17" s="167" t="s">
        <v>437</v>
      </c>
      <c r="U17" s="42">
        <v>1</v>
      </c>
      <c r="V17" s="42">
        <v>2</v>
      </c>
      <c r="W17" s="42">
        <v>2</v>
      </c>
      <c r="X17" s="42">
        <v>2</v>
      </c>
      <c r="Y17" s="42">
        <v>2</v>
      </c>
      <c r="Z17" s="42">
        <v>1</v>
      </c>
      <c r="AA17" s="44"/>
      <c r="AB17" s="44"/>
      <c r="AC17" s="44"/>
      <c r="AD17" s="44"/>
      <c r="AE17" s="44"/>
      <c r="AF17" s="44"/>
      <c r="AG17" s="172">
        <v>1</v>
      </c>
      <c r="AH17" s="172"/>
      <c r="AI17" s="172"/>
      <c r="AJ17" s="172"/>
      <c r="AK17" s="172"/>
      <c r="AL17" s="172"/>
      <c r="AM17" s="172"/>
      <c r="AN17" s="172"/>
      <c r="AO17" s="172"/>
      <c r="AP17" s="172"/>
      <c r="AQ17" s="172"/>
      <c r="AR17" s="172"/>
      <c r="AS17" s="172">
        <f t="shared" si="0"/>
        <v>1</v>
      </c>
      <c r="AT17" s="173">
        <f t="shared" si="1"/>
        <v>0.1</v>
      </c>
      <c r="AU17" s="178" t="s">
        <v>495</v>
      </c>
      <c r="AV17" s="179" t="s">
        <v>496</v>
      </c>
      <c r="AW17" s="178" t="s">
        <v>497</v>
      </c>
      <c r="AX17" s="178" t="s">
        <v>488</v>
      </c>
      <c r="AY17" s="178" t="s">
        <v>447</v>
      </c>
    </row>
    <row r="18" spans="1:51" ht="94.95" customHeight="1" x14ac:dyDescent="0.3">
      <c r="A18" s="154" t="s">
        <v>399</v>
      </c>
      <c r="B18" s="42" t="s">
        <v>399</v>
      </c>
      <c r="C18" s="42" t="s">
        <v>399</v>
      </c>
      <c r="D18" s="43" t="s">
        <v>400</v>
      </c>
      <c r="E18" s="42" t="s">
        <v>399</v>
      </c>
      <c r="F18" s="43" t="s">
        <v>405</v>
      </c>
      <c r="G18" s="43" t="s">
        <v>417</v>
      </c>
      <c r="H18" s="43" t="s">
        <v>418</v>
      </c>
      <c r="I18" s="43" t="s">
        <v>348</v>
      </c>
      <c r="J18" s="168">
        <v>132</v>
      </c>
      <c r="K18" s="43" t="s">
        <v>346</v>
      </c>
      <c r="L18" s="43" t="s">
        <v>426</v>
      </c>
      <c r="M18" s="42" t="s">
        <v>428</v>
      </c>
      <c r="N18" s="163">
        <v>0</v>
      </c>
      <c r="O18" s="163">
        <v>40</v>
      </c>
      <c r="P18" s="163">
        <v>40</v>
      </c>
      <c r="Q18" s="163">
        <v>36</v>
      </c>
      <c r="R18" s="42">
        <v>16</v>
      </c>
      <c r="S18" s="42" t="s">
        <v>431</v>
      </c>
      <c r="T18" s="169" t="s">
        <v>438</v>
      </c>
      <c r="U18" s="42">
        <v>0</v>
      </c>
      <c r="V18" s="42">
        <v>0</v>
      </c>
      <c r="W18" s="42">
        <v>4</v>
      </c>
      <c r="X18" s="42">
        <v>4</v>
      </c>
      <c r="Y18" s="42">
        <v>4</v>
      </c>
      <c r="Z18" s="42">
        <v>4</v>
      </c>
      <c r="AA18" s="44"/>
      <c r="AB18" s="44"/>
      <c r="AC18" s="44"/>
      <c r="AD18" s="44"/>
      <c r="AE18" s="44"/>
      <c r="AF18" s="44"/>
      <c r="AG18" s="172">
        <v>0</v>
      </c>
      <c r="AH18" s="172"/>
      <c r="AI18" s="172"/>
      <c r="AJ18" s="172"/>
      <c r="AK18" s="172"/>
      <c r="AL18" s="172"/>
      <c r="AM18" s="172"/>
      <c r="AN18" s="172"/>
      <c r="AO18" s="172"/>
      <c r="AP18" s="172"/>
      <c r="AQ18" s="172"/>
      <c r="AR18" s="172"/>
      <c r="AS18" s="172">
        <f t="shared" si="0"/>
        <v>0</v>
      </c>
      <c r="AT18" s="173">
        <f t="shared" si="1"/>
        <v>0</v>
      </c>
      <c r="AU18" s="174" t="s">
        <v>487</v>
      </c>
      <c r="AV18" s="175" t="s">
        <v>447</v>
      </c>
      <c r="AW18" s="174" t="s">
        <v>487</v>
      </c>
      <c r="AX18" s="173" t="s">
        <v>488</v>
      </c>
      <c r="AY18" s="172" t="s">
        <v>447</v>
      </c>
    </row>
    <row r="19" spans="1:51" ht="126" customHeight="1" x14ac:dyDescent="0.3">
      <c r="A19" s="42" t="s">
        <v>399</v>
      </c>
      <c r="B19" s="42" t="s">
        <v>399</v>
      </c>
      <c r="C19" s="42" t="s">
        <v>399</v>
      </c>
      <c r="D19" s="42" t="s">
        <v>399</v>
      </c>
      <c r="E19" s="42" t="s">
        <v>399</v>
      </c>
      <c r="F19" s="43" t="s">
        <v>406</v>
      </c>
      <c r="G19" s="43" t="s">
        <v>419</v>
      </c>
      <c r="H19" s="156" t="s">
        <v>420</v>
      </c>
      <c r="I19" s="43" t="s">
        <v>348</v>
      </c>
      <c r="J19" s="157">
        <v>14926</v>
      </c>
      <c r="K19" s="43" t="s">
        <v>346</v>
      </c>
      <c r="L19" s="43" t="s">
        <v>427</v>
      </c>
      <c r="M19" s="42" t="s">
        <v>430</v>
      </c>
      <c r="N19" s="161">
        <v>0</v>
      </c>
      <c r="O19" s="163">
        <v>1632</v>
      </c>
      <c r="P19" s="163">
        <v>6476</v>
      </c>
      <c r="Q19" s="163">
        <v>5998</v>
      </c>
      <c r="R19" s="44">
        <v>820</v>
      </c>
      <c r="S19" s="42" t="s">
        <v>431</v>
      </c>
      <c r="T19" s="43" t="s">
        <v>439</v>
      </c>
      <c r="U19" s="161">
        <v>20</v>
      </c>
      <c r="V19" s="161">
        <v>160</v>
      </c>
      <c r="W19" s="161">
        <v>160</v>
      </c>
      <c r="X19" s="161">
        <v>160</v>
      </c>
      <c r="Y19" s="162">
        <v>160</v>
      </c>
      <c r="Z19" s="44">
        <v>160</v>
      </c>
      <c r="AA19" s="44"/>
      <c r="AB19" s="44"/>
      <c r="AC19" s="44"/>
      <c r="AD19" s="44"/>
      <c r="AE19" s="44"/>
      <c r="AF19" s="44"/>
      <c r="AG19" s="44">
        <v>55</v>
      </c>
      <c r="AH19" s="44"/>
      <c r="AI19" s="44"/>
      <c r="AJ19" s="44"/>
      <c r="AK19" s="44"/>
      <c r="AL19" s="44"/>
      <c r="AM19" s="44"/>
      <c r="AN19" s="44"/>
      <c r="AO19" s="44"/>
      <c r="AP19" s="44"/>
      <c r="AQ19" s="44"/>
      <c r="AR19" s="44"/>
      <c r="AS19" s="44">
        <f t="shared" si="0"/>
        <v>55</v>
      </c>
      <c r="AT19" s="45">
        <f t="shared" si="1"/>
        <v>6.7073170731707321E-2</v>
      </c>
      <c r="AU19" s="180" t="s">
        <v>498</v>
      </c>
      <c r="AV19" s="181" t="s">
        <v>518</v>
      </c>
      <c r="AW19" s="180" t="s">
        <v>498</v>
      </c>
      <c r="AX19" s="172" t="s">
        <v>488</v>
      </c>
      <c r="AY19" s="172" t="s">
        <v>447</v>
      </c>
    </row>
    <row r="20" spans="1:51" x14ac:dyDescent="0.3">
      <c r="A20" s="454" t="s">
        <v>82</v>
      </c>
      <c r="B20" s="455"/>
      <c r="C20" s="455"/>
      <c r="D20" s="455"/>
      <c r="E20" s="455"/>
      <c r="F20" s="455"/>
      <c r="G20" s="455"/>
      <c r="H20" s="455"/>
      <c r="I20" s="455"/>
      <c r="J20" s="455"/>
      <c r="K20" s="455"/>
      <c r="L20" s="455"/>
      <c r="M20" s="455"/>
      <c r="N20" s="455"/>
      <c r="O20" s="455"/>
      <c r="P20" s="455"/>
      <c r="Q20" s="455"/>
      <c r="R20" s="455"/>
      <c r="S20" s="455"/>
      <c r="T20" s="455"/>
      <c r="U20" s="455"/>
      <c r="V20" s="455"/>
      <c r="W20" s="455"/>
      <c r="X20" s="455"/>
      <c r="Y20" s="455"/>
      <c r="Z20" s="455"/>
      <c r="AA20" s="455"/>
      <c r="AB20" s="455"/>
      <c r="AC20" s="455"/>
      <c r="AD20" s="455"/>
      <c r="AE20" s="455"/>
      <c r="AF20" s="455"/>
      <c r="AG20" s="455"/>
      <c r="AH20" s="455"/>
      <c r="AI20" s="455"/>
      <c r="AJ20" s="455"/>
      <c r="AK20" s="455"/>
      <c r="AL20" s="455"/>
      <c r="AM20" s="455"/>
      <c r="AN20" s="455"/>
      <c r="AO20" s="455"/>
      <c r="AP20" s="455"/>
      <c r="AQ20" s="455"/>
      <c r="AR20" s="455"/>
      <c r="AS20" s="455"/>
      <c r="AT20" s="455"/>
      <c r="AU20" s="455"/>
      <c r="AV20" s="455"/>
      <c r="AW20" s="455"/>
      <c r="AX20" s="455"/>
      <c r="AY20" s="456"/>
    </row>
    <row r="21" spans="1:51" x14ac:dyDescent="0.3">
      <c r="A21" s="429" t="s">
        <v>111</v>
      </c>
      <c r="B21" s="428" t="s">
        <v>112</v>
      </c>
      <c r="C21" s="428"/>
      <c r="D21" s="428"/>
      <c r="E21" s="428"/>
      <c r="F21" s="428"/>
      <c r="G21" s="430" t="s">
        <v>113</v>
      </c>
      <c r="H21" s="430"/>
      <c r="I21" s="430"/>
      <c r="J21" s="430"/>
      <c r="K21" s="430"/>
      <c r="L21" s="430"/>
      <c r="M21" s="430"/>
      <c r="N21" s="430"/>
      <c r="O21" s="428" t="s">
        <v>112</v>
      </c>
      <c r="P21" s="428"/>
      <c r="Q21" s="428"/>
      <c r="R21" s="428"/>
      <c r="S21" s="428"/>
      <c r="T21" s="428"/>
      <c r="U21" s="428" t="s">
        <v>112</v>
      </c>
      <c r="V21" s="428"/>
      <c r="W21" s="428"/>
      <c r="X21" s="428"/>
      <c r="Y21" s="428"/>
      <c r="Z21" s="428"/>
      <c r="AA21" s="428"/>
      <c r="AB21" s="428"/>
      <c r="AC21" s="428" t="s">
        <v>112</v>
      </c>
      <c r="AD21" s="428"/>
      <c r="AE21" s="428"/>
      <c r="AF21" s="428"/>
      <c r="AG21" s="428"/>
      <c r="AH21" s="428"/>
      <c r="AI21" s="428"/>
      <c r="AJ21" s="428"/>
      <c r="AK21" s="428"/>
      <c r="AL21" s="428"/>
      <c r="AM21" s="428"/>
      <c r="AN21" s="428"/>
      <c r="AO21" s="430" t="s">
        <v>114</v>
      </c>
      <c r="AP21" s="430"/>
      <c r="AQ21" s="430"/>
      <c r="AR21" s="430"/>
      <c r="AS21" s="428" t="s">
        <v>115</v>
      </c>
      <c r="AT21" s="428"/>
      <c r="AU21" s="428"/>
      <c r="AV21" s="428"/>
      <c r="AW21" s="428"/>
      <c r="AX21" s="428"/>
      <c r="AY21" s="428"/>
    </row>
    <row r="22" spans="1:51" x14ac:dyDescent="0.3">
      <c r="A22" s="429"/>
      <c r="B22" s="428" t="s">
        <v>511</v>
      </c>
      <c r="C22" s="428"/>
      <c r="D22" s="428"/>
      <c r="E22" s="428"/>
      <c r="F22" s="428"/>
      <c r="G22" s="430"/>
      <c r="H22" s="430"/>
      <c r="I22" s="430"/>
      <c r="J22" s="430"/>
      <c r="K22" s="430"/>
      <c r="L22" s="430"/>
      <c r="M22" s="430"/>
      <c r="N22" s="430"/>
      <c r="O22" s="428" t="s">
        <v>512</v>
      </c>
      <c r="P22" s="428"/>
      <c r="Q22" s="428"/>
      <c r="R22" s="428"/>
      <c r="S22" s="428"/>
      <c r="T22" s="428"/>
      <c r="U22" s="428" t="s">
        <v>514</v>
      </c>
      <c r="V22" s="428"/>
      <c r="W22" s="428"/>
      <c r="X22" s="428"/>
      <c r="Y22" s="428"/>
      <c r="Z22" s="428"/>
      <c r="AA22" s="428"/>
      <c r="AB22" s="428"/>
      <c r="AC22" s="428" t="s">
        <v>116</v>
      </c>
      <c r="AD22" s="428"/>
      <c r="AE22" s="428"/>
      <c r="AF22" s="428"/>
      <c r="AG22" s="428"/>
      <c r="AH22" s="428"/>
      <c r="AI22" s="428"/>
      <c r="AJ22" s="428"/>
      <c r="AK22" s="428"/>
      <c r="AL22" s="428"/>
      <c r="AM22" s="428"/>
      <c r="AN22" s="428"/>
      <c r="AO22" s="430"/>
      <c r="AP22" s="430"/>
      <c r="AQ22" s="430"/>
      <c r="AR22" s="430"/>
      <c r="AS22" s="428" t="s">
        <v>517</v>
      </c>
      <c r="AT22" s="428"/>
      <c r="AU22" s="428"/>
      <c r="AV22" s="428"/>
      <c r="AW22" s="428"/>
      <c r="AX22" s="428"/>
      <c r="AY22" s="428"/>
    </row>
    <row r="23" spans="1:51" ht="32.4" customHeight="1" x14ac:dyDescent="0.3">
      <c r="A23" s="429"/>
      <c r="B23" s="428" t="s">
        <v>510</v>
      </c>
      <c r="C23" s="428"/>
      <c r="D23" s="428"/>
      <c r="E23" s="428"/>
      <c r="F23" s="428"/>
      <c r="G23" s="430"/>
      <c r="H23" s="430"/>
      <c r="I23" s="430"/>
      <c r="J23" s="430"/>
      <c r="K23" s="430"/>
      <c r="L23" s="430"/>
      <c r="M23" s="430"/>
      <c r="N23" s="430"/>
      <c r="O23" s="428" t="s">
        <v>513</v>
      </c>
      <c r="P23" s="428"/>
      <c r="Q23" s="428"/>
      <c r="R23" s="428"/>
      <c r="S23" s="428"/>
      <c r="T23" s="428"/>
      <c r="U23" s="428" t="s">
        <v>515</v>
      </c>
      <c r="V23" s="428"/>
      <c r="W23" s="428"/>
      <c r="X23" s="428"/>
      <c r="Y23" s="428"/>
      <c r="Z23" s="428"/>
      <c r="AA23" s="428"/>
      <c r="AB23" s="428"/>
      <c r="AC23" s="428" t="s">
        <v>117</v>
      </c>
      <c r="AD23" s="428"/>
      <c r="AE23" s="428"/>
      <c r="AF23" s="428"/>
      <c r="AG23" s="428"/>
      <c r="AH23" s="428"/>
      <c r="AI23" s="428"/>
      <c r="AJ23" s="428"/>
      <c r="AK23" s="428"/>
      <c r="AL23" s="428"/>
      <c r="AM23" s="428"/>
      <c r="AN23" s="428"/>
      <c r="AO23" s="430"/>
      <c r="AP23" s="430"/>
      <c r="AQ23" s="430"/>
      <c r="AR23" s="430"/>
      <c r="AS23" s="428" t="s">
        <v>516</v>
      </c>
      <c r="AT23" s="428"/>
      <c r="AU23" s="428"/>
      <c r="AV23" s="428"/>
      <c r="AW23" s="428"/>
      <c r="AX23" s="428"/>
      <c r="AY23" s="428"/>
    </row>
  </sheetData>
  <mergeCells count="59">
    <mergeCell ref="U22:AB22"/>
    <mergeCell ref="I6:T8"/>
    <mergeCell ref="U23:AB23"/>
    <mergeCell ref="A20:AY20"/>
    <mergeCell ref="AS11:AT11"/>
    <mergeCell ref="AV5:AV12"/>
    <mergeCell ref="AX5:AX12"/>
    <mergeCell ref="AY5:AY12"/>
    <mergeCell ref="AG11:AR11"/>
    <mergeCell ref="AW5:AW12"/>
    <mergeCell ref="AG5:AT10"/>
    <mergeCell ref="AU5:AU12"/>
    <mergeCell ref="A5:AF5"/>
    <mergeCell ref="A6:A8"/>
    <mergeCell ref="J11:J12"/>
    <mergeCell ref="F11:F12"/>
    <mergeCell ref="G11:G12"/>
    <mergeCell ref="U11:AF11"/>
    <mergeCell ref="E7:F7"/>
    <mergeCell ref="E8:F8"/>
    <mergeCell ref="B6:C8"/>
    <mergeCell ref="I11:I12"/>
    <mergeCell ref="T11:T12"/>
    <mergeCell ref="N11:R11"/>
    <mergeCell ref="H11:H12"/>
    <mergeCell ref="M11:M12"/>
    <mergeCell ref="S11:S12"/>
    <mergeCell ref="L11:L12"/>
    <mergeCell ref="K11:K12"/>
    <mergeCell ref="D6:D8"/>
    <mergeCell ref="E6:F6"/>
    <mergeCell ref="A9:D9"/>
    <mergeCell ref="A10:D10"/>
    <mergeCell ref="E9:AF9"/>
    <mergeCell ref="E10:AF10"/>
    <mergeCell ref="A11:E11"/>
    <mergeCell ref="AS22:AY22"/>
    <mergeCell ref="AS21:AY21"/>
    <mergeCell ref="B22:F22"/>
    <mergeCell ref="A21:A23"/>
    <mergeCell ref="G21:N23"/>
    <mergeCell ref="AC21:AN21"/>
    <mergeCell ref="AC22:AN22"/>
    <mergeCell ref="AC23:AN23"/>
    <mergeCell ref="AS23:AY23"/>
    <mergeCell ref="AO21:AR23"/>
    <mergeCell ref="O21:T21"/>
    <mergeCell ref="O22:T22"/>
    <mergeCell ref="O23:T23"/>
    <mergeCell ref="U21:AB21"/>
    <mergeCell ref="B21:F21"/>
    <mergeCell ref="B23:F23"/>
    <mergeCell ref="AX1:AY1"/>
    <mergeCell ref="AX2:AY2"/>
    <mergeCell ref="AX3:AY3"/>
    <mergeCell ref="AX4:AY4"/>
    <mergeCell ref="A1:AW1"/>
    <mergeCell ref="A2:AW2"/>
    <mergeCell ref="A3:AW4"/>
  </mergeCells>
  <dataValidations count="1">
    <dataValidation type="list" allowBlank="1" showInputMessage="1" showErrorMessage="1" sqref="I13:I19" xr:uid="{F83759CA-FB2C-4653-840E-85B7CBAE384F}">
      <formula1>$XFD$13:$XFD$17</formula1>
    </dataValidation>
  </dataValidations>
  <hyperlinks>
    <hyperlink ref="AV17" r:id="rId1" xr:uid="{D2346C1E-9E28-4321-92FD-65F0A0F0C14F}"/>
    <hyperlink ref="AV14" r:id="rId2" xr:uid="{FAE00D94-59F6-488B-8B44-36C12FE67180}"/>
    <hyperlink ref="AV15" r:id="rId3" xr:uid="{23C8D924-640B-45B7-B03B-9092A461E7C7}"/>
    <hyperlink ref="AV16" r:id="rId4" xr:uid="{B4C4B9BD-2099-4CA4-82D6-87078F99A1CA}"/>
    <hyperlink ref="AV19" r:id="rId5" xr:uid="{7FAF0FCB-D67B-4FA2-9E99-D55EB911C64D}"/>
  </hyperlinks>
  <pageMargins left="0.7" right="0.7" top="0.75" bottom="0.75" header="0.3" footer="0.3"/>
  <pageSetup scale="21" orientation="landscape"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9363455B-9E25-4E21-AFCA-B9C85E84E7C1}">
          <x14:formula1>
            <xm:f>Hoja1!$B$2:$B$3</xm:f>
          </x14:formula1>
          <xm:sqref>K13:K19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A149B-F447-4E4F-A9F2-C336364BF0D7}">
  <sheetPr>
    <tabColor theme="7" tint="0.39997558519241921"/>
  </sheetPr>
  <dimension ref="A1:B13"/>
  <sheetViews>
    <sheetView workbookViewId="0">
      <selection activeCell="B3" sqref="B3"/>
    </sheetView>
  </sheetViews>
  <sheetFormatPr baseColWidth="10" defaultRowHeight="14.4" x14ac:dyDescent="0.3"/>
  <sheetData>
    <row r="1" spans="1:2" x14ac:dyDescent="0.3">
      <c r="A1" t="s">
        <v>332</v>
      </c>
      <c r="B1" t="s">
        <v>333</v>
      </c>
    </row>
    <row r="2" spans="1:2" x14ac:dyDescent="0.3">
      <c r="A2" t="s">
        <v>334</v>
      </c>
      <c r="B2" t="s">
        <v>346</v>
      </c>
    </row>
    <row r="3" spans="1:2" x14ac:dyDescent="0.3">
      <c r="A3" t="s">
        <v>335</v>
      </c>
      <c r="B3" t="s">
        <v>347</v>
      </c>
    </row>
    <row r="4" spans="1:2" x14ac:dyDescent="0.3">
      <c r="A4" t="s">
        <v>336</v>
      </c>
    </row>
    <row r="5" spans="1:2" x14ac:dyDescent="0.3">
      <c r="A5" t="s">
        <v>337</v>
      </c>
    </row>
    <row r="6" spans="1:2" x14ac:dyDescent="0.3">
      <c r="A6" t="s">
        <v>338</v>
      </c>
    </row>
    <row r="7" spans="1:2" x14ac:dyDescent="0.3">
      <c r="A7" t="s">
        <v>339</v>
      </c>
    </row>
    <row r="8" spans="1:2" x14ac:dyDescent="0.3">
      <c r="A8" t="s">
        <v>340</v>
      </c>
    </row>
    <row r="9" spans="1:2" x14ac:dyDescent="0.3">
      <c r="A9" t="s">
        <v>341</v>
      </c>
    </row>
    <row r="10" spans="1:2" x14ac:dyDescent="0.3">
      <c r="A10" t="s">
        <v>342</v>
      </c>
    </row>
    <row r="11" spans="1:2" x14ac:dyDescent="0.3">
      <c r="A11" t="s">
        <v>343</v>
      </c>
    </row>
    <row r="12" spans="1:2" x14ac:dyDescent="0.3">
      <c r="A12" t="s">
        <v>344</v>
      </c>
    </row>
    <row r="13" spans="1:2" x14ac:dyDescent="0.3">
      <c r="A13" t="s">
        <v>345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66EF4D399EC643B805E1B81FD7DB08" ma:contentTypeVersion="12" ma:contentTypeDescription="Crear nuevo documento." ma:contentTypeScope="" ma:versionID="8758c92883161d98d57f9ca4ab170ef5">
  <xsd:schema xmlns:xsd="http://www.w3.org/2001/XMLSchema" xmlns:xs="http://www.w3.org/2001/XMLSchema" xmlns:p="http://schemas.microsoft.com/office/2006/metadata/properties" xmlns:ns3="bea38547-d34c-4dfd-b958-4ddc302b48de" xmlns:ns4="fe9e2b3d-4c1d-4923-bca8-f2013ad4d455" targetNamespace="http://schemas.microsoft.com/office/2006/metadata/properties" ma:root="true" ma:fieldsID="8686ed13af4d6fc26ce55cddea3b7fe2" ns3:_="" ns4:_="">
    <xsd:import namespace="bea38547-d34c-4dfd-b958-4ddc302b48de"/>
    <xsd:import namespace="fe9e2b3d-4c1d-4923-bca8-f2013ad4d45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a38547-d34c-4dfd-b958-4ddc302b48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9e2b3d-4c1d-4923-bca8-f2013ad4d455"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SharingHintHash" ma:index="19"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0BE2B49-65C1-4DB6-80BB-19CCA2412B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a38547-d34c-4dfd-b958-4ddc302b48de"/>
    <ds:schemaRef ds:uri="fe9e2b3d-4c1d-4923-bca8-f2013ad4d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725F5B-FF5C-430D-AB20-F37D6003DD67}">
  <ds:schemaRefs>
    <ds:schemaRef ds:uri="http://schemas.microsoft.com/sharepoint/v3/contenttype/forms"/>
  </ds:schemaRefs>
</ds:datastoreItem>
</file>

<file path=customXml/itemProps3.xml><?xml version="1.0" encoding="utf-8"?>
<ds:datastoreItem xmlns:ds="http://schemas.openxmlformats.org/officeDocument/2006/customXml" ds:itemID="{202E8B72-858C-4889-8960-E361352B4DB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7</vt:i4>
      </vt:variant>
    </vt:vector>
  </HeadingPairs>
  <TitlesOfParts>
    <vt:vector size="19" baseType="lpstr">
      <vt:lpstr>Meta 1</vt:lpstr>
      <vt:lpstr>Meta 2</vt:lpstr>
      <vt:lpstr>Meta 3</vt:lpstr>
      <vt:lpstr>Meta 4</vt:lpstr>
      <vt:lpstr>Meta 5</vt:lpstr>
      <vt:lpstr>Meta 6</vt:lpstr>
      <vt:lpstr>Meta 7</vt:lpstr>
      <vt:lpstr>Indicadores PA</vt:lpstr>
      <vt:lpstr>Hoja1</vt:lpstr>
      <vt:lpstr>Territorialización PA</vt:lpstr>
      <vt:lpstr>Control de Cambios</vt:lpstr>
      <vt:lpstr>LISTAS</vt:lpstr>
      <vt:lpstr>'Meta 1'!Área_de_impresión</vt:lpstr>
      <vt:lpstr>'Meta 2'!Área_de_impresión</vt:lpstr>
      <vt:lpstr>'Meta 3'!Área_de_impresión</vt:lpstr>
      <vt:lpstr>'Meta 4'!Área_de_impresión</vt:lpstr>
      <vt:lpstr>'Meta 5'!Área_de_impresión</vt:lpstr>
      <vt:lpstr>'Meta 6'!Área_de_impresión</vt:lpstr>
      <vt:lpstr>'Meta 7'!Área_de_impresión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fhinestroza</dc:creator>
  <cp:keywords/>
  <dc:description/>
  <cp:lastModifiedBy>Lida Cubillos</cp:lastModifiedBy>
  <cp:revision/>
  <dcterms:created xsi:type="dcterms:W3CDTF">2011-04-26T22:16:52Z</dcterms:created>
  <dcterms:modified xsi:type="dcterms:W3CDTF">2024-02-27T15:13:17Z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0x010100CD66EF4D399EC643B805E1B81FD7DB08</vt:lpwstr>
  </property>
</Properties>
</file>