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crlopez_sdmujer_gov_co/Documents/7734 SOFIA/"/>
    </mc:Choice>
  </mc:AlternateContent>
  <xr:revisionPtr revIDLastSave="112" documentId="8_{91B1DC0F-0617-42E4-AB2C-3F7D42FE443A}" xr6:coauthVersionLast="47" xr6:coauthVersionMax="47" xr10:uidLastSave="{D3A860D5-7CBC-41D6-9095-AB5FF1D25DCC}"/>
  <bookViews>
    <workbookView xWindow="-120" yWindow="-120" windowWidth="29040" windowHeight="15720" tabRatio="983" xr2:uid="{00000000-000D-0000-FFFF-FFFF00000000}"/>
  </bookViews>
  <sheets>
    <sheet name="Meta 1 ATENCIONES LPD" sheetId="43" r:id="rId1"/>
    <sheet name="Meta 2 SEGUIMIENTO LPD" sheetId="44" r:id="rId2"/>
    <sheet name="Meta 3 OPERAR CR" sheetId="45" r:id="rId3"/>
    <sheet name="Meta 4 ATENCION CR" sheetId="46" r:id="rId4"/>
    <sheet name="Meta 5 FORTALECER SOFIA " sheetId="47" r:id="rId5"/>
    <sheet name="Meta 6 ESTRATEGIA PREVENCION" sheetId="48" r:id="rId6"/>
    <sheet name="Meta 7 CLS" sheetId="49" r:id="rId7"/>
    <sheet name="Meta 8 PROTOCOLO TP" sheetId="50" r:id="rId8"/>
    <sheet name="Meta 9 ATENCIONES DUPLAS" sheetId="51" r:id="rId9"/>
    <sheet name="Indicadores PA" sheetId="36" r:id="rId10"/>
    <sheet name="Hoja1" sheetId="42" state="hidden" r:id="rId11"/>
    <sheet name="Territorialización PA" sheetId="37" r:id="rId12"/>
    <sheet name="Control de Cambios" sheetId="41" r:id="rId13"/>
    <sheet name="LISTAS" sheetId="38" state="hidden" r:id="rId14"/>
  </sheets>
  <definedNames>
    <definedName name="_xlnm._FilterDatabase" localSheetId="9" hidden="1">'Indicadores PA'!$A$12:$AY$12</definedName>
    <definedName name="_xlnm.Print_Area" localSheetId="0">'Meta 1 ATENCIONES LPD'!$A$1:$AD$46</definedName>
    <definedName name="_xlnm.Print_Area" localSheetId="1">'Meta 2 SEGUIMIENTO LPD'!$A$1:$AD$42</definedName>
    <definedName name="_xlnm.Print_Area" localSheetId="2">'Meta 3 OPERAR CR'!$A$1:$AD$44</definedName>
    <definedName name="_xlnm.Print_Area" localSheetId="3">'Meta 4 ATENCION CR'!$A$1:$AD$44</definedName>
    <definedName name="_xlnm.Print_Area" localSheetId="4">'Meta 5 FORTALECER SOFIA '!$A$1:$AD$48</definedName>
    <definedName name="_xlnm.Print_Area" localSheetId="5">'Meta 6 ESTRATEGIA PREVENCION'!$A$1:$AD$48</definedName>
    <definedName name="_xlnm.Print_Area" localSheetId="6">'Meta 7 CLS'!$A$1:$AD$46</definedName>
    <definedName name="_xlnm.Print_Area" localSheetId="7">'Meta 8 PROTOCOLO TP'!$A$1:$AD$44</definedName>
    <definedName name="_xlnm.Print_Area" localSheetId="8">'Meta 9 ATENCIONES DUPLAS'!$A$1:$AD$46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43" l="1"/>
  <c r="H35" i="43"/>
  <c r="AS14" i="36" l="1"/>
  <c r="AT14" i="36" s="1"/>
  <c r="AS15" i="36"/>
  <c r="AT15" i="36" s="1"/>
  <c r="AS16" i="36"/>
  <c r="AT16" i="36" s="1"/>
  <c r="AS17" i="36"/>
  <c r="AT17" i="36" s="1"/>
  <c r="AS18" i="36"/>
  <c r="AT18" i="36" s="1"/>
  <c r="AS19" i="36"/>
  <c r="AT19" i="36" s="1"/>
  <c r="AS20" i="36"/>
  <c r="AT20" i="36" s="1"/>
  <c r="AS21" i="36"/>
  <c r="AT21" i="36" s="1"/>
  <c r="AS22" i="36"/>
  <c r="AT22" i="36" s="1"/>
  <c r="AS23" i="36"/>
  <c r="AT23" i="36" s="1"/>
  <c r="AS24" i="36"/>
  <c r="AT24" i="36" s="1"/>
  <c r="AS25" i="36"/>
  <c r="AT25" i="36" s="1"/>
  <c r="AS26" i="36"/>
  <c r="AT26" i="36" s="1"/>
  <c r="AS27" i="36"/>
  <c r="AT27" i="36" s="1"/>
  <c r="AS28" i="36"/>
  <c r="AT28" i="36" s="1"/>
  <c r="AS29" i="36"/>
  <c r="AT29" i="36"/>
  <c r="AS30" i="36"/>
  <c r="AT30" i="36" s="1"/>
  <c r="AS31" i="36"/>
  <c r="AT31" i="36" s="1"/>
  <c r="AS32" i="36"/>
  <c r="AT32" i="36" s="1"/>
  <c r="AS33" i="36"/>
  <c r="AT33" i="36" s="1"/>
  <c r="AS34" i="36"/>
  <c r="AT34" i="36" s="1"/>
  <c r="AS35" i="36"/>
  <c r="AT35" i="36" s="1"/>
  <c r="AS36" i="36"/>
  <c r="AT36" i="36" s="1"/>
  <c r="AS37" i="36"/>
  <c r="AT37" i="36" s="1"/>
  <c r="AS38" i="36"/>
  <c r="AT38" i="36" s="1"/>
  <c r="AS39" i="36"/>
  <c r="AT39" i="36" s="1"/>
  <c r="AS40" i="36"/>
  <c r="AT40" i="36" s="1"/>
  <c r="AS41" i="36"/>
  <c r="AT41" i="36" s="1"/>
  <c r="AS42" i="36"/>
  <c r="AT42" i="36" s="1"/>
  <c r="AS43" i="36"/>
  <c r="AT43" i="36" s="1"/>
  <c r="AS44" i="36"/>
  <c r="AT44" i="36" s="1"/>
  <c r="AS45" i="36"/>
  <c r="AT45" i="36" s="1"/>
  <c r="AS46" i="36"/>
  <c r="AT46" i="36" s="1"/>
  <c r="AS47" i="36"/>
  <c r="AT47" i="36" s="1"/>
  <c r="AS48" i="36"/>
  <c r="AT48" i="36" s="1"/>
  <c r="AS49" i="36"/>
  <c r="AT49" i="36" s="1"/>
  <c r="AS50" i="36"/>
  <c r="AT50" i="36" s="1"/>
  <c r="AS51" i="36"/>
  <c r="AT51" i="36" s="1"/>
  <c r="AS52" i="36"/>
  <c r="AT52" i="36" s="1"/>
  <c r="AS53" i="36"/>
  <c r="AT53" i="36" s="1"/>
  <c r="AS54" i="36"/>
  <c r="AT54" i="36" s="1"/>
  <c r="AS55" i="36"/>
  <c r="AT55" i="36" s="1"/>
  <c r="AS56" i="36"/>
  <c r="AT56" i="36" s="1"/>
  <c r="AS57" i="36"/>
  <c r="AT57" i="36"/>
  <c r="AS58" i="36"/>
  <c r="AT58" i="36" s="1"/>
  <c r="AS59" i="36"/>
  <c r="AT59" i="36" s="1"/>
  <c r="AS60" i="36"/>
  <c r="AT60" i="36" s="1"/>
  <c r="P46" i="51"/>
  <c r="P45" i="51"/>
  <c r="P44" i="51"/>
  <c r="P43" i="51"/>
  <c r="P42" i="51"/>
  <c r="P41" i="51"/>
  <c r="P36" i="51"/>
  <c r="P35" i="51"/>
  <c r="B35" i="51"/>
  <c r="P30" i="51"/>
  <c r="AC25" i="51"/>
  <c r="N25" i="51"/>
  <c r="O25" i="51" s="1"/>
  <c r="AC24" i="51"/>
  <c r="N24" i="51"/>
  <c r="AC23" i="51"/>
  <c r="AE23" i="51" s="1"/>
  <c r="N23" i="51"/>
  <c r="O23" i="51" s="1"/>
  <c r="AC22" i="51"/>
  <c r="N22" i="51"/>
  <c r="P44" i="50"/>
  <c r="P43" i="50"/>
  <c r="P42" i="50"/>
  <c r="P41" i="50"/>
  <c r="P36" i="50"/>
  <c r="B35" i="50"/>
  <c r="P30" i="50"/>
  <c r="AC25" i="50"/>
  <c r="AD25" i="50" s="1"/>
  <c r="N25" i="50"/>
  <c r="O25" i="50" s="1"/>
  <c r="AC24" i="50"/>
  <c r="AE25" i="50" s="1"/>
  <c r="N24" i="50"/>
  <c r="AD23" i="50"/>
  <c r="AC23" i="50"/>
  <c r="N23" i="50"/>
  <c r="O23" i="50" s="1"/>
  <c r="AC22" i="50"/>
  <c r="AE23" i="50" s="1"/>
  <c r="N22" i="50"/>
  <c r="P46" i="49"/>
  <c r="P45" i="49"/>
  <c r="P44" i="49"/>
  <c r="P43" i="49"/>
  <c r="P42" i="49"/>
  <c r="P41" i="49"/>
  <c r="P36" i="49"/>
  <c r="B35" i="49"/>
  <c r="P30" i="49"/>
  <c r="AD25" i="49"/>
  <c r="AC25" i="49"/>
  <c r="N25" i="49"/>
  <c r="O25" i="49" s="1"/>
  <c r="AC24" i="49"/>
  <c r="AE25" i="49" s="1"/>
  <c r="N24" i="49"/>
  <c r="AC23" i="49"/>
  <c r="AD23" i="49" s="1"/>
  <c r="N23" i="49"/>
  <c r="O23" i="49" s="1"/>
  <c r="AC22" i="49"/>
  <c r="N22" i="49"/>
  <c r="P48" i="48"/>
  <c r="P47" i="48"/>
  <c r="P46" i="48"/>
  <c r="P45" i="48"/>
  <c r="P44" i="48"/>
  <c r="P43" i="48"/>
  <c r="P42" i="48"/>
  <c r="P41" i="48"/>
  <c r="P36" i="48"/>
  <c r="B35" i="48"/>
  <c r="P30" i="48"/>
  <c r="AC25" i="48"/>
  <c r="AD25" i="48" s="1"/>
  <c r="N25" i="48"/>
  <c r="O25" i="48" s="1"/>
  <c r="AC24" i="48"/>
  <c r="AE25" i="48" s="1"/>
  <c r="N24" i="48"/>
  <c r="AD23" i="48"/>
  <c r="AC23" i="48"/>
  <c r="O23" i="48"/>
  <c r="N23" i="48"/>
  <c r="AC22" i="48"/>
  <c r="AE23" i="48" s="1"/>
  <c r="N22" i="48"/>
  <c r="P48" i="47"/>
  <c r="P47" i="47"/>
  <c r="P46" i="47"/>
  <c r="P45" i="47"/>
  <c r="P44" i="47"/>
  <c r="P43" i="47"/>
  <c r="P42" i="47"/>
  <c r="P41" i="47"/>
  <c r="P36" i="47"/>
  <c r="B35" i="47"/>
  <c r="P30" i="47"/>
  <c r="AD25" i="47"/>
  <c r="AC25" i="47"/>
  <c r="N25" i="47"/>
  <c r="O25" i="47" s="1"/>
  <c r="AC24" i="47"/>
  <c r="N24" i="47"/>
  <c r="AC23" i="47"/>
  <c r="AD23" i="47" s="1"/>
  <c r="N23" i="47"/>
  <c r="O23" i="47" s="1"/>
  <c r="AC22" i="47"/>
  <c r="AE23" i="47" s="1"/>
  <c r="N22" i="47"/>
  <c r="P44" i="46"/>
  <c r="P43" i="46"/>
  <c r="P42" i="46"/>
  <c r="P41" i="46"/>
  <c r="P36" i="46"/>
  <c r="B35" i="46"/>
  <c r="P30" i="46"/>
  <c r="AC25" i="46"/>
  <c r="N25" i="46"/>
  <c r="O25" i="46" s="1"/>
  <c r="AC24" i="46"/>
  <c r="N24" i="46"/>
  <c r="AC23" i="46"/>
  <c r="AE23" i="46" s="1"/>
  <c r="O23" i="46"/>
  <c r="N23" i="46"/>
  <c r="AC22" i="46"/>
  <c r="N22" i="46"/>
  <c r="P44" i="45"/>
  <c r="P43" i="45"/>
  <c r="P42" i="45"/>
  <c r="P41" i="45"/>
  <c r="P36" i="45"/>
  <c r="B35" i="45"/>
  <c r="P30" i="45"/>
  <c r="AC25" i="45"/>
  <c r="N25" i="45"/>
  <c r="O25" i="45" s="1"/>
  <c r="AC24" i="45"/>
  <c r="N24" i="45"/>
  <c r="AC23" i="45"/>
  <c r="AD23" i="45" s="1"/>
  <c r="N23" i="45"/>
  <c r="O23" i="45" s="1"/>
  <c r="AC22" i="45"/>
  <c r="AE23" i="45" s="1"/>
  <c r="N22" i="45"/>
  <c r="P42" i="44"/>
  <c r="P41" i="44"/>
  <c r="P36" i="44"/>
  <c r="B35" i="44"/>
  <c r="P30" i="44"/>
  <c r="AC25" i="44"/>
  <c r="N25" i="44"/>
  <c r="O25" i="44" s="1"/>
  <c r="AC24" i="44"/>
  <c r="N24" i="44"/>
  <c r="AC23" i="44"/>
  <c r="O23" i="44"/>
  <c r="N23" i="44"/>
  <c r="AC22" i="44"/>
  <c r="N22" i="44"/>
  <c r="P46" i="43"/>
  <c r="P45" i="43"/>
  <c r="P44" i="43"/>
  <c r="P43" i="43"/>
  <c r="P42" i="43"/>
  <c r="P41" i="43"/>
  <c r="P36" i="43"/>
  <c r="P35" i="43"/>
  <c r="B35" i="43"/>
  <c r="P30" i="43"/>
  <c r="AC25" i="43"/>
  <c r="N25" i="43"/>
  <c r="O25" i="43" s="1"/>
  <c r="AC24" i="43"/>
  <c r="N24" i="43"/>
  <c r="AC23" i="43"/>
  <c r="O23" i="43"/>
  <c r="N23" i="43"/>
  <c r="AC22" i="43"/>
  <c r="N22" i="43"/>
  <c r="AS13" i="36"/>
  <c r="AT13" i="36" s="1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R40" i="37"/>
  <c r="AY39" i="37"/>
  <c r="AX39" i="37"/>
  <c r="S39" i="37"/>
  <c r="R39" i="37"/>
  <c r="AY38" i="37"/>
  <c r="AX38" i="37"/>
  <c r="S38" i="37"/>
  <c r="R38" i="37"/>
  <c r="AY37" i="37"/>
  <c r="AY58" i="37"/>
  <c r="AX37" i="37"/>
  <c r="AX58" i="37"/>
  <c r="S37" i="37"/>
  <c r="S58" i="37"/>
  <c r="R37" i="37"/>
  <c r="R58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T32" i="37"/>
  <c r="U32" i="37"/>
  <c r="V32" i="37"/>
  <c r="W32" i="37"/>
  <c r="X32" i="37"/>
  <c r="AZ32" i="37"/>
  <c r="BA32" i="37"/>
  <c r="BB32" i="37"/>
  <c r="BC32" i="37"/>
  <c r="BD32" i="37"/>
  <c r="BE32" i="37"/>
  <c r="AX12" i="37"/>
  <c r="AX13" i="37"/>
  <c r="AX23" i="37"/>
  <c r="AX24" i="37"/>
  <c r="AX25" i="37"/>
  <c r="AX26" i="37"/>
  <c r="AX27" i="37"/>
  <c r="AX28" i="37"/>
  <c r="AX29" i="37"/>
  <c r="AX30" i="37"/>
  <c r="AX31" i="37"/>
  <c r="AX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11" i="37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AY32" i="37"/>
  <c r="S32" i="37"/>
  <c r="R32" i="37"/>
  <c r="AX32" i="37"/>
  <c r="AE25" i="51" l="1"/>
  <c r="AE25" i="47"/>
  <c r="AE25" i="46"/>
  <c r="AE25" i="45"/>
  <c r="AE25" i="44"/>
  <c r="AE23" i="44"/>
  <c r="AE25" i="43"/>
  <c r="AE23" i="43"/>
  <c r="AD25" i="44"/>
  <c r="AD23" i="43"/>
  <c r="AE23" i="49"/>
  <c r="AD25" i="45"/>
  <c r="AD25" i="51"/>
  <c r="AD23" i="51"/>
  <c r="AD25" i="43"/>
  <c r="AD25" i="46"/>
  <c r="AD23" i="44"/>
  <c r="AD23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5979AC3A-E915-459C-B051-8FC9DC527331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4A599424-9B26-40EE-9429-5FFDF9F56C0F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CAAADCC7-12E1-44A1-940C-556E82D1EA50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468D47C6-289C-442C-A4AA-9593515355B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850E987F-24DC-4D4F-8EA3-B35301E11F3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0F81F766-3B6E-4D58-856F-2AA2ECC05B0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C4B360F5-CF4C-4C45-A6DB-4F3D9680F18A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D1C79010-037E-4233-A888-B9C76D8C764A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Corresponde a la meta PDD o meta proyecto articulada con el indicador de actividad a medir.
Así mismo, se podrá establecer la meta para los indicadores POA y de Planes Decreto 612.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F67605FA-C058-48AC-8B98-BEF7F8463D71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2DDF125C-C4C8-44F5-8D60-FEBE62A5F37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E1E28393-4818-4317-BDCB-66DDEA644507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463DA8C7-984B-4827-8890-7F540E4475C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C32C2C93-81EC-4834-9FD7-73DBA764C56E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D40E92E5-B839-447D-B222-34AFDD2F9313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F34957B7-A474-4D64-B915-3E59AFC72701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86B3E8DD-D24B-447D-A7EE-9F2278D4C39A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7BCAA59-D240-4959-B499-6EB8940AF352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B5B45B26-3611-4900-B436-4392DF625AE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DA84EFA6-4489-4BFC-B18A-AB422EE187EE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4E8344CB-4958-45CD-B450-473F656E666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22A2CF5C-3E49-4331-AFA6-921FC8F61F40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CB5BE8B8-FBEE-4133-BDAD-248FBAFAA6F6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198A30DD-777D-43D1-AFC1-9E25D1C3885C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0B48EB47-6DEA-4137-B32E-AC9C0C8973A5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EE39FCC4-16C4-40F4-8C51-F5A4917FF417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4770CE9E-85EA-49A3-8CFF-E6549C1018E4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DC4E0C8E-7A7A-4820-8468-488E318E7A63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408DF872-179A-4EA1-9D5A-3EB18603ADD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3C88F9-2158-46AE-B24D-0F9B894E2E95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7A37EDC2-8D3A-4B82-9EA6-EC404D15AC9C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50E8BD38-107D-4EF0-B9AA-394560A311DF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1C502095-AAD5-4F76-BCC2-1B5B61049E96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8DEBC445-2FE7-4619-8EBF-3651296A002E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9DD37DAC-2962-4BF1-B97B-AB290E955432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E3FB50D1-3527-4C95-8F52-97551FC208D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305C89E1-53C7-4AC4-A2A2-533DA7567476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38CD1B33-99F0-4206-8900-7357FAFE0664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8BC2ECF4-B269-40C0-960D-5D6294326B3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E06586A4-244A-4086-8AB5-EBF0871B5A6D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04DF9110-BD84-4306-B86F-016978850B8C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44B1B9AD-A2A5-40E7-8579-E898388AB892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F9B33862-CA45-43B5-BF24-51FC9CF7F91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391431F6-14CA-4E4B-AC76-DDC812D4A45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62800A59-6349-4F38-B657-842E2908123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AF891CE6-18B0-4736-8600-4C9C61EBD36F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B3FC5AFB-9C73-4EC3-B9AA-F4BB71DE21F6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A60F753F-548C-4E2D-9A96-E9DA31F7C7CB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BBA9A458-02B9-4639-ADA6-F815B660A367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72CE94A-F88F-4D57-A29D-05423B21AAAF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19D192C6-FC66-4C08-986A-02C8632C52BB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DE1DD494-58E9-4583-9802-8C554C063834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D7B0CBB6-061B-4617-8A78-F39247B5173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765FA005-8159-445E-B616-2A55439BEADD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71EA015B-C3C0-44B7-804C-ABC13C44A9A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2424BA47-BD2A-40B7-8186-630D258A36C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4EEAA26D-D27F-4DEA-9096-6F7E901152A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FDED3731-A9EB-45D2-860C-08FBDC688566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3A65C00A-E571-4367-9680-5945B31D25C7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72C0F5E2-9C3D-489B-A806-7444F399EE20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7F4F9750-255F-4DDA-9EE7-A6F30ABAB10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A4848F7B-D1C3-474B-8490-27A64F0B149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9E1F6C54-4D49-452D-A7B9-EEFC5BB4F674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C819EFBA-EB43-4DCF-A154-6038F8517FD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299A351D-FCCE-45E2-8329-4A2DC9D16784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3170E202-F4BD-4CF0-A028-A1A095B99B42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654C6FFC-C9F7-43B0-B56E-3CC22F48BEF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935E19EA-ABFA-4124-BDF3-A692B6712369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Valor de la reserva constituida al inicio de la vigencia</t>
        </r>
      </text>
    </comment>
    <comment ref="AD21" authorId="0" shapeId="0" xr:uid="{B856E089-EFCF-4852-8735-85BDA8C7ADC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4107B396-2E25-436A-97AE-3625186A7F98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Programación de acuerdo de desempleño en la ejecución de giros para cada mes de la vigencia.</t>
        </r>
      </text>
    </comment>
    <comment ref="A23" authorId="0" shapeId="0" xr:uid="{EEA6C535-4E35-402C-9F9C-7574CEA18EDA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Liberaciones de reservas realizadas en cada mes de la vigencia.</t>
        </r>
      </text>
    </comment>
    <comment ref="A24" authorId="0" shapeId="0" xr:uid="{418DDDC4-6B2F-4D6F-B97F-8499EC66A98E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Reserva definitiva despues de liberaciones.</t>
        </r>
      </text>
    </comment>
    <comment ref="A25" authorId="0" shapeId="0" xr:uid="{41269E26-50D5-4643-8581-CED44A2E1CD1}">
      <text>
        <r>
          <rPr>
            <b/>
            <sz val="9"/>
            <color indexed="81"/>
            <rFont val="Tahoma"/>
            <charset val="1"/>
          </rPr>
          <t>Daniel Avendaño:</t>
        </r>
        <r>
          <rPr>
            <sz val="9"/>
            <color indexed="81"/>
            <rFont val="Tahoma"/>
            <charset val="1"/>
          </rPr>
          <t xml:space="preserve">
Ejecución de los giros de la reserva para mes</t>
        </r>
      </text>
    </comment>
  </commentList>
</comments>
</file>

<file path=xl/sharedStrings.xml><?xml version="1.0" encoding="utf-8"?>
<sst xmlns="http://schemas.openxmlformats.org/spreadsheetml/2006/main" count="2601" uniqueCount="534">
  <si>
    <t>SECRETARÍA DISTRITAL DE LA MUJER</t>
  </si>
  <si>
    <t>Código: DE-FO-5</t>
  </si>
  <si>
    <t xml:space="preserve">DIRECCIONAMIENTO ESTRATEGICO </t>
  </si>
  <si>
    <t xml:space="preserve">FORMULACIÓN Y SEGUIMIENTO  PLAN DE ACCIÓN </t>
  </si>
  <si>
    <t>Libro 2 (vigencia 2024) Página 1 de 4</t>
  </si>
  <si>
    <t>PERIODO REPORTADO</t>
  </si>
  <si>
    <t>FECHA DE REPORTE</t>
  </si>
  <si>
    <t>TIPO DE REPORTE</t>
  </si>
  <si>
    <t>FORMULACION</t>
  </si>
  <si>
    <t>ACTUALIZACION</t>
  </si>
  <si>
    <t>SEGUIMIENTO</t>
  </si>
  <si>
    <t>NOMBRE DEL PROYECTO</t>
  </si>
  <si>
    <t>PROPÓSITO</t>
  </si>
  <si>
    <t>LOGRO</t>
  </si>
  <si>
    <t>PROGRAMA</t>
  </si>
  <si>
    <t>DESCRIPCIÓN DE LA META (ACTIVIDAD MGA)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</si>
  <si>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</si>
  <si>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</si>
  <si>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</si>
  <si>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</si>
  <si>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</si>
  <si>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</si>
  <si>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</si>
  <si>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</si>
  <si>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</si>
  <si>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</si>
  <si>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</si>
  <si>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</si>
  <si>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</si>
  <si>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</si>
  <si>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</si>
  <si>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</si>
  <si>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</si>
  <si>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</si>
  <si>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</si>
  <si>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</si>
  <si>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</si>
  <si>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</si>
  <si>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</si>
  <si>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</si>
  <si>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</si>
  <si>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</si>
  <si>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</si>
  <si>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</si>
  <si>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</si>
  <si>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</si>
  <si>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</si>
  <si>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</si>
  <si>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</si>
  <si>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</si>
  <si>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</si>
  <si>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</si>
  <si>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</si>
  <si>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</si>
  <si>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</si>
  <si>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</si>
  <si>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</si>
  <si>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</si>
  <si>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</si>
  <si>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</si>
  <si>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</si>
  <si>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</si>
  <si>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</si>
  <si>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</si>
  <si>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</si>
  <si>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</si>
  <si>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</si>
  <si>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</si>
  <si>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</si>
  <si>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</si>
  <si>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</si>
  <si>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</si>
  <si>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</si>
  <si>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</si>
  <si>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</si>
  <si>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</si>
  <si>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</si>
  <si>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</si>
  <si>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</si>
  <si>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</si>
  <si>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</si>
  <si>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</si>
  <si>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</si>
  <si>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</si>
  <si>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</si>
  <si>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</si>
  <si>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</si>
  <si>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</si>
  <si>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</si>
  <si>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</si>
  <si>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</si>
  <si>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</si>
  <si>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</si>
  <si>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</si>
  <si>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</si>
  <si>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</si>
  <si>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</si>
  <si>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</si>
  <si>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</si>
  <si>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</si>
  <si>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</si>
  <si>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FORMULA DEL INDICADOR</t>
  </si>
  <si>
    <t>TIPO DE ANUALIZACIÓN  (Según aplique)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</si>
  <si>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</si>
  <si>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</si>
  <si>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</si>
  <si>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</si>
  <si>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</si>
  <si>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</si>
  <si>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</si>
  <si>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</si>
  <si>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</si>
  <si>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</si>
  <si>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</si>
  <si>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</si>
  <si>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</si>
  <si>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</si>
  <si>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</si>
  <si>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</si>
  <si>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</si>
  <si>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</si>
  <si>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</si>
  <si>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</si>
  <si>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</si>
  <si>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</si>
  <si>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</si>
  <si>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</si>
  <si>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</si>
  <si>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</si>
  <si>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</si>
  <si>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</si>
  <si>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</si>
  <si>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</si>
  <si>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</si>
  <si>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</si>
  <si>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</si>
  <si>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</si>
  <si>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</si>
  <si>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</si>
  <si>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</si>
  <si>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</si>
  <si>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</si>
  <si>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</si>
  <si>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</si>
  <si>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</si>
  <si>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</si>
  <si>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</si>
  <si>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</si>
  <si>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</si>
  <si>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</si>
  <si>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</si>
  <si>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</si>
  <si>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</si>
  <si>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</si>
  <si>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</si>
  <si>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</si>
  <si>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</si>
  <si>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</si>
  <si>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</si>
  <si>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</si>
  <si>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</si>
  <si>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</si>
  <si>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</si>
  <si>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</si>
  <si>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</si>
  <si>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</si>
  <si>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</si>
  <si>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</si>
  <si>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</si>
  <si>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</si>
  <si>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</si>
  <si>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</si>
  <si>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</si>
  <si>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</si>
  <si>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</si>
  <si>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</si>
  <si>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</si>
  <si>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</si>
  <si>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</si>
  <si>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</si>
  <si>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>UNIDAD DE MEDIDA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</si>
  <si>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</si>
  <si>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</si>
  <si>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</si>
  <si>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</si>
  <si>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</si>
  <si>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</si>
  <si>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</si>
  <si>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</si>
  <si>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</si>
  <si>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</si>
  <si>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</si>
  <si>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</si>
  <si>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</si>
  <si>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</si>
  <si>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</si>
  <si>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</si>
  <si>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</si>
  <si>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</si>
  <si>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</si>
  <si>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</si>
  <si>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</si>
  <si>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</si>
  <si>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</si>
  <si>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</si>
  <si>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</si>
  <si>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</si>
  <si>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</si>
  <si>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</si>
  <si>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</si>
  <si>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</si>
  <si>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</si>
  <si>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</si>
  <si>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</si>
  <si>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</si>
  <si>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</si>
  <si>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</si>
  <si>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</si>
  <si>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</si>
  <si>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</si>
  <si>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</si>
  <si>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</si>
  <si>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</si>
  <si>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</si>
  <si>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</si>
  <si>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</si>
  <si>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</si>
  <si>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</si>
  <si>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</si>
  <si>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</si>
  <si>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</si>
  <si>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</si>
  <si>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</si>
  <si>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</si>
  <si>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</si>
  <si>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</si>
  <si>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</si>
  <si>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</si>
  <si>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</si>
  <si>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</si>
  <si>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</si>
  <si>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</si>
  <si>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</si>
  <si>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</si>
  <si>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</si>
  <si>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</si>
  <si>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</si>
  <si>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</si>
  <si>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</si>
  <si>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</si>
  <si>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</si>
  <si>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</si>
  <si>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</si>
  <si>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</si>
  <si>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</si>
  <si>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</si>
  <si>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</si>
  <si>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</si>
  <si>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</si>
  <si>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</si>
  <si>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</si>
  <si>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</si>
  <si>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</si>
  <si>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</si>
  <si>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</si>
  <si>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</si>
  <si>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</si>
  <si>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</si>
  <si>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</si>
  <si>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</si>
  <si>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</si>
  <si>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</si>
  <si>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</si>
  <si>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</si>
  <si>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</si>
  <si>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</si>
  <si>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</si>
  <si>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</si>
  <si>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</si>
  <si>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</si>
  <si>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</si>
  <si>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</si>
  <si>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</si>
  <si>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</si>
  <si>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</si>
  <si>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</si>
  <si>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</si>
  <si>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</si>
  <si>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</si>
  <si>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</si>
  <si>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</si>
  <si>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</si>
  <si>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</si>
  <si>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</si>
  <si>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</si>
  <si>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</si>
  <si>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</si>
  <si>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</si>
  <si>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</si>
  <si>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</si>
  <si>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</si>
  <si>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</si>
  <si>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</si>
  <si>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</si>
  <si>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</si>
  <si>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</si>
  <si>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</si>
  <si>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</si>
  <si>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</si>
  <si>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</si>
  <si>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</si>
  <si>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</si>
  <si>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</si>
  <si>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</si>
  <si>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</si>
  <si>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</si>
  <si>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</si>
  <si>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</si>
  <si>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</si>
  <si>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</si>
  <si>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</si>
  <si>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</si>
  <si>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</si>
  <si>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</si>
  <si>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</si>
  <si>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</si>
  <si>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</si>
  <si>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</si>
  <si>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</si>
  <si>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</si>
  <si>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</si>
  <si>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</si>
  <si>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</si>
  <si>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</si>
  <si>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</si>
  <si>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Versión: 12</t>
  </si>
  <si>
    <t>DESCRIPCIÓN DEL INDICADOR</t>
  </si>
  <si>
    <t xml:space="preserve">MAGNITUD CUATRIENIO
(Únicamente para indicadores Sectoriales y PMR. Se debe diligenciar "A demanda" cuando aplique en los indicadores de actividad) 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</si>
  <si>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</si>
  <si>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</si>
  <si>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</si>
  <si>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</si>
  <si>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</si>
  <si>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</si>
  <si>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</si>
  <si>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</si>
  <si>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</si>
  <si>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</si>
  <si>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</si>
  <si>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</si>
  <si>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</si>
  <si>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</si>
  <si>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Número</t>
  </si>
  <si>
    <t>Procentaje</t>
  </si>
  <si>
    <t>suma</t>
  </si>
  <si>
    <t>creciente</t>
  </si>
  <si>
    <t>decreciente</t>
  </si>
  <si>
    <t>constante</t>
  </si>
  <si>
    <t>Fecha de Emisión: 22/12/2023</t>
  </si>
  <si>
    <t>Página 4 de 4</t>
  </si>
  <si>
    <t>X</t>
  </si>
  <si>
    <t xml:space="preserve">Fortalecimiento a la implementación del Sistema Distrital de Protección integral a las mujeres víctimas de violencias –SOFIA en Bogotá.  </t>
  </si>
  <si>
    <t>3. Inspirar confianza y legitimidad para vivir sin miedo y ser epicentro de cultura ciudadana, paz y reconciliación.</t>
  </si>
  <si>
    <t>22. Reducir la aceptación cultural e institucional del machismo y las violencias contra las mujeres, y garantizar el acceso efectivo a la justicia</t>
  </si>
  <si>
    <t>40. Más mujeres viven una vida libre de violencias, se sienten seguras y acceden con confianza al sistema de justicia.</t>
  </si>
  <si>
    <t>Realizar 115.103 atenciones efectivas a través de la Línea Púrpura Distrital</t>
  </si>
  <si>
    <t xml:space="preserve">1. Brindar orientación psicosocial y con elementos socio jurídicos, así como información en la ruta de atención a mujeres víctimas de violencias a través de la Línea Púrpura Distrital "Mujeres que escuchan mujeres". </t>
  </si>
  <si>
    <t>2. Fortalecer la respuesta de atención en emergencia a través de la implementación de la Agencia Muj en el marco de la integración de la Secretaría Distrital de la Mujer con el Número Único de Seguridad y Emergencias - NUSE.</t>
  </si>
  <si>
    <t>3. Brindar atención psico jurídica en emergencia a través de la Agencia Muj en el marco de la integración de la Secretaría Distrital de la Mujer con el Número Único de Seguridad y Emergencias - NUSE</t>
  </si>
  <si>
    <t>Realizar seguimiento al 100% de los casos reportados en la Línea Purpura Distrital</t>
  </si>
  <si>
    <t>4. Realizar seguimientos efectivos a mujeres víctimas de violencias con posible riesgo de feminicidio a través de la Línea Púrpura Distrital "Mujeres que Escuchan Mujeres"</t>
  </si>
  <si>
    <t xml:space="preserve">Operar 6 casas refugio para mujeres víctimas de violencia y personas a cargo </t>
  </si>
  <si>
    <t>5. Realizar la supervisión administrativa, financiera y contable de las Casas Refugio en operación.</t>
  </si>
  <si>
    <t>6. Brindar lineamientos técnicos a los operadores de las Casas Refugio para la adecuada implementación del modelo en sus diferentes modalidades.</t>
  </si>
  <si>
    <t>Realizar atención al 100% de personas (Mujeres víctimas de violencia y personas a cargo) acogidas en Casa Refugio</t>
  </si>
  <si>
    <t>7. Tramitar las solicitudes de cupo recibidas en el correo institucional de la estrategia de Casas Refugio.</t>
  </si>
  <si>
    <t>8. Brindar acogida a mujeres víctimas de violencia y sus personas a cargo en las Casa Refugio.</t>
  </si>
  <si>
    <t>Fortalecer los 4 componentes del Sistema SOFIA</t>
  </si>
  <si>
    <t xml:space="preserve">9. Realizar procesos de sensibilización y formación para el fortalecimiento de capacidades a servidoras y servidores de entidades con presencia en el Distrito Capital, frente a la garantía del derecho de las mujeres a una vida libre de violencias y la atención integral a las víctimas de diferentes modalidades de violencias contra las mujeres. </t>
  </si>
  <si>
    <t xml:space="preserve">10. Participar o convocar espacios de articulación y coordinación de acciones estratégicas para la prevención, atención y sanción de las violencias contra las mujeres en el Distrito Capital, según los lineamientos técnicos y operativos para el funcionamiento y la implementación del Sistema SOFIA. </t>
  </si>
  <si>
    <t>11. Desarrollar acciones de divulgación y visibilización orientadas a la prevención de las violencias contra las mujeres, así como a la sensibilización de la sociedad en general para el reconocimiento del derecho de las mujeres a una vida libre de violencias.</t>
  </si>
  <si>
    <t>12. Brindar asistencia técnica para el desarrollo de acciones de fortalecimiento de los componentes del Sistema SOFIA</t>
  </si>
  <si>
    <t>Implementar una estrategia de Prevención de Riesgo de feminicidio</t>
  </si>
  <si>
    <t>13. Hacer seguimiento jurídico y psicosocial periódico a mujeres en riesgo de feminicidio en Bogotá, según los casos remitidos por entidades competentes del orden nacional, distrital o local, y equipos de atención de la Secretaría Distrital de la Mujer.</t>
  </si>
  <si>
    <t>14. Articular acciones interinstitucionales para aportar a la garantía del derecho de las mujeres en riesgo de feminicidio a una vida libre de violencias, a través del Sistema Articulado de Alertas Tempranas - SAAT.</t>
  </si>
  <si>
    <t>15. Brindar atención socio-jurídica en casos que sean reportados a través de la Estrategia Intersectorial para la Prevención y Atención de Víctimas de Violencia de Género con Énfasis en Violencia Sexual y Feminicidio.</t>
  </si>
  <si>
    <t>16. Articular acciones con el sector salud para eliminar barreras de protección, atención y acceso a la justicia de las mujeres ​víctimas de violencias o en riesgo de feminicidio, con el fin de prevenir la materialización del delito.</t>
  </si>
  <si>
    <t>Dinamizar 20 consejos Locales de seguridad para las mujeres y sus respectivos planes locales de seguridad</t>
  </si>
  <si>
    <t>17. Articular y coordinar con las Alcaldías Locales la agenda, fechas y desarrollo de las sesiones de los Consejos Locales de Seguridad para las Mujeres.</t>
  </si>
  <si>
    <t>18. Dinamizar el diseño, implementación y seguimiento de las acciones incluidas en los Planes Locales de Seguridad para las Mujeres.</t>
  </si>
  <si>
    <t xml:space="preserve">19. Liderar, articular y dinamizar acciones de prevención de violencias contra las mujeres en el espacio público y privado, en cada una de las localidades de Bogotá.  </t>
  </si>
  <si>
    <t>Implementar un protocolo de prevención, atención y seguimiento a casos de violencia en el transporte público</t>
  </si>
  <si>
    <t>20. Brindar atención en dupla a mujeres víctimas de violencias en el espacio y el transporte público.</t>
  </si>
  <si>
    <t xml:space="preserve">21. Acompañar técnicamente los procesos de articulación intra e interinstitucional para el impulso de acciones de prevención, atención y sanción de las violencias contra las mujeres en el espacio y el transporte público. </t>
  </si>
  <si>
    <t>Realizar 12.957 atenciones a mujeres víctimas de violencias, a través de las duplas de atención psicosocial</t>
  </si>
  <si>
    <t>22. Realizar el primer contacto efectivo con las mujeres nuevas remitidas por los diferentes equipos para atención psicosocial.</t>
  </si>
  <si>
    <t>23. Aportar a la garantía del derecho de las mujeres a una vida libre de violencias a través de las sesiones de seguimiento.</t>
  </si>
  <si>
    <t xml:space="preserve">24. Dinamizar la activación de rutas y sesiones de atención psicosocial a mujeres víctimas de violencias. </t>
  </si>
  <si>
    <t>6. Servicios de prevención, atención y acogida para el fortalecimiento del derecho de las mujeres a una vida libre de violencias</t>
  </si>
  <si>
    <t>5. Fortalecer y coordinar la respuesta institucional para la implementación del Sistema Distrital de Protección integral a las mujeres víctimas de violencias -SOFIA-, aportando a la garantía del derecho de las mujeres a una vida libre de violencias en el Distrito Capital</t>
  </si>
  <si>
    <t>Prevención y atención a mujeres víctimas de violencias</t>
  </si>
  <si>
    <t>Alcanzar al menos el 80% de efectividad (respuesta inmediata, llamadas devueltas y contactos por chat) en la atención de la línea purpura  “Mujeres escuchan mujeres” integrando un equipo de la misma a la línea de emergencias 123</t>
  </si>
  <si>
    <t>Ampliar a 6 el modelo de operación de Casa refugio priorizando la ruralidad (Acuerdo 631/2015) y modalidad intermedia.</t>
  </si>
  <si>
    <t>Implementar el protocolo de prevención, atención, y sanción a la violencia contra las mujeres en el transporte público que garantice la atención del 100% de los casos y promueva su disminución.</t>
  </si>
  <si>
    <t>1. Realizar 115.103 atenciones efectivas a través de la Línea Púrpura Distrital</t>
  </si>
  <si>
    <t>2. Realizar seguimiento al 100% de los casos reportados en la Línea Purpura Distrital</t>
  </si>
  <si>
    <t>3. Operar 6 casas refugio para mujeres víctimas de violencia y personas a cargo</t>
  </si>
  <si>
    <t>4. Realizar atención al 100% de Personas (Mujeres víctimas de violencia y personas a cargo) acogidas en Casa Refugio</t>
  </si>
  <si>
    <t>5. Fortalecer los 4 componentes del Sistema SOFIA</t>
  </si>
  <si>
    <t>6. Implementar una estrategia de Prevención de Riesgo de feminicidio</t>
  </si>
  <si>
    <t>7. Dinamizar 20 consejos Locales de seguridad para las mujeres y sus respectivos planes locales de seguridad</t>
  </si>
  <si>
    <t>8. Implementar un protocolo de prevención, atención y segui-miento a casos de violencia en el transporte público</t>
  </si>
  <si>
    <t>9. Realizar 11.983 atenciones a mujeres víctimas de violencias, a través de las duplas de atención psicosocial</t>
  </si>
  <si>
    <t xml:space="preserve">Realizar asistencias técnicas a las entidades integrantes del Sistema SOFIA para la formulación, ajuste e implementación de acciones afirmativas para mujeres en riesgo de feminicidio y las víctimas indirectas del delito. </t>
  </si>
  <si>
    <t xml:space="preserve">Brindar asistencia técnico legal al sector salud para el fortalecimiento de capacidades institucionales en la atención a mujeres víctimas de violencia con énfasis en violencia sexual y riesgo de feminicidio, en el marco del Sistema SOFIA </t>
  </si>
  <si>
    <t xml:space="preserve">Realizar procesos de divulgación y sensibilización internos y externos sobre las modalidades de Casa Refugio con especial énfasis en las modalidades intermedia y rural </t>
  </si>
  <si>
    <t>Brindar asistencia técnica para la formulación e implementación de estrategias locales para la territorialización del Sistema SOFIA</t>
  </si>
  <si>
    <t>Verificar que todos los casos en riesgo de feminicidio son asignados a equipos de la SDMujer para seguimiento psicosocial y socio-jurídico</t>
  </si>
  <si>
    <t>Verificar que todos los casos en riesgo de feminicidio que han sido asignados cuenten con al menos un seguimiento.</t>
  </si>
  <si>
    <t>47. Número de mujeres en posible riesgo de feminicidio en seguimiento jurídico y psicosocial en el marco del Sistema Articulado de Alertas Tempranas (SAAT)</t>
  </si>
  <si>
    <t>48. Número de atenciones (asesorías y orientaciones) a través de la Estrategia intersectorial para la prevención y atención a víctimas de violencia de género con énfasis en violencia sexual y feminicidio.</t>
  </si>
  <si>
    <t>1. Número total de intervenciones brindadas a las mujeres a través de la Línea Púrpura Distrital "Mujeres que escuchan mujeres"</t>
  </si>
  <si>
    <t>2. Número de incidentes contestados, analizados o gestionados</t>
  </si>
  <si>
    <t>2. Número de incidentes direccionados para atención postemergencia</t>
  </si>
  <si>
    <t xml:space="preserve">3. Número de casos recepcionados y gestionados </t>
  </si>
  <si>
    <t>3. Número total de orientaciones psico-jurídicas efectivas</t>
  </si>
  <si>
    <t>3. Número de casos gestionados con intento fallido de contacto</t>
  </si>
  <si>
    <t>4. Número de seguimientos efectivos a mujeres mediante la LPD realizados (Bogotá y alertantes)</t>
  </si>
  <si>
    <t>4. Número de seguimientos a llamadas desde la LPD realizados</t>
  </si>
  <si>
    <t>5. Número de reuniones de supervisión administrativa, financiera y contable con los operadores de Casa Refugio</t>
  </si>
  <si>
    <t>6. Número de reuniones de supervisión técnica con los operadores de Casa Refugio</t>
  </si>
  <si>
    <t>7. Número de solicitudes de cupo recibidas para acogida en Casa Refugio</t>
  </si>
  <si>
    <t>7. Número de solicitudes de cupo tramitadas que cumplieron criterios de ingreso a Casa Refugio</t>
  </si>
  <si>
    <t>8. Número de personas acogidas en la modalidad tradicional de Casa  Refugio que cumplen criterios de ingreso</t>
  </si>
  <si>
    <t>8. Número de personas acogidas en la modalidad intermedia de Casa  Refugio que cumplen criterios de ingreso</t>
  </si>
  <si>
    <t>8. Número de personas acogidas en la modalidad rural de Casa  Refugio que cumplen criterios de ingreso</t>
  </si>
  <si>
    <t>8. Número total de personas acogidas en las tres modalidades de Casa Refugio</t>
  </si>
  <si>
    <t xml:space="preserve">9. Número de servidores (as) sensibilizados </t>
  </si>
  <si>
    <t>10. Número de sesiones de espacios de articulación y coordinación acompañados o con desarrollo de secretaría técnica</t>
  </si>
  <si>
    <t>11. Número de acciones de divulgación y visibilización realizadas</t>
  </si>
  <si>
    <t>12. Número de asistencias técnicas realizadas</t>
  </si>
  <si>
    <t xml:space="preserve">13. Número de mujeres en riesgo de feminicidio con seguimiento jurídico y/o psicosocial 	</t>
  </si>
  <si>
    <t>14. Número de sesiones y/o espacios de articulación interinstitucional a nivel distrital y local en el marco del Sistema Articulado de Alertas Tempranas</t>
  </si>
  <si>
    <t>15. Número de atenciones (asesorías, orientaciones y seguimientos) a través de la Estrategia intersectorial para la prevención y atención a víctimas de violencia de género con énfasis en violencia sexual y feminicidio.</t>
  </si>
  <si>
    <t>16. Número de sesiones/espacios de trabajo realizados con el sector salud.</t>
  </si>
  <si>
    <t xml:space="preserve">17. Número de Consejos Locales de Seguridad para las Mujeres realizados </t>
  </si>
  <si>
    <t>18. Número de Mesas Técnicas con entidades locales y organizaciones de mujeres realizadas para el diseño, implementación y seguimiento de las acciones de los Planes Locales de Seguridad para las Mujeres</t>
  </si>
  <si>
    <t>19. Número de actividades de prevención de violencias realizadas en las localidades de Bogotá</t>
  </si>
  <si>
    <t>20. Número de atenciones brindadas en dupla (primeras atenciones y seguimientos) a mujeres víctimas de violencias en el espacio y transporte público</t>
  </si>
  <si>
    <t xml:space="preserve">21. Número reuniones/sesiones de preparación y acompañamiento técnico para el impulso de acciones de prevención, atención y sanción de las violencias contra las mujeres en el espacio y el transporte público. </t>
  </si>
  <si>
    <t>22. Número de remisiones recibidas por el equipo de Duplas de atención psicosocial</t>
  </si>
  <si>
    <t>22. Número de casos nuevos atendidos de manera efectiva,  a través de las duplas de atención psicosocial</t>
  </si>
  <si>
    <t xml:space="preserve">23. Número de seguimientos realizados a través de las duplas de atención psicosocial </t>
  </si>
  <si>
    <t>24. Número total de atenciones realizadas (primeras atenciones y seguimientos)  a través de las duplas de atención psicosocial</t>
  </si>
  <si>
    <t>Porcentaje de asistencias técnicas realizadas frente a acciones afirmativas para mujeres en riesgo de feminicidio y las víctimas indirectas del delito</t>
  </si>
  <si>
    <t>Asistencia técnico legal con énfasis en violencia sexual y riesgo de feminicidio</t>
  </si>
  <si>
    <t>Procesos de divulgación y sensibilización sobre las modalidades de Casa Refugio</t>
  </si>
  <si>
    <t>Informes locales sobre la implementación de estrategias de territorialización del Sistema SOFIA</t>
  </si>
  <si>
    <t>Asignación de casos en riesgo de feminicidio</t>
  </si>
  <si>
    <t>Seguimiento de casos en riesgo de feminicidio asignados</t>
  </si>
  <si>
    <t>(Llamadas contestadas + llamadas buzón)/ Llamadas efectivas</t>
  </si>
  <si>
    <t>Sumatoria del número de casas refugio en operación</t>
  </si>
  <si>
    <t>Sumatoria del número de acciones estratégicas realizadas en el marco de los componentes del Sistema SOFIA</t>
  </si>
  <si>
    <t>Sumatoria del número de  mujeres víctimas de violencias y su sistema familiar, acogidas y atendidas a través del modelo de Casas Refugio en todas sus modalidades</t>
  </si>
  <si>
    <t>Sumatoria del número de atenciones a mujeres víctimas de violencias, a través de las Duplas de atención psicosocial</t>
  </si>
  <si>
    <t xml:space="preserve">Sumatoria del número de mujeres participantes en las actividades implementadas en el marco de los Planes Locales de Seguridad para las Mujeres </t>
  </si>
  <si>
    <t>Sumatoria del número de atenciones efectivas a través de la Línea Púrpura Distrital</t>
  </si>
  <si>
    <t>Sumatoria del número de mujeres en posible riesgo de feminicidio en seguimiento jurídico y psicosocial en el marco del Sistema Articulado de Alertas Tempranas (SAAT)</t>
  </si>
  <si>
    <t>Sumatoria del número de atenciones (asesorías y orientaciones) a través de la Estrategia intersectorial para la prevención y atención a víctimas de violencia de género con énfasis en violencia sexual y feminicidio.</t>
  </si>
  <si>
    <t>Sumatoria del número total de intervenciones brindadas a las mujeres a través de la Línea Púrpura Distrital "Mujeres que escuchan mujeres"</t>
  </si>
  <si>
    <t>Sumatoria del número de incidentes analizados o gestionados</t>
  </si>
  <si>
    <t>Sumatoria del número de incidentes direccionados para atención postemergencia</t>
  </si>
  <si>
    <t xml:space="preserve">Sumatoria del número  de casos recepcionados y gestionados </t>
  </si>
  <si>
    <t>Sumatoria del número total de orientaciones psico-jurídicas efectivas</t>
  </si>
  <si>
    <t>Sumatoria del número de casos gestionados con intento fallido de contacto</t>
  </si>
  <si>
    <t>Sumatoria del número de seguimientos efectivos a mujeres mediante la LPD realizados (Bogotá y alertantes)</t>
  </si>
  <si>
    <t>Sumatoria del número de seguimientos a llamadas desde la LPD realizados</t>
  </si>
  <si>
    <t>Sumatoria del número de reuniones de supervisión administrativa, financiera y contable con los operadores de Casa Refugio</t>
  </si>
  <si>
    <t>Sumatoria del número de reuniones de supervisión técnica con los operadores de Casa Refugio</t>
  </si>
  <si>
    <t>Sumatoria del número de solicitudes de cupo recibidas para acogida en Casa Refugio</t>
  </si>
  <si>
    <t>Sumatoria del número de solicitudes de cupo tramitadas que cumplieron criterios de ingreso a Casa Refugio</t>
  </si>
  <si>
    <t>Sumatoria del número de personas  acogidas en la modalidad tradicional de Casa  Refugio que cumplen criterios de ingreso</t>
  </si>
  <si>
    <t>Sumatoria del número de personas  acogidas en la modalidad intermedia de Casa  Refugio que cumplen criterios de ingreso</t>
  </si>
  <si>
    <t>Sumatoria del número de personas  acogidas en la modalidad rural de Casa  Refugio que cumplen criterios de ingreso</t>
  </si>
  <si>
    <t>Sumatoria del número total de personas acogidas en las tres modalidades de Casa Refugio</t>
  </si>
  <si>
    <t>Sumatoria del número de servidores (as) sensibilizados</t>
  </si>
  <si>
    <t>Sumatoria del número de sesiones de espacios de articulación y coordinación acompañados o con desarrollo de secretaría técnica</t>
  </si>
  <si>
    <t>Sumatoria del número de acciones de divulgación y visibilización realizada</t>
  </si>
  <si>
    <t>Sumatoria del número de asistencias técnicas realizadas</t>
  </si>
  <si>
    <t xml:space="preserve">Sumatoria del número de mujeres en riesgo de feminicidio con seguimiento jurídico y/o psicosocial </t>
  </si>
  <si>
    <t>Sumatoria del número de sesiones y/o espacios de articulación interinstitucional a nivel distrital y local en el marco del Sistema Articulado de Alertas Tempranas</t>
  </si>
  <si>
    <t>Sumatoria del número de atenciones (asesorías, orientaciones y seguimientos) a través de la Estrategia intersectorial para la prevención y atención a víctimas de violencia de género con énfasis en violencia sexual y feminicidio.</t>
  </si>
  <si>
    <t>Sumatoria del número de sesiones/espacios de trabajo realizados con el sector salud.</t>
  </si>
  <si>
    <t xml:space="preserve">Sumatoria del número de Consejos Locales de Seguridad para las Mujeres realizados </t>
  </si>
  <si>
    <t>Sumatoria del número de Mesas Técnicas con entidades locales y organizaciones de mujeres realizadas para  el diseño, implementación y seguimiento de las acciones de los Planes Locales de Seguridad para las Mujeres</t>
  </si>
  <si>
    <t>Sumatoria del número de actividades de prevención de violencias realizadas en las localidades de Bogotá</t>
  </si>
  <si>
    <t>Sumatoria del número de atenciones (primeras atenciones y seguimientos) a mujeres víctimas de violencias en el espacio y transporte público a través de las duplas psico-jurídicas</t>
  </si>
  <si>
    <t xml:space="preserve">Sumatoria del número reuniones/sesiones de preparación y acompañamiento técnico para el impulso de acciones de prevención, atención y sanción de las violencias contra las mujeres en el espacio y el transporte público. </t>
  </si>
  <si>
    <t>Sumatoria del número de remisiones recibidas por el equipo de Duplas de atención psicosocial</t>
  </si>
  <si>
    <t>Sumatoria del número de casos nuevos atendidos de manera efectiva,  a través de las duplas de atención psicosocial</t>
  </si>
  <si>
    <t>Sumatoria del número de seguimientos realizados a través de las duplas de atención psicosocial</t>
  </si>
  <si>
    <t>Sumatoria del número total de atenciones realizadas (primeras atenciones y seguimientos)  a través de las duplas de atención psicosocial</t>
  </si>
  <si>
    <t xml:space="preserve">(Número de asistencias técnicas realizadas frente acciones afirmativas/Número de asistencias técnicas programadas frente a acciones afirmativas)*100 </t>
  </si>
  <si>
    <t>(Número de asistencias técnico legales realizadas/Número de asistencias técnico legales programadas)*100</t>
  </si>
  <si>
    <t xml:space="preserve">Sumatoria de acciones de sensibilización y divulgación realizadas </t>
  </si>
  <si>
    <t>Sumatoria de informes locales sobre la implementación de estrategias de territorialización del Sistema SOFIA</t>
  </si>
  <si>
    <t>(Casos asignados a equipos para seguimientos a equipos de la SDMujer/Mujeres valoradas INMLCF+Mujeres identificadas en riesgo de feminicidio por los equipos de atención de la SDMujer)*100</t>
  </si>
  <si>
    <t>(Casos con seguimientos realizados/Casos asignados a los equipos para seguimientos)*100</t>
  </si>
  <si>
    <t>CONSTANTE</t>
  </si>
  <si>
    <t>CRECIENTE</t>
  </si>
  <si>
    <t>A DEMANDA</t>
  </si>
  <si>
    <t>N.A.</t>
  </si>
  <si>
    <t>Porcentaje</t>
  </si>
  <si>
    <t xml:space="preserve">Implementación constante de las siguientes acciones estratégicas en el marco de los componentes del Sistema SOFIA:
1. Acciones estratégicas de formación y sensibilización para el fortalecimiento de capacidades. 
2. Implementación del Sistema Articulado de Alertas Tempranas - SAAT - como estrategia para la prevención del riesgo de feminicidio.
3. Territorialización del Sistema SOFIA a través de la formulación e implementación de planes locales de seguridad para las mujeres y el desarrollo de la secretaría técnica de los Consejos Locales de Seguridad para las Mujeres.
4. Acciones estrategias para la prevención y atención de violencias en el espacio y el transporte público.
5. Atención a mujeres a través de las Duplas de atención psicosocial. </t>
  </si>
  <si>
    <t>Dirección de Eliminación de Violencias contra las Mujeres y Acceso a la Justicia</t>
  </si>
  <si>
    <t>Mensual</t>
  </si>
  <si>
    <t>Matriz de efectividad LPD</t>
  </si>
  <si>
    <t>Contratos de operación suscritos</t>
  </si>
  <si>
    <t>Reportes mensuales de plan de acción del proyecto de inversión 7734</t>
  </si>
  <si>
    <t>Simisional</t>
  </si>
  <si>
    <t>Reportes equipo Sofía Local</t>
  </si>
  <si>
    <t>Reportes equipo Sistema articulado de alertas tempranas -SAAT- para la prevención del riesgo de feminicidio en Bogotá</t>
  </si>
  <si>
    <t>Reportes equipo Casa Refugio</t>
  </si>
  <si>
    <t>Reportes equipo Sofía Distrital</t>
  </si>
  <si>
    <t>Reportes equipo Estrategia intersectorial para la prevención y atención de las violencias contra las mujeres con énfasis en violencia sexual y feminicidio</t>
  </si>
  <si>
    <t>Reportes equipo Duplas</t>
  </si>
  <si>
    <t>Trimestral</t>
  </si>
  <si>
    <t>GA-FO-25 Evidencia de reunión internas y externas</t>
  </si>
  <si>
    <t>GA-FO-25 Evidencia de reunión internas y externas
Piezas comunicativas de sensibilización y divulgación</t>
  </si>
  <si>
    <t>Documentos de informes locales sobre la implementación de estrategias de territorialización del Sistema SOFIA</t>
  </si>
  <si>
    <t xml:space="preserve">PRGRAMACIÓN </t>
  </si>
  <si>
    <t>(Llamadas contestadas + llamadas buzón)/
Llamadas efectivas</t>
  </si>
  <si>
    <t>Sumatoria del número de casas refugio en operación, tomando como operación aquellas que cuentan con contrato suscrito</t>
  </si>
  <si>
    <t xml:space="preserve">Sumatoria del número de mujeres víctimas de violencias y su sistema familiar, acogidas y atendidas a través del modelo de Casas Refugio incluyendo modalidad intermedia de acogida y ruralidad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</si>
</sst>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&quot;$&quot;* #,##0.00_-;\-&quot;$&quot;* #,##0.00_-;_-&quot;$&quot;* &quot;-&quot;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-* #,##0\ _€_-;\-* #,##0\ _€_-;_-* &quot;-&quot;??\ _€_-;_-@_-"/>
    <numFmt numFmtId="173" formatCode="0.0%"/>
    <numFmt numFmtId="174" formatCode="#,##0;[Red]#,##0"/>
    <numFmt numFmtId="175" formatCode="_-[$$-240A]\ * #,##0.00_-;\-[$$-240A]\ * #,##0.00_-;_-[$$-240A]\ * &quot;-&quot;??_-;_-@_-"/>
    <numFmt numFmtId="176" formatCode="&quot;$&quot;\ 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398">
    <xf numFmtId="0" fontId="0" fillId="0" borderId="0" xfId="0"/>
    <xf numFmtId="174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4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3" xfId="22" applyFont="1" applyBorder="1" applyAlignment="1">
      <alignment horizontal="center" vertical="center" wrapText="1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3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10" borderId="5" xfId="28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8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5" fontId="10" fillId="11" borderId="6" xfId="15" applyNumberFormat="1" applyFont="1" applyFill="1" applyBorder="1" applyAlignment="1">
      <alignment horizontal="center" vertical="center"/>
    </xf>
    <xf numFmtId="175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2" fontId="18" fillId="0" borderId="6" xfId="10" applyNumberFormat="1" applyFont="1" applyBorder="1" applyAlignment="1">
      <alignment vertical="center"/>
    </xf>
    <xf numFmtId="172" fontId="18" fillId="0" borderId="4" xfId="10" applyNumberFormat="1" applyFont="1" applyBorder="1" applyAlignment="1">
      <alignment vertical="center"/>
    </xf>
    <xf numFmtId="172" fontId="18" fillId="0" borderId="12" xfId="10" applyNumberFormat="1" applyFont="1" applyBorder="1" applyAlignment="1">
      <alignment vertical="center"/>
    </xf>
    <xf numFmtId="172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5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9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6" fontId="14" fillId="0" borderId="6" xfId="14" applyNumberFormat="1" applyFont="1" applyBorder="1" applyAlignment="1">
      <alignment vertical="center"/>
    </xf>
    <xf numFmtId="176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2" fontId="18" fillId="0" borderId="21" xfId="10" applyNumberFormat="1" applyFont="1" applyBorder="1" applyAlignment="1">
      <alignment vertical="center"/>
    </xf>
    <xf numFmtId="172" fontId="18" fillId="0" borderId="22" xfId="10" applyNumberFormat="1" applyFont="1" applyBorder="1" applyAlignment="1">
      <alignment vertical="center"/>
    </xf>
    <xf numFmtId="172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8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9" fontId="9" fillId="0" borderId="5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2" fontId="18" fillId="0" borderId="5" xfId="10" applyNumberFormat="1" applyFont="1" applyBorder="1" applyAlignment="1">
      <alignment vertical="center"/>
    </xf>
    <xf numFmtId="172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8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1" fontId="9" fillId="10" borderId="5" xfId="28" applyNumberFormat="1" applyFont="1" applyFill="1" applyBorder="1" applyAlignment="1" applyProtection="1">
      <alignment vertical="center" wrapText="1"/>
    </xf>
    <xf numFmtId="9" fontId="9" fillId="0" borderId="15" xfId="22" applyNumberFormat="1" applyFont="1" applyBorder="1" applyAlignment="1">
      <alignment horizontal="center" vertical="center" wrapText="1"/>
    </xf>
    <xf numFmtId="173" fontId="8" fillId="10" borderId="6" xfId="28" applyNumberFormat="1" applyFont="1" applyFill="1" applyBorder="1" applyAlignment="1" applyProtection="1">
      <alignment horizontal="center" vertical="center" wrapText="1"/>
      <protection locked="0"/>
    </xf>
    <xf numFmtId="173" fontId="9" fillId="0" borderId="12" xfId="22" applyNumberFormat="1" applyFont="1" applyBorder="1" applyAlignment="1">
      <alignment horizontal="center" vertical="center" wrapText="1"/>
    </xf>
    <xf numFmtId="9" fontId="9" fillId="0" borderId="12" xfId="22" applyNumberFormat="1" applyFont="1" applyBorder="1" applyAlignment="1">
      <alignment horizontal="center" vertical="center" wrapText="1"/>
    </xf>
    <xf numFmtId="173" fontId="8" fillId="10" borderId="12" xfId="28" applyNumberFormat="1" applyFont="1" applyFill="1" applyBorder="1" applyAlignment="1" applyProtection="1">
      <alignment horizontal="center" vertical="center" wrapText="1"/>
      <protection locked="0"/>
    </xf>
    <xf numFmtId="173" fontId="8" fillId="10" borderId="5" xfId="28" applyNumberFormat="1" applyFont="1" applyFill="1" applyBorder="1" applyAlignment="1" applyProtection="1">
      <alignment horizontal="center" vertical="center" wrapText="1"/>
      <protection locked="0"/>
    </xf>
    <xf numFmtId="173" fontId="8" fillId="10" borderId="27" xfId="28" applyNumberFormat="1" applyFont="1" applyFill="1" applyBorder="1" applyAlignment="1" applyProtection="1">
      <alignment horizontal="center" vertical="center" wrapText="1"/>
      <protection locked="0"/>
    </xf>
    <xf numFmtId="173" fontId="9" fillId="0" borderId="5" xfId="22" applyNumberFormat="1" applyFont="1" applyBorder="1" applyAlignment="1">
      <alignment horizontal="center" vertical="center" wrapText="1"/>
    </xf>
    <xf numFmtId="9" fontId="9" fillId="0" borderId="3" xfId="28" applyFont="1" applyFill="1" applyBorder="1" applyAlignment="1" applyProtection="1">
      <alignment horizontal="center" vertical="center" wrapText="1"/>
    </xf>
    <xf numFmtId="1" fontId="9" fillId="10" borderId="5" xfId="28" applyNumberFormat="1" applyFont="1" applyFill="1" applyBorder="1" applyAlignment="1" applyProtection="1">
      <alignment horizontal="center" vertical="center" wrapText="1"/>
    </xf>
    <xf numFmtId="9" fontId="0" fillId="0" borderId="0" xfId="28" applyFont="1"/>
    <xf numFmtId="9" fontId="30" fillId="0" borderId="6" xfId="28" applyFont="1" applyBorder="1" applyAlignment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44" xfId="22" applyNumberFormat="1" applyFont="1" applyBorder="1" applyAlignment="1">
      <alignment horizontal="center" vertical="center" wrapText="1"/>
    </xf>
    <xf numFmtId="9" fontId="31" fillId="0" borderId="45" xfId="22" applyNumberFormat="1" applyFont="1" applyBorder="1" applyAlignment="1">
      <alignment horizontal="center" vertical="center" wrapText="1"/>
    </xf>
    <xf numFmtId="9" fontId="31" fillId="0" borderId="46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48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9" fillId="0" borderId="58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14" fontId="35" fillId="0" borderId="35" xfId="0" applyNumberFormat="1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9" fontId="9" fillId="0" borderId="3" xfId="28" applyFont="1" applyBorder="1" applyAlignment="1">
      <alignment horizontal="center" vertical="center" wrapText="1"/>
    </xf>
    <xf numFmtId="9" fontId="9" fillId="0" borderId="19" xfId="28" applyFont="1" applyBorder="1" applyAlignment="1">
      <alignment horizontal="center" vertical="center" wrapText="1"/>
    </xf>
    <xf numFmtId="2" fontId="8" fillId="0" borderId="14" xfId="22" applyNumberFormat="1" applyFont="1" applyBorder="1" applyAlignment="1">
      <alignment vertical="center" wrapText="1"/>
    </xf>
    <xf numFmtId="2" fontId="8" fillId="0" borderId="13" xfId="22" applyNumberFormat="1" applyFont="1" applyBorder="1" applyAlignment="1">
      <alignment vertical="center" wrapText="1"/>
    </xf>
    <xf numFmtId="9" fontId="8" fillId="0" borderId="17" xfId="28" applyFont="1" applyFill="1" applyBorder="1" applyAlignment="1" applyProtection="1">
      <alignment horizontal="center" vertical="center" wrapText="1"/>
    </xf>
    <xf numFmtId="9" fontId="8" fillId="0" borderId="4" xfId="28" applyFont="1" applyFill="1" applyBorder="1" applyAlignment="1" applyProtection="1">
      <alignment horizontal="center" vertical="center" wrapText="1"/>
    </xf>
    <xf numFmtId="2" fontId="8" fillId="0" borderId="23" xfId="22" applyNumberFormat="1" applyFont="1" applyBorder="1" applyAlignment="1">
      <alignment vertical="center" wrapText="1"/>
    </xf>
    <xf numFmtId="9" fontId="8" fillId="0" borderId="3" xfId="28" applyFont="1" applyFill="1" applyBorder="1" applyAlignment="1" applyProtection="1">
      <alignment horizontal="center" vertical="center" wrapText="1"/>
    </xf>
    <xf numFmtId="9" fontId="8" fillId="0" borderId="19" xfId="28" applyFont="1" applyFill="1" applyBorder="1" applyAlignment="1" applyProtection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9" borderId="6" xfId="22" applyFont="1" applyFill="1" applyBorder="1" applyAlignment="1">
      <alignment horizontal="left" vertical="center" wrapText="1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32" fillId="10" borderId="39" xfId="0" applyFont="1" applyFill="1" applyBorder="1" applyAlignment="1">
      <alignment horizontal="center" vertical="center"/>
    </xf>
    <xf numFmtId="0" fontId="9" fillId="12" borderId="6" xfId="22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2" borderId="6" xfId="22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  <xf numFmtId="2" fontId="8" fillId="0" borderId="14" xfId="22" applyNumberFormat="1" applyFont="1" applyFill="1" applyBorder="1" applyAlignment="1">
      <alignment horizontal="left" vertical="center" wrapText="1"/>
    </xf>
    <xf numFmtId="2" fontId="8" fillId="0" borderId="13" xfId="22" applyNumberFormat="1" applyFont="1" applyFill="1" applyBorder="1" applyAlignment="1">
      <alignment horizontal="left" vertical="center" wrapText="1"/>
    </xf>
    <xf numFmtId="2" fontId="8" fillId="0" borderId="58" xfId="22" applyNumberFormat="1" applyFont="1" applyFill="1" applyBorder="1" applyAlignment="1">
      <alignment horizontal="left" vertical="center" wrapText="1"/>
    </xf>
    <xf numFmtId="2" fontId="8" fillId="0" borderId="18" xfId="22" applyNumberFormat="1" applyFont="1" applyFill="1" applyBorder="1" applyAlignment="1">
      <alignment horizontal="left" vertical="center" wrapText="1"/>
    </xf>
    <xf numFmtId="173" fontId="9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22" applyFont="1" applyFill="1" applyBorder="1" applyAlignment="1">
      <alignment horizontal="center" vertical="center" wrapText="1"/>
    </xf>
    <xf numFmtId="3" fontId="9" fillId="0" borderId="5" xfId="22" applyNumberFormat="1" applyFont="1" applyFill="1" applyBorder="1" applyAlignment="1">
      <alignment horizontal="center" vertical="center" wrapText="1"/>
    </xf>
    <xf numFmtId="0" fontId="9" fillId="0" borderId="5" xfId="22" applyFont="1" applyFill="1" applyBorder="1" applyAlignment="1">
      <alignment horizontal="center" vertical="center" wrapText="1"/>
    </xf>
    <xf numFmtId="9" fontId="9" fillId="0" borderId="3" xfId="22" applyNumberFormat="1" applyFont="1" applyFill="1" applyBorder="1" applyAlignment="1">
      <alignment horizontal="center" vertical="center" wrapText="1"/>
    </xf>
    <xf numFmtId="2" fontId="8" fillId="0" borderId="13" xfId="22" applyNumberFormat="1" applyFont="1" applyFill="1" applyBorder="1" applyAlignment="1">
      <alignment vertical="center" wrapText="1"/>
    </xf>
    <xf numFmtId="2" fontId="8" fillId="0" borderId="23" xfId="22" applyNumberFormat="1" applyFont="1" applyFill="1" applyBorder="1" applyAlignment="1">
      <alignment vertical="center" wrapText="1"/>
    </xf>
    <xf numFmtId="2" fontId="8" fillId="0" borderId="14" xfId="22" applyNumberFormat="1" applyFont="1" applyFill="1" applyBorder="1" applyAlignment="1">
      <alignment vertical="center" wrapText="1"/>
    </xf>
    <xf numFmtId="2" fontId="8" fillId="0" borderId="58" xfId="22" applyNumberFormat="1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 wrapText="1"/>
    </xf>
    <xf numFmtId="0" fontId="30" fillId="0" borderId="6" xfId="0" applyFont="1" applyFill="1" applyBorder="1" applyAlignment="1">
      <alignment vertical="center"/>
    </xf>
    <xf numFmtId="9" fontId="30" fillId="0" borderId="6" xfId="28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 wrapText="1"/>
    </xf>
    <xf numFmtId="172" fontId="18" fillId="0" borderId="20" xfId="10" applyNumberFormat="1" applyFont="1" applyFill="1" applyBorder="1" applyAlignment="1">
      <alignment vertical="center"/>
    </xf>
    <xf numFmtId="172" fontId="18" fillId="0" borderId="21" xfId="10" applyNumberFormat="1" applyFont="1" applyFill="1" applyBorder="1" applyAlignment="1">
      <alignment vertical="center"/>
    </xf>
    <xf numFmtId="172" fontId="18" fillId="0" borderId="13" xfId="10" applyNumberFormat="1" applyFont="1" applyFill="1" applyBorder="1" applyAlignment="1">
      <alignment vertical="center"/>
    </xf>
    <xf numFmtId="172" fontId="18" fillId="0" borderId="6" xfId="10" applyNumberFormat="1" applyFont="1" applyFill="1" applyBorder="1" applyAlignment="1">
      <alignment vertical="center"/>
    </xf>
    <xf numFmtId="172" fontId="18" fillId="0" borderId="23" xfId="10" applyNumberFormat="1" applyFont="1" applyFill="1" applyBorder="1" applyAlignment="1">
      <alignment vertical="center"/>
    </xf>
    <xf numFmtId="172" fontId="18" fillId="0" borderId="5" xfId="10" applyNumberFormat="1" applyFont="1" applyFill="1" applyBorder="1" applyAlignment="1">
      <alignment vertical="center"/>
    </xf>
    <xf numFmtId="172" fontId="18" fillId="0" borderId="14" xfId="10" applyNumberFormat="1" applyFont="1" applyFill="1" applyBorder="1" applyAlignment="1">
      <alignment vertical="center"/>
    </xf>
    <xf numFmtId="172" fontId="18" fillId="0" borderId="4" xfId="10" applyNumberFormat="1" applyFont="1" applyFill="1" applyBorder="1" applyAlignment="1">
      <alignment vertical="center"/>
    </xf>
    <xf numFmtId="3" fontId="9" fillId="0" borderId="1" xfId="22" applyNumberFormat="1" applyFont="1" applyBorder="1" applyAlignment="1">
      <alignment vertical="center" wrapText="1"/>
    </xf>
    <xf numFmtId="172" fontId="42" fillId="0" borderId="6" xfId="10" applyNumberFormat="1" applyFont="1" applyFill="1" applyBorder="1" applyAlignment="1">
      <alignment horizontal="right" vertical="center"/>
    </xf>
    <xf numFmtId="14" fontId="39" fillId="0" borderId="6" xfId="0" applyNumberFormat="1" applyFont="1" applyBorder="1" applyAlignment="1">
      <alignment horizontal="center" vertical="center"/>
    </xf>
    <xf numFmtId="172" fontId="9" fillId="0" borderId="1" xfId="22" applyNumberFormat="1" applyFont="1" applyBorder="1" applyAlignment="1">
      <alignment vertical="center" wrapText="1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F1011DF-3FAF-4839-8C4D-190EC09A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D040CFD2-5E05-4799-AE35-459CA1F4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7B8F5B2F-0CDE-415C-B626-ABD8E5AE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87511DA5-907A-4834-A578-776F723A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CECA5A71-59DA-41D8-99FB-9A77B6E4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A0318E78-733F-4A2B-B1CD-6A58163E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270BD6B3-8F96-4D16-9942-6DDFCFF2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3C36EE94-553B-469E-8AA1-F56A503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787B74DD-227F-444D-A8E7-15D3511B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573F-0BDE-48BD-914E-FCFDE80ADD5B}">
  <sheetPr>
    <tabColor theme="7" tint="0.39997558519241921"/>
    <pageSetUpPr fitToPage="1"/>
  </sheetPr>
  <dimension ref="A1:AO46"/>
  <sheetViews>
    <sheetView showGridLines="0" tabSelected="1" topLeftCell="A7" zoomScale="60" zoomScaleNormal="60" workbookViewId="0">
      <selection activeCell="I7" sqref="I7:J9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365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4">
        <v>2041627027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>
        <v>876445728</v>
      </c>
      <c r="C22" s="393">
        <v>876445728</v>
      </c>
      <c r="D22" s="393">
        <v>288735571</v>
      </c>
      <c r="E22" s="393"/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2041627027</v>
      </c>
      <c r="O22" s="87"/>
      <c r="P22" s="141" t="s">
        <v>37</v>
      </c>
      <c r="Q22" s="386">
        <v>3620819689</v>
      </c>
      <c r="R22" s="387"/>
      <c r="S22" s="387"/>
      <c r="T22" s="387"/>
      <c r="U22" s="387">
        <v>6455061511</v>
      </c>
      <c r="V22" s="387"/>
      <c r="W22" s="387"/>
      <c r="X22" s="387"/>
      <c r="Y22" s="387"/>
      <c r="Z22" s="387"/>
      <c r="AA22" s="387"/>
      <c r="AB22" s="387"/>
      <c r="AC22" s="109">
        <f>SUM(Q22:AB22)</f>
        <v>10075881200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/>
      <c r="S24" s="389">
        <v>688653244</v>
      </c>
      <c r="T24" s="389">
        <v>977388815</v>
      </c>
      <c r="U24" s="389">
        <v>977388815</v>
      </c>
      <c r="V24" s="389">
        <v>977388815</v>
      </c>
      <c r="W24" s="389">
        <v>977388815</v>
      </c>
      <c r="X24" s="389">
        <v>977388815</v>
      </c>
      <c r="Y24" s="389">
        <v>977388815</v>
      </c>
      <c r="Z24" s="389">
        <v>977388815</v>
      </c>
      <c r="AA24" s="389">
        <v>977388815</v>
      </c>
      <c r="AB24" s="389">
        <v>1568117436</v>
      </c>
      <c r="AC24" s="84">
        <f>SUM(Q24:AB24)</f>
        <v>10075881200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365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365</v>
      </c>
      <c r="B35" s="192">
        <f>SUM(B41:B46)</f>
        <v>0.1</v>
      </c>
      <c r="C35" s="23" t="s">
        <v>59</v>
      </c>
      <c r="D35" s="373">
        <v>2000</v>
      </c>
      <c r="E35" s="373">
        <v>3000</v>
      </c>
      <c r="F35" s="373">
        <v>3000</v>
      </c>
      <c r="G35" s="373">
        <f t="shared" ref="F35:H35" si="0">12000/4</f>
        <v>3000</v>
      </c>
      <c r="H35" s="373">
        <f t="shared" si="0"/>
        <v>3000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97">
        <f>SUM(D35:O35)</f>
        <v>14000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4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68" t="s">
        <v>366</v>
      </c>
      <c r="B41" s="286">
        <v>0.03</v>
      </c>
      <c r="C41" s="23" t="s">
        <v>59</v>
      </c>
      <c r="D41" s="372">
        <v>0.2</v>
      </c>
      <c r="E41" s="372">
        <v>0.2</v>
      </c>
      <c r="F41" s="372">
        <v>0.2</v>
      </c>
      <c r="G41" s="372">
        <v>0.2</v>
      </c>
      <c r="H41" s="372">
        <v>0.2</v>
      </c>
      <c r="I41" s="373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48">
        <f t="shared" ref="P41:P46" si="1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5">
      <c r="A42" s="369"/>
      <c r="B42" s="287"/>
      <c r="C42" s="29" t="s">
        <v>64</v>
      </c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50">
        <f t="shared" si="1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70" t="s">
        <v>367</v>
      </c>
      <c r="B43" s="289">
        <v>0.04</v>
      </c>
      <c r="C43" s="31" t="s">
        <v>59</v>
      </c>
      <c r="D43" s="372">
        <v>0.2</v>
      </c>
      <c r="E43" s="372">
        <v>0.2</v>
      </c>
      <c r="F43" s="372">
        <v>0.2</v>
      </c>
      <c r="G43" s="372">
        <v>0.2</v>
      </c>
      <c r="H43" s="372">
        <v>0.2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51">
        <f t="shared" si="1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x14ac:dyDescent="0.25">
      <c r="A44" s="368"/>
      <c r="B44" s="287"/>
      <c r="C44" s="29" t="s">
        <v>64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52"/>
      <c r="O44" s="152"/>
      <c r="P44" s="150">
        <f t="shared" si="1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  <row r="45" spans="1:41" ht="28.5" customHeight="1" x14ac:dyDescent="0.25">
      <c r="A45" s="370" t="s">
        <v>368</v>
      </c>
      <c r="B45" s="289">
        <v>0.03</v>
      </c>
      <c r="C45" s="31" t="s">
        <v>59</v>
      </c>
      <c r="D45" s="372">
        <v>0.2</v>
      </c>
      <c r="E45" s="372">
        <v>0.2</v>
      </c>
      <c r="F45" s="372">
        <v>0.2</v>
      </c>
      <c r="G45" s="372">
        <v>0.2</v>
      </c>
      <c r="H45" s="372">
        <v>0.2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14">
        <f t="shared" si="1"/>
        <v>1</v>
      </c>
      <c r="Q45" s="160" t="s">
        <v>86</v>
      </c>
      <c r="R45" s="161"/>
      <c r="S45" s="161"/>
      <c r="T45" s="161"/>
      <c r="U45" s="161"/>
      <c r="V45" s="161"/>
      <c r="W45" s="161"/>
      <c r="X45" s="162"/>
      <c r="Y45" s="160" t="s">
        <v>87</v>
      </c>
      <c r="Z45" s="161"/>
      <c r="AA45" s="161"/>
      <c r="AB45" s="161"/>
      <c r="AC45" s="161"/>
      <c r="AD45" s="161"/>
      <c r="AE45" s="166"/>
    </row>
    <row r="46" spans="1:41" ht="28.5" customHeight="1" thickBot="1" x14ac:dyDescent="0.3">
      <c r="A46" s="371"/>
      <c r="B46" s="290"/>
      <c r="C46" s="24" t="s">
        <v>64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154"/>
      <c r="P46" s="155">
        <f t="shared" si="1"/>
        <v>0</v>
      </c>
      <c r="Q46" s="163"/>
      <c r="R46" s="164"/>
      <c r="S46" s="164"/>
      <c r="T46" s="164"/>
      <c r="U46" s="164"/>
      <c r="V46" s="164"/>
      <c r="W46" s="164"/>
      <c r="X46" s="165"/>
      <c r="Y46" s="163"/>
      <c r="Z46" s="164"/>
      <c r="AA46" s="164"/>
      <c r="AB46" s="164"/>
      <c r="AC46" s="164"/>
      <c r="AD46" s="164"/>
      <c r="AE46" s="167"/>
    </row>
  </sheetData>
  <mergeCells count="79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list" allowBlank="1" showInputMessage="1" showErrorMessage="1" sqref="C7:C9" xr:uid="{68224685-F434-4407-8755-A2A2DC5C2D2B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F04455A-ADC4-46FB-8C3E-223C1068CD1A}">
      <formula1>2000</formula1>
    </dataValidation>
    <dataValidation type="textLength" operator="lessThanOrEqual" allowBlank="1" showInputMessage="1" showErrorMessage="1" errorTitle="Máximo 2.000 caracteres" error="Máximo 2.000 caracteres" sqref="AC35 Q35 Y35 Q43 Q41 Q45" xr:uid="{67AEA296-B5AB-442B-9674-67DDB60DE3DB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64"/>
  <sheetViews>
    <sheetView zoomScale="65" zoomScaleNormal="65" workbookViewId="0">
      <selection activeCell="E9" sqref="E9:AF9"/>
    </sheetView>
  </sheetViews>
  <sheetFormatPr baseColWidth="10" defaultColWidth="10.85546875" defaultRowHeight="15" x14ac:dyDescent="0.25"/>
  <cols>
    <col min="1" max="1" width="15" style="33" customWidth="1"/>
    <col min="2" max="2" width="8.28515625" style="33" customWidth="1"/>
    <col min="3" max="3" width="11.42578125" style="33" customWidth="1"/>
    <col min="4" max="4" width="14.7109375" style="33" customWidth="1"/>
    <col min="5" max="5" width="15.85546875" style="33" customWidth="1"/>
    <col min="6" max="8" width="29.28515625" style="33" customWidth="1"/>
    <col min="9" max="9" width="20.5703125" style="33" customWidth="1"/>
    <col min="10" max="10" width="18.85546875" style="33" customWidth="1"/>
    <col min="11" max="11" width="15.28515625" style="33" customWidth="1"/>
    <col min="12" max="13" width="21.140625" style="33" customWidth="1"/>
    <col min="14" max="14" width="9.5703125" style="33" bestFit="1" customWidth="1"/>
    <col min="15" max="17" width="10.42578125" style="33" bestFit="1" customWidth="1"/>
    <col min="18" max="18" width="10" style="33" bestFit="1" customWidth="1"/>
    <col min="19" max="19" width="22.28515625" style="33" customWidth="1"/>
    <col min="20" max="20" width="22.42578125" style="33" customWidth="1"/>
    <col min="21" max="31" width="7.42578125" style="33" customWidth="1"/>
    <col min="32" max="32" width="5.85546875" style="33" customWidth="1"/>
    <col min="33" max="43" width="8.140625" style="33" customWidth="1"/>
    <col min="44" max="44" width="5.85546875" style="33" customWidth="1"/>
    <col min="45" max="45" width="17.140625" style="33" customWidth="1"/>
    <col min="46" max="46" width="15.85546875" style="101" customWidth="1"/>
    <col min="47" max="49" width="20.28515625" style="33" customWidth="1"/>
    <col min="50" max="51" width="24.42578125" style="33" customWidth="1"/>
    <col min="52" max="16382" width="10.85546875" style="33"/>
    <col min="16383" max="16383" width="9" style="33" customWidth="1"/>
    <col min="16384" max="16384" width="10.85546875" style="33"/>
  </cols>
  <sheetData>
    <row r="1" spans="1:51 16384:16384" ht="15.95" customHeight="1" x14ac:dyDescent="0.25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3"/>
      <c r="AX1" s="296" t="s">
        <v>1</v>
      </c>
      <c r="AY1" s="297"/>
    </row>
    <row r="2" spans="1:51 16384:16384" ht="15.95" customHeight="1" x14ac:dyDescent="0.25">
      <c r="A2" s="304" t="s">
        <v>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6"/>
      <c r="AX2" s="298" t="s">
        <v>335</v>
      </c>
      <c r="AY2" s="299"/>
    </row>
    <row r="3" spans="1:51 16384:16384" ht="15" customHeight="1" x14ac:dyDescent="0.25">
      <c r="A3" s="307" t="s">
        <v>89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9"/>
      <c r="AX3" s="298" t="s">
        <v>358</v>
      </c>
      <c r="AY3" s="299"/>
    </row>
    <row r="4" spans="1:51 16384:16384" ht="15.95" customHeight="1" x14ac:dyDescent="0.25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3"/>
      <c r="AX4" s="300" t="s">
        <v>90</v>
      </c>
      <c r="AY4" s="300"/>
    </row>
    <row r="5" spans="1:51 16384:16384" ht="15" customHeight="1" x14ac:dyDescent="0.25">
      <c r="A5" s="312" t="s">
        <v>91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4"/>
      <c r="AG5" s="321" t="s">
        <v>10</v>
      </c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3"/>
      <c r="AU5" s="291" t="s">
        <v>92</v>
      </c>
      <c r="AV5" s="291" t="s">
        <v>93</v>
      </c>
      <c r="AW5" s="291" t="s">
        <v>94</v>
      </c>
      <c r="AX5" s="291" t="s">
        <v>95</v>
      </c>
      <c r="AY5" s="291" t="s">
        <v>96</v>
      </c>
    </row>
    <row r="6" spans="1:51 16384:16384" ht="15" customHeight="1" x14ac:dyDescent="0.25">
      <c r="A6" s="330" t="s">
        <v>6</v>
      </c>
      <c r="B6" s="396">
        <v>45320</v>
      </c>
      <c r="C6" s="331"/>
      <c r="D6" s="323"/>
      <c r="E6" s="332" t="s">
        <v>8</v>
      </c>
      <c r="F6" s="332"/>
      <c r="G6" s="41" t="s">
        <v>360</v>
      </c>
      <c r="H6" s="127"/>
      <c r="I6" s="321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G6" s="324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6"/>
      <c r="AU6" s="311"/>
      <c r="AV6" s="311"/>
      <c r="AW6" s="311"/>
      <c r="AX6" s="311"/>
      <c r="AY6" s="311"/>
    </row>
    <row r="7" spans="1:51 16384:16384" ht="15" customHeight="1" x14ac:dyDescent="0.25">
      <c r="A7" s="330"/>
      <c r="B7" s="331"/>
      <c r="C7" s="331"/>
      <c r="D7" s="326"/>
      <c r="E7" s="332" t="s">
        <v>9</v>
      </c>
      <c r="F7" s="332"/>
      <c r="G7" s="41"/>
      <c r="H7" s="128"/>
      <c r="I7" s="324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  <c r="AG7" s="324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6"/>
      <c r="AU7" s="311"/>
      <c r="AV7" s="311"/>
      <c r="AW7" s="311"/>
      <c r="AX7" s="311"/>
      <c r="AY7" s="311"/>
    </row>
    <row r="8" spans="1:51 16384:16384" ht="15" customHeight="1" x14ac:dyDescent="0.25">
      <c r="A8" s="330"/>
      <c r="B8" s="331"/>
      <c r="C8" s="331"/>
      <c r="D8" s="329"/>
      <c r="E8" s="332" t="s">
        <v>10</v>
      </c>
      <c r="F8" s="332"/>
      <c r="G8" s="41"/>
      <c r="H8" s="129"/>
      <c r="I8" s="327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  <c r="AG8" s="324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6"/>
      <c r="AU8" s="311"/>
      <c r="AV8" s="311"/>
      <c r="AW8" s="311"/>
      <c r="AX8" s="311"/>
      <c r="AY8" s="311"/>
    </row>
    <row r="9" spans="1:51 16384:16384" ht="15" customHeight="1" x14ac:dyDescent="0.25">
      <c r="A9" s="312" t="s">
        <v>97</v>
      </c>
      <c r="B9" s="313"/>
      <c r="C9" s="313"/>
      <c r="D9" s="313"/>
      <c r="E9" s="320" t="s">
        <v>398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4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6"/>
      <c r="AU9" s="311"/>
      <c r="AV9" s="311"/>
      <c r="AW9" s="311"/>
      <c r="AX9" s="311"/>
      <c r="AY9" s="311"/>
    </row>
    <row r="10" spans="1:51 16384:16384" ht="15" customHeight="1" x14ac:dyDescent="0.25">
      <c r="A10" s="312" t="s">
        <v>98</v>
      </c>
      <c r="B10" s="313"/>
      <c r="C10" s="313"/>
      <c r="D10" s="313"/>
      <c r="E10" s="320" t="s">
        <v>399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7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9"/>
      <c r="AU10" s="311"/>
      <c r="AV10" s="311"/>
      <c r="AW10" s="311"/>
      <c r="AX10" s="311"/>
      <c r="AY10" s="311"/>
    </row>
    <row r="11" spans="1:51 16384:16384" ht="39.950000000000003" customHeight="1" x14ac:dyDescent="0.25">
      <c r="A11" s="293" t="s">
        <v>99</v>
      </c>
      <c r="B11" s="294"/>
      <c r="C11" s="294"/>
      <c r="D11" s="294"/>
      <c r="E11" s="295"/>
      <c r="F11" s="291" t="s">
        <v>100</v>
      </c>
      <c r="G11" s="291" t="s">
        <v>336</v>
      </c>
      <c r="H11" s="291" t="s">
        <v>101</v>
      </c>
      <c r="I11" s="291" t="s">
        <v>102</v>
      </c>
      <c r="J11" s="291" t="s">
        <v>337</v>
      </c>
      <c r="K11" s="291" t="s">
        <v>180</v>
      </c>
      <c r="L11" s="291" t="s">
        <v>103</v>
      </c>
      <c r="M11" s="291" t="s">
        <v>104</v>
      </c>
      <c r="N11" s="293" t="s">
        <v>105</v>
      </c>
      <c r="O11" s="294"/>
      <c r="P11" s="294"/>
      <c r="Q11" s="294"/>
      <c r="R11" s="295"/>
      <c r="S11" s="291" t="s">
        <v>106</v>
      </c>
      <c r="T11" s="291" t="s">
        <v>107</v>
      </c>
      <c r="U11" s="312" t="s">
        <v>108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4"/>
      <c r="AG11" s="312" t="s">
        <v>109</v>
      </c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4"/>
      <c r="AS11" s="293" t="s">
        <v>32</v>
      </c>
      <c r="AT11" s="295"/>
      <c r="AU11" s="311"/>
      <c r="AV11" s="311"/>
      <c r="AW11" s="311"/>
      <c r="AX11" s="311"/>
      <c r="AY11" s="311"/>
    </row>
    <row r="12" spans="1:51 16384:16384" ht="28.5" x14ac:dyDescent="0.25">
      <c r="A12" s="40" t="s">
        <v>110</v>
      </c>
      <c r="B12" s="40" t="s">
        <v>111</v>
      </c>
      <c r="C12" s="40" t="s">
        <v>112</v>
      </c>
      <c r="D12" s="40" t="s">
        <v>113</v>
      </c>
      <c r="E12" s="40" t="s">
        <v>114</v>
      </c>
      <c r="F12" s="292"/>
      <c r="G12" s="292"/>
      <c r="H12" s="292"/>
      <c r="I12" s="292"/>
      <c r="J12" s="292"/>
      <c r="K12" s="292"/>
      <c r="L12" s="292"/>
      <c r="M12" s="292"/>
      <c r="N12" s="40">
        <v>2020</v>
      </c>
      <c r="O12" s="40">
        <v>2021</v>
      </c>
      <c r="P12" s="40">
        <v>2022</v>
      </c>
      <c r="Q12" s="40">
        <v>2023</v>
      </c>
      <c r="R12" s="40">
        <v>2024</v>
      </c>
      <c r="S12" s="292"/>
      <c r="T12" s="292"/>
      <c r="U12" s="48" t="s">
        <v>20</v>
      </c>
      <c r="V12" s="48" t="s">
        <v>21</v>
      </c>
      <c r="W12" s="48" t="s">
        <v>22</v>
      </c>
      <c r="X12" s="48" t="s">
        <v>23</v>
      </c>
      <c r="Y12" s="48" t="s">
        <v>24</v>
      </c>
      <c r="Z12" s="48" t="s">
        <v>25</v>
      </c>
      <c r="AA12" s="48" t="s">
        <v>26</v>
      </c>
      <c r="AB12" s="48" t="s">
        <v>27</v>
      </c>
      <c r="AC12" s="48" t="s">
        <v>28</v>
      </c>
      <c r="AD12" s="48" t="s">
        <v>29</v>
      </c>
      <c r="AE12" s="48" t="s">
        <v>30</v>
      </c>
      <c r="AF12" s="48" t="s">
        <v>31</v>
      </c>
      <c r="AG12" s="48" t="s">
        <v>20</v>
      </c>
      <c r="AH12" s="48" t="s">
        <v>21</v>
      </c>
      <c r="AI12" s="48" t="s">
        <v>22</v>
      </c>
      <c r="AJ12" s="48" t="s">
        <v>23</v>
      </c>
      <c r="AK12" s="48" t="s">
        <v>24</v>
      </c>
      <c r="AL12" s="48" t="s">
        <v>25</v>
      </c>
      <c r="AM12" s="48" t="s">
        <v>26</v>
      </c>
      <c r="AN12" s="48" t="s">
        <v>27</v>
      </c>
      <c r="AO12" s="48" t="s">
        <v>28</v>
      </c>
      <c r="AP12" s="48" t="s">
        <v>29</v>
      </c>
      <c r="AQ12" s="48" t="s">
        <v>30</v>
      </c>
      <c r="AR12" s="48" t="s">
        <v>31</v>
      </c>
      <c r="AS12" s="40" t="s">
        <v>115</v>
      </c>
      <c r="AT12" s="100" t="s">
        <v>116</v>
      </c>
      <c r="AU12" s="292"/>
      <c r="AV12" s="292"/>
      <c r="AW12" s="292"/>
      <c r="AX12" s="292"/>
      <c r="AY12" s="292"/>
    </row>
    <row r="13" spans="1:51 16384:16384" ht="15.95" customHeight="1" x14ac:dyDescent="0.25">
      <c r="A13" s="41">
        <v>304</v>
      </c>
      <c r="B13" s="41"/>
      <c r="C13" s="41"/>
      <c r="D13" s="41"/>
      <c r="E13" s="41"/>
      <c r="F13" s="42" t="s">
        <v>401</v>
      </c>
      <c r="G13" s="42" t="s">
        <v>304</v>
      </c>
      <c r="H13" s="42" t="s">
        <v>460</v>
      </c>
      <c r="I13" s="42" t="s">
        <v>508</v>
      </c>
      <c r="J13" s="159">
        <v>0.8</v>
      </c>
      <c r="K13" s="42" t="s">
        <v>512</v>
      </c>
      <c r="L13" s="385" t="s">
        <v>531</v>
      </c>
      <c r="M13" s="42" t="s">
        <v>514</v>
      </c>
      <c r="N13" s="43">
        <v>0.8</v>
      </c>
      <c r="O13" s="43">
        <v>0.8</v>
      </c>
      <c r="P13" s="43">
        <v>0.8</v>
      </c>
      <c r="Q13" s="43">
        <v>0.8</v>
      </c>
      <c r="R13" s="43">
        <v>0.8</v>
      </c>
      <c r="S13" s="43" t="s">
        <v>515</v>
      </c>
      <c r="T13" s="43" t="s">
        <v>516</v>
      </c>
      <c r="U13" s="384">
        <v>0.8</v>
      </c>
      <c r="V13" s="384">
        <v>0.8</v>
      </c>
      <c r="W13" s="384">
        <v>0.8</v>
      </c>
      <c r="X13" s="384">
        <v>0.8</v>
      </c>
      <c r="Y13" s="384">
        <v>0.8</v>
      </c>
      <c r="Z13" s="384">
        <v>0.8</v>
      </c>
      <c r="AA13" s="384">
        <v>0.8</v>
      </c>
      <c r="AB13" s="384">
        <v>0.8</v>
      </c>
      <c r="AC13" s="384">
        <v>0.8</v>
      </c>
      <c r="AD13" s="384">
        <v>0.8</v>
      </c>
      <c r="AE13" s="384">
        <v>0.8</v>
      </c>
      <c r="AF13" s="384">
        <v>0.8</v>
      </c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 t="e">
        <f>IF(I13="suma",SUM(AG13:AR13),IF(I13="creciente",MAX(AG13:AR13),IF(I13="DECRECIENTE",Q13-MIN(AG13:AR13),IF(I13="CONSTANTE",AVERAGE(AG13:AR13)," "))))</f>
        <v>#DIV/0!</v>
      </c>
      <c r="AT13" s="47" t="e">
        <f>IF(I13="suma",AS13/R13,IF(I13="creciente",AS13/(MAX(U13:AF13)),IF(I13="DECRECIENTE",AS13/(Q13-(MIN(U13:AF13))),IF(I13="CONSTANTE",AS13/AVERAGE(U13:AF13)," "))))</f>
        <v>#DIV/0!</v>
      </c>
      <c r="AU13" s="45"/>
      <c r="AV13" s="45"/>
      <c r="AW13" s="99"/>
      <c r="AX13" s="45"/>
      <c r="AY13" s="46"/>
      <c r="XFD13" s="33" t="s">
        <v>354</v>
      </c>
    </row>
    <row r="14" spans="1:51 16384:16384" ht="15.95" customHeight="1" x14ac:dyDescent="0.25">
      <c r="A14" s="41">
        <v>305</v>
      </c>
      <c r="B14" s="41"/>
      <c r="C14" s="41"/>
      <c r="D14" s="41"/>
      <c r="E14" s="41"/>
      <c r="F14" s="42" t="s">
        <v>402</v>
      </c>
      <c r="G14" s="42" t="s">
        <v>306</v>
      </c>
      <c r="H14" s="42" t="s">
        <v>461</v>
      </c>
      <c r="I14" s="42" t="s">
        <v>509</v>
      </c>
      <c r="J14" s="42">
        <v>6</v>
      </c>
      <c r="K14" s="42" t="s">
        <v>352</v>
      </c>
      <c r="L14" s="385" t="s">
        <v>532</v>
      </c>
      <c r="M14" s="42" t="s">
        <v>514</v>
      </c>
      <c r="N14" s="43">
        <v>5</v>
      </c>
      <c r="O14" s="43">
        <v>6</v>
      </c>
      <c r="P14" s="43">
        <v>6</v>
      </c>
      <c r="Q14" s="43">
        <v>6</v>
      </c>
      <c r="R14" s="43">
        <v>6</v>
      </c>
      <c r="S14" s="43" t="s">
        <v>515</v>
      </c>
      <c r="T14" s="43" t="s">
        <v>517</v>
      </c>
      <c r="U14" s="383">
        <v>6</v>
      </c>
      <c r="V14" s="383">
        <v>6</v>
      </c>
      <c r="W14" s="383">
        <v>6</v>
      </c>
      <c r="X14" s="383">
        <v>6</v>
      </c>
      <c r="Y14" s="383">
        <v>6</v>
      </c>
      <c r="Z14" s="383">
        <v>6</v>
      </c>
      <c r="AA14" s="383">
        <v>6</v>
      </c>
      <c r="AB14" s="383">
        <v>6</v>
      </c>
      <c r="AC14" s="383">
        <v>6</v>
      </c>
      <c r="AD14" s="383">
        <v>6</v>
      </c>
      <c r="AE14" s="383">
        <v>6</v>
      </c>
      <c r="AF14" s="383">
        <v>6</v>
      </c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>
        <f t="shared" ref="AS14:AS60" si="0">IF(I14="suma",SUM(AG14:AR14),IF(I14="creciente",MAX(AG14:AR14),IF(I14="DECRECIENTE",Q14-MIN(AG14:AR14),IF(I14="CONSTANTE",AVERAGE(AG14:AR14)," "))))</f>
        <v>0</v>
      </c>
      <c r="AT14" s="47">
        <f t="shared" ref="AT14:AT60" si="1">IF(I14="suma",AS14/R14,IF(I14="creciente",AS14/(MAX(U14:AF14)),IF(I14="DECRECIENTE",AS14/(Q14-(MIN(U14:AF14))),IF(I14="CONSTANTE",AS14/AVERAGE(U14:AF14)," "))))</f>
        <v>0</v>
      </c>
      <c r="AU14" s="45"/>
      <c r="AV14" s="45"/>
      <c r="AW14" s="99"/>
      <c r="AX14" s="45"/>
      <c r="AY14" s="46"/>
    </row>
    <row r="15" spans="1:51 16384:16384" ht="15.95" customHeight="1" x14ac:dyDescent="0.25">
      <c r="A15" s="41">
        <v>309</v>
      </c>
      <c r="B15" s="41"/>
      <c r="C15" s="41"/>
      <c r="D15" s="41"/>
      <c r="E15" s="41"/>
      <c r="F15" s="42" t="s">
        <v>403</v>
      </c>
      <c r="G15" s="42" t="s">
        <v>314</v>
      </c>
      <c r="H15" s="42" t="s">
        <v>462</v>
      </c>
      <c r="I15" s="42" t="s">
        <v>508</v>
      </c>
      <c r="J15" s="42">
        <v>5</v>
      </c>
      <c r="K15" s="42" t="s">
        <v>352</v>
      </c>
      <c r="L15" s="385" t="s">
        <v>513</v>
      </c>
      <c r="M15" s="42" t="s">
        <v>514</v>
      </c>
      <c r="N15" s="43">
        <v>5</v>
      </c>
      <c r="O15" s="43">
        <v>5</v>
      </c>
      <c r="P15" s="43">
        <v>5</v>
      </c>
      <c r="Q15" s="43">
        <v>5</v>
      </c>
      <c r="R15" s="43">
        <v>5</v>
      </c>
      <c r="S15" s="43" t="s">
        <v>515</v>
      </c>
      <c r="T15" s="43" t="s">
        <v>518</v>
      </c>
      <c r="U15" s="383">
        <v>5</v>
      </c>
      <c r="V15" s="383">
        <v>5</v>
      </c>
      <c r="W15" s="383">
        <v>5</v>
      </c>
      <c r="X15" s="383">
        <v>5</v>
      </c>
      <c r="Y15" s="383">
        <v>5</v>
      </c>
      <c r="Z15" s="383">
        <v>5</v>
      </c>
      <c r="AA15" s="383">
        <v>5</v>
      </c>
      <c r="AB15" s="383">
        <v>5</v>
      </c>
      <c r="AC15" s="383">
        <v>5</v>
      </c>
      <c r="AD15" s="383">
        <v>5</v>
      </c>
      <c r="AE15" s="383">
        <v>5</v>
      </c>
      <c r="AF15" s="383">
        <v>5</v>
      </c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 t="e">
        <f t="shared" si="0"/>
        <v>#DIV/0!</v>
      </c>
      <c r="AT15" s="47" t="e">
        <f t="shared" si="1"/>
        <v>#DIV/0!</v>
      </c>
      <c r="AU15" s="45"/>
      <c r="AV15" s="45"/>
      <c r="AW15" s="99"/>
      <c r="AX15" s="45"/>
      <c r="AY15" s="46"/>
    </row>
    <row r="16" spans="1:51 16384:16384" ht="15.95" customHeight="1" x14ac:dyDescent="0.25">
      <c r="A16" s="41"/>
      <c r="B16" s="41">
        <v>36</v>
      </c>
      <c r="C16" s="41"/>
      <c r="D16" s="41"/>
      <c r="E16" s="41"/>
      <c r="F16" s="42" t="s">
        <v>184</v>
      </c>
      <c r="G16" s="42" t="s">
        <v>212</v>
      </c>
      <c r="H16" s="42" t="s">
        <v>463</v>
      </c>
      <c r="I16" s="42" t="s">
        <v>214</v>
      </c>
      <c r="J16" s="42">
        <v>4000</v>
      </c>
      <c r="K16" s="42" t="s">
        <v>352</v>
      </c>
      <c r="L16" s="385" t="s">
        <v>533</v>
      </c>
      <c r="M16" s="42" t="s">
        <v>514</v>
      </c>
      <c r="N16" s="43">
        <v>0</v>
      </c>
      <c r="O16" s="43">
        <v>700</v>
      </c>
      <c r="P16" s="43">
        <v>700</v>
      </c>
      <c r="Q16" s="43">
        <v>1300</v>
      </c>
      <c r="R16" s="43">
        <v>1300</v>
      </c>
      <c r="S16" s="43" t="s">
        <v>515</v>
      </c>
      <c r="T16" s="43" t="s">
        <v>519</v>
      </c>
      <c r="U16" s="383">
        <v>0</v>
      </c>
      <c r="V16" s="383">
        <v>0</v>
      </c>
      <c r="W16" s="383">
        <v>0</v>
      </c>
      <c r="X16" s="383">
        <v>0</v>
      </c>
      <c r="Y16" s="383">
        <v>0</v>
      </c>
      <c r="Z16" s="383">
        <v>0</v>
      </c>
      <c r="AA16" s="383">
        <v>0</v>
      </c>
      <c r="AB16" s="383">
        <v>0</v>
      </c>
      <c r="AC16" s="383">
        <v>0</v>
      </c>
      <c r="AD16" s="383">
        <v>0</v>
      </c>
      <c r="AE16" s="383">
        <v>0</v>
      </c>
      <c r="AF16" s="383">
        <v>0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>
        <f t="shared" si="0"/>
        <v>0</v>
      </c>
      <c r="AT16" s="47">
        <f t="shared" si="1"/>
        <v>0</v>
      </c>
      <c r="AU16" s="45"/>
      <c r="AV16" s="45"/>
      <c r="AW16" s="99"/>
      <c r="AX16" s="45"/>
      <c r="AY16" s="46"/>
    </row>
    <row r="17" spans="1:51" ht="15.95" customHeight="1" x14ac:dyDescent="0.25">
      <c r="A17" s="41"/>
      <c r="B17" s="41">
        <v>37</v>
      </c>
      <c r="C17" s="41"/>
      <c r="D17" s="41"/>
      <c r="E17" s="41"/>
      <c r="F17" s="42" t="s">
        <v>184</v>
      </c>
      <c r="G17" s="42" t="s">
        <v>220</v>
      </c>
      <c r="H17" s="42" t="s">
        <v>464</v>
      </c>
      <c r="I17" s="42" t="s">
        <v>214</v>
      </c>
      <c r="J17" s="42">
        <v>11983</v>
      </c>
      <c r="K17" s="42" t="s">
        <v>352</v>
      </c>
      <c r="L17" s="385" t="s">
        <v>464</v>
      </c>
      <c r="M17" s="42" t="s">
        <v>514</v>
      </c>
      <c r="N17" s="43">
        <v>1042</v>
      </c>
      <c r="O17" s="43">
        <v>3126</v>
      </c>
      <c r="P17" s="43">
        <v>3126</v>
      </c>
      <c r="Q17" s="43">
        <v>3126</v>
      </c>
      <c r="R17" s="43">
        <v>1563</v>
      </c>
      <c r="S17" s="43" t="s">
        <v>515</v>
      </c>
      <c r="T17" s="43" t="s">
        <v>519</v>
      </c>
      <c r="U17" s="383">
        <v>0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0</v>
      </c>
      <c r="AD17" s="383">
        <v>0</v>
      </c>
      <c r="AE17" s="383">
        <v>0</v>
      </c>
      <c r="AF17" s="383">
        <v>0</v>
      </c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>
        <f t="shared" si="0"/>
        <v>0</v>
      </c>
      <c r="AT17" s="47">
        <f t="shared" si="1"/>
        <v>0</v>
      </c>
      <c r="AU17" s="45"/>
      <c r="AV17" s="45"/>
      <c r="AW17" s="99"/>
      <c r="AX17" s="45"/>
      <c r="AY17" s="46"/>
    </row>
    <row r="18" spans="1:51" ht="15.95" customHeight="1" x14ac:dyDescent="0.25">
      <c r="A18" s="41"/>
      <c r="B18" s="41">
        <v>18</v>
      </c>
      <c r="C18" s="41"/>
      <c r="D18" s="41"/>
      <c r="E18" s="41"/>
      <c r="F18" s="42" t="s">
        <v>184</v>
      </c>
      <c r="G18" s="42" t="s">
        <v>226</v>
      </c>
      <c r="H18" s="42" t="s">
        <v>465</v>
      </c>
      <c r="I18" s="42" t="s">
        <v>214</v>
      </c>
      <c r="J18" s="42">
        <v>91600</v>
      </c>
      <c r="K18" s="42" t="s">
        <v>352</v>
      </c>
      <c r="L18" s="385" t="s">
        <v>465</v>
      </c>
      <c r="M18" s="42" t="s">
        <v>514</v>
      </c>
      <c r="N18" s="43">
        <v>6720</v>
      </c>
      <c r="O18" s="43">
        <v>13440</v>
      </c>
      <c r="P18" s="43">
        <v>29000</v>
      </c>
      <c r="Q18" s="43">
        <v>29000</v>
      </c>
      <c r="R18" s="43">
        <v>13440</v>
      </c>
      <c r="S18" s="43" t="s">
        <v>515</v>
      </c>
      <c r="T18" s="43" t="s">
        <v>520</v>
      </c>
      <c r="U18" s="383">
        <v>0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0</v>
      </c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>
        <f t="shared" si="0"/>
        <v>0</v>
      </c>
      <c r="AT18" s="47">
        <f t="shared" si="1"/>
        <v>0</v>
      </c>
      <c r="AU18" s="45"/>
      <c r="AV18" s="45"/>
      <c r="AW18" s="99"/>
      <c r="AX18" s="45"/>
      <c r="AY18" s="46"/>
    </row>
    <row r="19" spans="1:51" ht="15.95" customHeight="1" x14ac:dyDescent="0.25">
      <c r="A19" s="41"/>
      <c r="B19" s="41">
        <v>32</v>
      </c>
      <c r="C19" s="41"/>
      <c r="D19" s="41"/>
      <c r="E19" s="41"/>
      <c r="F19" s="42" t="s">
        <v>184</v>
      </c>
      <c r="G19" s="42" t="s">
        <v>231</v>
      </c>
      <c r="H19" s="42" t="s">
        <v>466</v>
      </c>
      <c r="I19" s="42" t="s">
        <v>214</v>
      </c>
      <c r="J19" s="42">
        <v>115103</v>
      </c>
      <c r="K19" s="42" t="s">
        <v>352</v>
      </c>
      <c r="L19" s="385" t="s">
        <v>466</v>
      </c>
      <c r="M19" s="42" t="s">
        <v>514</v>
      </c>
      <c r="N19" s="43">
        <v>17103</v>
      </c>
      <c r="O19" s="43">
        <v>28000</v>
      </c>
      <c r="P19" s="43">
        <v>28000</v>
      </c>
      <c r="Q19" s="43">
        <v>28000</v>
      </c>
      <c r="R19" s="43">
        <v>14000</v>
      </c>
      <c r="S19" s="43" t="s">
        <v>515</v>
      </c>
      <c r="T19" s="43" t="s">
        <v>519</v>
      </c>
      <c r="U19" s="383">
        <v>2000</v>
      </c>
      <c r="V19" s="383">
        <v>3000</v>
      </c>
      <c r="W19" s="383">
        <v>3000</v>
      </c>
      <c r="X19" s="383">
        <v>3000</v>
      </c>
      <c r="Y19" s="383">
        <v>3000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0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>
        <f t="shared" si="0"/>
        <v>0</v>
      </c>
      <c r="AT19" s="47">
        <f t="shared" si="1"/>
        <v>0</v>
      </c>
      <c r="AU19" s="45"/>
      <c r="AV19" s="45"/>
      <c r="AW19" s="99"/>
      <c r="AX19" s="45"/>
      <c r="AY19" s="46"/>
    </row>
    <row r="20" spans="1:51" ht="15.95" customHeight="1" x14ac:dyDescent="0.25">
      <c r="A20" s="41"/>
      <c r="B20" s="41">
        <v>47</v>
      </c>
      <c r="C20" s="41"/>
      <c r="D20" s="41"/>
      <c r="E20" s="41"/>
      <c r="F20" s="42" t="s">
        <v>184</v>
      </c>
      <c r="G20" s="42" t="s">
        <v>419</v>
      </c>
      <c r="H20" s="42" t="s">
        <v>467</v>
      </c>
      <c r="I20" s="42" t="s">
        <v>214</v>
      </c>
      <c r="J20" s="42">
        <v>5900</v>
      </c>
      <c r="K20" s="42" t="s">
        <v>352</v>
      </c>
      <c r="L20" s="385" t="s">
        <v>467</v>
      </c>
      <c r="M20" s="42" t="s">
        <v>514</v>
      </c>
      <c r="N20" s="43" t="s">
        <v>511</v>
      </c>
      <c r="O20" s="43" t="s">
        <v>511</v>
      </c>
      <c r="P20" s="43">
        <v>1700</v>
      </c>
      <c r="Q20" s="43">
        <v>2100</v>
      </c>
      <c r="R20" s="43">
        <v>2100</v>
      </c>
      <c r="S20" s="43" t="s">
        <v>515</v>
      </c>
      <c r="T20" s="43" t="s">
        <v>521</v>
      </c>
      <c r="U20" s="383">
        <v>0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0</v>
      </c>
      <c r="AD20" s="383">
        <v>0</v>
      </c>
      <c r="AE20" s="383">
        <v>0</v>
      </c>
      <c r="AF20" s="383">
        <v>0</v>
      </c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>
        <f t="shared" si="0"/>
        <v>0</v>
      </c>
      <c r="AT20" s="47">
        <f t="shared" si="1"/>
        <v>0</v>
      </c>
      <c r="AU20" s="45"/>
      <c r="AV20" s="45"/>
      <c r="AW20" s="99"/>
      <c r="AX20" s="45"/>
      <c r="AY20" s="46"/>
    </row>
    <row r="21" spans="1:51" ht="15.95" customHeight="1" x14ac:dyDescent="0.25">
      <c r="A21" s="41"/>
      <c r="B21" s="41">
        <v>48</v>
      </c>
      <c r="C21" s="41"/>
      <c r="D21" s="41"/>
      <c r="E21" s="41"/>
      <c r="F21" s="42" t="s">
        <v>184</v>
      </c>
      <c r="G21" s="42" t="s">
        <v>420</v>
      </c>
      <c r="H21" s="42" t="s">
        <v>468</v>
      </c>
      <c r="I21" s="42" t="s">
        <v>214</v>
      </c>
      <c r="J21" s="42">
        <v>21600</v>
      </c>
      <c r="K21" s="42" t="s">
        <v>352</v>
      </c>
      <c r="L21" s="385" t="s">
        <v>468</v>
      </c>
      <c r="M21" s="42" t="s">
        <v>514</v>
      </c>
      <c r="N21" s="43" t="s">
        <v>511</v>
      </c>
      <c r="O21" s="43" t="s">
        <v>511</v>
      </c>
      <c r="P21" s="43">
        <v>7200</v>
      </c>
      <c r="Q21" s="43">
        <v>6800</v>
      </c>
      <c r="R21" s="43">
        <v>7600</v>
      </c>
      <c r="S21" s="43" t="s">
        <v>515</v>
      </c>
      <c r="T21" s="43" t="s">
        <v>519</v>
      </c>
      <c r="U21" s="383">
        <v>0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0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>
        <f t="shared" si="0"/>
        <v>0</v>
      </c>
      <c r="AT21" s="47">
        <f t="shared" si="1"/>
        <v>0</v>
      </c>
      <c r="AU21" s="45"/>
      <c r="AV21" s="45"/>
      <c r="AW21" s="99"/>
      <c r="AX21" s="45"/>
      <c r="AY21" s="46"/>
    </row>
    <row r="22" spans="1:51" ht="15.95" customHeight="1" x14ac:dyDescent="0.25">
      <c r="A22" s="41"/>
      <c r="B22" s="41"/>
      <c r="C22" s="41">
        <v>1</v>
      </c>
      <c r="D22" s="41"/>
      <c r="E22" s="41"/>
      <c r="F22" s="42" t="s">
        <v>404</v>
      </c>
      <c r="G22" s="42" t="s">
        <v>421</v>
      </c>
      <c r="H22" s="42" t="s">
        <v>469</v>
      </c>
      <c r="I22" s="42" t="s">
        <v>214</v>
      </c>
      <c r="J22" s="42" t="s">
        <v>510</v>
      </c>
      <c r="K22" s="42" t="s">
        <v>352</v>
      </c>
      <c r="L22" s="385" t="s">
        <v>469</v>
      </c>
      <c r="M22" s="42" t="s">
        <v>514</v>
      </c>
      <c r="N22" s="43" t="s">
        <v>511</v>
      </c>
      <c r="O22" s="43" t="s">
        <v>511</v>
      </c>
      <c r="P22" s="43" t="s">
        <v>511</v>
      </c>
      <c r="Q22" s="43" t="s">
        <v>511</v>
      </c>
      <c r="R22" s="43" t="s">
        <v>511</v>
      </c>
      <c r="S22" s="43" t="s">
        <v>515</v>
      </c>
      <c r="T22" s="43" t="s">
        <v>519</v>
      </c>
      <c r="U22" s="383">
        <v>0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>
        <f t="shared" si="0"/>
        <v>0</v>
      </c>
      <c r="AT22" s="47" t="e">
        <f t="shared" si="1"/>
        <v>#VALUE!</v>
      </c>
      <c r="AU22" s="45"/>
      <c r="AV22" s="45"/>
      <c r="AW22" s="99"/>
      <c r="AX22" s="45"/>
      <c r="AY22" s="46"/>
    </row>
    <row r="23" spans="1:51" ht="15.95" customHeight="1" x14ac:dyDescent="0.25">
      <c r="A23" s="41"/>
      <c r="B23" s="41"/>
      <c r="C23" s="41">
        <v>2</v>
      </c>
      <c r="D23" s="41"/>
      <c r="E23" s="41"/>
      <c r="F23" s="42" t="s">
        <v>404</v>
      </c>
      <c r="G23" s="42" t="s">
        <v>422</v>
      </c>
      <c r="H23" s="42" t="s">
        <v>470</v>
      </c>
      <c r="I23" s="42" t="s">
        <v>214</v>
      </c>
      <c r="J23" s="42" t="s">
        <v>510</v>
      </c>
      <c r="K23" s="42" t="s">
        <v>352</v>
      </c>
      <c r="L23" s="385" t="s">
        <v>470</v>
      </c>
      <c r="M23" s="42" t="s">
        <v>514</v>
      </c>
      <c r="N23" s="43" t="s">
        <v>511</v>
      </c>
      <c r="O23" s="43" t="s">
        <v>511</v>
      </c>
      <c r="P23" s="43" t="s">
        <v>511</v>
      </c>
      <c r="Q23" s="43" t="s">
        <v>511</v>
      </c>
      <c r="R23" s="43" t="s">
        <v>511</v>
      </c>
      <c r="S23" s="43" t="s">
        <v>515</v>
      </c>
      <c r="T23" s="43" t="s">
        <v>519</v>
      </c>
      <c r="U23" s="383">
        <v>0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>
        <f t="shared" si="0"/>
        <v>0</v>
      </c>
      <c r="AT23" s="47" t="e">
        <f t="shared" si="1"/>
        <v>#VALUE!</v>
      </c>
      <c r="AU23" s="45"/>
      <c r="AV23" s="45"/>
      <c r="AW23" s="99"/>
      <c r="AX23" s="45"/>
      <c r="AY23" s="46"/>
    </row>
    <row r="24" spans="1:51" ht="15.95" customHeight="1" x14ac:dyDescent="0.25">
      <c r="A24" s="41"/>
      <c r="B24" s="41"/>
      <c r="C24" s="41">
        <v>2</v>
      </c>
      <c r="D24" s="41"/>
      <c r="E24" s="41"/>
      <c r="F24" s="42" t="s">
        <v>404</v>
      </c>
      <c r="G24" s="42" t="s">
        <v>423</v>
      </c>
      <c r="H24" s="42" t="s">
        <v>471</v>
      </c>
      <c r="I24" s="42" t="s">
        <v>214</v>
      </c>
      <c r="J24" s="42" t="s">
        <v>510</v>
      </c>
      <c r="K24" s="42" t="s">
        <v>352</v>
      </c>
      <c r="L24" s="385" t="s">
        <v>471</v>
      </c>
      <c r="M24" s="42" t="s">
        <v>514</v>
      </c>
      <c r="N24" s="43" t="s">
        <v>511</v>
      </c>
      <c r="O24" s="43" t="s">
        <v>511</v>
      </c>
      <c r="P24" s="43" t="s">
        <v>511</v>
      </c>
      <c r="Q24" s="43" t="s">
        <v>511</v>
      </c>
      <c r="R24" s="43" t="s">
        <v>511</v>
      </c>
      <c r="S24" s="43" t="s">
        <v>515</v>
      </c>
      <c r="T24" s="43" t="s">
        <v>519</v>
      </c>
      <c r="U24" s="383">
        <v>0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>
        <f t="shared" si="0"/>
        <v>0</v>
      </c>
      <c r="AT24" s="47" t="e">
        <f t="shared" si="1"/>
        <v>#VALUE!</v>
      </c>
      <c r="AU24" s="45"/>
      <c r="AV24" s="45"/>
      <c r="AW24" s="99"/>
      <c r="AX24" s="45"/>
      <c r="AY24" s="46"/>
    </row>
    <row r="25" spans="1:51" ht="15.95" customHeight="1" x14ac:dyDescent="0.25">
      <c r="A25" s="41"/>
      <c r="B25" s="41"/>
      <c r="C25" s="41">
        <v>3</v>
      </c>
      <c r="D25" s="41"/>
      <c r="E25" s="41"/>
      <c r="F25" s="42" t="s">
        <v>404</v>
      </c>
      <c r="G25" s="42" t="s">
        <v>424</v>
      </c>
      <c r="H25" s="42" t="s">
        <v>472</v>
      </c>
      <c r="I25" s="42" t="s">
        <v>214</v>
      </c>
      <c r="J25" s="42" t="s">
        <v>510</v>
      </c>
      <c r="K25" s="42" t="s">
        <v>352</v>
      </c>
      <c r="L25" s="385" t="s">
        <v>472</v>
      </c>
      <c r="M25" s="42" t="s">
        <v>514</v>
      </c>
      <c r="N25" s="43" t="s">
        <v>511</v>
      </c>
      <c r="O25" s="43" t="s">
        <v>511</v>
      </c>
      <c r="P25" s="43" t="s">
        <v>511</v>
      </c>
      <c r="Q25" s="43" t="s">
        <v>511</v>
      </c>
      <c r="R25" s="43" t="s">
        <v>511</v>
      </c>
      <c r="S25" s="43" t="s">
        <v>515</v>
      </c>
      <c r="T25" s="43" t="s">
        <v>519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0</v>
      </c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>
        <f t="shared" si="0"/>
        <v>0</v>
      </c>
      <c r="AT25" s="47" t="e">
        <f t="shared" si="1"/>
        <v>#VALUE!</v>
      </c>
      <c r="AU25" s="45"/>
      <c r="AV25" s="45"/>
      <c r="AW25" s="99"/>
      <c r="AX25" s="45"/>
      <c r="AY25" s="46"/>
    </row>
    <row r="26" spans="1:51" ht="15.95" customHeight="1" x14ac:dyDescent="0.25">
      <c r="A26" s="41"/>
      <c r="B26" s="41"/>
      <c r="C26" s="41">
        <v>3</v>
      </c>
      <c r="D26" s="41"/>
      <c r="E26" s="41"/>
      <c r="F26" s="42" t="s">
        <v>404</v>
      </c>
      <c r="G26" s="42" t="s">
        <v>425</v>
      </c>
      <c r="H26" s="42" t="s">
        <v>473</v>
      </c>
      <c r="I26" s="42" t="s">
        <v>214</v>
      </c>
      <c r="J26" s="42" t="s">
        <v>510</v>
      </c>
      <c r="K26" s="42" t="s">
        <v>352</v>
      </c>
      <c r="L26" s="385" t="s">
        <v>473</v>
      </c>
      <c r="M26" s="42" t="s">
        <v>514</v>
      </c>
      <c r="N26" s="43" t="s">
        <v>511</v>
      </c>
      <c r="O26" s="43" t="s">
        <v>511</v>
      </c>
      <c r="P26" s="43" t="s">
        <v>511</v>
      </c>
      <c r="Q26" s="43" t="s">
        <v>511</v>
      </c>
      <c r="R26" s="43" t="s">
        <v>511</v>
      </c>
      <c r="S26" s="43" t="s">
        <v>515</v>
      </c>
      <c r="T26" s="43" t="s">
        <v>519</v>
      </c>
      <c r="U26" s="383">
        <v>0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>
        <f t="shared" si="0"/>
        <v>0</v>
      </c>
      <c r="AT26" s="47" t="e">
        <f t="shared" si="1"/>
        <v>#VALUE!</v>
      </c>
      <c r="AU26" s="45"/>
      <c r="AV26" s="45"/>
      <c r="AW26" s="99"/>
      <c r="AX26" s="45"/>
      <c r="AY26" s="46"/>
    </row>
    <row r="27" spans="1:51" ht="15.95" customHeight="1" x14ac:dyDescent="0.25">
      <c r="A27" s="41"/>
      <c r="B27" s="41"/>
      <c r="C27" s="41">
        <v>3</v>
      </c>
      <c r="D27" s="41"/>
      <c r="E27" s="41"/>
      <c r="F27" s="42" t="s">
        <v>404</v>
      </c>
      <c r="G27" s="42" t="s">
        <v>426</v>
      </c>
      <c r="H27" s="42" t="s">
        <v>474</v>
      </c>
      <c r="I27" s="42" t="s">
        <v>214</v>
      </c>
      <c r="J27" s="42" t="s">
        <v>510</v>
      </c>
      <c r="K27" s="42" t="s">
        <v>352</v>
      </c>
      <c r="L27" s="385" t="s">
        <v>474</v>
      </c>
      <c r="M27" s="42" t="s">
        <v>514</v>
      </c>
      <c r="N27" s="43" t="s">
        <v>511</v>
      </c>
      <c r="O27" s="43" t="s">
        <v>511</v>
      </c>
      <c r="P27" s="43" t="s">
        <v>511</v>
      </c>
      <c r="Q27" s="43" t="s">
        <v>511</v>
      </c>
      <c r="R27" s="43" t="s">
        <v>511</v>
      </c>
      <c r="S27" s="43" t="s">
        <v>515</v>
      </c>
      <c r="T27" s="43" t="s">
        <v>519</v>
      </c>
      <c r="U27" s="383">
        <v>0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>
        <f t="shared" si="0"/>
        <v>0</v>
      </c>
      <c r="AT27" s="47" t="e">
        <f t="shared" si="1"/>
        <v>#VALUE!</v>
      </c>
      <c r="AU27" s="45"/>
      <c r="AV27" s="45"/>
      <c r="AW27" s="99"/>
      <c r="AX27" s="45"/>
      <c r="AY27" s="46"/>
    </row>
    <row r="28" spans="1:51" ht="15.95" customHeight="1" x14ac:dyDescent="0.25">
      <c r="A28" s="41"/>
      <c r="B28" s="41"/>
      <c r="C28" s="41">
        <v>4</v>
      </c>
      <c r="D28" s="41"/>
      <c r="E28" s="41"/>
      <c r="F28" s="42" t="s">
        <v>405</v>
      </c>
      <c r="G28" s="42" t="s">
        <v>427</v>
      </c>
      <c r="H28" s="42" t="s">
        <v>475</v>
      </c>
      <c r="I28" s="42" t="s">
        <v>214</v>
      </c>
      <c r="J28" s="42" t="s">
        <v>510</v>
      </c>
      <c r="K28" s="42" t="s">
        <v>352</v>
      </c>
      <c r="L28" s="385" t="s">
        <v>475</v>
      </c>
      <c r="M28" s="42" t="s">
        <v>514</v>
      </c>
      <c r="N28" s="43" t="s">
        <v>511</v>
      </c>
      <c r="O28" s="43" t="s">
        <v>511</v>
      </c>
      <c r="P28" s="43" t="s">
        <v>511</v>
      </c>
      <c r="Q28" s="43" t="s">
        <v>511</v>
      </c>
      <c r="R28" s="43" t="s">
        <v>511</v>
      </c>
      <c r="S28" s="43" t="s">
        <v>515</v>
      </c>
      <c r="T28" s="43" t="s">
        <v>519</v>
      </c>
      <c r="U28" s="383">
        <v>0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0</v>
      </c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>
        <f t="shared" si="0"/>
        <v>0</v>
      </c>
      <c r="AT28" s="47" t="e">
        <f t="shared" si="1"/>
        <v>#VALUE!</v>
      </c>
      <c r="AU28" s="45"/>
      <c r="AV28" s="45"/>
      <c r="AW28" s="99"/>
      <c r="AX28" s="45"/>
      <c r="AY28" s="46"/>
    </row>
    <row r="29" spans="1:51" ht="15.95" customHeight="1" x14ac:dyDescent="0.25">
      <c r="A29" s="41"/>
      <c r="B29" s="41"/>
      <c r="C29" s="41">
        <v>4</v>
      </c>
      <c r="D29" s="41"/>
      <c r="E29" s="41"/>
      <c r="F29" s="42" t="s">
        <v>405</v>
      </c>
      <c r="G29" s="42" t="s">
        <v>428</v>
      </c>
      <c r="H29" s="42" t="s">
        <v>476</v>
      </c>
      <c r="I29" s="42" t="s">
        <v>214</v>
      </c>
      <c r="J29" s="42" t="s">
        <v>510</v>
      </c>
      <c r="K29" s="42" t="s">
        <v>352</v>
      </c>
      <c r="L29" s="385" t="s">
        <v>476</v>
      </c>
      <c r="M29" s="42" t="s">
        <v>514</v>
      </c>
      <c r="N29" s="43" t="s">
        <v>511</v>
      </c>
      <c r="O29" s="43" t="s">
        <v>511</v>
      </c>
      <c r="P29" s="43" t="s">
        <v>511</v>
      </c>
      <c r="Q29" s="43" t="s">
        <v>511</v>
      </c>
      <c r="R29" s="43" t="s">
        <v>511</v>
      </c>
      <c r="S29" s="43" t="s">
        <v>515</v>
      </c>
      <c r="T29" s="43" t="s">
        <v>519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0</v>
      </c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>
        <f t="shared" si="0"/>
        <v>0</v>
      </c>
      <c r="AT29" s="47" t="e">
        <f t="shared" si="1"/>
        <v>#VALUE!</v>
      </c>
      <c r="AU29" s="45"/>
      <c r="AV29" s="45"/>
      <c r="AW29" s="99"/>
      <c r="AX29" s="45"/>
      <c r="AY29" s="46"/>
    </row>
    <row r="30" spans="1:51" ht="15.95" customHeight="1" x14ac:dyDescent="0.25">
      <c r="A30" s="41"/>
      <c r="B30" s="41"/>
      <c r="C30" s="41">
        <v>5</v>
      </c>
      <c r="D30" s="41"/>
      <c r="E30" s="41"/>
      <c r="F30" s="42" t="s">
        <v>406</v>
      </c>
      <c r="G30" s="42" t="s">
        <v>429</v>
      </c>
      <c r="H30" s="42" t="s">
        <v>477</v>
      </c>
      <c r="I30" s="42" t="s">
        <v>214</v>
      </c>
      <c r="J30" s="42" t="s">
        <v>510</v>
      </c>
      <c r="K30" s="42" t="s">
        <v>352</v>
      </c>
      <c r="L30" s="385" t="s">
        <v>477</v>
      </c>
      <c r="M30" s="42" t="s">
        <v>514</v>
      </c>
      <c r="N30" s="43" t="s">
        <v>511</v>
      </c>
      <c r="O30" s="43" t="s">
        <v>511</v>
      </c>
      <c r="P30" s="43" t="s">
        <v>511</v>
      </c>
      <c r="Q30" s="43" t="s">
        <v>511</v>
      </c>
      <c r="R30" s="43" t="s">
        <v>511</v>
      </c>
      <c r="S30" s="43" t="s">
        <v>515</v>
      </c>
      <c r="T30" s="43" t="s">
        <v>522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0</v>
      </c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>
        <f t="shared" si="0"/>
        <v>0</v>
      </c>
      <c r="AT30" s="47" t="e">
        <f t="shared" si="1"/>
        <v>#VALUE!</v>
      </c>
      <c r="AU30" s="45"/>
      <c r="AV30" s="45"/>
      <c r="AW30" s="99"/>
      <c r="AX30" s="45"/>
      <c r="AY30" s="46"/>
    </row>
    <row r="31" spans="1:51" ht="15.95" customHeight="1" x14ac:dyDescent="0.25">
      <c r="A31" s="41"/>
      <c r="B31" s="41"/>
      <c r="C31" s="41">
        <v>6</v>
      </c>
      <c r="D31" s="41"/>
      <c r="E31" s="41"/>
      <c r="F31" s="42" t="s">
        <v>406</v>
      </c>
      <c r="G31" s="42" t="s">
        <v>430</v>
      </c>
      <c r="H31" s="42" t="s">
        <v>478</v>
      </c>
      <c r="I31" s="42" t="s">
        <v>214</v>
      </c>
      <c r="J31" s="42" t="s">
        <v>510</v>
      </c>
      <c r="K31" s="42" t="s">
        <v>352</v>
      </c>
      <c r="L31" s="385" t="s">
        <v>478</v>
      </c>
      <c r="M31" s="42" t="s">
        <v>514</v>
      </c>
      <c r="N31" s="43" t="s">
        <v>511</v>
      </c>
      <c r="O31" s="43" t="s">
        <v>511</v>
      </c>
      <c r="P31" s="43" t="s">
        <v>511</v>
      </c>
      <c r="Q31" s="43" t="s">
        <v>511</v>
      </c>
      <c r="R31" s="43" t="s">
        <v>511</v>
      </c>
      <c r="S31" s="43" t="s">
        <v>515</v>
      </c>
      <c r="T31" s="43" t="s">
        <v>522</v>
      </c>
      <c r="U31" s="383">
        <v>0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0</v>
      </c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>
        <f t="shared" si="0"/>
        <v>0</v>
      </c>
      <c r="AT31" s="47" t="e">
        <f t="shared" si="1"/>
        <v>#VALUE!</v>
      </c>
      <c r="AU31" s="45"/>
      <c r="AV31" s="45"/>
      <c r="AW31" s="99"/>
      <c r="AX31" s="45"/>
      <c r="AY31" s="46"/>
    </row>
    <row r="32" spans="1:51" ht="15.95" customHeight="1" x14ac:dyDescent="0.25">
      <c r="A32" s="41"/>
      <c r="B32" s="41"/>
      <c r="C32" s="41">
        <v>7</v>
      </c>
      <c r="D32" s="41"/>
      <c r="E32" s="41"/>
      <c r="F32" s="42" t="s">
        <v>407</v>
      </c>
      <c r="G32" s="42" t="s">
        <v>431</v>
      </c>
      <c r="H32" s="42" t="s">
        <v>479</v>
      </c>
      <c r="I32" s="42" t="s">
        <v>214</v>
      </c>
      <c r="J32" s="42" t="s">
        <v>510</v>
      </c>
      <c r="K32" s="42" t="s">
        <v>352</v>
      </c>
      <c r="L32" s="385" t="s">
        <v>479</v>
      </c>
      <c r="M32" s="42" t="s">
        <v>514</v>
      </c>
      <c r="N32" s="43" t="s">
        <v>511</v>
      </c>
      <c r="O32" s="43" t="s">
        <v>511</v>
      </c>
      <c r="P32" s="43" t="s">
        <v>511</v>
      </c>
      <c r="Q32" s="43" t="s">
        <v>511</v>
      </c>
      <c r="R32" s="43" t="s">
        <v>511</v>
      </c>
      <c r="S32" s="43" t="s">
        <v>515</v>
      </c>
      <c r="T32" s="43" t="s">
        <v>519</v>
      </c>
      <c r="U32" s="383">
        <v>0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0</v>
      </c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>
        <f t="shared" si="0"/>
        <v>0</v>
      </c>
      <c r="AT32" s="47" t="e">
        <f t="shared" si="1"/>
        <v>#VALUE!</v>
      </c>
      <c r="AU32" s="45"/>
      <c r="AV32" s="45"/>
      <c r="AW32" s="99"/>
      <c r="AX32" s="45"/>
      <c r="AY32" s="46"/>
    </row>
    <row r="33" spans="1:51" ht="15.95" customHeight="1" x14ac:dyDescent="0.25">
      <c r="A33" s="41"/>
      <c r="B33" s="41"/>
      <c r="C33" s="41">
        <v>7</v>
      </c>
      <c r="D33" s="41"/>
      <c r="E33" s="41"/>
      <c r="F33" s="42" t="s">
        <v>407</v>
      </c>
      <c r="G33" s="42" t="s">
        <v>432</v>
      </c>
      <c r="H33" s="42" t="s">
        <v>480</v>
      </c>
      <c r="I33" s="42" t="s">
        <v>214</v>
      </c>
      <c r="J33" s="42" t="s">
        <v>510</v>
      </c>
      <c r="K33" s="42" t="s">
        <v>352</v>
      </c>
      <c r="L33" s="385" t="s">
        <v>480</v>
      </c>
      <c r="M33" s="42" t="s">
        <v>514</v>
      </c>
      <c r="N33" s="43" t="s">
        <v>511</v>
      </c>
      <c r="O33" s="43" t="s">
        <v>511</v>
      </c>
      <c r="P33" s="43" t="s">
        <v>511</v>
      </c>
      <c r="Q33" s="43" t="s">
        <v>511</v>
      </c>
      <c r="R33" s="43" t="s">
        <v>511</v>
      </c>
      <c r="S33" s="43" t="s">
        <v>515</v>
      </c>
      <c r="T33" s="43" t="s">
        <v>519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0</v>
      </c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>
        <f t="shared" si="0"/>
        <v>0</v>
      </c>
      <c r="AT33" s="47" t="e">
        <f t="shared" si="1"/>
        <v>#VALUE!</v>
      </c>
      <c r="AU33" s="45"/>
      <c r="AV33" s="45"/>
      <c r="AW33" s="99"/>
      <c r="AX33" s="45"/>
      <c r="AY33" s="46"/>
    </row>
    <row r="34" spans="1:51" ht="15.95" customHeight="1" x14ac:dyDescent="0.25">
      <c r="A34" s="41"/>
      <c r="B34" s="41"/>
      <c r="C34" s="41">
        <v>8</v>
      </c>
      <c r="D34" s="41"/>
      <c r="E34" s="41"/>
      <c r="F34" s="42" t="s">
        <v>407</v>
      </c>
      <c r="G34" s="42" t="s">
        <v>433</v>
      </c>
      <c r="H34" s="42" t="s">
        <v>481</v>
      </c>
      <c r="I34" s="42" t="s">
        <v>214</v>
      </c>
      <c r="J34" s="42" t="s">
        <v>510</v>
      </c>
      <c r="K34" s="42" t="s">
        <v>352</v>
      </c>
      <c r="L34" s="385" t="s">
        <v>481</v>
      </c>
      <c r="M34" s="42" t="s">
        <v>514</v>
      </c>
      <c r="N34" s="43" t="s">
        <v>511</v>
      </c>
      <c r="O34" s="43" t="s">
        <v>511</v>
      </c>
      <c r="P34" s="43" t="s">
        <v>511</v>
      </c>
      <c r="Q34" s="43" t="s">
        <v>511</v>
      </c>
      <c r="R34" s="43" t="s">
        <v>511</v>
      </c>
      <c r="S34" s="43" t="s">
        <v>515</v>
      </c>
      <c r="T34" s="43" t="s">
        <v>519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0</v>
      </c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>
        <f t="shared" si="0"/>
        <v>0</v>
      </c>
      <c r="AT34" s="47" t="e">
        <f t="shared" si="1"/>
        <v>#VALUE!</v>
      </c>
      <c r="AU34" s="45"/>
      <c r="AV34" s="45"/>
      <c r="AW34" s="99"/>
      <c r="AX34" s="45"/>
      <c r="AY34" s="46"/>
    </row>
    <row r="35" spans="1:51" ht="15.95" customHeight="1" x14ac:dyDescent="0.25">
      <c r="A35" s="41"/>
      <c r="B35" s="41"/>
      <c r="C35" s="41">
        <v>8</v>
      </c>
      <c r="D35" s="41"/>
      <c r="E35" s="41"/>
      <c r="F35" s="42" t="s">
        <v>407</v>
      </c>
      <c r="G35" s="42" t="s">
        <v>434</v>
      </c>
      <c r="H35" s="42" t="s">
        <v>482</v>
      </c>
      <c r="I35" s="42" t="s">
        <v>214</v>
      </c>
      <c r="J35" s="42" t="s">
        <v>510</v>
      </c>
      <c r="K35" s="42" t="s">
        <v>352</v>
      </c>
      <c r="L35" s="385" t="s">
        <v>482</v>
      </c>
      <c r="M35" s="42" t="s">
        <v>514</v>
      </c>
      <c r="N35" s="43" t="s">
        <v>511</v>
      </c>
      <c r="O35" s="43" t="s">
        <v>511</v>
      </c>
      <c r="P35" s="43" t="s">
        <v>511</v>
      </c>
      <c r="Q35" s="43" t="s">
        <v>511</v>
      </c>
      <c r="R35" s="43" t="s">
        <v>511</v>
      </c>
      <c r="S35" s="43" t="s">
        <v>515</v>
      </c>
      <c r="T35" s="43" t="s">
        <v>519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0</v>
      </c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>
        <f t="shared" si="0"/>
        <v>0</v>
      </c>
      <c r="AT35" s="47" t="e">
        <f t="shared" si="1"/>
        <v>#VALUE!</v>
      </c>
      <c r="AU35" s="45"/>
      <c r="AV35" s="45"/>
      <c r="AW35" s="99"/>
      <c r="AX35" s="45"/>
      <c r="AY35" s="46"/>
    </row>
    <row r="36" spans="1:51" ht="15.95" customHeight="1" x14ac:dyDescent="0.25">
      <c r="A36" s="41"/>
      <c r="B36" s="41"/>
      <c r="C36" s="41">
        <v>8</v>
      </c>
      <c r="D36" s="41"/>
      <c r="E36" s="41"/>
      <c r="F36" s="42" t="s">
        <v>407</v>
      </c>
      <c r="G36" s="42" t="s">
        <v>435</v>
      </c>
      <c r="H36" s="42" t="s">
        <v>483</v>
      </c>
      <c r="I36" s="42" t="s">
        <v>214</v>
      </c>
      <c r="J36" s="42" t="s">
        <v>510</v>
      </c>
      <c r="K36" s="42" t="s">
        <v>352</v>
      </c>
      <c r="L36" s="385" t="s">
        <v>483</v>
      </c>
      <c r="M36" s="42" t="s">
        <v>514</v>
      </c>
      <c r="N36" s="43" t="s">
        <v>511</v>
      </c>
      <c r="O36" s="43" t="s">
        <v>511</v>
      </c>
      <c r="P36" s="43" t="s">
        <v>511</v>
      </c>
      <c r="Q36" s="43" t="s">
        <v>511</v>
      </c>
      <c r="R36" s="43" t="s">
        <v>511</v>
      </c>
      <c r="S36" s="43" t="s">
        <v>515</v>
      </c>
      <c r="T36" s="43" t="s">
        <v>519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0</v>
      </c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>
        <f t="shared" si="0"/>
        <v>0</v>
      </c>
      <c r="AT36" s="47" t="e">
        <f t="shared" si="1"/>
        <v>#VALUE!</v>
      </c>
      <c r="AU36" s="45"/>
      <c r="AV36" s="45"/>
      <c r="AW36" s="99"/>
      <c r="AX36" s="45"/>
      <c r="AY36" s="46"/>
    </row>
    <row r="37" spans="1:51" ht="15.95" customHeight="1" x14ac:dyDescent="0.25">
      <c r="A37" s="41"/>
      <c r="B37" s="41"/>
      <c r="C37" s="41">
        <v>8</v>
      </c>
      <c r="D37" s="41"/>
      <c r="E37" s="41"/>
      <c r="F37" s="42" t="s">
        <v>407</v>
      </c>
      <c r="G37" s="42" t="s">
        <v>436</v>
      </c>
      <c r="H37" s="42" t="s">
        <v>484</v>
      </c>
      <c r="I37" s="42" t="s">
        <v>214</v>
      </c>
      <c r="J37" s="42" t="s">
        <v>510</v>
      </c>
      <c r="K37" s="42" t="s">
        <v>352</v>
      </c>
      <c r="L37" s="385" t="s">
        <v>484</v>
      </c>
      <c r="M37" s="42" t="s">
        <v>514</v>
      </c>
      <c r="N37" s="43" t="s">
        <v>511</v>
      </c>
      <c r="O37" s="43" t="s">
        <v>511</v>
      </c>
      <c r="P37" s="43" t="s">
        <v>511</v>
      </c>
      <c r="Q37" s="43" t="s">
        <v>511</v>
      </c>
      <c r="R37" s="43" t="s">
        <v>511</v>
      </c>
      <c r="S37" s="43" t="s">
        <v>515</v>
      </c>
      <c r="T37" s="43" t="s">
        <v>519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0</v>
      </c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>
        <f t="shared" si="0"/>
        <v>0</v>
      </c>
      <c r="AT37" s="47" t="e">
        <f t="shared" si="1"/>
        <v>#VALUE!</v>
      </c>
      <c r="AU37" s="45"/>
      <c r="AV37" s="45"/>
      <c r="AW37" s="99"/>
      <c r="AX37" s="45"/>
      <c r="AY37" s="46"/>
    </row>
    <row r="38" spans="1:51" ht="15.95" customHeight="1" x14ac:dyDescent="0.25">
      <c r="A38" s="41"/>
      <c r="B38" s="41"/>
      <c r="C38" s="41">
        <v>9</v>
      </c>
      <c r="D38" s="41"/>
      <c r="E38" s="41"/>
      <c r="F38" s="42" t="s">
        <v>408</v>
      </c>
      <c r="G38" s="42" t="s">
        <v>437</v>
      </c>
      <c r="H38" s="42" t="s">
        <v>485</v>
      </c>
      <c r="I38" s="42" t="s">
        <v>214</v>
      </c>
      <c r="J38" s="42" t="s">
        <v>510</v>
      </c>
      <c r="K38" s="42" t="s">
        <v>352</v>
      </c>
      <c r="L38" s="385" t="s">
        <v>485</v>
      </c>
      <c r="M38" s="42" t="s">
        <v>514</v>
      </c>
      <c r="N38" s="43" t="s">
        <v>511</v>
      </c>
      <c r="O38" s="43" t="s">
        <v>511</v>
      </c>
      <c r="P38" s="43" t="s">
        <v>511</v>
      </c>
      <c r="Q38" s="43" t="s">
        <v>511</v>
      </c>
      <c r="R38" s="43" t="s">
        <v>511</v>
      </c>
      <c r="S38" s="43" t="s">
        <v>515</v>
      </c>
      <c r="T38" s="43" t="s">
        <v>523</v>
      </c>
      <c r="U38" s="383">
        <v>0</v>
      </c>
      <c r="V38" s="383">
        <v>0</v>
      </c>
      <c r="W38" s="383">
        <v>0</v>
      </c>
      <c r="X38" s="383">
        <v>0</v>
      </c>
      <c r="Y38" s="383">
        <v>0</v>
      </c>
      <c r="Z38" s="383">
        <v>0</v>
      </c>
      <c r="AA38" s="383">
        <v>0</v>
      </c>
      <c r="AB38" s="383">
        <v>0</v>
      </c>
      <c r="AC38" s="383">
        <v>0</v>
      </c>
      <c r="AD38" s="383">
        <v>0</v>
      </c>
      <c r="AE38" s="383">
        <v>0</v>
      </c>
      <c r="AF38" s="383">
        <v>0</v>
      </c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>
        <f t="shared" si="0"/>
        <v>0</v>
      </c>
      <c r="AT38" s="47" t="e">
        <f t="shared" si="1"/>
        <v>#VALUE!</v>
      </c>
      <c r="AU38" s="45"/>
      <c r="AV38" s="45"/>
      <c r="AW38" s="99"/>
      <c r="AX38" s="45"/>
      <c r="AY38" s="46"/>
    </row>
    <row r="39" spans="1:51" ht="15.95" customHeight="1" x14ac:dyDescent="0.25">
      <c r="A39" s="41"/>
      <c r="B39" s="41"/>
      <c r="C39" s="41">
        <v>10</v>
      </c>
      <c r="D39" s="41"/>
      <c r="E39" s="41"/>
      <c r="F39" s="42" t="s">
        <v>408</v>
      </c>
      <c r="G39" s="42" t="s">
        <v>438</v>
      </c>
      <c r="H39" s="42" t="s">
        <v>486</v>
      </c>
      <c r="I39" s="42" t="s">
        <v>214</v>
      </c>
      <c r="J39" s="42" t="s">
        <v>510</v>
      </c>
      <c r="K39" s="42" t="s">
        <v>352</v>
      </c>
      <c r="L39" s="385" t="s">
        <v>486</v>
      </c>
      <c r="M39" s="42" t="s">
        <v>514</v>
      </c>
      <c r="N39" s="43" t="s">
        <v>511</v>
      </c>
      <c r="O39" s="43" t="s">
        <v>511</v>
      </c>
      <c r="P39" s="43" t="s">
        <v>511</v>
      </c>
      <c r="Q39" s="43" t="s">
        <v>511</v>
      </c>
      <c r="R39" s="43" t="s">
        <v>511</v>
      </c>
      <c r="S39" s="43" t="s">
        <v>515</v>
      </c>
      <c r="T39" s="43" t="s">
        <v>523</v>
      </c>
      <c r="U39" s="383">
        <v>0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0</v>
      </c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>
        <f t="shared" si="0"/>
        <v>0</v>
      </c>
      <c r="AT39" s="47" t="e">
        <f t="shared" si="1"/>
        <v>#VALUE!</v>
      </c>
      <c r="AU39" s="45"/>
      <c r="AV39" s="45"/>
      <c r="AW39" s="99"/>
      <c r="AX39" s="45"/>
      <c r="AY39" s="46"/>
    </row>
    <row r="40" spans="1:51" ht="15.95" customHeight="1" x14ac:dyDescent="0.25">
      <c r="A40" s="41"/>
      <c r="B40" s="41"/>
      <c r="C40" s="41">
        <v>11</v>
      </c>
      <c r="D40" s="41"/>
      <c r="E40" s="41"/>
      <c r="F40" s="42" t="s">
        <v>408</v>
      </c>
      <c r="G40" s="42" t="s">
        <v>439</v>
      </c>
      <c r="H40" s="42" t="s">
        <v>487</v>
      </c>
      <c r="I40" s="42" t="s">
        <v>214</v>
      </c>
      <c r="J40" s="42" t="s">
        <v>510</v>
      </c>
      <c r="K40" s="42" t="s">
        <v>352</v>
      </c>
      <c r="L40" s="385" t="s">
        <v>487</v>
      </c>
      <c r="M40" s="42" t="s">
        <v>514</v>
      </c>
      <c r="N40" s="43" t="s">
        <v>511</v>
      </c>
      <c r="O40" s="43" t="s">
        <v>511</v>
      </c>
      <c r="P40" s="43" t="s">
        <v>511</v>
      </c>
      <c r="Q40" s="43" t="s">
        <v>511</v>
      </c>
      <c r="R40" s="43" t="s">
        <v>511</v>
      </c>
      <c r="S40" s="43" t="s">
        <v>515</v>
      </c>
      <c r="T40" s="43" t="s">
        <v>523</v>
      </c>
      <c r="U40" s="383">
        <v>0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0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>
        <f t="shared" si="0"/>
        <v>0</v>
      </c>
      <c r="AT40" s="47" t="e">
        <f t="shared" si="1"/>
        <v>#VALUE!</v>
      </c>
      <c r="AU40" s="45"/>
      <c r="AV40" s="45"/>
      <c r="AW40" s="99"/>
      <c r="AX40" s="45"/>
      <c r="AY40" s="46"/>
    </row>
    <row r="41" spans="1:51" ht="15.95" customHeight="1" x14ac:dyDescent="0.25">
      <c r="A41" s="41"/>
      <c r="B41" s="41"/>
      <c r="C41" s="41">
        <v>12</v>
      </c>
      <c r="D41" s="41"/>
      <c r="E41" s="41"/>
      <c r="F41" s="42" t="s">
        <v>408</v>
      </c>
      <c r="G41" s="42" t="s">
        <v>440</v>
      </c>
      <c r="H41" s="42" t="s">
        <v>488</v>
      </c>
      <c r="I41" s="42" t="s">
        <v>214</v>
      </c>
      <c r="J41" s="42" t="s">
        <v>510</v>
      </c>
      <c r="K41" s="42" t="s">
        <v>352</v>
      </c>
      <c r="L41" s="385" t="s">
        <v>488</v>
      </c>
      <c r="M41" s="42" t="s">
        <v>514</v>
      </c>
      <c r="N41" s="43" t="s">
        <v>511</v>
      </c>
      <c r="O41" s="43" t="s">
        <v>511</v>
      </c>
      <c r="P41" s="43" t="s">
        <v>511</v>
      </c>
      <c r="Q41" s="43" t="s">
        <v>511</v>
      </c>
      <c r="R41" s="43" t="s">
        <v>511</v>
      </c>
      <c r="S41" s="43" t="s">
        <v>515</v>
      </c>
      <c r="T41" s="43" t="s">
        <v>523</v>
      </c>
      <c r="U41" s="383">
        <v>0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0</v>
      </c>
      <c r="AC41" s="383">
        <v>0</v>
      </c>
      <c r="AD41" s="383">
        <v>0</v>
      </c>
      <c r="AE41" s="383">
        <v>0</v>
      </c>
      <c r="AF41" s="383">
        <v>0</v>
      </c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>
        <f t="shared" si="0"/>
        <v>0</v>
      </c>
      <c r="AT41" s="47" t="e">
        <f t="shared" si="1"/>
        <v>#VALUE!</v>
      </c>
      <c r="AU41" s="45"/>
      <c r="AV41" s="45"/>
      <c r="AW41" s="99"/>
      <c r="AX41" s="45"/>
      <c r="AY41" s="46"/>
    </row>
    <row r="42" spans="1:51" ht="15.95" customHeight="1" x14ac:dyDescent="0.25">
      <c r="A42" s="41"/>
      <c r="B42" s="41"/>
      <c r="C42" s="41">
        <v>13</v>
      </c>
      <c r="D42" s="41"/>
      <c r="E42" s="41"/>
      <c r="F42" s="42" t="s">
        <v>409</v>
      </c>
      <c r="G42" s="42" t="s">
        <v>441</v>
      </c>
      <c r="H42" s="42" t="s">
        <v>489</v>
      </c>
      <c r="I42" s="42" t="s">
        <v>214</v>
      </c>
      <c r="J42" s="42" t="s">
        <v>510</v>
      </c>
      <c r="K42" s="42" t="s">
        <v>352</v>
      </c>
      <c r="L42" s="385" t="s">
        <v>489</v>
      </c>
      <c r="M42" s="42" t="s">
        <v>514</v>
      </c>
      <c r="N42" s="43" t="s">
        <v>511</v>
      </c>
      <c r="O42" s="43" t="s">
        <v>511</v>
      </c>
      <c r="P42" s="43" t="s">
        <v>511</v>
      </c>
      <c r="Q42" s="43" t="s">
        <v>511</v>
      </c>
      <c r="R42" s="43" t="s">
        <v>511</v>
      </c>
      <c r="S42" s="43" t="s">
        <v>515</v>
      </c>
      <c r="T42" s="43" t="s">
        <v>521</v>
      </c>
      <c r="U42" s="383">
        <v>0</v>
      </c>
      <c r="V42" s="383">
        <v>0</v>
      </c>
      <c r="W42" s="383">
        <v>0</v>
      </c>
      <c r="X42" s="383">
        <v>0</v>
      </c>
      <c r="Y42" s="383">
        <v>0</v>
      </c>
      <c r="Z42" s="383">
        <v>0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0</v>
      </c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>
        <f t="shared" si="0"/>
        <v>0</v>
      </c>
      <c r="AT42" s="47" t="e">
        <f t="shared" si="1"/>
        <v>#VALUE!</v>
      </c>
      <c r="AU42" s="45"/>
      <c r="AV42" s="45"/>
      <c r="AW42" s="99"/>
      <c r="AX42" s="45"/>
      <c r="AY42" s="46"/>
    </row>
    <row r="43" spans="1:51" ht="15.95" customHeight="1" x14ac:dyDescent="0.25">
      <c r="A43" s="41"/>
      <c r="B43" s="41"/>
      <c r="C43" s="41">
        <v>14</v>
      </c>
      <c r="D43" s="41"/>
      <c r="E43" s="41"/>
      <c r="F43" s="42" t="s">
        <v>409</v>
      </c>
      <c r="G43" s="42" t="s">
        <v>442</v>
      </c>
      <c r="H43" s="42" t="s">
        <v>490</v>
      </c>
      <c r="I43" s="42" t="s">
        <v>214</v>
      </c>
      <c r="J43" s="42" t="s">
        <v>510</v>
      </c>
      <c r="K43" s="42" t="s">
        <v>352</v>
      </c>
      <c r="L43" s="385" t="s">
        <v>490</v>
      </c>
      <c r="M43" s="42" t="s">
        <v>514</v>
      </c>
      <c r="N43" s="43" t="s">
        <v>511</v>
      </c>
      <c r="O43" s="43" t="s">
        <v>511</v>
      </c>
      <c r="P43" s="43" t="s">
        <v>511</v>
      </c>
      <c r="Q43" s="43" t="s">
        <v>511</v>
      </c>
      <c r="R43" s="43" t="s">
        <v>511</v>
      </c>
      <c r="S43" s="43" t="s">
        <v>515</v>
      </c>
      <c r="T43" s="43" t="s">
        <v>521</v>
      </c>
      <c r="U43" s="383">
        <v>0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0</v>
      </c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>
        <f t="shared" si="0"/>
        <v>0</v>
      </c>
      <c r="AT43" s="47" t="e">
        <f t="shared" si="1"/>
        <v>#VALUE!</v>
      </c>
      <c r="AU43" s="45"/>
      <c r="AV43" s="45"/>
      <c r="AW43" s="99"/>
      <c r="AX43" s="45"/>
      <c r="AY43" s="46"/>
    </row>
    <row r="44" spans="1:51" ht="15.95" customHeight="1" x14ac:dyDescent="0.25">
      <c r="A44" s="41"/>
      <c r="B44" s="41"/>
      <c r="C44" s="41">
        <v>15</v>
      </c>
      <c r="D44" s="41"/>
      <c r="E44" s="41"/>
      <c r="F44" s="42" t="s">
        <v>409</v>
      </c>
      <c r="G44" s="42" t="s">
        <v>443</v>
      </c>
      <c r="H44" s="42" t="s">
        <v>491</v>
      </c>
      <c r="I44" s="42" t="s">
        <v>214</v>
      </c>
      <c r="J44" s="42" t="s">
        <v>510</v>
      </c>
      <c r="K44" s="42" t="s">
        <v>352</v>
      </c>
      <c r="L44" s="385" t="s">
        <v>491</v>
      </c>
      <c r="M44" s="42" t="s">
        <v>514</v>
      </c>
      <c r="N44" s="43" t="s">
        <v>511</v>
      </c>
      <c r="O44" s="43" t="s">
        <v>511</v>
      </c>
      <c r="P44" s="43" t="s">
        <v>511</v>
      </c>
      <c r="Q44" s="43" t="s">
        <v>511</v>
      </c>
      <c r="R44" s="43" t="s">
        <v>511</v>
      </c>
      <c r="S44" s="43" t="s">
        <v>515</v>
      </c>
      <c r="T44" s="43" t="s">
        <v>519</v>
      </c>
      <c r="U44" s="383">
        <v>0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0</v>
      </c>
      <c r="AB44" s="383">
        <v>0</v>
      </c>
      <c r="AC44" s="383">
        <v>0</v>
      </c>
      <c r="AD44" s="383">
        <v>0</v>
      </c>
      <c r="AE44" s="383">
        <v>0</v>
      </c>
      <c r="AF44" s="383">
        <v>0</v>
      </c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>
        <f t="shared" si="0"/>
        <v>0</v>
      </c>
      <c r="AT44" s="47" t="e">
        <f t="shared" si="1"/>
        <v>#VALUE!</v>
      </c>
      <c r="AU44" s="45"/>
      <c r="AV44" s="45"/>
      <c r="AW44" s="99"/>
      <c r="AX44" s="45"/>
      <c r="AY44" s="46"/>
    </row>
    <row r="45" spans="1:51" ht="15.95" customHeight="1" x14ac:dyDescent="0.25">
      <c r="A45" s="41"/>
      <c r="B45" s="41"/>
      <c r="C45" s="41">
        <v>16</v>
      </c>
      <c r="D45" s="41"/>
      <c r="E45" s="41"/>
      <c r="F45" s="42" t="s">
        <v>409</v>
      </c>
      <c r="G45" s="42" t="s">
        <v>444</v>
      </c>
      <c r="H45" s="42" t="s">
        <v>492</v>
      </c>
      <c r="I45" s="42" t="s">
        <v>214</v>
      </c>
      <c r="J45" s="42" t="s">
        <v>510</v>
      </c>
      <c r="K45" s="42" t="s">
        <v>352</v>
      </c>
      <c r="L45" s="385" t="s">
        <v>492</v>
      </c>
      <c r="M45" s="42" t="s">
        <v>514</v>
      </c>
      <c r="N45" s="43" t="s">
        <v>511</v>
      </c>
      <c r="O45" s="43" t="s">
        <v>511</v>
      </c>
      <c r="P45" s="43" t="s">
        <v>511</v>
      </c>
      <c r="Q45" s="43" t="s">
        <v>511</v>
      </c>
      <c r="R45" s="43" t="s">
        <v>511</v>
      </c>
      <c r="S45" s="43" t="s">
        <v>515</v>
      </c>
      <c r="T45" s="43" t="s">
        <v>524</v>
      </c>
      <c r="U45" s="383">
        <v>0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0</v>
      </c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>
        <f t="shared" si="0"/>
        <v>0</v>
      </c>
      <c r="AT45" s="47" t="e">
        <f t="shared" si="1"/>
        <v>#VALUE!</v>
      </c>
      <c r="AU45" s="45"/>
      <c r="AV45" s="45"/>
      <c r="AW45" s="99"/>
      <c r="AX45" s="45"/>
      <c r="AY45" s="46"/>
    </row>
    <row r="46" spans="1:51" ht="15.95" customHeight="1" x14ac:dyDescent="0.25">
      <c r="A46" s="41"/>
      <c r="B46" s="41"/>
      <c r="C46" s="41">
        <v>17</v>
      </c>
      <c r="D46" s="41"/>
      <c r="E46" s="41"/>
      <c r="F46" s="42" t="s">
        <v>410</v>
      </c>
      <c r="G46" s="42" t="s">
        <v>445</v>
      </c>
      <c r="H46" s="42" t="s">
        <v>493</v>
      </c>
      <c r="I46" s="42" t="s">
        <v>214</v>
      </c>
      <c r="J46" s="42" t="s">
        <v>510</v>
      </c>
      <c r="K46" s="42" t="s">
        <v>352</v>
      </c>
      <c r="L46" s="385" t="s">
        <v>493</v>
      </c>
      <c r="M46" s="42" t="s">
        <v>514</v>
      </c>
      <c r="N46" s="43" t="s">
        <v>511</v>
      </c>
      <c r="O46" s="43" t="s">
        <v>511</v>
      </c>
      <c r="P46" s="43" t="s">
        <v>511</v>
      </c>
      <c r="Q46" s="43" t="s">
        <v>511</v>
      </c>
      <c r="R46" s="43" t="s">
        <v>511</v>
      </c>
      <c r="S46" s="43" t="s">
        <v>515</v>
      </c>
      <c r="T46" s="43" t="s">
        <v>520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0</v>
      </c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>
        <f t="shared" si="0"/>
        <v>0</v>
      </c>
      <c r="AT46" s="47" t="e">
        <f t="shared" si="1"/>
        <v>#VALUE!</v>
      </c>
      <c r="AU46" s="45"/>
      <c r="AV46" s="45"/>
      <c r="AW46" s="99"/>
      <c r="AX46" s="45"/>
      <c r="AY46" s="46"/>
    </row>
    <row r="47" spans="1:51" ht="15.95" customHeight="1" x14ac:dyDescent="0.25">
      <c r="A47" s="41"/>
      <c r="B47" s="41"/>
      <c r="C47" s="41">
        <v>18</v>
      </c>
      <c r="D47" s="41"/>
      <c r="E47" s="41"/>
      <c r="F47" s="42" t="s">
        <v>410</v>
      </c>
      <c r="G47" s="42" t="s">
        <v>446</v>
      </c>
      <c r="H47" s="42" t="s">
        <v>494</v>
      </c>
      <c r="I47" s="42" t="s">
        <v>214</v>
      </c>
      <c r="J47" s="42" t="s">
        <v>510</v>
      </c>
      <c r="K47" s="42" t="s">
        <v>352</v>
      </c>
      <c r="L47" s="385" t="s">
        <v>494</v>
      </c>
      <c r="M47" s="42" t="s">
        <v>514</v>
      </c>
      <c r="N47" s="43" t="s">
        <v>511</v>
      </c>
      <c r="O47" s="43" t="s">
        <v>511</v>
      </c>
      <c r="P47" s="43" t="s">
        <v>511</v>
      </c>
      <c r="Q47" s="43" t="s">
        <v>511</v>
      </c>
      <c r="R47" s="43" t="s">
        <v>511</v>
      </c>
      <c r="S47" s="43" t="s">
        <v>515</v>
      </c>
      <c r="T47" s="43" t="s">
        <v>520</v>
      </c>
      <c r="U47" s="383">
        <v>0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0</v>
      </c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>
        <f t="shared" si="0"/>
        <v>0</v>
      </c>
      <c r="AT47" s="47" t="e">
        <f t="shared" si="1"/>
        <v>#VALUE!</v>
      </c>
      <c r="AU47" s="45"/>
      <c r="AV47" s="45"/>
      <c r="AW47" s="99"/>
      <c r="AX47" s="45"/>
      <c r="AY47" s="46"/>
    </row>
    <row r="48" spans="1:51" ht="15.95" customHeight="1" x14ac:dyDescent="0.25">
      <c r="A48" s="41"/>
      <c r="B48" s="41"/>
      <c r="C48" s="41">
        <v>19</v>
      </c>
      <c r="D48" s="41"/>
      <c r="E48" s="41"/>
      <c r="F48" s="42" t="s">
        <v>410</v>
      </c>
      <c r="G48" s="42" t="s">
        <v>447</v>
      </c>
      <c r="H48" s="42" t="s">
        <v>495</v>
      </c>
      <c r="I48" s="42" t="s">
        <v>214</v>
      </c>
      <c r="J48" s="42" t="s">
        <v>510</v>
      </c>
      <c r="K48" s="42" t="s">
        <v>352</v>
      </c>
      <c r="L48" s="385" t="s">
        <v>495</v>
      </c>
      <c r="M48" s="42" t="s">
        <v>514</v>
      </c>
      <c r="N48" s="43" t="s">
        <v>511</v>
      </c>
      <c r="O48" s="43" t="s">
        <v>511</v>
      </c>
      <c r="P48" s="43" t="s">
        <v>511</v>
      </c>
      <c r="Q48" s="43" t="s">
        <v>511</v>
      </c>
      <c r="R48" s="43" t="s">
        <v>511</v>
      </c>
      <c r="S48" s="43" t="s">
        <v>515</v>
      </c>
      <c r="T48" s="43" t="s">
        <v>520</v>
      </c>
      <c r="U48" s="383">
        <v>0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0</v>
      </c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>
        <f t="shared" si="0"/>
        <v>0</v>
      </c>
      <c r="AT48" s="47" t="e">
        <f t="shared" si="1"/>
        <v>#VALUE!</v>
      </c>
      <c r="AU48" s="45"/>
      <c r="AV48" s="45"/>
      <c r="AW48" s="99"/>
      <c r="AX48" s="45"/>
      <c r="AY48" s="46"/>
    </row>
    <row r="49" spans="1:51 16384:16384" ht="15.95" customHeight="1" x14ac:dyDescent="0.25">
      <c r="A49" s="41"/>
      <c r="B49" s="41"/>
      <c r="C49" s="41">
        <v>20</v>
      </c>
      <c r="D49" s="41"/>
      <c r="E49" s="41"/>
      <c r="F49" s="42" t="s">
        <v>411</v>
      </c>
      <c r="G49" s="42" t="s">
        <v>448</v>
      </c>
      <c r="H49" s="42" t="s">
        <v>496</v>
      </c>
      <c r="I49" s="42" t="s">
        <v>214</v>
      </c>
      <c r="J49" s="42" t="s">
        <v>510</v>
      </c>
      <c r="K49" s="42" t="s">
        <v>352</v>
      </c>
      <c r="L49" s="385" t="s">
        <v>496</v>
      </c>
      <c r="M49" s="42" t="s">
        <v>514</v>
      </c>
      <c r="N49" s="43" t="s">
        <v>511</v>
      </c>
      <c r="O49" s="43" t="s">
        <v>511</v>
      </c>
      <c r="P49" s="43" t="s">
        <v>511</v>
      </c>
      <c r="Q49" s="43" t="s">
        <v>511</v>
      </c>
      <c r="R49" s="43" t="s">
        <v>511</v>
      </c>
      <c r="S49" s="43" t="s">
        <v>515</v>
      </c>
      <c r="T49" s="43" t="s">
        <v>519</v>
      </c>
      <c r="U49" s="383">
        <v>0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0</v>
      </c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>
        <f t="shared" si="0"/>
        <v>0</v>
      </c>
      <c r="AT49" s="47" t="e">
        <f t="shared" si="1"/>
        <v>#VALUE!</v>
      </c>
      <c r="AU49" s="45"/>
      <c r="AV49" s="45"/>
      <c r="AW49" s="99"/>
      <c r="AX49" s="45"/>
      <c r="AY49" s="46"/>
    </row>
    <row r="50" spans="1:51 16384:16384" ht="15.95" customHeight="1" x14ac:dyDescent="0.25">
      <c r="A50" s="41"/>
      <c r="B50" s="41"/>
      <c r="C50" s="41">
        <v>21</v>
      </c>
      <c r="D50" s="41"/>
      <c r="E50" s="41"/>
      <c r="F50" s="42" t="s">
        <v>411</v>
      </c>
      <c r="G50" s="42" t="s">
        <v>449</v>
      </c>
      <c r="H50" s="42" t="s">
        <v>497</v>
      </c>
      <c r="I50" s="42" t="s">
        <v>214</v>
      </c>
      <c r="J50" s="42" t="s">
        <v>510</v>
      </c>
      <c r="K50" s="42" t="s">
        <v>352</v>
      </c>
      <c r="L50" s="385" t="s">
        <v>497</v>
      </c>
      <c r="M50" s="42" t="s">
        <v>514</v>
      </c>
      <c r="N50" s="43" t="s">
        <v>511</v>
      </c>
      <c r="O50" s="43" t="s">
        <v>511</v>
      </c>
      <c r="P50" s="43" t="s">
        <v>511</v>
      </c>
      <c r="Q50" s="43" t="s">
        <v>511</v>
      </c>
      <c r="R50" s="43" t="s">
        <v>511</v>
      </c>
      <c r="S50" s="43" t="s">
        <v>515</v>
      </c>
      <c r="T50" s="43" t="s">
        <v>523</v>
      </c>
      <c r="U50" s="383">
        <v>0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0</v>
      </c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 t="shared" si="0"/>
        <v>0</v>
      </c>
      <c r="AT50" s="47" t="e">
        <f t="shared" si="1"/>
        <v>#VALUE!</v>
      </c>
      <c r="AU50" s="45"/>
      <c r="AV50" s="45"/>
      <c r="AW50" s="99"/>
      <c r="AX50" s="45"/>
      <c r="AY50" s="46"/>
    </row>
    <row r="51" spans="1:51 16384:16384" ht="15.95" customHeight="1" x14ac:dyDescent="0.25">
      <c r="A51" s="41"/>
      <c r="B51" s="41"/>
      <c r="C51" s="41">
        <v>22</v>
      </c>
      <c r="D51" s="41"/>
      <c r="E51" s="41"/>
      <c r="F51" s="42" t="s">
        <v>412</v>
      </c>
      <c r="G51" s="42" t="s">
        <v>450</v>
      </c>
      <c r="H51" s="42" t="s">
        <v>498</v>
      </c>
      <c r="I51" s="42" t="s">
        <v>214</v>
      </c>
      <c r="J51" s="42" t="s">
        <v>510</v>
      </c>
      <c r="K51" s="42" t="s">
        <v>352</v>
      </c>
      <c r="L51" s="385" t="s">
        <v>498</v>
      </c>
      <c r="M51" s="42" t="s">
        <v>514</v>
      </c>
      <c r="N51" s="43" t="s">
        <v>511</v>
      </c>
      <c r="O51" s="43" t="s">
        <v>511</v>
      </c>
      <c r="P51" s="43" t="s">
        <v>511</v>
      </c>
      <c r="Q51" s="43" t="s">
        <v>511</v>
      </c>
      <c r="R51" s="43" t="s">
        <v>511</v>
      </c>
      <c r="S51" s="43" t="s">
        <v>515</v>
      </c>
      <c r="T51" s="43" t="s">
        <v>525</v>
      </c>
      <c r="U51" s="383">
        <v>0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0</v>
      </c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>
        <f t="shared" si="0"/>
        <v>0</v>
      </c>
      <c r="AT51" s="47" t="e">
        <f t="shared" si="1"/>
        <v>#VALUE!</v>
      </c>
      <c r="AU51" s="45"/>
      <c r="AV51" s="45"/>
      <c r="AW51" s="99"/>
      <c r="AX51" s="45"/>
      <c r="AY51" s="46"/>
    </row>
    <row r="52" spans="1:51 16384:16384" ht="15.95" customHeight="1" x14ac:dyDescent="0.25">
      <c r="A52" s="41"/>
      <c r="B52" s="41"/>
      <c r="C52" s="41">
        <v>22</v>
      </c>
      <c r="D52" s="41"/>
      <c r="E52" s="41"/>
      <c r="F52" s="42" t="s">
        <v>412</v>
      </c>
      <c r="G52" s="42" t="s">
        <v>451</v>
      </c>
      <c r="H52" s="42" t="s">
        <v>499</v>
      </c>
      <c r="I52" s="42" t="s">
        <v>214</v>
      </c>
      <c r="J52" s="42" t="s">
        <v>510</v>
      </c>
      <c r="K52" s="42" t="s">
        <v>352</v>
      </c>
      <c r="L52" s="385" t="s">
        <v>499</v>
      </c>
      <c r="M52" s="42" t="s">
        <v>514</v>
      </c>
      <c r="N52" s="43" t="s">
        <v>511</v>
      </c>
      <c r="O52" s="43" t="s">
        <v>511</v>
      </c>
      <c r="P52" s="43" t="s">
        <v>511</v>
      </c>
      <c r="Q52" s="43" t="s">
        <v>511</v>
      </c>
      <c r="R52" s="43" t="s">
        <v>511</v>
      </c>
      <c r="S52" s="43" t="s">
        <v>515</v>
      </c>
      <c r="T52" s="43" t="s">
        <v>519</v>
      </c>
      <c r="U52" s="383">
        <v>0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0</v>
      </c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>
        <f t="shared" si="0"/>
        <v>0</v>
      </c>
      <c r="AT52" s="47" t="e">
        <f t="shared" si="1"/>
        <v>#VALUE!</v>
      </c>
      <c r="AU52" s="45"/>
      <c r="AV52" s="45"/>
      <c r="AW52" s="99"/>
      <c r="AX52" s="45"/>
      <c r="AY52" s="46"/>
    </row>
    <row r="53" spans="1:51 16384:16384" ht="15.95" customHeight="1" x14ac:dyDescent="0.25">
      <c r="A53" s="41"/>
      <c r="B53" s="41"/>
      <c r="C53" s="41">
        <v>23</v>
      </c>
      <c r="D53" s="41"/>
      <c r="E53" s="41"/>
      <c r="F53" s="42" t="s">
        <v>412</v>
      </c>
      <c r="G53" s="42" t="s">
        <v>452</v>
      </c>
      <c r="H53" s="42" t="s">
        <v>500</v>
      </c>
      <c r="I53" s="42" t="s">
        <v>214</v>
      </c>
      <c r="J53" s="42" t="s">
        <v>510</v>
      </c>
      <c r="K53" s="42" t="s">
        <v>352</v>
      </c>
      <c r="L53" s="385" t="s">
        <v>500</v>
      </c>
      <c r="M53" s="42" t="s">
        <v>514</v>
      </c>
      <c r="N53" s="43" t="s">
        <v>511</v>
      </c>
      <c r="O53" s="43" t="s">
        <v>511</v>
      </c>
      <c r="P53" s="43" t="s">
        <v>511</v>
      </c>
      <c r="Q53" s="43" t="s">
        <v>511</v>
      </c>
      <c r="R53" s="43" t="s">
        <v>511</v>
      </c>
      <c r="S53" s="43" t="s">
        <v>515</v>
      </c>
      <c r="T53" s="43" t="s">
        <v>519</v>
      </c>
      <c r="U53" s="383">
        <v>0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0</v>
      </c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>
        <f t="shared" si="0"/>
        <v>0</v>
      </c>
      <c r="AT53" s="47" t="e">
        <f t="shared" si="1"/>
        <v>#VALUE!</v>
      </c>
      <c r="AU53" s="45"/>
      <c r="AV53" s="45"/>
      <c r="AW53" s="99"/>
      <c r="AX53" s="45"/>
      <c r="AY53" s="46"/>
    </row>
    <row r="54" spans="1:51 16384:16384" ht="15.95" customHeight="1" x14ac:dyDescent="0.25">
      <c r="A54" s="41"/>
      <c r="B54" s="41"/>
      <c r="C54" s="41">
        <v>24</v>
      </c>
      <c r="D54" s="41"/>
      <c r="E54" s="41"/>
      <c r="F54" s="44" t="s">
        <v>412</v>
      </c>
      <c r="G54" s="44" t="s">
        <v>453</v>
      </c>
      <c r="H54" s="44" t="s">
        <v>501</v>
      </c>
      <c r="I54" s="42" t="s">
        <v>214</v>
      </c>
      <c r="J54" s="44" t="s">
        <v>510</v>
      </c>
      <c r="K54" s="44" t="s">
        <v>352</v>
      </c>
      <c r="L54" s="383" t="s">
        <v>501</v>
      </c>
      <c r="M54" s="44" t="s">
        <v>514</v>
      </c>
      <c r="N54" s="44" t="s">
        <v>511</v>
      </c>
      <c r="O54" s="44" t="s">
        <v>511</v>
      </c>
      <c r="P54" s="44" t="s">
        <v>511</v>
      </c>
      <c r="Q54" s="44" t="s">
        <v>511</v>
      </c>
      <c r="R54" s="44" t="s">
        <v>511</v>
      </c>
      <c r="S54" s="41" t="s">
        <v>515</v>
      </c>
      <c r="T54" s="41" t="s">
        <v>519</v>
      </c>
      <c r="U54" s="383">
        <v>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0</v>
      </c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>
        <f t="shared" si="0"/>
        <v>0</v>
      </c>
      <c r="AT54" s="47" t="e">
        <f t="shared" si="1"/>
        <v>#VALUE!</v>
      </c>
      <c r="AU54" s="47"/>
      <c r="AV54" s="47"/>
      <c r="AW54" s="47"/>
      <c r="AX54" s="47"/>
      <c r="AY54" s="44"/>
      <c r="XFD54" s="33" t="s">
        <v>355</v>
      </c>
    </row>
    <row r="55" spans="1:51 16384:16384" ht="15.95" customHeight="1" x14ac:dyDescent="0.25">
      <c r="A55" s="41"/>
      <c r="B55" s="41"/>
      <c r="C55" s="41"/>
      <c r="D55" s="41" t="s">
        <v>400</v>
      </c>
      <c r="E55" s="41"/>
      <c r="F55" s="44" t="s">
        <v>413</v>
      </c>
      <c r="G55" s="44" t="s">
        <v>454</v>
      </c>
      <c r="H55" s="44" t="s">
        <v>502</v>
      </c>
      <c r="I55" s="42" t="s">
        <v>508</v>
      </c>
      <c r="J55" s="44" t="s">
        <v>511</v>
      </c>
      <c r="K55" s="44" t="s">
        <v>512</v>
      </c>
      <c r="L55" s="383" t="s">
        <v>502</v>
      </c>
      <c r="M55" s="44" t="s">
        <v>514</v>
      </c>
      <c r="N55" s="44" t="s">
        <v>511</v>
      </c>
      <c r="O55" s="44" t="s">
        <v>511</v>
      </c>
      <c r="P55" s="44" t="s">
        <v>511</v>
      </c>
      <c r="Q55" s="44" t="s">
        <v>511</v>
      </c>
      <c r="R55" s="44">
        <v>1</v>
      </c>
      <c r="S55" s="41" t="s">
        <v>526</v>
      </c>
      <c r="T55" s="41" t="s">
        <v>527</v>
      </c>
      <c r="U55" s="383">
        <v>0</v>
      </c>
      <c r="V55" s="383">
        <v>0</v>
      </c>
      <c r="W55" s="383">
        <v>1</v>
      </c>
      <c r="X55" s="383">
        <v>0</v>
      </c>
      <c r="Y55" s="383">
        <v>0</v>
      </c>
      <c r="Z55" s="383">
        <v>1</v>
      </c>
      <c r="AA55" s="383">
        <v>0</v>
      </c>
      <c r="AB55" s="383">
        <v>0</v>
      </c>
      <c r="AC55" s="383">
        <v>1</v>
      </c>
      <c r="AD55" s="383">
        <v>0</v>
      </c>
      <c r="AE55" s="383">
        <v>0</v>
      </c>
      <c r="AF55" s="383">
        <v>1</v>
      </c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 t="e">
        <f t="shared" si="0"/>
        <v>#DIV/0!</v>
      </c>
      <c r="AT55" s="47" t="e">
        <f t="shared" si="1"/>
        <v>#DIV/0!</v>
      </c>
      <c r="AU55" s="47"/>
      <c r="AV55" s="47"/>
      <c r="AW55" s="47"/>
      <c r="AX55" s="47"/>
      <c r="AY55" s="44"/>
      <c r="XFD55" s="33" t="s">
        <v>356</v>
      </c>
    </row>
    <row r="56" spans="1:51 16384:16384" ht="15.95" customHeight="1" x14ac:dyDescent="0.25">
      <c r="A56" s="41"/>
      <c r="B56" s="41"/>
      <c r="C56" s="41"/>
      <c r="D56" s="41" t="s">
        <v>400</v>
      </c>
      <c r="E56" s="41"/>
      <c r="F56" s="44" t="s">
        <v>414</v>
      </c>
      <c r="G56" s="44" t="s">
        <v>455</v>
      </c>
      <c r="H56" s="44" t="s">
        <v>503</v>
      </c>
      <c r="I56" s="42" t="s">
        <v>508</v>
      </c>
      <c r="J56" s="44" t="s">
        <v>511</v>
      </c>
      <c r="K56" s="44" t="s">
        <v>512</v>
      </c>
      <c r="L56" s="383" t="s">
        <v>503</v>
      </c>
      <c r="M56" s="44" t="s">
        <v>514</v>
      </c>
      <c r="N56" s="44" t="s">
        <v>511</v>
      </c>
      <c r="O56" s="44" t="s">
        <v>511</v>
      </c>
      <c r="P56" s="44" t="s">
        <v>511</v>
      </c>
      <c r="Q56" s="44" t="s">
        <v>511</v>
      </c>
      <c r="R56" s="44">
        <v>1</v>
      </c>
      <c r="S56" s="41" t="s">
        <v>526</v>
      </c>
      <c r="T56" s="41" t="s">
        <v>527</v>
      </c>
      <c r="U56" s="383">
        <v>0</v>
      </c>
      <c r="V56" s="383">
        <v>0</v>
      </c>
      <c r="W56" s="383">
        <v>1</v>
      </c>
      <c r="X56" s="383">
        <v>0</v>
      </c>
      <c r="Y56" s="383">
        <v>0</v>
      </c>
      <c r="Z56" s="383">
        <v>1</v>
      </c>
      <c r="AA56" s="383">
        <v>0</v>
      </c>
      <c r="AB56" s="383">
        <v>0</v>
      </c>
      <c r="AC56" s="383">
        <v>1</v>
      </c>
      <c r="AD56" s="383">
        <v>0</v>
      </c>
      <c r="AE56" s="383">
        <v>0</v>
      </c>
      <c r="AF56" s="383">
        <v>1</v>
      </c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 t="e">
        <f t="shared" si="0"/>
        <v>#DIV/0!</v>
      </c>
      <c r="AT56" s="47" t="e">
        <f t="shared" si="1"/>
        <v>#DIV/0!</v>
      </c>
      <c r="AU56" s="47"/>
      <c r="AV56" s="47"/>
      <c r="AW56" s="47"/>
      <c r="AX56" s="47"/>
      <c r="AY56" s="44"/>
      <c r="XFD56" s="33" t="s">
        <v>357</v>
      </c>
    </row>
    <row r="57" spans="1:51 16384:16384" ht="15.95" customHeight="1" x14ac:dyDescent="0.25">
      <c r="A57" s="41"/>
      <c r="B57" s="41"/>
      <c r="C57" s="41"/>
      <c r="D57" s="41" t="s">
        <v>400</v>
      </c>
      <c r="E57" s="41"/>
      <c r="F57" s="44" t="s">
        <v>415</v>
      </c>
      <c r="G57" s="44" t="s">
        <v>456</v>
      </c>
      <c r="H57" s="44" t="s">
        <v>504</v>
      </c>
      <c r="I57" s="42" t="s">
        <v>214</v>
      </c>
      <c r="J57" s="44" t="s">
        <v>511</v>
      </c>
      <c r="K57" s="44" t="s">
        <v>352</v>
      </c>
      <c r="L57" s="383" t="s">
        <v>504</v>
      </c>
      <c r="M57" s="44" t="s">
        <v>514</v>
      </c>
      <c r="N57" s="44" t="s">
        <v>511</v>
      </c>
      <c r="O57" s="44" t="s">
        <v>511</v>
      </c>
      <c r="P57" s="44" t="s">
        <v>511</v>
      </c>
      <c r="Q57" s="44" t="s">
        <v>511</v>
      </c>
      <c r="R57" s="44">
        <v>28</v>
      </c>
      <c r="S57" s="41" t="s">
        <v>526</v>
      </c>
      <c r="T57" s="41" t="s">
        <v>528</v>
      </c>
      <c r="U57" s="383">
        <v>0</v>
      </c>
      <c r="V57" s="383">
        <v>0</v>
      </c>
      <c r="W57" s="383">
        <v>7</v>
      </c>
      <c r="X57" s="383">
        <v>0</v>
      </c>
      <c r="Y57" s="383">
        <v>0</v>
      </c>
      <c r="Z57" s="383">
        <v>7</v>
      </c>
      <c r="AA57" s="383">
        <v>0</v>
      </c>
      <c r="AB57" s="383">
        <v>0</v>
      </c>
      <c r="AC57" s="383">
        <v>7</v>
      </c>
      <c r="AD57" s="383">
        <v>0</v>
      </c>
      <c r="AE57" s="383">
        <v>0</v>
      </c>
      <c r="AF57" s="383">
        <v>7</v>
      </c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>
        <f t="shared" si="0"/>
        <v>0</v>
      </c>
      <c r="AT57" s="47">
        <f t="shared" si="1"/>
        <v>0</v>
      </c>
      <c r="AU57" s="47"/>
      <c r="AV57" s="47"/>
      <c r="AW57" s="47"/>
      <c r="AX57" s="47"/>
      <c r="AY57" s="44"/>
    </row>
    <row r="58" spans="1:51 16384:16384" ht="15.95" customHeight="1" x14ac:dyDescent="0.25">
      <c r="A58" s="41"/>
      <c r="B58" s="41"/>
      <c r="C58" s="41"/>
      <c r="D58" s="41" t="s">
        <v>400</v>
      </c>
      <c r="E58" s="41"/>
      <c r="F58" s="44" t="s">
        <v>416</v>
      </c>
      <c r="G58" s="44" t="s">
        <v>457</v>
      </c>
      <c r="H58" s="44" t="s">
        <v>505</v>
      </c>
      <c r="I58" s="42" t="s">
        <v>214</v>
      </c>
      <c r="J58" s="44" t="s">
        <v>511</v>
      </c>
      <c r="K58" s="44" t="s">
        <v>352</v>
      </c>
      <c r="L58" s="383" t="s">
        <v>505</v>
      </c>
      <c r="M58" s="44" t="s">
        <v>514</v>
      </c>
      <c r="N58" s="44" t="s">
        <v>511</v>
      </c>
      <c r="O58" s="44" t="s">
        <v>511</v>
      </c>
      <c r="P58" s="44" t="s">
        <v>511</v>
      </c>
      <c r="Q58" s="44" t="s">
        <v>511</v>
      </c>
      <c r="R58" s="44">
        <v>80</v>
      </c>
      <c r="S58" s="41" t="s">
        <v>526</v>
      </c>
      <c r="T58" s="41" t="s">
        <v>529</v>
      </c>
      <c r="U58" s="383">
        <v>0</v>
      </c>
      <c r="V58" s="383">
        <v>0</v>
      </c>
      <c r="W58" s="383">
        <v>20</v>
      </c>
      <c r="X58" s="383">
        <v>0</v>
      </c>
      <c r="Y58" s="383">
        <v>0</v>
      </c>
      <c r="Z58" s="383">
        <v>20</v>
      </c>
      <c r="AA58" s="383">
        <v>0</v>
      </c>
      <c r="AB58" s="383">
        <v>0</v>
      </c>
      <c r="AC58" s="383">
        <v>20</v>
      </c>
      <c r="AD58" s="383">
        <v>0</v>
      </c>
      <c r="AE58" s="383">
        <v>0</v>
      </c>
      <c r="AF58" s="383">
        <v>20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>
        <f t="shared" si="0"/>
        <v>0</v>
      </c>
      <c r="AT58" s="47">
        <f t="shared" si="1"/>
        <v>0</v>
      </c>
      <c r="AU58" s="47"/>
      <c r="AV58" s="47"/>
      <c r="AW58" s="47"/>
      <c r="AX58" s="47"/>
      <c r="AY58" s="44"/>
    </row>
    <row r="59" spans="1:51 16384:16384" ht="15.95" customHeight="1" x14ac:dyDescent="0.25">
      <c r="A59" s="41"/>
      <c r="B59" s="41"/>
      <c r="C59" s="41"/>
      <c r="D59" s="41" t="s">
        <v>400</v>
      </c>
      <c r="E59" s="41"/>
      <c r="F59" s="44" t="s">
        <v>417</v>
      </c>
      <c r="G59" s="44" t="s">
        <v>458</v>
      </c>
      <c r="H59" s="44" t="s">
        <v>506</v>
      </c>
      <c r="I59" s="42" t="s">
        <v>508</v>
      </c>
      <c r="J59" s="44" t="s">
        <v>511</v>
      </c>
      <c r="K59" s="44" t="s">
        <v>512</v>
      </c>
      <c r="L59" s="383" t="s">
        <v>506</v>
      </c>
      <c r="M59" s="44" t="s">
        <v>514</v>
      </c>
      <c r="N59" s="44" t="s">
        <v>511</v>
      </c>
      <c r="O59" s="44" t="s">
        <v>511</v>
      </c>
      <c r="P59" s="44" t="s">
        <v>511</v>
      </c>
      <c r="Q59" s="44" t="s">
        <v>511</v>
      </c>
      <c r="R59" s="44">
        <v>1</v>
      </c>
      <c r="S59" s="41" t="s">
        <v>526</v>
      </c>
      <c r="T59" s="41" t="s">
        <v>521</v>
      </c>
      <c r="U59" s="383">
        <v>0</v>
      </c>
      <c r="V59" s="383">
        <v>0</v>
      </c>
      <c r="W59" s="383">
        <v>1</v>
      </c>
      <c r="X59" s="383">
        <v>0</v>
      </c>
      <c r="Y59" s="383">
        <v>0</v>
      </c>
      <c r="Z59" s="383">
        <v>1</v>
      </c>
      <c r="AA59" s="383">
        <v>0</v>
      </c>
      <c r="AB59" s="383">
        <v>0</v>
      </c>
      <c r="AC59" s="383">
        <v>1</v>
      </c>
      <c r="AD59" s="383">
        <v>0</v>
      </c>
      <c r="AE59" s="383">
        <v>0</v>
      </c>
      <c r="AF59" s="383">
        <v>1</v>
      </c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 t="e">
        <f t="shared" si="0"/>
        <v>#DIV/0!</v>
      </c>
      <c r="AT59" s="47" t="e">
        <f t="shared" si="1"/>
        <v>#DIV/0!</v>
      </c>
      <c r="AU59" s="47"/>
      <c r="AV59" s="47"/>
      <c r="AW59" s="47"/>
      <c r="AX59" s="47"/>
      <c r="AY59" s="44"/>
    </row>
    <row r="60" spans="1:51 16384:16384" ht="15.95" customHeight="1" x14ac:dyDescent="0.25">
      <c r="A60" s="41"/>
      <c r="B60" s="41"/>
      <c r="C60" s="41"/>
      <c r="D60" s="41" t="s">
        <v>400</v>
      </c>
      <c r="E60" s="41"/>
      <c r="F60" s="44" t="s">
        <v>418</v>
      </c>
      <c r="G60" s="44" t="s">
        <v>459</v>
      </c>
      <c r="H60" s="44" t="s">
        <v>507</v>
      </c>
      <c r="I60" s="42" t="s">
        <v>508</v>
      </c>
      <c r="J60" s="44" t="s">
        <v>511</v>
      </c>
      <c r="K60" s="44" t="s">
        <v>512</v>
      </c>
      <c r="L60" s="383" t="s">
        <v>507</v>
      </c>
      <c r="M60" s="44" t="s">
        <v>514</v>
      </c>
      <c r="N60" s="44" t="s">
        <v>511</v>
      </c>
      <c r="O60" s="44" t="s">
        <v>511</v>
      </c>
      <c r="P60" s="44" t="s">
        <v>511</v>
      </c>
      <c r="Q60" s="44" t="s">
        <v>511</v>
      </c>
      <c r="R60" s="44">
        <v>1</v>
      </c>
      <c r="S60" s="41" t="s">
        <v>526</v>
      </c>
      <c r="T60" s="41" t="s">
        <v>521</v>
      </c>
      <c r="U60" s="383">
        <v>0</v>
      </c>
      <c r="V60" s="383">
        <v>0</v>
      </c>
      <c r="W60" s="383">
        <v>1</v>
      </c>
      <c r="X60" s="383">
        <v>0</v>
      </c>
      <c r="Y60" s="383">
        <v>0</v>
      </c>
      <c r="Z60" s="383">
        <v>1</v>
      </c>
      <c r="AA60" s="383">
        <v>0</v>
      </c>
      <c r="AB60" s="383">
        <v>0</v>
      </c>
      <c r="AC60" s="383">
        <v>1</v>
      </c>
      <c r="AD60" s="383">
        <v>0</v>
      </c>
      <c r="AE60" s="383">
        <v>0</v>
      </c>
      <c r="AF60" s="383">
        <v>1</v>
      </c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 t="e">
        <f t="shared" si="0"/>
        <v>#DIV/0!</v>
      </c>
      <c r="AT60" s="47" t="e">
        <f t="shared" si="1"/>
        <v>#DIV/0!</v>
      </c>
      <c r="AU60" s="47"/>
      <c r="AV60" s="47"/>
      <c r="AW60" s="47"/>
      <c r="AX60" s="47"/>
      <c r="AY60" s="44"/>
    </row>
    <row r="61" spans="1:51 16384:16384" x14ac:dyDescent="0.25">
      <c r="A61" s="316" t="s">
        <v>88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8"/>
    </row>
    <row r="62" spans="1:51 16384:16384" x14ac:dyDescent="0.25">
      <c r="A62" s="319" t="s">
        <v>117</v>
      </c>
      <c r="B62" s="310" t="s">
        <v>118</v>
      </c>
      <c r="C62" s="310"/>
      <c r="D62" s="310"/>
      <c r="E62" s="310"/>
      <c r="F62" s="310"/>
      <c r="G62" s="315" t="s">
        <v>119</v>
      </c>
      <c r="H62" s="315"/>
      <c r="I62" s="315"/>
      <c r="J62" s="315"/>
      <c r="K62" s="315"/>
      <c r="L62" s="315"/>
      <c r="M62" s="315"/>
      <c r="N62" s="315"/>
      <c r="O62" s="310" t="s">
        <v>118</v>
      </c>
      <c r="P62" s="310"/>
      <c r="Q62" s="310"/>
      <c r="R62" s="310"/>
      <c r="S62" s="310"/>
      <c r="T62" s="310"/>
      <c r="U62" s="310" t="s">
        <v>118</v>
      </c>
      <c r="V62" s="310"/>
      <c r="W62" s="310"/>
      <c r="X62" s="310"/>
      <c r="Y62" s="310"/>
      <c r="Z62" s="310"/>
      <c r="AA62" s="310"/>
      <c r="AB62" s="310"/>
      <c r="AC62" s="310" t="s">
        <v>118</v>
      </c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5" t="s">
        <v>120</v>
      </c>
      <c r="AP62" s="315"/>
      <c r="AQ62" s="315"/>
      <c r="AR62" s="315"/>
      <c r="AS62" s="310" t="s">
        <v>121</v>
      </c>
      <c r="AT62" s="310"/>
      <c r="AU62" s="310"/>
      <c r="AV62" s="310"/>
      <c r="AW62" s="310"/>
      <c r="AX62" s="310"/>
      <c r="AY62" s="310"/>
    </row>
    <row r="63" spans="1:51 16384:16384" x14ac:dyDescent="0.25">
      <c r="A63" s="319"/>
      <c r="B63" s="310" t="s">
        <v>122</v>
      </c>
      <c r="C63" s="310"/>
      <c r="D63" s="310"/>
      <c r="E63" s="310"/>
      <c r="F63" s="310"/>
      <c r="G63" s="315"/>
      <c r="H63" s="315"/>
      <c r="I63" s="315"/>
      <c r="J63" s="315"/>
      <c r="K63" s="315"/>
      <c r="L63" s="315"/>
      <c r="M63" s="315"/>
      <c r="N63" s="315"/>
      <c r="O63" s="310" t="s">
        <v>122</v>
      </c>
      <c r="P63" s="310"/>
      <c r="Q63" s="310"/>
      <c r="R63" s="310"/>
      <c r="S63" s="310"/>
      <c r="T63" s="310"/>
      <c r="U63" s="310" t="s">
        <v>122</v>
      </c>
      <c r="V63" s="310"/>
      <c r="W63" s="310"/>
      <c r="X63" s="310"/>
      <c r="Y63" s="310"/>
      <c r="Z63" s="310"/>
      <c r="AA63" s="310"/>
      <c r="AB63" s="310"/>
      <c r="AC63" s="310" t="s">
        <v>122</v>
      </c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5"/>
      <c r="AP63" s="315"/>
      <c r="AQ63" s="315"/>
      <c r="AR63" s="315"/>
      <c r="AS63" s="310" t="s">
        <v>122</v>
      </c>
      <c r="AT63" s="310"/>
      <c r="AU63" s="310"/>
      <c r="AV63" s="310"/>
      <c r="AW63" s="310"/>
      <c r="AX63" s="310"/>
      <c r="AY63" s="310"/>
    </row>
    <row r="64" spans="1:51 16384:16384" ht="15.95" customHeight="1" x14ac:dyDescent="0.25">
      <c r="A64" s="319"/>
      <c r="B64" s="310" t="s">
        <v>123</v>
      </c>
      <c r="C64" s="310"/>
      <c r="D64" s="310"/>
      <c r="E64" s="310"/>
      <c r="F64" s="310"/>
      <c r="G64" s="315"/>
      <c r="H64" s="315"/>
      <c r="I64" s="315"/>
      <c r="J64" s="315"/>
      <c r="K64" s="315"/>
      <c r="L64" s="315"/>
      <c r="M64" s="315"/>
      <c r="N64" s="315"/>
      <c r="O64" s="310" t="s">
        <v>123</v>
      </c>
      <c r="P64" s="310"/>
      <c r="Q64" s="310"/>
      <c r="R64" s="310"/>
      <c r="S64" s="310"/>
      <c r="T64" s="310"/>
      <c r="U64" s="310" t="s">
        <v>123</v>
      </c>
      <c r="V64" s="310"/>
      <c r="W64" s="310"/>
      <c r="X64" s="310"/>
      <c r="Y64" s="310"/>
      <c r="Z64" s="310"/>
      <c r="AA64" s="310"/>
      <c r="AB64" s="310"/>
      <c r="AC64" s="310" t="s">
        <v>123</v>
      </c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5"/>
      <c r="AP64" s="315"/>
      <c r="AQ64" s="315"/>
      <c r="AR64" s="315"/>
      <c r="AS64" s="310" t="s">
        <v>124</v>
      </c>
      <c r="AT64" s="310"/>
      <c r="AU64" s="310"/>
      <c r="AV64" s="310"/>
      <c r="AW64" s="310"/>
      <c r="AX64" s="310"/>
      <c r="AY64" s="310"/>
    </row>
  </sheetData>
  <mergeCells count="59">
    <mergeCell ref="A10:D10"/>
    <mergeCell ref="E9:AF9"/>
    <mergeCell ref="E10:AF10"/>
    <mergeCell ref="AW5:AW12"/>
    <mergeCell ref="AG5:AT10"/>
    <mergeCell ref="A11:E11"/>
    <mergeCell ref="I6:T8"/>
    <mergeCell ref="AU5:AU12"/>
    <mergeCell ref="A5:AF5"/>
    <mergeCell ref="A6:A8"/>
    <mergeCell ref="B6:C8"/>
    <mergeCell ref="D6:D8"/>
    <mergeCell ref="E6:F6"/>
    <mergeCell ref="A9:D9"/>
    <mergeCell ref="E7:F7"/>
    <mergeCell ref="E8:F8"/>
    <mergeCell ref="O63:T63"/>
    <mergeCell ref="O64:T64"/>
    <mergeCell ref="U62:AB62"/>
    <mergeCell ref="B62:F62"/>
    <mergeCell ref="B64:F64"/>
    <mergeCell ref="U63:AB63"/>
    <mergeCell ref="U64:AB64"/>
    <mergeCell ref="H11:H12"/>
    <mergeCell ref="M11:M12"/>
    <mergeCell ref="U11:AF11"/>
    <mergeCell ref="O62:T62"/>
    <mergeCell ref="S11:S12"/>
    <mergeCell ref="L11:L12"/>
    <mergeCell ref="K11:K12"/>
    <mergeCell ref="J11:J12"/>
    <mergeCell ref="A61:AY61"/>
    <mergeCell ref="AS63:AY63"/>
    <mergeCell ref="AS62:AY62"/>
    <mergeCell ref="B63:F63"/>
    <mergeCell ref="A62:A64"/>
    <mergeCell ref="G62:N64"/>
    <mergeCell ref="AS11:AT11"/>
    <mergeCell ref="AC62:AN62"/>
    <mergeCell ref="AC63:AN63"/>
    <mergeCell ref="AC64:AN64"/>
    <mergeCell ref="AV5:AV12"/>
    <mergeCell ref="AS64:AY64"/>
    <mergeCell ref="AO62:AR64"/>
    <mergeCell ref="AX5:AX12"/>
    <mergeCell ref="AY5:AY12"/>
    <mergeCell ref="AG11:AR11"/>
    <mergeCell ref="AX1:AY1"/>
    <mergeCell ref="AX2:AY2"/>
    <mergeCell ref="AX3:AY3"/>
    <mergeCell ref="AX4:AY4"/>
    <mergeCell ref="A1:AW1"/>
    <mergeCell ref="A2:AW2"/>
    <mergeCell ref="A3:AW4"/>
    <mergeCell ref="F11:F12"/>
    <mergeCell ref="G11:G12"/>
    <mergeCell ref="I11:I12"/>
    <mergeCell ref="T11:T12"/>
    <mergeCell ref="N11:R11"/>
  </mergeCells>
  <dataValidations count="1">
    <dataValidation type="list" allowBlank="1" showInputMessage="1" showErrorMessage="1" sqref="I13:I60" xr:uid="{F83759CA-FB2C-4653-840E-85B7CBAE384F}">
      <formula1>$XFD$13:$XFD$57</formula1>
    </dataValidation>
  </dataValidations>
  <pageMargins left="0.7" right="0.7" top="0.75" bottom="0.75" header="0.3" footer="0.3"/>
  <pageSetup scale="2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3455B-9E25-4E21-AFCA-B9C85E84E7C1}">
          <x14:formula1>
            <xm:f>Hoja1!$B$2:$B$3</xm:f>
          </x14:formula1>
          <xm:sqref>K13:K60</xm:sqref>
        </x14:dataValidation>
        <x14:dataValidation type="list" allowBlank="1" showInputMessage="1" showErrorMessage="1" xr:uid="{29028B10-1249-4476-92C0-FAC8881ED783}">
          <x14:formula1>
            <xm:f>Hoja1!$A$2:$A$13</xm:f>
          </x14:formula1>
          <xm:sqref>E13:E60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338</v>
      </c>
      <c r="B1" t="s">
        <v>339</v>
      </c>
    </row>
    <row r="2" spans="1:2" x14ac:dyDescent="0.25">
      <c r="A2" t="s">
        <v>340</v>
      </c>
      <c r="B2" t="s">
        <v>352</v>
      </c>
    </row>
    <row r="3" spans="1:2" x14ac:dyDescent="0.25">
      <c r="A3" t="s">
        <v>341</v>
      </c>
      <c r="B3" t="s">
        <v>353</v>
      </c>
    </row>
    <row r="4" spans="1:2" x14ac:dyDescent="0.25">
      <c r="A4" t="s">
        <v>342</v>
      </c>
    </row>
    <row r="5" spans="1:2" x14ac:dyDescent="0.25">
      <c r="A5" t="s">
        <v>343</v>
      </c>
    </row>
    <row r="6" spans="1:2" x14ac:dyDescent="0.25">
      <c r="A6" t="s">
        <v>344</v>
      </c>
    </row>
    <row r="7" spans="1:2" x14ac:dyDescent="0.25">
      <c r="A7" t="s">
        <v>345</v>
      </c>
    </row>
    <row r="8" spans="1:2" x14ac:dyDescent="0.25">
      <c r="A8" t="s">
        <v>346</v>
      </c>
    </row>
    <row r="9" spans="1:2" x14ac:dyDescent="0.25">
      <c r="A9" t="s">
        <v>347</v>
      </c>
    </row>
    <row r="10" spans="1:2" x14ac:dyDescent="0.25">
      <c r="A10" t="s">
        <v>348</v>
      </c>
    </row>
    <row r="11" spans="1:2" x14ac:dyDescent="0.25">
      <c r="A11" t="s">
        <v>349</v>
      </c>
    </row>
    <row r="12" spans="1:2" x14ac:dyDescent="0.25">
      <c r="A12" t="s">
        <v>350</v>
      </c>
    </row>
    <row r="13" spans="1:2" x14ac:dyDescent="0.25">
      <c r="A13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58"/>
  <sheetViews>
    <sheetView zoomScale="70" zoomScaleNormal="70" workbookViewId="0">
      <selection activeCell="E11" sqref="E11"/>
    </sheetView>
  </sheetViews>
  <sheetFormatPr baseColWidth="10" defaultColWidth="19.42578125" defaultRowHeight="15" x14ac:dyDescent="0.25"/>
  <cols>
    <col min="1" max="1" width="29.5703125" style="33" bestFit="1" customWidth="1"/>
    <col min="2" max="17" width="11" style="33" customWidth="1"/>
    <col min="18" max="19" width="12.140625" style="33" customWidth="1"/>
    <col min="20" max="23" width="8.140625" style="33" customWidth="1"/>
    <col min="24" max="24" width="9.42578125" style="33" customWidth="1"/>
    <col min="25" max="25" width="8.140625" style="33" customWidth="1"/>
    <col min="26" max="30" width="7.85546875" style="33" customWidth="1"/>
    <col min="31" max="31" width="11.28515625" style="33" customWidth="1"/>
    <col min="32" max="32" width="2.28515625" style="33" customWidth="1"/>
    <col min="33" max="33" width="19.42578125" style="33" customWidth="1"/>
    <col min="34" max="51" width="11.28515625" style="33" customWidth="1"/>
    <col min="52" max="63" width="8.85546875" style="33" customWidth="1"/>
    <col min="64" max="16384" width="19.42578125" style="33"/>
  </cols>
  <sheetData>
    <row r="1" spans="1:63" ht="15.95" customHeight="1" x14ac:dyDescent="0.2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7" t="s">
        <v>125</v>
      </c>
      <c r="BJ1" s="337"/>
      <c r="BK1" s="337"/>
    </row>
    <row r="2" spans="1:63" ht="15.95" customHeight="1" x14ac:dyDescent="0.25">
      <c r="A2" s="336" t="s">
        <v>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7" t="s">
        <v>335</v>
      </c>
      <c r="BJ2" s="337"/>
      <c r="BK2" s="337"/>
    </row>
    <row r="3" spans="1:63" ht="26.1" customHeight="1" x14ac:dyDescent="0.25">
      <c r="A3" s="336" t="s">
        <v>126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7" t="s">
        <v>358</v>
      </c>
      <c r="BJ3" s="337"/>
      <c r="BK3" s="337"/>
    </row>
    <row r="4" spans="1:63" ht="15.95" customHeight="1" x14ac:dyDescent="0.25">
      <c r="A4" s="336" t="s">
        <v>127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3" t="s">
        <v>128</v>
      </c>
      <c r="BJ4" s="334"/>
      <c r="BK4" s="335"/>
    </row>
    <row r="5" spans="1:63" ht="26.1" customHeight="1" x14ac:dyDescent="0.25">
      <c r="A5" s="338" t="s">
        <v>530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G5" s="338" t="s">
        <v>129</v>
      </c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9"/>
      <c r="BJ5" s="339"/>
      <c r="BK5" s="339"/>
    </row>
    <row r="6" spans="1:63" ht="31.5" customHeight="1" x14ac:dyDescent="0.25">
      <c r="A6" s="71" t="s">
        <v>130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</row>
    <row r="7" spans="1:63" ht="31.5" customHeight="1" x14ac:dyDescent="0.25">
      <c r="A7" s="72" t="s">
        <v>131</v>
      </c>
      <c r="B7" s="342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3"/>
    </row>
    <row r="8" spans="1:63" ht="18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G8" s="63"/>
      <c r="AH8" s="64"/>
      <c r="AI8" s="64"/>
      <c r="AJ8" s="64"/>
      <c r="AK8" s="64"/>
      <c r="AL8" s="64"/>
      <c r="AM8" s="64"/>
      <c r="AN8" s="64"/>
      <c r="AO8" s="64"/>
    </row>
    <row r="9" spans="1:63" ht="30" customHeight="1" x14ac:dyDescent="0.25">
      <c r="A9" s="340" t="s">
        <v>132</v>
      </c>
      <c r="B9" s="98" t="s">
        <v>20</v>
      </c>
      <c r="C9" s="98" t="s">
        <v>21</v>
      </c>
      <c r="D9" s="342" t="s">
        <v>22</v>
      </c>
      <c r="E9" s="343"/>
      <c r="F9" s="98" t="s">
        <v>23</v>
      </c>
      <c r="G9" s="98" t="s">
        <v>24</v>
      </c>
      <c r="H9" s="342" t="s">
        <v>25</v>
      </c>
      <c r="I9" s="343"/>
      <c r="J9" s="98" t="s">
        <v>26</v>
      </c>
      <c r="K9" s="98" t="s">
        <v>27</v>
      </c>
      <c r="L9" s="342" t="s">
        <v>28</v>
      </c>
      <c r="M9" s="343"/>
      <c r="N9" s="98" t="s">
        <v>29</v>
      </c>
      <c r="O9" s="98" t="s">
        <v>30</v>
      </c>
      <c r="P9" s="342" t="s">
        <v>31</v>
      </c>
      <c r="Q9" s="343"/>
      <c r="R9" s="342" t="s">
        <v>133</v>
      </c>
      <c r="S9" s="343"/>
      <c r="T9" s="342" t="s">
        <v>134</v>
      </c>
      <c r="U9" s="345"/>
      <c r="V9" s="345"/>
      <c r="W9" s="345"/>
      <c r="X9" s="345"/>
      <c r="Y9" s="343"/>
      <c r="Z9" s="342" t="s">
        <v>135</v>
      </c>
      <c r="AA9" s="345"/>
      <c r="AB9" s="345"/>
      <c r="AC9" s="345"/>
      <c r="AD9" s="345"/>
      <c r="AE9" s="343"/>
      <c r="AG9" s="340" t="s">
        <v>132</v>
      </c>
      <c r="AH9" s="98" t="s">
        <v>20</v>
      </c>
      <c r="AI9" s="98" t="s">
        <v>21</v>
      </c>
      <c r="AJ9" s="342" t="s">
        <v>22</v>
      </c>
      <c r="AK9" s="343"/>
      <c r="AL9" s="98" t="s">
        <v>23</v>
      </c>
      <c r="AM9" s="98" t="s">
        <v>24</v>
      </c>
      <c r="AN9" s="342" t="s">
        <v>25</v>
      </c>
      <c r="AO9" s="343"/>
      <c r="AP9" s="98" t="s">
        <v>26</v>
      </c>
      <c r="AQ9" s="98" t="s">
        <v>27</v>
      </c>
      <c r="AR9" s="342" t="s">
        <v>28</v>
      </c>
      <c r="AS9" s="343"/>
      <c r="AT9" s="98" t="s">
        <v>29</v>
      </c>
      <c r="AU9" s="98" t="s">
        <v>30</v>
      </c>
      <c r="AV9" s="342" t="s">
        <v>31</v>
      </c>
      <c r="AW9" s="343"/>
      <c r="AX9" s="342" t="s">
        <v>133</v>
      </c>
      <c r="AY9" s="343"/>
      <c r="AZ9" s="342" t="s">
        <v>134</v>
      </c>
      <c r="BA9" s="345"/>
      <c r="BB9" s="345"/>
      <c r="BC9" s="345"/>
      <c r="BD9" s="345"/>
      <c r="BE9" s="343"/>
      <c r="BF9" s="342" t="s">
        <v>135</v>
      </c>
      <c r="BG9" s="345"/>
      <c r="BH9" s="345"/>
      <c r="BI9" s="345"/>
      <c r="BJ9" s="345"/>
      <c r="BK9" s="343"/>
    </row>
    <row r="10" spans="1:63" ht="36" customHeight="1" x14ac:dyDescent="0.25">
      <c r="A10" s="341"/>
      <c r="B10" s="48" t="s">
        <v>136</v>
      </c>
      <c r="C10" s="48" t="s">
        <v>136</v>
      </c>
      <c r="D10" s="48" t="s">
        <v>136</v>
      </c>
      <c r="E10" s="48" t="s">
        <v>137</v>
      </c>
      <c r="F10" s="48" t="s">
        <v>136</v>
      </c>
      <c r="G10" s="48" t="s">
        <v>136</v>
      </c>
      <c r="H10" s="48" t="s">
        <v>136</v>
      </c>
      <c r="I10" s="48" t="s">
        <v>137</v>
      </c>
      <c r="J10" s="48" t="s">
        <v>136</v>
      </c>
      <c r="K10" s="48" t="s">
        <v>136</v>
      </c>
      <c r="L10" s="48" t="s">
        <v>136</v>
      </c>
      <c r="M10" s="48" t="s">
        <v>137</v>
      </c>
      <c r="N10" s="48" t="s">
        <v>136</v>
      </c>
      <c r="O10" s="48" t="s">
        <v>136</v>
      </c>
      <c r="P10" s="48" t="s">
        <v>136</v>
      </c>
      <c r="Q10" s="48" t="s">
        <v>137</v>
      </c>
      <c r="R10" s="48" t="s">
        <v>136</v>
      </c>
      <c r="S10" s="48" t="s">
        <v>137</v>
      </c>
      <c r="T10" s="91" t="s">
        <v>138</v>
      </c>
      <c r="U10" s="91" t="s">
        <v>139</v>
      </c>
      <c r="V10" s="91" t="s">
        <v>140</v>
      </c>
      <c r="W10" s="91" t="s">
        <v>141</v>
      </c>
      <c r="X10" s="92" t="s">
        <v>142</v>
      </c>
      <c r="Y10" s="91" t="s">
        <v>143</v>
      </c>
      <c r="Z10" s="48" t="s">
        <v>144</v>
      </c>
      <c r="AA10" s="65" t="s">
        <v>145</v>
      </c>
      <c r="AB10" s="48" t="s">
        <v>146</v>
      </c>
      <c r="AC10" s="48" t="s">
        <v>147</v>
      </c>
      <c r="AD10" s="48" t="s">
        <v>148</v>
      </c>
      <c r="AE10" s="48" t="s">
        <v>149</v>
      </c>
      <c r="AG10" s="341"/>
      <c r="AH10" s="48" t="s">
        <v>136</v>
      </c>
      <c r="AI10" s="48" t="s">
        <v>136</v>
      </c>
      <c r="AJ10" s="48" t="s">
        <v>136</v>
      </c>
      <c r="AK10" s="48" t="s">
        <v>137</v>
      </c>
      <c r="AL10" s="48" t="s">
        <v>136</v>
      </c>
      <c r="AM10" s="48" t="s">
        <v>136</v>
      </c>
      <c r="AN10" s="48" t="s">
        <v>136</v>
      </c>
      <c r="AO10" s="48" t="s">
        <v>137</v>
      </c>
      <c r="AP10" s="48" t="s">
        <v>136</v>
      </c>
      <c r="AQ10" s="48" t="s">
        <v>136</v>
      </c>
      <c r="AR10" s="48" t="s">
        <v>136</v>
      </c>
      <c r="AS10" s="48" t="s">
        <v>137</v>
      </c>
      <c r="AT10" s="48" t="s">
        <v>136</v>
      </c>
      <c r="AU10" s="48" t="s">
        <v>136</v>
      </c>
      <c r="AV10" s="48" t="s">
        <v>136</v>
      </c>
      <c r="AW10" s="48" t="s">
        <v>137</v>
      </c>
      <c r="AX10" s="48" t="s">
        <v>136</v>
      </c>
      <c r="AY10" s="48" t="s">
        <v>137</v>
      </c>
      <c r="AZ10" s="91" t="s">
        <v>138</v>
      </c>
      <c r="BA10" s="91" t="s">
        <v>139</v>
      </c>
      <c r="BB10" s="91" t="s">
        <v>140</v>
      </c>
      <c r="BC10" s="91" t="s">
        <v>141</v>
      </c>
      <c r="BD10" s="92" t="s">
        <v>142</v>
      </c>
      <c r="BE10" s="91" t="s">
        <v>143</v>
      </c>
      <c r="BF10" s="89" t="s">
        <v>144</v>
      </c>
      <c r="BG10" s="90" t="s">
        <v>145</v>
      </c>
      <c r="BH10" s="89" t="s">
        <v>146</v>
      </c>
      <c r="BI10" s="89" t="s">
        <v>147</v>
      </c>
      <c r="BJ10" s="89" t="s">
        <v>148</v>
      </c>
      <c r="BK10" s="89" t="s">
        <v>149</v>
      </c>
    </row>
    <row r="11" spans="1:63" x14ac:dyDescent="0.25">
      <c r="A11" s="66" t="s">
        <v>150</v>
      </c>
      <c r="B11" s="66"/>
      <c r="C11" s="66"/>
      <c r="D11" s="66"/>
      <c r="E11" s="102"/>
      <c r="F11" s="66"/>
      <c r="G11" s="66"/>
      <c r="H11" s="66"/>
      <c r="I11" s="102"/>
      <c r="J11" s="66"/>
      <c r="K11" s="66"/>
      <c r="L11" s="66"/>
      <c r="M11" s="102"/>
      <c r="N11" s="66"/>
      <c r="O11" s="66"/>
      <c r="P11" s="66"/>
      <c r="Q11" s="102"/>
      <c r="R11" s="94">
        <f t="shared" ref="R11:R31" si="0">B11+C11+D11+F11+G11+H11+J11+K11+L11+N11+O11+P11</f>
        <v>0</v>
      </c>
      <c r="S11" s="73">
        <f>+E11+I11+M11+Q11</f>
        <v>0</v>
      </c>
      <c r="T11" s="93"/>
      <c r="U11" s="93"/>
      <c r="V11" s="93"/>
      <c r="W11" s="93"/>
      <c r="X11" s="93"/>
      <c r="Y11" s="68"/>
      <c r="Z11" s="68"/>
      <c r="AA11" s="68"/>
      <c r="AB11" s="68"/>
      <c r="AC11" s="68"/>
      <c r="AD11" s="68"/>
      <c r="AE11" s="69"/>
      <c r="AG11" s="66" t="s">
        <v>150</v>
      </c>
      <c r="AH11" s="66"/>
      <c r="AI11" s="66"/>
      <c r="AJ11" s="66"/>
      <c r="AK11" s="102"/>
      <c r="AL11" s="66"/>
      <c r="AM11" s="66"/>
      <c r="AN11" s="66"/>
      <c r="AO11" s="102"/>
      <c r="AP11" s="66"/>
      <c r="AQ11" s="66"/>
      <c r="AR11" s="66"/>
      <c r="AS11" s="102"/>
      <c r="AT11" s="66"/>
      <c r="AU11" s="66"/>
      <c r="AV11" s="66"/>
      <c r="AW11" s="102"/>
      <c r="AX11" s="94">
        <f t="shared" ref="AX11:AX31" si="1">AH11+AI11+AJ11+AL11+AM11+AN11+AP11+AQ11+AR11+AT11+AU11+AV11</f>
        <v>0</v>
      </c>
      <c r="AY11" s="73">
        <f>+AK11+AO11+AS11+AW11</f>
        <v>0</v>
      </c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9"/>
    </row>
    <row r="12" spans="1:63" x14ac:dyDescent="0.25">
      <c r="A12" s="66" t="s">
        <v>151</v>
      </c>
      <c r="B12" s="66"/>
      <c r="C12" s="66"/>
      <c r="D12" s="66"/>
      <c r="E12" s="102"/>
      <c r="F12" s="66"/>
      <c r="G12" s="66"/>
      <c r="H12" s="66"/>
      <c r="I12" s="102"/>
      <c r="J12" s="66"/>
      <c r="K12" s="66"/>
      <c r="L12" s="66"/>
      <c r="M12" s="102"/>
      <c r="N12" s="66"/>
      <c r="O12" s="66"/>
      <c r="P12" s="66"/>
      <c r="Q12" s="102"/>
      <c r="R12" s="94">
        <f t="shared" si="0"/>
        <v>0</v>
      </c>
      <c r="S12" s="73">
        <f t="shared" ref="S12:S31" si="2">+E12+I12+M12+Q12</f>
        <v>0</v>
      </c>
      <c r="T12" s="93"/>
      <c r="U12" s="93"/>
      <c r="V12" s="93"/>
      <c r="W12" s="93"/>
      <c r="X12" s="93"/>
      <c r="Y12" s="68"/>
      <c r="Z12" s="68"/>
      <c r="AA12" s="68"/>
      <c r="AB12" s="68"/>
      <c r="AC12" s="68"/>
      <c r="AD12" s="68"/>
      <c r="AE12" s="68"/>
      <c r="AG12" s="66" t="s">
        <v>151</v>
      </c>
      <c r="AH12" s="66"/>
      <c r="AI12" s="66"/>
      <c r="AJ12" s="66"/>
      <c r="AK12" s="102"/>
      <c r="AL12" s="66"/>
      <c r="AM12" s="66"/>
      <c r="AN12" s="66"/>
      <c r="AO12" s="102"/>
      <c r="AP12" s="66"/>
      <c r="AQ12" s="66"/>
      <c r="AR12" s="66"/>
      <c r="AS12" s="102"/>
      <c r="AT12" s="66"/>
      <c r="AU12" s="66"/>
      <c r="AV12" s="66"/>
      <c r="AW12" s="102"/>
      <c r="AX12" s="94">
        <f t="shared" si="1"/>
        <v>0</v>
      </c>
      <c r="AY12" s="73">
        <f t="shared" ref="AY12:AY31" si="3">+AK12+AO12+AS12+AW12</f>
        <v>0</v>
      </c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</row>
    <row r="13" spans="1:63" x14ac:dyDescent="0.25">
      <c r="A13" s="66" t="s">
        <v>152</v>
      </c>
      <c r="B13" s="66"/>
      <c r="C13" s="66"/>
      <c r="D13" s="66"/>
      <c r="E13" s="102"/>
      <c r="F13" s="66"/>
      <c r="G13" s="66"/>
      <c r="H13" s="66"/>
      <c r="I13" s="102"/>
      <c r="J13" s="66"/>
      <c r="K13" s="66"/>
      <c r="L13" s="66"/>
      <c r="M13" s="102"/>
      <c r="N13" s="66"/>
      <c r="O13" s="66"/>
      <c r="P13" s="66"/>
      <c r="Q13" s="102"/>
      <c r="R13" s="94">
        <f t="shared" si="0"/>
        <v>0</v>
      </c>
      <c r="S13" s="73">
        <f t="shared" si="2"/>
        <v>0</v>
      </c>
      <c r="T13" s="93"/>
      <c r="U13" s="93"/>
      <c r="V13" s="93"/>
      <c r="W13" s="93"/>
      <c r="X13" s="93"/>
      <c r="Y13" s="68"/>
      <c r="Z13" s="68"/>
      <c r="AA13" s="68"/>
      <c r="AB13" s="68"/>
      <c r="AC13" s="68"/>
      <c r="AD13" s="68"/>
      <c r="AE13" s="68"/>
      <c r="AG13" s="66" t="s">
        <v>152</v>
      </c>
      <c r="AH13" s="66"/>
      <c r="AI13" s="66"/>
      <c r="AJ13" s="66"/>
      <c r="AK13" s="102"/>
      <c r="AL13" s="66"/>
      <c r="AM13" s="66"/>
      <c r="AN13" s="66"/>
      <c r="AO13" s="102"/>
      <c r="AP13" s="66"/>
      <c r="AQ13" s="66"/>
      <c r="AR13" s="66"/>
      <c r="AS13" s="102"/>
      <c r="AT13" s="66"/>
      <c r="AU13" s="66"/>
      <c r="AV13" s="66"/>
      <c r="AW13" s="102"/>
      <c r="AX13" s="94">
        <f t="shared" si="1"/>
        <v>0</v>
      </c>
      <c r="AY13" s="73">
        <f t="shared" si="3"/>
        <v>0</v>
      </c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</row>
    <row r="14" spans="1:63" x14ac:dyDescent="0.25">
      <c r="A14" s="66" t="s">
        <v>153</v>
      </c>
      <c r="B14" s="66"/>
      <c r="C14" s="66"/>
      <c r="D14" s="66"/>
      <c r="E14" s="102"/>
      <c r="F14" s="66"/>
      <c r="G14" s="66"/>
      <c r="H14" s="66"/>
      <c r="I14" s="102"/>
      <c r="J14" s="66"/>
      <c r="K14" s="66"/>
      <c r="L14" s="66"/>
      <c r="M14" s="102"/>
      <c r="N14" s="66"/>
      <c r="O14" s="66"/>
      <c r="P14" s="66"/>
      <c r="Q14" s="102"/>
      <c r="R14" s="94">
        <f t="shared" si="0"/>
        <v>0</v>
      </c>
      <c r="S14" s="73">
        <f t="shared" si="2"/>
        <v>0</v>
      </c>
      <c r="T14" s="93"/>
      <c r="U14" s="93"/>
      <c r="V14" s="93"/>
      <c r="W14" s="93"/>
      <c r="X14" s="93"/>
      <c r="Y14" s="68"/>
      <c r="Z14" s="68"/>
      <c r="AA14" s="68"/>
      <c r="AB14" s="68"/>
      <c r="AC14" s="68"/>
      <c r="AD14" s="68"/>
      <c r="AE14" s="68"/>
      <c r="AG14" s="66" t="s">
        <v>153</v>
      </c>
      <c r="AH14" s="66"/>
      <c r="AI14" s="66"/>
      <c r="AJ14" s="66"/>
      <c r="AK14" s="102"/>
      <c r="AL14" s="66"/>
      <c r="AM14" s="66"/>
      <c r="AN14" s="66"/>
      <c r="AO14" s="102"/>
      <c r="AP14" s="66"/>
      <c r="AQ14" s="66"/>
      <c r="AR14" s="66"/>
      <c r="AS14" s="102"/>
      <c r="AT14" s="66"/>
      <c r="AU14" s="66"/>
      <c r="AV14" s="66"/>
      <c r="AW14" s="102"/>
      <c r="AX14" s="94">
        <f t="shared" si="1"/>
        <v>0</v>
      </c>
      <c r="AY14" s="73">
        <f t="shared" si="3"/>
        <v>0</v>
      </c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</row>
    <row r="15" spans="1:63" x14ac:dyDescent="0.25">
      <c r="A15" s="66" t="s">
        <v>154</v>
      </c>
      <c r="B15" s="66"/>
      <c r="C15" s="66"/>
      <c r="D15" s="66"/>
      <c r="E15" s="102"/>
      <c r="F15" s="66"/>
      <c r="G15" s="66"/>
      <c r="H15" s="66"/>
      <c r="I15" s="102"/>
      <c r="J15" s="66"/>
      <c r="K15" s="66"/>
      <c r="L15" s="66"/>
      <c r="M15" s="102"/>
      <c r="N15" s="66"/>
      <c r="O15" s="66"/>
      <c r="P15" s="66"/>
      <c r="Q15" s="102"/>
      <c r="R15" s="94">
        <f t="shared" si="0"/>
        <v>0</v>
      </c>
      <c r="S15" s="73">
        <f t="shared" si="2"/>
        <v>0</v>
      </c>
      <c r="T15" s="93"/>
      <c r="U15" s="93"/>
      <c r="V15" s="93"/>
      <c r="W15" s="93"/>
      <c r="X15" s="93"/>
      <c r="Y15" s="68"/>
      <c r="Z15" s="68"/>
      <c r="AA15" s="68"/>
      <c r="AB15" s="68"/>
      <c r="AC15" s="68"/>
      <c r="AD15" s="68"/>
      <c r="AE15" s="68"/>
      <c r="AG15" s="66" t="s">
        <v>154</v>
      </c>
      <c r="AH15" s="66"/>
      <c r="AI15" s="66"/>
      <c r="AJ15" s="66"/>
      <c r="AK15" s="102"/>
      <c r="AL15" s="66"/>
      <c r="AM15" s="66"/>
      <c r="AN15" s="66"/>
      <c r="AO15" s="102"/>
      <c r="AP15" s="66"/>
      <c r="AQ15" s="66"/>
      <c r="AR15" s="66"/>
      <c r="AS15" s="102"/>
      <c r="AT15" s="66"/>
      <c r="AU15" s="66"/>
      <c r="AV15" s="66"/>
      <c r="AW15" s="102"/>
      <c r="AX15" s="94">
        <f t="shared" si="1"/>
        <v>0</v>
      </c>
      <c r="AY15" s="73">
        <f t="shared" si="3"/>
        <v>0</v>
      </c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</row>
    <row r="16" spans="1:63" x14ac:dyDescent="0.25">
      <c r="A16" s="66" t="s">
        <v>155</v>
      </c>
      <c r="B16" s="66"/>
      <c r="C16" s="66"/>
      <c r="D16" s="66"/>
      <c r="E16" s="102"/>
      <c r="F16" s="66"/>
      <c r="G16" s="66"/>
      <c r="H16" s="66"/>
      <c r="I16" s="102"/>
      <c r="J16" s="66"/>
      <c r="K16" s="66"/>
      <c r="L16" s="66"/>
      <c r="M16" s="102"/>
      <c r="N16" s="66"/>
      <c r="O16" s="66"/>
      <c r="P16" s="66"/>
      <c r="Q16" s="102"/>
      <c r="R16" s="94">
        <f t="shared" si="0"/>
        <v>0</v>
      </c>
      <c r="S16" s="73">
        <f t="shared" si="2"/>
        <v>0</v>
      </c>
      <c r="T16" s="93"/>
      <c r="U16" s="93"/>
      <c r="V16" s="93"/>
      <c r="W16" s="93"/>
      <c r="X16" s="93"/>
      <c r="Y16" s="68"/>
      <c r="Z16" s="68"/>
      <c r="AA16" s="68"/>
      <c r="AB16" s="68"/>
      <c r="AC16" s="68"/>
      <c r="AD16" s="68"/>
      <c r="AE16" s="68"/>
      <c r="AG16" s="66" t="s">
        <v>155</v>
      </c>
      <c r="AH16" s="66"/>
      <c r="AI16" s="66"/>
      <c r="AJ16" s="66"/>
      <c r="AK16" s="102"/>
      <c r="AL16" s="66"/>
      <c r="AM16" s="66"/>
      <c r="AN16" s="66"/>
      <c r="AO16" s="102"/>
      <c r="AP16" s="66"/>
      <c r="AQ16" s="66"/>
      <c r="AR16" s="66"/>
      <c r="AS16" s="102"/>
      <c r="AT16" s="66"/>
      <c r="AU16" s="66"/>
      <c r="AV16" s="66"/>
      <c r="AW16" s="102"/>
      <c r="AX16" s="94">
        <f t="shared" si="1"/>
        <v>0</v>
      </c>
      <c r="AY16" s="73">
        <f t="shared" si="3"/>
        <v>0</v>
      </c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</row>
    <row r="17" spans="1:63" x14ac:dyDescent="0.25">
      <c r="A17" s="66" t="s">
        <v>156</v>
      </c>
      <c r="B17" s="66"/>
      <c r="C17" s="66"/>
      <c r="D17" s="66"/>
      <c r="E17" s="102"/>
      <c r="F17" s="66"/>
      <c r="G17" s="66"/>
      <c r="H17" s="66"/>
      <c r="I17" s="102"/>
      <c r="J17" s="66"/>
      <c r="K17" s="66"/>
      <c r="L17" s="66"/>
      <c r="M17" s="102"/>
      <c r="N17" s="66"/>
      <c r="O17" s="66"/>
      <c r="P17" s="66"/>
      <c r="Q17" s="102"/>
      <c r="R17" s="94">
        <f t="shared" si="0"/>
        <v>0</v>
      </c>
      <c r="S17" s="73">
        <f t="shared" si="2"/>
        <v>0</v>
      </c>
      <c r="T17" s="93"/>
      <c r="U17" s="93"/>
      <c r="V17" s="93"/>
      <c r="W17" s="93"/>
      <c r="X17" s="93"/>
      <c r="Y17" s="68"/>
      <c r="Z17" s="68"/>
      <c r="AA17" s="68"/>
      <c r="AB17" s="68"/>
      <c r="AC17" s="68"/>
      <c r="AD17" s="68"/>
      <c r="AE17" s="68"/>
      <c r="AG17" s="66" t="s">
        <v>156</v>
      </c>
      <c r="AH17" s="66"/>
      <c r="AI17" s="66"/>
      <c r="AJ17" s="66"/>
      <c r="AK17" s="102"/>
      <c r="AL17" s="66"/>
      <c r="AM17" s="66"/>
      <c r="AN17" s="66"/>
      <c r="AO17" s="102"/>
      <c r="AP17" s="66"/>
      <c r="AQ17" s="66"/>
      <c r="AR17" s="66"/>
      <c r="AS17" s="102"/>
      <c r="AT17" s="66"/>
      <c r="AU17" s="66"/>
      <c r="AV17" s="66"/>
      <c r="AW17" s="102"/>
      <c r="AX17" s="94">
        <f t="shared" si="1"/>
        <v>0</v>
      </c>
      <c r="AY17" s="73">
        <f t="shared" si="3"/>
        <v>0</v>
      </c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</row>
    <row r="18" spans="1:63" x14ac:dyDescent="0.25">
      <c r="A18" s="66" t="s">
        <v>157</v>
      </c>
      <c r="B18" s="66"/>
      <c r="C18" s="66"/>
      <c r="D18" s="66"/>
      <c r="E18" s="102"/>
      <c r="F18" s="66"/>
      <c r="G18" s="66"/>
      <c r="H18" s="66"/>
      <c r="I18" s="102"/>
      <c r="J18" s="66"/>
      <c r="K18" s="66"/>
      <c r="L18" s="66"/>
      <c r="M18" s="102"/>
      <c r="N18" s="66"/>
      <c r="O18" s="66"/>
      <c r="P18" s="66"/>
      <c r="Q18" s="102"/>
      <c r="R18" s="94">
        <f t="shared" si="0"/>
        <v>0</v>
      </c>
      <c r="S18" s="73">
        <f t="shared" si="2"/>
        <v>0</v>
      </c>
      <c r="T18" s="93"/>
      <c r="U18" s="93"/>
      <c r="V18" s="93"/>
      <c r="W18" s="93"/>
      <c r="X18" s="93"/>
      <c r="Y18" s="68"/>
      <c r="Z18" s="68"/>
      <c r="AA18" s="68"/>
      <c r="AB18" s="68"/>
      <c r="AC18" s="68"/>
      <c r="AD18" s="68"/>
      <c r="AE18" s="68"/>
      <c r="AG18" s="66" t="s">
        <v>157</v>
      </c>
      <c r="AH18" s="66"/>
      <c r="AI18" s="66"/>
      <c r="AJ18" s="66"/>
      <c r="AK18" s="102"/>
      <c r="AL18" s="66"/>
      <c r="AM18" s="66"/>
      <c r="AN18" s="66"/>
      <c r="AO18" s="102"/>
      <c r="AP18" s="66"/>
      <c r="AQ18" s="66"/>
      <c r="AR18" s="66"/>
      <c r="AS18" s="102"/>
      <c r="AT18" s="66"/>
      <c r="AU18" s="66"/>
      <c r="AV18" s="66"/>
      <c r="AW18" s="102"/>
      <c r="AX18" s="94">
        <f t="shared" si="1"/>
        <v>0</v>
      </c>
      <c r="AY18" s="73">
        <f t="shared" si="3"/>
        <v>0</v>
      </c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</row>
    <row r="19" spans="1:63" x14ac:dyDescent="0.25">
      <c r="A19" s="66" t="s">
        <v>158</v>
      </c>
      <c r="B19" s="66"/>
      <c r="C19" s="66"/>
      <c r="D19" s="66"/>
      <c r="E19" s="102"/>
      <c r="F19" s="66"/>
      <c r="G19" s="66"/>
      <c r="H19" s="66"/>
      <c r="I19" s="102"/>
      <c r="J19" s="66"/>
      <c r="K19" s="66"/>
      <c r="L19" s="66"/>
      <c r="M19" s="102"/>
      <c r="N19" s="66"/>
      <c r="O19" s="66"/>
      <c r="P19" s="66"/>
      <c r="Q19" s="102"/>
      <c r="R19" s="94">
        <f t="shared" si="0"/>
        <v>0</v>
      </c>
      <c r="S19" s="73">
        <f t="shared" si="2"/>
        <v>0</v>
      </c>
      <c r="T19" s="93"/>
      <c r="U19" s="93"/>
      <c r="V19" s="93"/>
      <c r="W19" s="93"/>
      <c r="X19" s="93"/>
      <c r="Y19" s="68"/>
      <c r="Z19" s="68"/>
      <c r="AA19" s="68"/>
      <c r="AB19" s="68"/>
      <c r="AC19" s="68"/>
      <c r="AD19" s="68"/>
      <c r="AE19" s="68"/>
      <c r="AG19" s="66" t="s">
        <v>158</v>
      </c>
      <c r="AH19" s="66"/>
      <c r="AI19" s="66"/>
      <c r="AJ19" s="66"/>
      <c r="AK19" s="102"/>
      <c r="AL19" s="66"/>
      <c r="AM19" s="66"/>
      <c r="AN19" s="66"/>
      <c r="AO19" s="102"/>
      <c r="AP19" s="66"/>
      <c r="AQ19" s="66"/>
      <c r="AR19" s="66"/>
      <c r="AS19" s="102"/>
      <c r="AT19" s="66"/>
      <c r="AU19" s="66"/>
      <c r="AV19" s="66"/>
      <c r="AW19" s="102"/>
      <c r="AX19" s="94">
        <f t="shared" si="1"/>
        <v>0</v>
      </c>
      <c r="AY19" s="73">
        <f t="shared" si="3"/>
        <v>0</v>
      </c>
      <c r="AZ19" s="68"/>
      <c r="BA19" s="68"/>
      <c r="BB19" s="68"/>
      <c r="BC19" s="68"/>
      <c r="BD19" s="68"/>
      <c r="BE19" s="68"/>
      <c r="BF19" s="68"/>
      <c r="BG19" s="68"/>
      <c r="BH19" s="68"/>
      <c r="BI19" s="66"/>
      <c r="BJ19" s="66"/>
      <c r="BK19" s="66"/>
    </row>
    <row r="20" spans="1:63" x14ac:dyDescent="0.25">
      <c r="A20" s="66" t="s">
        <v>159</v>
      </c>
      <c r="B20" s="66"/>
      <c r="C20" s="66"/>
      <c r="D20" s="66"/>
      <c r="E20" s="102"/>
      <c r="F20" s="66"/>
      <c r="G20" s="66"/>
      <c r="H20" s="66"/>
      <c r="I20" s="102"/>
      <c r="J20" s="66"/>
      <c r="K20" s="66"/>
      <c r="L20" s="66"/>
      <c r="M20" s="102"/>
      <c r="N20" s="66"/>
      <c r="O20" s="66"/>
      <c r="P20" s="66"/>
      <c r="Q20" s="102"/>
      <c r="R20" s="94">
        <f t="shared" si="0"/>
        <v>0</v>
      </c>
      <c r="S20" s="73">
        <f t="shared" si="2"/>
        <v>0</v>
      </c>
      <c r="T20" s="93"/>
      <c r="U20" s="93"/>
      <c r="V20" s="93"/>
      <c r="W20" s="93"/>
      <c r="X20" s="93"/>
      <c r="Y20" s="68"/>
      <c r="Z20" s="68"/>
      <c r="AA20" s="68"/>
      <c r="AB20" s="68"/>
      <c r="AC20" s="68"/>
      <c r="AD20" s="68"/>
      <c r="AE20" s="68"/>
      <c r="AG20" s="66" t="s">
        <v>159</v>
      </c>
      <c r="AH20" s="66"/>
      <c r="AI20" s="66"/>
      <c r="AJ20" s="66"/>
      <c r="AK20" s="102"/>
      <c r="AL20" s="66"/>
      <c r="AM20" s="66"/>
      <c r="AN20" s="66"/>
      <c r="AO20" s="102"/>
      <c r="AP20" s="66"/>
      <c r="AQ20" s="66"/>
      <c r="AR20" s="66"/>
      <c r="AS20" s="102"/>
      <c r="AT20" s="66"/>
      <c r="AU20" s="66"/>
      <c r="AV20" s="66"/>
      <c r="AW20" s="102"/>
      <c r="AX20" s="94">
        <f t="shared" si="1"/>
        <v>0</v>
      </c>
      <c r="AY20" s="73">
        <f t="shared" si="3"/>
        <v>0</v>
      </c>
      <c r="AZ20" s="68"/>
      <c r="BA20" s="68"/>
      <c r="BB20" s="68"/>
      <c r="BC20" s="68"/>
      <c r="BD20" s="68"/>
      <c r="BE20" s="68"/>
      <c r="BF20" s="68"/>
      <c r="BG20" s="68"/>
      <c r="BH20" s="68"/>
      <c r="BI20" s="66"/>
      <c r="BJ20" s="66"/>
      <c r="BK20" s="66"/>
    </row>
    <row r="21" spans="1:63" x14ac:dyDescent="0.25">
      <c r="A21" s="66" t="s">
        <v>160</v>
      </c>
      <c r="B21" s="66"/>
      <c r="C21" s="66"/>
      <c r="D21" s="66"/>
      <c r="E21" s="102"/>
      <c r="F21" s="66"/>
      <c r="G21" s="66"/>
      <c r="H21" s="66"/>
      <c r="I21" s="102"/>
      <c r="J21" s="66"/>
      <c r="K21" s="66"/>
      <c r="L21" s="66"/>
      <c r="M21" s="102"/>
      <c r="N21" s="66"/>
      <c r="O21" s="66"/>
      <c r="P21" s="66"/>
      <c r="Q21" s="102"/>
      <c r="R21" s="94">
        <f t="shared" si="0"/>
        <v>0</v>
      </c>
      <c r="S21" s="73">
        <f t="shared" si="2"/>
        <v>0</v>
      </c>
      <c r="T21" s="93"/>
      <c r="U21" s="93"/>
      <c r="V21" s="93"/>
      <c r="W21" s="93"/>
      <c r="X21" s="93"/>
      <c r="Y21" s="68"/>
      <c r="Z21" s="68"/>
      <c r="AA21" s="68"/>
      <c r="AB21" s="68"/>
      <c r="AC21" s="68"/>
      <c r="AD21" s="68"/>
      <c r="AE21" s="68"/>
      <c r="AG21" s="66" t="s">
        <v>160</v>
      </c>
      <c r="AH21" s="66"/>
      <c r="AI21" s="66"/>
      <c r="AJ21" s="66"/>
      <c r="AK21" s="102"/>
      <c r="AL21" s="66"/>
      <c r="AM21" s="66"/>
      <c r="AN21" s="66"/>
      <c r="AO21" s="102"/>
      <c r="AP21" s="66"/>
      <c r="AQ21" s="66"/>
      <c r="AR21" s="66"/>
      <c r="AS21" s="102"/>
      <c r="AT21" s="66"/>
      <c r="AU21" s="66"/>
      <c r="AV21" s="66"/>
      <c r="AW21" s="102"/>
      <c r="AX21" s="94">
        <f t="shared" si="1"/>
        <v>0</v>
      </c>
      <c r="AY21" s="73">
        <f t="shared" si="3"/>
        <v>0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6"/>
      <c r="BJ21" s="66"/>
      <c r="BK21" s="66"/>
    </row>
    <row r="22" spans="1:63" x14ac:dyDescent="0.25">
      <c r="A22" s="66" t="s">
        <v>161</v>
      </c>
      <c r="B22" s="66"/>
      <c r="C22" s="66"/>
      <c r="D22" s="66"/>
      <c r="E22" s="102"/>
      <c r="F22" s="66"/>
      <c r="G22" s="66"/>
      <c r="H22" s="66"/>
      <c r="I22" s="102"/>
      <c r="J22" s="66"/>
      <c r="K22" s="66"/>
      <c r="L22" s="66"/>
      <c r="M22" s="102"/>
      <c r="N22" s="66"/>
      <c r="O22" s="66"/>
      <c r="P22" s="66"/>
      <c r="Q22" s="102"/>
      <c r="R22" s="94">
        <f t="shared" si="0"/>
        <v>0</v>
      </c>
      <c r="S22" s="73">
        <f t="shared" si="2"/>
        <v>0</v>
      </c>
      <c r="T22" s="93"/>
      <c r="U22" s="93"/>
      <c r="V22" s="93"/>
      <c r="W22" s="93"/>
      <c r="X22" s="93"/>
      <c r="Y22" s="68"/>
      <c r="Z22" s="68"/>
      <c r="AA22" s="68"/>
      <c r="AB22" s="68"/>
      <c r="AC22" s="68"/>
      <c r="AD22" s="68"/>
      <c r="AE22" s="68"/>
      <c r="AG22" s="66" t="s">
        <v>161</v>
      </c>
      <c r="AH22" s="66"/>
      <c r="AI22" s="66"/>
      <c r="AJ22" s="66"/>
      <c r="AK22" s="102"/>
      <c r="AL22" s="66"/>
      <c r="AM22" s="66"/>
      <c r="AN22" s="66"/>
      <c r="AO22" s="102"/>
      <c r="AP22" s="66"/>
      <c r="AQ22" s="66"/>
      <c r="AR22" s="66"/>
      <c r="AS22" s="102"/>
      <c r="AT22" s="66"/>
      <c r="AU22" s="66"/>
      <c r="AV22" s="66"/>
      <c r="AW22" s="102"/>
      <c r="AX22" s="94">
        <f t="shared" si="1"/>
        <v>0</v>
      </c>
      <c r="AY22" s="73">
        <f t="shared" si="3"/>
        <v>0</v>
      </c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</row>
    <row r="23" spans="1:63" x14ac:dyDescent="0.25">
      <c r="A23" s="66" t="s">
        <v>162</v>
      </c>
      <c r="B23" s="66"/>
      <c r="C23" s="66"/>
      <c r="D23" s="66"/>
      <c r="E23" s="102"/>
      <c r="F23" s="66"/>
      <c r="G23" s="66"/>
      <c r="H23" s="66"/>
      <c r="I23" s="102"/>
      <c r="J23" s="66"/>
      <c r="K23" s="66"/>
      <c r="L23" s="66"/>
      <c r="M23" s="102"/>
      <c r="N23" s="66"/>
      <c r="O23" s="66"/>
      <c r="P23" s="66"/>
      <c r="Q23" s="102"/>
      <c r="R23" s="94">
        <f t="shared" si="0"/>
        <v>0</v>
      </c>
      <c r="S23" s="73">
        <f t="shared" si="2"/>
        <v>0</v>
      </c>
      <c r="T23" s="93"/>
      <c r="U23" s="93"/>
      <c r="V23" s="93"/>
      <c r="W23" s="93"/>
      <c r="X23" s="93"/>
      <c r="Y23" s="68"/>
      <c r="Z23" s="68"/>
      <c r="AA23" s="68"/>
      <c r="AB23" s="68"/>
      <c r="AC23" s="68"/>
      <c r="AD23" s="68"/>
      <c r="AE23" s="68"/>
      <c r="AG23" s="66" t="s">
        <v>162</v>
      </c>
      <c r="AH23" s="66"/>
      <c r="AI23" s="66"/>
      <c r="AJ23" s="66"/>
      <c r="AK23" s="102"/>
      <c r="AL23" s="66"/>
      <c r="AM23" s="66"/>
      <c r="AN23" s="66"/>
      <c r="AO23" s="102"/>
      <c r="AP23" s="66"/>
      <c r="AQ23" s="66"/>
      <c r="AR23" s="66"/>
      <c r="AS23" s="102"/>
      <c r="AT23" s="66"/>
      <c r="AU23" s="66"/>
      <c r="AV23" s="66"/>
      <c r="AW23" s="102"/>
      <c r="AX23" s="94">
        <f t="shared" si="1"/>
        <v>0</v>
      </c>
      <c r="AY23" s="73">
        <f t="shared" si="3"/>
        <v>0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</row>
    <row r="24" spans="1:63" x14ac:dyDescent="0.25">
      <c r="A24" s="66" t="s">
        <v>163</v>
      </c>
      <c r="B24" s="66"/>
      <c r="C24" s="66"/>
      <c r="D24" s="66"/>
      <c r="E24" s="102"/>
      <c r="F24" s="66"/>
      <c r="G24" s="66"/>
      <c r="H24" s="66"/>
      <c r="I24" s="102"/>
      <c r="J24" s="66"/>
      <c r="K24" s="66"/>
      <c r="L24" s="66"/>
      <c r="M24" s="102"/>
      <c r="N24" s="66"/>
      <c r="O24" s="66"/>
      <c r="P24" s="66"/>
      <c r="Q24" s="102"/>
      <c r="R24" s="94">
        <f t="shared" si="0"/>
        <v>0</v>
      </c>
      <c r="S24" s="73">
        <f t="shared" si="2"/>
        <v>0</v>
      </c>
      <c r="T24" s="93"/>
      <c r="U24" s="93"/>
      <c r="V24" s="93"/>
      <c r="W24" s="93"/>
      <c r="X24" s="93"/>
      <c r="Y24" s="68"/>
      <c r="Z24" s="68"/>
      <c r="AA24" s="68"/>
      <c r="AB24" s="68"/>
      <c r="AC24" s="68"/>
      <c r="AD24" s="68"/>
      <c r="AE24" s="68"/>
      <c r="AG24" s="66" t="s">
        <v>163</v>
      </c>
      <c r="AH24" s="66"/>
      <c r="AI24" s="66"/>
      <c r="AJ24" s="66"/>
      <c r="AK24" s="102"/>
      <c r="AL24" s="66"/>
      <c r="AM24" s="66"/>
      <c r="AN24" s="66"/>
      <c r="AO24" s="102"/>
      <c r="AP24" s="66"/>
      <c r="AQ24" s="66"/>
      <c r="AR24" s="66"/>
      <c r="AS24" s="102"/>
      <c r="AT24" s="66"/>
      <c r="AU24" s="66"/>
      <c r="AV24" s="66"/>
      <c r="AW24" s="102"/>
      <c r="AX24" s="94">
        <f t="shared" si="1"/>
        <v>0</v>
      </c>
      <c r="AY24" s="73">
        <f t="shared" si="3"/>
        <v>0</v>
      </c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</row>
    <row r="25" spans="1:63" x14ac:dyDescent="0.25">
      <c r="A25" s="66" t="s">
        <v>164</v>
      </c>
      <c r="B25" s="66"/>
      <c r="C25" s="66"/>
      <c r="D25" s="66"/>
      <c r="E25" s="102"/>
      <c r="F25" s="66"/>
      <c r="G25" s="66"/>
      <c r="H25" s="66"/>
      <c r="I25" s="102"/>
      <c r="J25" s="66"/>
      <c r="K25" s="66"/>
      <c r="L25" s="66"/>
      <c r="M25" s="102"/>
      <c r="N25" s="66"/>
      <c r="O25" s="66"/>
      <c r="P25" s="66"/>
      <c r="Q25" s="102"/>
      <c r="R25" s="94">
        <f t="shared" si="0"/>
        <v>0</v>
      </c>
      <c r="S25" s="73">
        <f t="shared" si="2"/>
        <v>0</v>
      </c>
      <c r="T25" s="93"/>
      <c r="U25" s="93"/>
      <c r="V25" s="93"/>
      <c r="W25" s="93"/>
      <c r="X25" s="93"/>
      <c r="Y25" s="68"/>
      <c r="Z25" s="68"/>
      <c r="AA25" s="68"/>
      <c r="AB25" s="68"/>
      <c r="AC25" s="68"/>
      <c r="AD25" s="68"/>
      <c r="AE25" s="68"/>
      <c r="AG25" s="66" t="s">
        <v>164</v>
      </c>
      <c r="AH25" s="66"/>
      <c r="AI25" s="66"/>
      <c r="AJ25" s="66"/>
      <c r="AK25" s="102"/>
      <c r="AL25" s="66"/>
      <c r="AM25" s="66"/>
      <c r="AN25" s="66"/>
      <c r="AO25" s="102"/>
      <c r="AP25" s="66"/>
      <c r="AQ25" s="66"/>
      <c r="AR25" s="66"/>
      <c r="AS25" s="102"/>
      <c r="AT25" s="66"/>
      <c r="AU25" s="66"/>
      <c r="AV25" s="66"/>
      <c r="AW25" s="102"/>
      <c r="AX25" s="94">
        <f t="shared" si="1"/>
        <v>0</v>
      </c>
      <c r="AY25" s="73">
        <f t="shared" si="3"/>
        <v>0</v>
      </c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</row>
    <row r="26" spans="1:63" x14ac:dyDescent="0.25">
      <c r="A26" s="66" t="s">
        <v>165</v>
      </c>
      <c r="B26" s="66"/>
      <c r="C26" s="66"/>
      <c r="D26" s="66"/>
      <c r="E26" s="102"/>
      <c r="F26" s="66"/>
      <c r="G26" s="66"/>
      <c r="H26" s="66"/>
      <c r="I26" s="102"/>
      <c r="J26" s="66"/>
      <c r="K26" s="66"/>
      <c r="L26" s="66"/>
      <c r="M26" s="102"/>
      <c r="N26" s="66"/>
      <c r="O26" s="66"/>
      <c r="P26" s="66"/>
      <c r="Q26" s="102"/>
      <c r="R26" s="94">
        <f t="shared" si="0"/>
        <v>0</v>
      </c>
      <c r="S26" s="73">
        <f t="shared" si="2"/>
        <v>0</v>
      </c>
      <c r="T26" s="93"/>
      <c r="U26" s="93"/>
      <c r="V26" s="93"/>
      <c r="W26" s="93"/>
      <c r="X26" s="93"/>
      <c r="Y26" s="68"/>
      <c r="Z26" s="68"/>
      <c r="AA26" s="68"/>
      <c r="AB26" s="68"/>
      <c r="AC26" s="68"/>
      <c r="AD26" s="68"/>
      <c r="AE26" s="68"/>
      <c r="AG26" s="66" t="s">
        <v>165</v>
      </c>
      <c r="AH26" s="66"/>
      <c r="AI26" s="66"/>
      <c r="AJ26" s="66"/>
      <c r="AK26" s="102"/>
      <c r="AL26" s="66"/>
      <c r="AM26" s="66"/>
      <c r="AN26" s="66"/>
      <c r="AO26" s="102"/>
      <c r="AP26" s="66"/>
      <c r="AQ26" s="66"/>
      <c r="AR26" s="66"/>
      <c r="AS26" s="102"/>
      <c r="AT26" s="66"/>
      <c r="AU26" s="66"/>
      <c r="AV26" s="66"/>
      <c r="AW26" s="102"/>
      <c r="AX26" s="94">
        <f t="shared" si="1"/>
        <v>0</v>
      </c>
      <c r="AY26" s="73">
        <f t="shared" si="3"/>
        <v>0</v>
      </c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</row>
    <row r="27" spans="1:63" x14ac:dyDescent="0.25">
      <c r="A27" s="66" t="s">
        <v>166</v>
      </c>
      <c r="B27" s="66"/>
      <c r="C27" s="66"/>
      <c r="D27" s="66"/>
      <c r="E27" s="102"/>
      <c r="F27" s="66"/>
      <c r="G27" s="66"/>
      <c r="H27" s="66"/>
      <c r="I27" s="102"/>
      <c r="J27" s="66"/>
      <c r="K27" s="66"/>
      <c r="L27" s="66"/>
      <c r="M27" s="102"/>
      <c r="N27" s="66"/>
      <c r="O27" s="66"/>
      <c r="P27" s="66"/>
      <c r="Q27" s="102"/>
      <c r="R27" s="94">
        <f t="shared" si="0"/>
        <v>0</v>
      </c>
      <c r="S27" s="73">
        <f t="shared" si="2"/>
        <v>0</v>
      </c>
      <c r="T27" s="93"/>
      <c r="U27" s="93"/>
      <c r="V27" s="93"/>
      <c r="W27" s="93"/>
      <c r="X27" s="93"/>
      <c r="Y27" s="68"/>
      <c r="Z27" s="68"/>
      <c r="AA27" s="68"/>
      <c r="AB27" s="68"/>
      <c r="AC27" s="68"/>
      <c r="AD27" s="68"/>
      <c r="AE27" s="68"/>
      <c r="AG27" s="66" t="s">
        <v>166</v>
      </c>
      <c r="AH27" s="66"/>
      <c r="AI27" s="66"/>
      <c r="AJ27" s="66"/>
      <c r="AK27" s="102"/>
      <c r="AL27" s="66"/>
      <c r="AM27" s="66"/>
      <c r="AN27" s="66"/>
      <c r="AO27" s="102"/>
      <c r="AP27" s="66"/>
      <c r="AQ27" s="66"/>
      <c r="AR27" s="66"/>
      <c r="AS27" s="102"/>
      <c r="AT27" s="66"/>
      <c r="AU27" s="66"/>
      <c r="AV27" s="66"/>
      <c r="AW27" s="102"/>
      <c r="AX27" s="94">
        <f t="shared" si="1"/>
        <v>0</v>
      </c>
      <c r="AY27" s="73">
        <f t="shared" si="3"/>
        <v>0</v>
      </c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</row>
    <row r="28" spans="1:63" x14ac:dyDescent="0.25">
      <c r="A28" s="66" t="s">
        <v>167</v>
      </c>
      <c r="B28" s="66"/>
      <c r="C28" s="66"/>
      <c r="D28" s="66"/>
      <c r="E28" s="102"/>
      <c r="F28" s="66"/>
      <c r="G28" s="66"/>
      <c r="H28" s="66"/>
      <c r="I28" s="102"/>
      <c r="J28" s="66"/>
      <c r="K28" s="66"/>
      <c r="L28" s="66"/>
      <c r="M28" s="102"/>
      <c r="N28" s="66"/>
      <c r="O28" s="66"/>
      <c r="P28" s="66"/>
      <c r="Q28" s="102"/>
      <c r="R28" s="94">
        <f t="shared" si="0"/>
        <v>0</v>
      </c>
      <c r="S28" s="73">
        <f t="shared" si="2"/>
        <v>0</v>
      </c>
      <c r="T28" s="93"/>
      <c r="U28" s="93"/>
      <c r="V28" s="93"/>
      <c r="W28" s="93"/>
      <c r="X28" s="93"/>
      <c r="Y28" s="68"/>
      <c r="Z28" s="68"/>
      <c r="AA28" s="68"/>
      <c r="AB28" s="68"/>
      <c r="AC28" s="68"/>
      <c r="AD28" s="68"/>
      <c r="AE28" s="68"/>
      <c r="AG28" s="66" t="s">
        <v>167</v>
      </c>
      <c r="AH28" s="66"/>
      <c r="AI28" s="66"/>
      <c r="AJ28" s="66"/>
      <c r="AK28" s="102"/>
      <c r="AL28" s="66"/>
      <c r="AM28" s="66"/>
      <c r="AN28" s="66"/>
      <c r="AO28" s="102"/>
      <c r="AP28" s="66"/>
      <c r="AQ28" s="66"/>
      <c r="AR28" s="66"/>
      <c r="AS28" s="102"/>
      <c r="AT28" s="66"/>
      <c r="AU28" s="66"/>
      <c r="AV28" s="66"/>
      <c r="AW28" s="102"/>
      <c r="AX28" s="94">
        <f t="shared" si="1"/>
        <v>0</v>
      </c>
      <c r="AY28" s="73">
        <f t="shared" si="3"/>
        <v>0</v>
      </c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1:63" x14ac:dyDescent="0.25">
      <c r="A29" s="66" t="s">
        <v>168</v>
      </c>
      <c r="B29" s="66"/>
      <c r="C29" s="66"/>
      <c r="D29" s="66"/>
      <c r="E29" s="102"/>
      <c r="F29" s="66"/>
      <c r="G29" s="66"/>
      <c r="H29" s="66"/>
      <c r="I29" s="102"/>
      <c r="J29" s="66"/>
      <c r="K29" s="66"/>
      <c r="L29" s="66"/>
      <c r="M29" s="102"/>
      <c r="N29" s="66"/>
      <c r="O29" s="66"/>
      <c r="P29" s="66"/>
      <c r="Q29" s="102"/>
      <c r="R29" s="94">
        <f t="shared" si="0"/>
        <v>0</v>
      </c>
      <c r="S29" s="73">
        <f t="shared" si="2"/>
        <v>0</v>
      </c>
      <c r="T29" s="93"/>
      <c r="U29" s="93"/>
      <c r="V29" s="93"/>
      <c r="W29" s="93"/>
      <c r="X29" s="93"/>
      <c r="Y29" s="68"/>
      <c r="Z29" s="68"/>
      <c r="AA29" s="68"/>
      <c r="AB29" s="68"/>
      <c r="AC29" s="68"/>
      <c r="AD29" s="68"/>
      <c r="AE29" s="68"/>
      <c r="AG29" s="66" t="s">
        <v>168</v>
      </c>
      <c r="AH29" s="66"/>
      <c r="AI29" s="66"/>
      <c r="AJ29" s="66"/>
      <c r="AK29" s="102"/>
      <c r="AL29" s="66"/>
      <c r="AM29" s="66"/>
      <c r="AN29" s="66"/>
      <c r="AO29" s="102"/>
      <c r="AP29" s="66"/>
      <c r="AQ29" s="66"/>
      <c r="AR29" s="66"/>
      <c r="AS29" s="102"/>
      <c r="AT29" s="66"/>
      <c r="AU29" s="66"/>
      <c r="AV29" s="66"/>
      <c r="AW29" s="102"/>
      <c r="AX29" s="94">
        <f t="shared" si="1"/>
        <v>0</v>
      </c>
      <c r="AY29" s="73">
        <f t="shared" si="3"/>
        <v>0</v>
      </c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</row>
    <row r="30" spans="1:63" x14ac:dyDescent="0.25">
      <c r="A30" s="66" t="s">
        <v>169</v>
      </c>
      <c r="B30" s="66"/>
      <c r="C30" s="66"/>
      <c r="D30" s="66"/>
      <c r="E30" s="102"/>
      <c r="F30" s="66"/>
      <c r="G30" s="66"/>
      <c r="H30" s="66"/>
      <c r="I30" s="102"/>
      <c r="J30" s="66"/>
      <c r="K30" s="66"/>
      <c r="L30" s="66"/>
      <c r="M30" s="102"/>
      <c r="N30" s="66"/>
      <c r="O30" s="66"/>
      <c r="P30" s="66"/>
      <c r="Q30" s="102"/>
      <c r="R30" s="94">
        <f t="shared" si="0"/>
        <v>0</v>
      </c>
      <c r="S30" s="73">
        <f t="shared" si="2"/>
        <v>0</v>
      </c>
      <c r="T30" s="93"/>
      <c r="U30" s="93"/>
      <c r="V30" s="93"/>
      <c r="W30" s="93"/>
      <c r="X30" s="93"/>
      <c r="Y30" s="68"/>
      <c r="Z30" s="68"/>
      <c r="AA30" s="68"/>
      <c r="AB30" s="68"/>
      <c r="AC30" s="68"/>
      <c r="AD30" s="68"/>
      <c r="AE30" s="68"/>
      <c r="AG30" s="66" t="s">
        <v>169</v>
      </c>
      <c r="AH30" s="66"/>
      <c r="AI30" s="66"/>
      <c r="AJ30" s="66"/>
      <c r="AK30" s="102"/>
      <c r="AL30" s="66"/>
      <c r="AM30" s="66"/>
      <c r="AN30" s="66"/>
      <c r="AO30" s="102"/>
      <c r="AP30" s="66"/>
      <c r="AQ30" s="66"/>
      <c r="AR30" s="66"/>
      <c r="AS30" s="102"/>
      <c r="AT30" s="66"/>
      <c r="AU30" s="66"/>
      <c r="AV30" s="66"/>
      <c r="AW30" s="102"/>
      <c r="AX30" s="94">
        <f t="shared" si="1"/>
        <v>0</v>
      </c>
      <c r="AY30" s="73">
        <f t="shared" si="3"/>
        <v>0</v>
      </c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</row>
    <row r="31" spans="1:63" x14ac:dyDescent="0.25">
      <c r="A31" s="66" t="s">
        <v>170</v>
      </c>
      <c r="B31" s="66"/>
      <c r="C31" s="66"/>
      <c r="D31" s="66"/>
      <c r="E31" s="102"/>
      <c r="F31" s="66"/>
      <c r="G31" s="66"/>
      <c r="H31" s="66"/>
      <c r="I31" s="102"/>
      <c r="J31" s="66"/>
      <c r="K31" s="66"/>
      <c r="L31" s="66"/>
      <c r="M31" s="102"/>
      <c r="N31" s="66"/>
      <c r="O31" s="66"/>
      <c r="P31" s="66"/>
      <c r="Q31" s="102"/>
      <c r="R31" s="94">
        <f t="shared" si="0"/>
        <v>0</v>
      </c>
      <c r="S31" s="73">
        <f t="shared" si="2"/>
        <v>0</v>
      </c>
      <c r="T31" s="93"/>
      <c r="U31" s="93"/>
      <c r="V31" s="93"/>
      <c r="W31" s="93"/>
      <c r="X31" s="93"/>
      <c r="Y31" s="68"/>
      <c r="Z31" s="68"/>
      <c r="AA31" s="68"/>
      <c r="AB31" s="68"/>
      <c r="AC31" s="68"/>
      <c r="AD31" s="68"/>
      <c r="AE31" s="68"/>
      <c r="AG31" s="66" t="s">
        <v>170</v>
      </c>
      <c r="AH31" s="66"/>
      <c r="AI31" s="66"/>
      <c r="AJ31" s="66"/>
      <c r="AK31" s="102"/>
      <c r="AL31" s="66"/>
      <c r="AM31" s="66"/>
      <c r="AN31" s="66"/>
      <c r="AO31" s="102"/>
      <c r="AP31" s="66"/>
      <c r="AQ31" s="66"/>
      <c r="AR31" s="66"/>
      <c r="AS31" s="102"/>
      <c r="AT31" s="66"/>
      <c r="AU31" s="66"/>
      <c r="AV31" s="66"/>
      <c r="AW31" s="102"/>
      <c r="AX31" s="94">
        <f t="shared" si="1"/>
        <v>0</v>
      </c>
      <c r="AY31" s="73">
        <f t="shared" si="3"/>
        <v>0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</row>
    <row r="32" spans="1:63" x14ac:dyDescent="0.25">
      <c r="A32" s="70" t="s">
        <v>171</v>
      </c>
      <c r="B32" s="67">
        <f>SUM(B11:B31)</f>
        <v>0</v>
      </c>
      <c r="C32" s="67">
        <f t="shared" ref="C32:AE32" si="4">SUM(C11:C31)</f>
        <v>0</v>
      </c>
      <c r="D32" s="67">
        <f t="shared" si="4"/>
        <v>0</v>
      </c>
      <c r="E32" s="103">
        <f>SUM(E11:E31)</f>
        <v>0</v>
      </c>
      <c r="F32" s="67">
        <f t="shared" si="4"/>
        <v>0</v>
      </c>
      <c r="G32" s="67">
        <f t="shared" si="4"/>
        <v>0</v>
      </c>
      <c r="H32" s="67">
        <f t="shared" si="4"/>
        <v>0</v>
      </c>
      <c r="I32" s="103">
        <f>SUM(I11:I31)</f>
        <v>0</v>
      </c>
      <c r="J32" s="67">
        <f t="shared" si="4"/>
        <v>0</v>
      </c>
      <c r="K32" s="67">
        <f t="shared" si="4"/>
        <v>0</v>
      </c>
      <c r="L32" s="67">
        <f t="shared" si="4"/>
        <v>0</v>
      </c>
      <c r="M32" s="103">
        <f>SUM(M11:M31)</f>
        <v>0</v>
      </c>
      <c r="N32" s="67">
        <f t="shared" si="4"/>
        <v>0</v>
      </c>
      <c r="O32" s="67">
        <f t="shared" si="4"/>
        <v>0</v>
      </c>
      <c r="P32" s="67">
        <f t="shared" si="4"/>
        <v>0</v>
      </c>
      <c r="Q32" s="103">
        <f>SUM(Q11:Q31)</f>
        <v>0</v>
      </c>
      <c r="R32" s="67">
        <f t="shared" si="4"/>
        <v>0</v>
      </c>
      <c r="S32" s="73">
        <f t="shared" si="4"/>
        <v>0</v>
      </c>
      <c r="T32" s="67">
        <f t="shared" si="4"/>
        <v>0</v>
      </c>
      <c r="U32" s="67">
        <f t="shared" si="4"/>
        <v>0</v>
      </c>
      <c r="V32" s="67">
        <f t="shared" si="4"/>
        <v>0</v>
      </c>
      <c r="W32" s="67">
        <f t="shared" si="4"/>
        <v>0</v>
      </c>
      <c r="X32" s="67">
        <f t="shared" si="4"/>
        <v>0</v>
      </c>
      <c r="Y32" s="67">
        <f t="shared" si="4"/>
        <v>0</v>
      </c>
      <c r="Z32" s="67">
        <f t="shared" si="4"/>
        <v>0</v>
      </c>
      <c r="AA32" s="67">
        <f t="shared" si="4"/>
        <v>0</v>
      </c>
      <c r="AB32" s="67">
        <f t="shared" si="4"/>
        <v>0</v>
      </c>
      <c r="AC32" s="67">
        <f t="shared" si="4"/>
        <v>0</v>
      </c>
      <c r="AD32" s="67">
        <f t="shared" si="4"/>
        <v>0</v>
      </c>
      <c r="AE32" s="67">
        <f t="shared" si="4"/>
        <v>0</v>
      </c>
      <c r="AG32" s="70" t="s">
        <v>171</v>
      </c>
      <c r="AH32" s="67">
        <f t="shared" ref="AH32:AW32" si="5">SUM(AH11:AH31)</f>
        <v>0</v>
      </c>
      <c r="AI32" s="67">
        <f t="shared" si="5"/>
        <v>0</v>
      </c>
      <c r="AJ32" s="67">
        <f t="shared" si="5"/>
        <v>0</v>
      </c>
      <c r="AK32" s="103">
        <f t="shared" si="5"/>
        <v>0</v>
      </c>
      <c r="AL32" s="67">
        <f t="shared" si="5"/>
        <v>0</v>
      </c>
      <c r="AM32" s="67">
        <f t="shared" si="5"/>
        <v>0</v>
      </c>
      <c r="AN32" s="67">
        <f t="shared" si="5"/>
        <v>0</v>
      </c>
      <c r="AO32" s="103">
        <f t="shared" si="5"/>
        <v>0</v>
      </c>
      <c r="AP32" s="67">
        <f t="shared" si="5"/>
        <v>0</v>
      </c>
      <c r="AQ32" s="67">
        <f t="shared" si="5"/>
        <v>0</v>
      </c>
      <c r="AR32" s="67">
        <f t="shared" si="5"/>
        <v>0</v>
      </c>
      <c r="AS32" s="103">
        <f t="shared" si="5"/>
        <v>0</v>
      </c>
      <c r="AT32" s="67">
        <f t="shared" si="5"/>
        <v>0</v>
      </c>
      <c r="AU32" s="67">
        <f t="shared" si="5"/>
        <v>0</v>
      </c>
      <c r="AV32" s="67">
        <f t="shared" si="5"/>
        <v>0</v>
      </c>
      <c r="AW32" s="103">
        <f t="shared" si="5"/>
        <v>0</v>
      </c>
      <c r="AX32" s="95">
        <f t="shared" ref="AX32:BK32" si="6">SUM(AX11:AX31)</f>
        <v>0</v>
      </c>
      <c r="AY32" s="74">
        <f t="shared" si="6"/>
        <v>0</v>
      </c>
      <c r="AZ32" s="67">
        <f t="shared" si="6"/>
        <v>0</v>
      </c>
      <c r="BA32" s="67">
        <f t="shared" si="6"/>
        <v>0</v>
      </c>
      <c r="BB32" s="67">
        <f t="shared" si="6"/>
        <v>0</v>
      </c>
      <c r="BC32" s="67">
        <f t="shared" si="6"/>
        <v>0</v>
      </c>
      <c r="BD32" s="67">
        <f t="shared" si="6"/>
        <v>0</v>
      </c>
      <c r="BE32" s="67">
        <f t="shared" si="6"/>
        <v>0</v>
      </c>
      <c r="BF32" s="67">
        <f t="shared" si="6"/>
        <v>0</v>
      </c>
      <c r="BG32" s="67">
        <f t="shared" si="6"/>
        <v>0</v>
      </c>
      <c r="BH32" s="67">
        <f t="shared" si="6"/>
        <v>0</v>
      </c>
      <c r="BI32" s="67">
        <f t="shared" si="6"/>
        <v>0</v>
      </c>
      <c r="BJ32" s="67">
        <f t="shared" si="6"/>
        <v>0</v>
      </c>
      <c r="BK32" s="67">
        <f t="shared" si="6"/>
        <v>0</v>
      </c>
    </row>
    <row r="35" spans="1:63" ht="30" customHeight="1" x14ac:dyDescent="0.25">
      <c r="A35" s="340" t="s">
        <v>132</v>
      </c>
      <c r="B35" s="98" t="s">
        <v>20</v>
      </c>
      <c r="C35" s="98" t="s">
        <v>21</v>
      </c>
      <c r="D35" s="342" t="s">
        <v>22</v>
      </c>
      <c r="E35" s="343"/>
      <c r="F35" s="98" t="s">
        <v>23</v>
      </c>
      <c r="G35" s="98" t="s">
        <v>24</v>
      </c>
      <c r="H35" s="342" t="s">
        <v>25</v>
      </c>
      <c r="I35" s="343"/>
      <c r="J35" s="98" t="s">
        <v>26</v>
      </c>
      <c r="K35" s="98" t="s">
        <v>27</v>
      </c>
      <c r="L35" s="342" t="s">
        <v>28</v>
      </c>
      <c r="M35" s="343"/>
      <c r="N35" s="98" t="s">
        <v>29</v>
      </c>
      <c r="O35" s="98" t="s">
        <v>30</v>
      </c>
      <c r="P35" s="342" t="s">
        <v>31</v>
      </c>
      <c r="Q35" s="343"/>
      <c r="R35" s="342" t="s">
        <v>133</v>
      </c>
      <c r="S35" s="343"/>
      <c r="T35" s="342" t="s">
        <v>134</v>
      </c>
      <c r="U35" s="345"/>
      <c r="V35" s="345"/>
      <c r="W35" s="345"/>
      <c r="X35" s="345"/>
      <c r="Y35" s="343"/>
      <c r="Z35" s="342" t="s">
        <v>135</v>
      </c>
      <c r="AA35" s="345"/>
      <c r="AB35" s="345"/>
      <c r="AC35" s="345"/>
      <c r="AD35" s="345"/>
      <c r="AE35" s="343"/>
      <c r="AG35" s="340" t="s">
        <v>132</v>
      </c>
      <c r="AH35" s="98" t="s">
        <v>20</v>
      </c>
      <c r="AI35" s="98" t="s">
        <v>21</v>
      </c>
      <c r="AJ35" s="342" t="s">
        <v>22</v>
      </c>
      <c r="AK35" s="343"/>
      <c r="AL35" s="98" t="s">
        <v>23</v>
      </c>
      <c r="AM35" s="98" t="s">
        <v>24</v>
      </c>
      <c r="AN35" s="342" t="s">
        <v>25</v>
      </c>
      <c r="AO35" s="343"/>
      <c r="AP35" s="98" t="s">
        <v>26</v>
      </c>
      <c r="AQ35" s="98" t="s">
        <v>27</v>
      </c>
      <c r="AR35" s="342" t="s">
        <v>28</v>
      </c>
      <c r="AS35" s="343"/>
      <c r="AT35" s="98" t="s">
        <v>29</v>
      </c>
      <c r="AU35" s="98" t="s">
        <v>30</v>
      </c>
      <c r="AV35" s="342" t="s">
        <v>31</v>
      </c>
      <c r="AW35" s="343"/>
      <c r="AX35" s="342" t="s">
        <v>133</v>
      </c>
      <c r="AY35" s="343"/>
      <c r="AZ35" s="342" t="s">
        <v>134</v>
      </c>
      <c r="BA35" s="345"/>
      <c r="BB35" s="345"/>
      <c r="BC35" s="345"/>
      <c r="BD35" s="345"/>
      <c r="BE35" s="343"/>
      <c r="BF35" s="342" t="s">
        <v>135</v>
      </c>
      <c r="BG35" s="345"/>
      <c r="BH35" s="345"/>
      <c r="BI35" s="345"/>
      <c r="BJ35" s="345"/>
      <c r="BK35" s="343"/>
    </row>
    <row r="36" spans="1:63" ht="36" customHeight="1" x14ac:dyDescent="0.25">
      <c r="A36" s="341"/>
      <c r="B36" s="48" t="s">
        <v>136</v>
      </c>
      <c r="C36" s="48" t="s">
        <v>136</v>
      </c>
      <c r="D36" s="48" t="s">
        <v>136</v>
      </c>
      <c r="E36" s="48" t="s">
        <v>137</v>
      </c>
      <c r="F36" s="48" t="s">
        <v>136</v>
      </c>
      <c r="G36" s="48" t="s">
        <v>136</v>
      </c>
      <c r="H36" s="48" t="s">
        <v>136</v>
      </c>
      <c r="I36" s="48" t="s">
        <v>137</v>
      </c>
      <c r="J36" s="48" t="s">
        <v>136</v>
      </c>
      <c r="K36" s="48" t="s">
        <v>136</v>
      </c>
      <c r="L36" s="48" t="s">
        <v>136</v>
      </c>
      <c r="M36" s="48" t="s">
        <v>137</v>
      </c>
      <c r="N36" s="48" t="s">
        <v>136</v>
      </c>
      <c r="O36" s="48" t="s">
        <v>136</v>
      </c>
      <c r="P36" s="48" t="s">
        <v>136</v>
      </c>
      <c r="Q36" s="48" t="s">
        <v>137</v>
      </c>
      <c r="R36" s="48" t="s">
        <v>136</v>
      </c>
      <c r="S36" s="48" t="s">
        <v>137</v>
      </c>
      <c r="T36" s="91" t="s">
        <v>138</v>
      </c>
      <c r="U36" s="91" t="s">
        <v>139</v>
      </c>
      <c r="V36" s="91" t="s">
        <v>140</v>
      </c>
      <c r="W36" s="91" t="s">
        <v>141</v>
      </c>
      <c r="X36" s="92" t="s">
        <v>142</v>
      </c>
      <c r="Y36" s="91" t="s">
        <v>143</v>
      </c>
      <c r="Z36" s="48" t="s">
        <v>144</v>
      </c>
      <c r="AA36" s="65" t="s">
        <v>145</v>
      </c>
      <c r="AB36" s="48" t="s">
        <v>146</v>
      </c>
      <c r="AC36" s="48" t="s">
        <v>147</v>
      </c>
      <c r="AD36" s="48" t="s">
        <v>148</v>
      </c>
      <c r="AE36" s="48" t="s">
        <v>149</v>
      </c>
      <c r="AG36" s="341"/>
      <c r="AH36" s="48" t="s">
        <v>136</v>
      </c>
      <c r="AI36" s="48" t="s">
        <v>136</v>
      </c>
      <c r="AJ36" s="48" t="s">
        <v>136</v>
      </c>
      <c r="AK36" s="48" t="s">
        <v>137</v>
      </c>
      <c r="AL36" s="48" t="s">
        <v>136</v>
      </c>
      <c r="AM36" s="48" t="s">
        <v>136</v>
      </c>
      <c r="AN36" s="48" t="s">
        <v>136</v>
      </c>
      <c r="AO36" s="48" t="s">
        <v>137</v>
      </c>
      <c r="AP36" s="48" t="s">
        <v>136</v>
      </c>
      <c r="AQ36" s="48" t="s">
        <v>136</v>
      </c>
      <c r="AR36" s="48" t="s">
        <v>136</v>
      </c>
      <c r="AS36" s="48" t="s">
        <v>137</v>
      </c>
      <c r="AT36" s="48" t="s">
        <v>136</v>
      </c>
      <c r="AU36" s="48" t="s">
        <v>136</v>
      </c>
      <c r="AV36" s="48" t="s">
        <v>136</v>
      </c>
      <c r="AW36" s="48" t="s">
        <v>137</v>
      </c>
      <c r="AX36" s="48" t="s">
        <v>136</v>
      </c>
      <c r="AY36" s="48" t="s">
        <v>137</v>
      </c>
      <c r="AZ36" s="91" t="s">
        <v>138</v>
      </c>
      <c r="BA36" s="91" t="s">
        <v>139</v>
      </c>
      <c r="BB36" s="91" t="s">
        <v>140</v>
      </c>
      <c r="BC36" s="91" t="s">
        <v>141</v>
      </c>
      <c r="BD36" s="92" t="s">
        <v>142</v>
      </c>
      <c r="BE36" s="91" t="s">
        <v>143</v>
      </c>
      <c r="BF36" s="89" t="s">
        <v>144</v>
      </c>
      <c r="BG36" s="90" t="s">
        <v>145</v>
      </c>
      <c r="BH36" s="89" t="s">
        <v>146</v>
      </c>
      <c r="BI36" s="89" t="s">
        <v>147</v>
      </c>
      <c r="BJ36" s="89" t="s">
        <v>148</v>
      </c>
      <c r="BK36" s="89" t="s">
        <v>149</v>
      </c>
    </row>
    <row r="37" spans="1:63" x14ac:dyDescent="0.25">
      <c r="A37" s="66" t="s">
        <v>150</v>
      </c>
      <c r="B37" s="66"/>
      <c r="C37" s="66"/>
      <c r="D37" s="66"/>
      <c r="E37" s="102"/>
      <c r="F37" s="66"/>
      <c r="G37" s="66"/>
      <c r="H37" s="66"/>
      <c r="I37" s="102"/>
      <c r="J37" s="66"/>
      <c r="K37" s="66"/>
      <c r="L37" s="66"/>
      <c r="M37" s="102"/>
      <c r="N37" s="66"/>
      <c r="O37" s="66"/>
      <c r="P37" s="66"/>
      <c r="Q37" s="102"/>
      <c r="R37" s="94">
        <f t="shared" ref="R37:R57" si="7">B37+C37+D37+F37+G37+H37+J37+K37+L37+N37+O37+P37</f>
        <v>0</v>
      </c>
      <c r="S37" s="73">
        <f>+E37+I37+M37+Q37</f>
        <v>0</v>
      </c>
      <c r="T37" s="93"/>
      <c r="U37" s="93"/>
      <c r="V37" s="93"/>
      <c r="W37" s="93"/>
      <c r="X37" s="93"/>
      <c r="Y37" s="68"/>
      <c r="Z37" s="68"/>
      <c r="AA37" s="68"/>
      <c r="AB37" s="68"/>
      <c r="AC37" s="68"/>
      <c r="AD37" s="68"/>
      <c r="AE37" s="69"/>
      <c r="AG37" s="66" t="s">
        <v>150</v>
      </c>
      <c r="AH37" s="66"/>
      <c r="AI37" s="66"/>
      <c r="AJ37" s="66"/>
      <c r="AK37" s="102"/>
      <c r="AL37" s="66"/>
      <c r="AM37" s="66"/>
      <c r="AN37" s="66"/>
      <c r="AO37" s="102"/>
      <c r="AP37" s="66"/>
      <c r="AQ37" s="66"/>
      <c r="AR37" s="66"/>
      <c r="AS37" s="102"/>
      <c r="AT37" s="66"/>
      <c r="AU37" s="66"/>
      <c r="AV37" s="66"/>
      <c r="AW37" s="102"/>
      <c r="AX37" s="94">
        <f t="shared" ref="AX37:AX57" si="8">AH37+AI37+AJ37+AL37+AM37+AN37+AP37+AQ37+AR37+AT37+AU37+AV37</f>
        <v>0</v>
      </c>
      <c r="AY37" s="73">
        <f>+AK37+AO37+AS37+AW37</f>
        <v>0</v>
      </c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9"/>
    </row>
    <row r="38" spans="1:63" x14ac:dyDescent="0.25">
      <c r="A38" s="66" t="s">
        <v>151</v>
      </c>
      <c r="B38" s="66"/>
      <c r="C38" s="66"/>
      <c r="D38" s="66"/>
      <c r="E38" s="102"/>
      <c r="F38" s="66"/>
      <c r="G38" s="66"/>
      <c r="H38" s="66"/>
      <c r="I38" s="102"/>
      <c r="J38" s="66"/>
      <c r="K38" s="66"/>
      <c r="L38" s="66"/>
      <c r="M38" s="102"/>
      <c r="N38" s="66"/>
      <c r="O38" s="66"/>
      <c r="P38" s="66"/>
      <c r="Q38" s="102"/>
      <c r="R38" s="94">
        <f t="shared" si="7"/>
        <v>0</v>
      </c>
      <c r="S38" s="73">
        <f t="shared" ref="S38:S57" si="9">+E38+I38+M38+Q38</f>
        <v>0</v>
      </c>
      <c r="T38" s="93"/>
      <c r="U38" s="93"/>
      <c r="V38" s="93"/>
      <c r="W38" s="93"/>
      <c r="X38" s="93"/>
      <c r="Y38" s="68"/>
      <c r="Z38" s="68"/>
      <c r="AA38" s="68"/>
      <c r="AB38" s="68"/>
      <c r="AC38" s="68"/>
      <c r="AD38" s="68"/>
      <c r="AE38" s="68"/>
      <c r="AG38" s="66" t="s">
        <v>151</v>
      </c>
      <c r="AH38" s="66"/>
      <c r="AI38" s="66"/>
      <c r="AJ38" s="66"/>
      <c r="AK38" s="102"/>
      <c r="AL38" s="66"/>
      <c r="AM38" s="66"/>
      <c r="AN38" s="66"/>
      <c r="AO38" s="102"/>
      <c r="AP38" s="66"/>
      <c r="AQ38" s="66"/>
      <c r="AR38" s="66"/>
      <c r="AS38" s="102"/>
      <c r="AT38" s="66"/>
      <c r="AU38" s="66"/>
      <c r="AV38" s="66"/>
      <c r="AW38" s="102"/>
      <c r="AX38" s="94">
        <f t="shared" si="8"/>
        <v>0</v>
      </c>
      <c r="AY38" s="73">
        <f t="shared" ref="AY38:AY57" si="10">+AK38+AO38+AS38+AW38</f>
        <v>0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</row>
    <row r="39" spans="1:63" x14ac:dyDescent="0.25">
      <c r="A39" s="66" t="s">
        <v>152</v>
      </c>
      <c r="B39" s="66"/>
      <c r="C39" s="66"/>
      <c r="D39" s="66"/>
      <c r="E39" s="102"/>
      <c r="F39" s="66"/>
      <c r="G39" s="66"/>
      <c r="H39" s="66"/>
      <c r="I39" s="102"/>
      <c r="J39" s="66"/>
      <c r="K39" s="66"/>
      <c r="L39" s="66"/>
      <c r="M39" s="102"/>
      <c r="N39" s="66"/>
      <c r="O39" s="66"/>
      <c r="P39" s="66"/>
      <c r="Q39" s="102"/>
      <c r="R39" s="94">
        <f t="shared" si="7"/>
        <v>0</v>
      </c>
      <c r="S39" s="73">
        <f t="shared" si="9"/>
        <v>0</v>
      </c>
      <c r="T39" s="93"/>
      <c r="U39" s="93"/>
      <c r="V39" s="93"/>
      <c r="W39" s="93"/>
      <c r="X39" s="93"/>
      <c r="Y39" s="68"/>
      <c r="Z39" s="68"/>
      <c r="AA39" s="68"/>
      <c r="AB39" s="68"/>
      <c r="AC39" s="68"/>
      <c r="AD39" s="68"/>
      <c r="AE39" s="68"/>
      <c r="AG39" s="66" t="s">
        <v>152</v>
      </c>
      <c r="AH39" s="66"/>
      <c r="AI39" s="66"/>
      <c r="AJ39" s="66"/>
      <c r="AK39" s="102"/>
      <c r="AL39" s="66"/>
      <c r="AM39" s="66"/>
      <c r="AN39" s="66"/>
      <c r="AO39" s="102"/>
      <c r="AP39" s="66"/>
      <c r="AQ39" s="66"/>
      <c r="AR39" s="66"/>
      <c r="AS39" s="102"/>
      <c r="AT39" s="66"/>
      <c r="AU39" s="66"/>
      <c r="AV39" s="66"/>
      <c r="AW39" s="102"/>
      <c r="AX39" s="94">
        <f t="shared" si="8"/>
        <v>0</v>
      </c>
      <c r="AY39" s="73">
        <f t="shared" si="10"/>
        <v>0</v>
      </c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</row>
    <row r="40" spans="1:63" x14ac:dyDescent="0.25">
      <c r="A40" s="66" t="s">
        <v>153</v>
      </c>
      <c r="B40" s="66"/>
      <c r="C40" s="66"/>
      <c r="D40" s="66"/>
      <c r="E40" s="102"/>
      <c r="F40" s="66"/>
      <c r="G40" s="66"/>
      <c r="H40" s="66"/>
      <c r="I40" s="102"/>
      <c r="J40" s="66"/>
      <c r="K40" s="66"/>
      <c r="L40" s="66"/>
      <c r="M40" s="102"/>
      <c r="N40" s="66"/>
      <c r="O40" s="66"/>
      <c r="P40" s="66"/>
      <c r="Q40" s="102"/>
      <c r="R40" s="94">
        <f t="shared" si="7"/>
        <v>0</v>
      </c>
      <c r="S40" s="73">
        <f t="shared" si="9"/>
        <v>0</v>
      </c>
      <c r="T40" s="93"/>
      <c r="U40" s="93"/>
      <c r="V40" s="93"/>
      <c r="W40" s="93"/>
      <c r="X40" s="93"/>
      <c r="Y40" s="68"/>
      <c r="Z40" s="68"/>
      <c r="AA40" s="68"/>
      <c r="AB40" s="68"/>
      <c r="AC40" s="68"/>
      <c r="AD40" s="68"/>
      <c r="AE40" s="68"/>
      <c r="AG40" s="66" t="s">
        <v>153</v>
      </c>
      <c r="AH40" s="66"/>
      <c r="AI40" s="66"/>
      <c r="AJ40" s="66"/>
      <c r="AK40" s="102"/>
      <c r="AL40" s="66"/>
      <c r="AM40" s="66"/>
      <c r="AN40" s="66"/>
      <c r="AO40" s="102"/>
      <c r="AP40" s="66"/>
      <c r="AQ40" s="66"/>
      <c r="AR40" s="66"/>
      <c r="AS40" s="102"/>
      <c r="AT40" s="66"/>
      <c r="AU40" s="66"/>
      <c r="AV40" s="66"/>
      <c r="AW40" s="102"/>
      <c r="AX40" s="94">
        <f t="shared" si="8"/>
        <v>0</v>
      </c>
      <c r="AY40" s="73">
        <f t="shared" si="10"/>
        <v>0</v>
      </c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</row>
    <row r="41" spans="1:63" x14ac:dyDescent="0.25">
      <c r="A41" s="66" t="s">
        <v>154</v>
      </c>
      <c r="B41" s="66"/>
      <c r="C41" s="66"/>
      <c r="D41" s="66"/>
      <c r="E41" s="102"/>
      <c r="F41" s="66"/>
      <c r="G41" s="66"/>
      <c r="H41" s="66"/>
      <c r="I41" s="102"/>
      <c r="J41" s="66"/>
      <c r="K41" s="66"/>
      <c r="L41" s="66"/>
      <c r="M41" s="102"/>
      <c r="N41" s="66"/>
      <c r="O41" s="66"/>
      <c r="P41" s="66"/>
      <c r="Q41" s="102"/>
      <c r="R41" s="94">
        <f t="shared" si="7"/>
        <v>0</v>
      </c>
      <c r="S41" s="73">
        <f t="shared" si="9"/>
        <v>0</v>
      </c>
      <c r="T41" s="93"/>
      <c r="U41" s="93"/>
      <c r="V41" s="93"/>
      <c r="W41" s="93"/>
      <c r="X41" s="93"/>
      <c r="Y41" s="68"/>
      <c r="Z41" s="68"/>
      <c r="AA41" s="68"/>
      <c r="AB41" s="68"/>
      <c r="AC41" s="68"/>
      <c r="AD41" s="68"/>
      <c r="AE41" s="68"/>
      <c r="AG41" s="66" t="s">
        <v>154</v>
      </c>
      <c r="AH41" s="66"/>
      <c r="AI41" s="66"/>
      <c r="AJ41" s="66"/>
      <c r="AK41" s="102"/>
      <c r="AL41" s="66"/>
      <c r="AM41" s="66"/>
      <c r="AN41" s="66"/>
      <c r="AO41" s="102"/>
      <c r="AP41" s="66"/>
      <c r="AQ41" s="66"/>
      <c r="AR41" s="66"/>
      <c r="AS41" s="102"/>
      <c r="AT41" s="66"/>
      <c r="AU41" s="66"/>
      <c r="AV41" s="66"/>
      <c r="AW41" s="102"/>
      <c r="AX41" s="94">
        <f t="shared" si="8"/>
        <v>0</v>
      </c>
      <c r="AY41" s="73">
        <f t="shared" si="10"/>
        <v>0</v>
      </c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</row>
    <row r="42" spans="1:63" x14ac:dyDescent="0.25">
      <c r="A42" s="66" t="s">
        <v>155</v>
      </c>
      <c r="B42" s="66"/>
      <c r="C42" s="66"/>
      <c r="D42" s="66"/>
      <c r="E42" s="102"/>
      <c r="F42" s="66"/>
      <c r="G42" s="66"/>
      <c r="H42" s="66"/>
      <c r="I42" s="102"/>
      <c r="J42" s="66"/>
      <c r="K42" s="66"/>
      <c r="L42" s="66"/>
      <c r="M42" s="102"/>
      <c r="N42" s="66"/>
      <c r="O42" s="66"/>
      <c r="P42" s="66"/>
      <c r="Q42" s="102"/>
      <c r="R42" s="94">
        <f t="shared" si="7"/>
        <v>0</v>
      </c>
      <c r="S42" s="73">
        <f t="shared" si="9"/>
        <v>0</v>
      </c>
      <c r="T42" s="93"/>
      <c r="U42" s="93"/>
      <c r="V42" s="93"/>
      <c r="W42" s="93"/>
      <c r="X42" s="93"/>
      <c r="Y42" s="68"/>
      <c r="Z42" s="68"/>
      <c r="AA42" s="68"/>
      <c r="AB42" s="68"/>
      <c r="AC42" s="68"/>
      <c r="AD42" s="68"/>
      <c r="AE42" s="68"/>
      <c r="AG42" s="66" t="s">
        <v>155</v>
      </c>
      <c r="AH42" s="66"/>
      <c r="AI42" s="66"/>
      <c r="AJ42" s="66"/>
      <c r="AK42" s="102"/>
      <c r="AL42" s="66"/>
      <c r="AM42" s="66"/>
      <c r="AN42" s="66"/>
      <c r="AO42" s="102"/>
      <c r="AP42" s="66"/>
      <c r="AQ42" s="66"/>
      <c r="AR42" s="66"/>
      <c r="AS42" s="102"/>
      <c r="AT42" s="66"/>
      <c r="AU42" s="66"/>
      <c r="AV42" s="66"/>
      <c r="AW42" s="102"/>
      <c r="AX42" s="94">
        <f t="shared" si="8"/>
        <v>0</v>
      </c>
      <c r="AY42" s="73">
        <f t="shared" si="10"/>
        <v>0</v>
      </c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</row>
    <row r="43" spans="1:63" x14ac:dyDescent="0.25">
      <c r="A43" s="66" t="s">
        <v>156</v>
      </c>
      <c r="B43" s="66"/>
      <c r="C43" s="66"/>
      <c r="D43" s="66"/>
      <c r="E43" s="102"/>
      <c r="F43" s="66"/>
      <c r="G43" s="66"/>
      <c r="H43" s="66"/>
      <c r="I43" s="102"/>
      <c r="J43" s="66"/>
      <c r="K43" s="66"/>
      <c r="L43" s="66"/>
      <c r="M43" s="102"/>
      <c r="N43" s="66"/>
      <c r="O43" s="66"/>
      <c r="P43" s="66"/>
      <c r="Q43" s="102"/>
      <c r="R43" s="94">
        <f t="shared" si="7"/>
        <v>0</v>
      </c>
      <c r="S43" s="73">
        <f t="shared" si="9"/>
        <v>0</v>
      </c>
      <c r="T43" s="93"/>
      <c r="U43" s="93"/>
      <c r="V43" s="93"/>
      <c r="W43" s="93"/>
      <c r="X43" s="93"/>
      <c r="Y43" s="68"/>
      <c r="Z43" s="68"/>
      <c r="AA43" s="68"/>
      <c r="AB43" s="68"/>
      <c r="AC43" s="68"/>
      <c r="AD43" s="68"/>
      <c r="AE43" s="68"/>
      <c r="AG43" s="66" t="s">
        <v>156</v>
      </c>
      <c r="AH43" s="66"/>
      <c r="AI43" s="66"/>
      <c r="AJ43" s="66"/>
      <c r="AK43" s="102"/>
      <c r="AL43" s="66"/>
      <c r="AM43" s="66"/>
      <c r="AN43" s="66"/>
      <c r="AO43" s="102"/>
      <c r="AP43" s="66"/>
      <c r="AQ43" s="66"/>
      <c r="AR43" s="66"/>
      <c r="AS43" s="102"/>
      <c r="AT43" s="66"/>
      <c r="AU43" s="66"/>
      <c r="AV43" s="66"/>
      <c r="AW43" s="102"/>
      <c r="AX43" s="94">
        <f t="shared" si="8"/>
        <v>0</v>
      </c>
      <c r="AY43" s="73">
        <f t="shared" si="10"/>
        <v>0</v>
      </c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</row>
    <row r="44" spans="1:63" x14ac:dyDescent="0.25">
      <c r="A44" s="66" t="s">
        <v>157</v>
      </c>
      <c r="B44" s="66"/>
      <c r="C44" s="66"/>
      <c r="D44" s="66"/>
      <c r="E44" s="102"/>
      <c r="F44" s="66"/>
      <c r="G44" s="66"/>
      <c r="H44" s="66"/>
      <c r="I44" s="102"/>
      <c r="J44" s="66"/>
      <c r="K44" s="66"/>
      <c r="L44" s="66"/>
      <c r="M44" s="102"/>
      <c r="N44" s="66"/>
      <c r="O44" s="66"/>
      <c r="P44" s="66"/>
      <c r="Q44" s="102"/>
      <c r="R44" s="94">
        <f t="shared" si="7"/>
        <v>0</v>
      </c>
      <c r="S44" s="73">
        <f t="shared" si="9"/>
        <v>0</v>
      </c>
      <c r="T44" s="93"/>
      <c r="U44" s="93"/>
      <c r="V44" s="93"/>
      <c r="W44" s="93"/>
      <c r="X44" s="93"/>
      <c r="Y44" s="68"/>
      <c r="Z44" s="68"/>
      <c r="AA44" s="68"/>
      <c r="AB44" s="68"/>
      <c r="AC44" s="68"/>
      <c r="AD44" s="68"/>
      <c r="AE44" s="68"/>
      <c r="AG44" s="66" t="s">
        <v>157</v>
      </c>
      <c r="AH44" s="66"/>
      <c r="AI44" s="66"/>
      <c r="AJ44" s="66"/>
      <c r="AK44" s="102"/>
      <c r="AL44" s="66"/>
      <c r="AM44" s="66"/>
      <c r="AN44" s="66"/>
      <c r="AO44" s="102"/>
      <c r="AP44" s="66"/>
      <c r="AQ44" s="66"/>
      <c r="AR44" s="66"/>
      <c r="AS44" s="102"/>
      <c r="AT44" s="66"/>
      <c r="AU44" s="66"/>
      <c r="AV44" s="66"/>
      <c r="AW44" s="102"/>
      <c r="AX44" s="94">
        <f t="shared" si="8"/>
        <v>0</v>
      </c>
      <c r="AY44" s="73">
        <f t="shared" si="10"/>
        <v>0</v>
      </c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</row>
    <row r="45" spans="1:63" x14ac:dyDescent="0.25">
      <c r="A45" s="66" t="s">
        <v>158</v>
      </c>
      <c r="B45" s="66"/>
      <c r="C45" s="66"/>
      <c r="D45" s="66"/>
      <c r="E45" s="102"/>
      <c r="F45" s="66"/>
      <c r="G45" s="66"/>
      <c r="H45" s="66"/>
      <c r="I45" s="102"/>
      <c r="J45" s="66"/>
      <c r="K45" s="66"/>
      <c r="L45" s="66"/>
      <c r="M45" s="102"/>
      <c r="N45" s="66"/>
      <c r="O45" s="66"/>
      <c r="P45" s="66"/>
      <c r="Q45" s="102"/>
      <c r="R45" s="94">
        <f t="shared" si="7"/>
        <v>0</v>
      </c>
      <c r="S45" s="73">
        <f t="shared" si="9"/>
        <v>0</v>
      </c>
      <c r="T45" s="93"/>
      <c r="U45" s="93"/>
      <c r="V45" s="93"/>
      <c r="W45" s="93"/>
      <c r="X45" s="93"/>
      <c r="Y45" s="68"/>
      <c r="Z45" s="68"/>
      <c r="AA45" s="68"/>
      <c r="AB45" s="68"/>
      <c r="AC45" s="68"/>
      <c r="AD45" s="68"/>
      <c r="AE45" s="68"/>
      <c r="AG45" s="66" t="s">
        <v>158</v>
      </c>
      <c r="AH45" s="66"/>
      <c r="AI45" s="66"/>
      <c r="AJ45" s="66"/>
      <c r="AK45" s="102"/>
      <c r="AL45" s="66"/>
      <c r="AM45" s="66"/>
      <c r="AN45" s="66"/>
      <c r="AO45" s="102"/>
      <c r="AP45" s="66"/>
      <c r="AQ45" s="66"/>
      <c r="AR45" s="66"/>
      <c r="AS45" s="102"/>
      <c r="AT45" s="66"/>
      <c r="AU45" s="66"/>
      <c r="AV45" s="66"/>
      <c r="AW45" s="102"/>
      <c r="AX45" s="94">
        <f t="shared" si="8"/>
        <v>0</v>
      </c>
      <c r="AY45" s="73">
        <f t="shared" si="10"/>
        <v>0</v>
      </c>
      <c r="AZ45" s="68"/>
      <c r="BA45" s="68"/>
      <c r="BB45" s="68"/>
      <c r="BC45" s="68"/>
      <c r="BD45" s="68"/>
      <c r="BE45" s="68"/>
      <c r="BF45" s="68"/>
      <c r="BG45" s="68"/>
      <c r="BH45" s="68"/>
      <c r="BI45" s="66"/>
      <c r="BJ45" s="66"/>
      <c r="BK45" s="66"/>
    </row>
    <row r="46" spans="1:63" x14ac:dyDescent="0.25">
      <c r="A46" s="66" t="s">
        <v>159</v>
      </c>
      <c r="B46" s="66"/>
      <c r="C46" s="66"/>
      <c r="D46" s="66"/>
      <c r="E46" s="102"/>
      <c r="F46" s="66"/>
      <c r="G46" s="66"/>
      <c r="H46" s="66"/>
      <c r="I46" s="102"/>
      <c r="J46" s="66"/>
      <c r="K46" s="66"/>
      <c r="L46" s="66"/>
      <c r="M46" s="102"/>
      <c r="N46" s="66"/>
      <c r="O46" s="66"/>
      <c r="P46" s="66"/>
      <c r="Q46" s="102"/>
      <c r="R46" s="94">
        <f t="shared" si="7"/>
        <v>0</v>
      </c>
      <c r="S46" s="73">
        <f t="shared" si="9"/>
        <v>0</v>
      </c>
      <c r="T46" s="93"/>
      <c r="U46" s="93"/>
      <c r="V46" s="93"/>
      <c r="W46" s="93"/>
      <c r="X46" s="93"/>
      <c r="Y46" s="68"/>
      <c r="Z46" s="68"/>
      <c r="AA46" s="68"/>
      <c r="AB46" s="68"/>
      <c r="AC46" s="68"/>
      <c r="AD46" s="68"/>
      <c r="AE46" s="68"/>
      <c r="AG46" s="66" t="s">
        <v>159</v>
      </c>
      <c r="AH46" s="66"/>
      <c r="AI46" s="66"/>
      <c r="AJ46" s="66"/>
      <c r="AK46" s="102"/>
      <c r="AL46" s="66"/>
      <c r="AM46" s="66"/>
      <c r="AN46" s="66"/>
      <c r="AO46" s="102"/>
      <c r="AP46" s="66"/>
      <c r="AQ46" s="66"/>
      <c r="AR46" s="66"/>
      <c r="AS46" s="102"/>
      <c r="AT46" s="66"/>
      <c r="AU46" s="66"/>
      <c r="AV46" s="66"/>
      <c r="AW46" s="102"/>
      <c r="AX46" s="94">
        <f t="shared" si="8"/>
        <v>0</v>
      </c>
      <c r="AY46" s="73">
        <f t="shared" si="10"/>
        <v>0</v>
      </c>
      <c r="AZ46" s="68"/>
      <c r="BA46" s="68"/>
      <c r="BB46" s="68"/>
      <c r="BC46" s="68"/>
      <c r="BD46" s="68"/>
      <c r="BE46" s="68"/>
      <c r="BF46" s="68"/>
      <c r="BG46" s="68"/>
      <c r="BH46" s="68"/>
      <c r="BI46" s="66"/>
      <c r="BJ46" s="66"/>
      <c r="BK46" s="66"/>
    </row>
    <row r="47" spans="1:63" x14ac:dyDescent="0.25">
      <c r="A47" s="66" t="s">
        <v>160</v>
      </c>
      <c r="B47" s="66"/>
      <c r="C47" s="66"/>
      <c r="D47" s="66"/>
      <c r="E47" s="102"/>
      <c r="F47" s="66"/>
      <c r="G47" s="66"/>
      <c r="H47" s="66"/>
      <c r="I47" s="102"/>
      <c r="J47" s="66"/>
      <c r="K47" s="66"/>
      <c r="L47" s="66"/>
      <c r="M47" s="102"/>
      <c r="N47" s="66"/>
      <c r="O47" s="66"/>
      <c r="P47" s="66"/>
      <c r="Q47" s="102"/>
      <c r="R47" s="94">
        <f t="shared" si="7"/>
        <v>0</v>
      </c>
      <c r="S47" s="73">
        <f t="shared" si="9"/>
        <v>0</v>
      </c>
      <c r="T47" s="93"/>
      <c r="U47" s="93"/>
      <c r="V47" s="93"/>
      <c r="W47" s="93"/>
      <c r="X47" s="93"/>
      <c r="Y47" s="68"/>
      <c r="Z47" s="68"/>
      <c r="AA47" s="68"/>
      <c r="AB47" s="68"/>
      <c r="AC47" s="68"/>
      <c r="AD47" s="68"/>
      <c r="AE47" s="68"/>
      <c r="AG47" s="66" t="s">
        <v>160</v>
      </c>
      <c r="AH47" s="66"/>
      <c r="AI47" s="66"/>
      <c r="AJ47" s="66"/>
      <c r="AK47" s="102"/>
      <c r="AL47" s="66"/>
      <c r="AM47" s="66"/>
      <c r="AN47" s="66"/>
      <c r="AO47" s="102"/>
      <c r="AP47" s="66"/>
      <c r="AQ47" s="66"/>
      <c r="AR47" s="66"/>
      <c r="AS47" s="102"/>
      <c r="AT47" s="66"/>
      <c r="AU47" s="66"/>
      <c r="AV47" s="66"/>
      <c r="AW47" s="102"/>
      <c r="AX47" s="94">
        <f t="shared" si="8"/>
        <v>0</v>
      </c>
      <c r="AY47" s="73">
        <f t="shared" si="10"/>
        <v>0</v>
      </c>
      <c r="AZ47" s="68"/>
      <c r="BA47" s="68"/>
      <c r="BB47" s="68"/>
      <c r="BC47" s="68"/>
      <c r="BD47" s="68"/>
      <c r="BE47" s="68"/>
      <c r="BF47" s="68"/>
      <c r="BG47" s="68"/>
      <c r="BH47" s="68"/>
      <c r="BI47" s="66"/>
      <c r="BJ47" s="66"/>
      <c r="BK47" s="66"/>
    </row>
    <row r="48" spans="1:63" x14ac:dyDescent="0.25">
      <c r="A48" s="66" t="s">
        <v>161</v>
      </c>
      <c r="B48" s="66"/>
      <c r="C48" s="66"/>
      <c r="D48" s="66"/>
      <c r="E48" s="102"/>
      <c r="F48" s="66"/>
      <c r="G48" s="66"/>
      <c r="H48" s="66"/>
      <c r="I48" s="102"/>
      <c r="J48" s="66"/>
      <c r="K48" s="66"/>
      <c r="L48" s="66"/>
      <c r="M48" s="102"/>
      <c r="N48" s="66"/>
      <c r="O48" s="66"/>
      <c r="P48" s="66"/>
      <c r="Q48" s="102"/>
      <c r="R48" s="94">
        <f t="shared" si="7"/>
        <v>0</v>
      </c>
      <c r="S48" s="73">
        <f t="shared" si="9"/>
        <v>0</v>
      </c>
      <c r="T48" s="93"/>
      <c r="U48" s="93"/>
      <c r="V48" s="93"/>
      <c r="W48" s="93"/>
      <c r="X48" s="93"/>
      <c r="Y48" s="68"/>
      <c r="Z48" s="68"/>
      <c r="AA48" s="68"/>
      <c r="AB48" s="68"/>
      <c r="AC48" s="68"/>
      <c r="AD48" s="68"/>
      <c r="AE48" s="68"/>
      <c r="AG48" s="66" t="s">
        <v>161</v>
      </c>
      <c r="AH48" s="66"/>
      <c r="AI48" s="66"/>
      <c r="AJ48" s="66"/>
      <c r="AK48" s="102"/>
      <c r="AL48" s="66"/>
      <c r="AM48" s="66"/>
      <c r="AN48" s="66"/>
      <c r="AO48" s="102"/>
      <c r="AP48" s="66"/>
      <c r="AQ48" s="66"/>
      <c r="AR48" s="66"/>
      <c r="AS48" s="102"/>
      <c r="AT48" s="66"/>
      <c r="AU48" s="66"/>
      <c r="AV48" s="66"/>
      <c r="AW48" s="102"/>
      <c r="AX48" s="94">
        <f t="shared" si="8"/>
        <v>0</v>
      </c>
      <c r="AY48" s="73">
        <f t="shared" si="10"/>
        <v>0</v>
      </c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</row>
    <row r="49" spans="1:63" x14ac:dyDescent="0.25">
      <c r="A49" s="66" t="s">
        <v>162</v>
      </c>
      <c r="B49" s="66"/>
      <c r="C49" s="66"/>
      <c r="D49" s="66"/>
      <c r="E49" s="102"/>
      <c r="F49" s="66"/>
      <c r="G49" s="66"/>
      <c r="H49" s="66"/>
      <c r="I49" s="102"/>
      <c r="J49" s="66"/>
      <c r="K49" s="66"/>
      <c r="L49" s="66"/>
      <c r="M49" s="102"/>
      <c r="N49" s="66"/>
      <c r="O49" s="66"/>
      <c r="P49" s="66"/>
      <c r="Q49" s="102"/>
      <c r="R49" s="94">
        <f t="shared" si="7"/>
        <v>0</v>
      </c>
      <c r="S49" s="73">
        <f t="shared" si="9"/>
        <v>0</v>
      </c>
      <c r="T49" s="93"/>
      <c r="U49" s="93"/>
      <c r="V49" s="93"/>
      <c r="W49" s="93"/>
      <c r="X49" s="93"/>
      <c r="Y49" s="68"/>
      <c r="Z49" s="68"/>
      <c r="AA49" s="68"/>
      <c r="AB49" s="68"/>
      <c r="AC49" s="68"/>
      <c r="AD49" s="68"/>
      <c r="AE49" s="68"/>
      <c r="AG49" s="66" t="s">
        <v>162</v>
      </c>
      <c r="AH49" s="66"/>
      <c r="AI49" s="66"/>
      <c r="AJ49" s="66"/>
      <c r="AK49" s="102"/>
      <c r="AL49" s="66"/>
      <c r="AM49" s="66"/>
      <c r="AN49" s="66"/>
      <c r="AO49" s="102"/>
      <c r="AP49" s="66"/>
      <c r="AQ49" s="66"/>
      <c r="AR49" s="66"/>
      <c r="AS49" s="102"/>
      <c r="AT49" s="66"/>
      <c r="AU49" s="66"/>
      <c r="AV49" s="66"/>
      <c r="AW49" s="102"/>
      <c r="AX49" s="94">
        <f t="shared" si="8"/>
        <v>0</v>
      </c>
      <c r="AY49" s="73">
        <f t="shared" si="10"/>
        <v>0</v>
      </c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</row>
    <row r="50" spans="1:63" x14ac:dyDescent="0.25">
      <c r="A50" s="66" t="s">
        <v>163</v>
      </c>
      <c r="B50" s="66"/>
      <c r="C50" s="66"/>
      <c r="D50" s="66"/>
      <c r="E50" s="102"/>
      <c r="F50" s="66"/>
      <c r="G50" s="66"/>
      <c r="H50" s="66"/>
      <c r="I50" s="102"/>
      <c r="J50" s="66"/>
      <c r="K50" s="66"/>
      <c r="L50" s="66"/>
      <c r="M50" s="102"/>
      <c r="N50" s="66"/>
      <c r="O50" s="66"/>
      <c r="P50" s="66"/>
      <c r="Q50" s="102"/>
      <c r="R50" s="94">
        <f t="shared" si="7"/>
        <v>0</v>
      </c>
      <c r="S50" s="73">
        <f t="shared" si="9"/>
        <v>0</v>
      </c>
      <c r="T50" s="93"/>
      <c r="U50" s="93"/>
      <c r="V50" s="93"/>
      <c r="W50" s="93"/>
      <c r="X50" s="93"/>
      <c r="Y50" s="68"/>
      <c r="Z50" s="68"/>
      <c r="AA50" s="68"/>
      <c r="AB50" s="68"/>
      <c r="AC50" s="68"/>
      <c r="AD50" s="68"/>
      <c r="AE50" s="68"/>
      <c r="AG50" s="66" t="s">
        <v>163</v>
      </c>
      <c r="AH50" s="66"/>
      <c r="AI50" s="66"/>
      <c r="AJ50" s="66"/>
      <c r="AK50" s="102"/>
      <c r="AL50" s="66"/>
      <c r="AM50" s="66"/>
      <c r="AN50" s="66"/>
      <c r="AO50" s="102"/>
      <c r="AP50" s="66"/>
      <c r="AQ50" s="66"/>
      <c r="AR50" s="66"/>
      <c r="AS50" s="102"/>
      <c r="AT50" s="66"/>
      <c r="AU50" s="66"/>
      <c r="AV50" s="66"/>
      <c r="AW50" s="102"/>
      <c r="AX50" s="94">
        <f t="shared" si="8"/>
        <v>0</v>
      </c>
      <c r="AY50" s="73">
        <f t="shared" si="10"/>
        <v>0</v>
      </c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</row>
    <row r="51" spans="1:63" x14ac:dyDescent="0.25">
      <c r="A51" s="66" t="s">
        <v>164</v>
      </c>
      <c r="B51" s="66"/>
      <c r="C51" s="66"/>
      <c r="D51" s="66"/>
      <c r="E51" s="102"/>
      <c r="F51" s="66"/>
      <c r="G51" s="66"/>
      <c r="H51" s="66"/>
      <c r="I51" s="102"/>
      <c r="J51" s="66"/>
      <c r="K51" s="66"/>
      <c r="L51" s="66"/>
      <c r="M51" s="102"/>
      <c r="N51" s="66"/>
      <c r="O51" s="66"/>
      <c r="P51" s="66"/>
      <c r="Q51" s="102"/>
      <c r="R51" s="94">
        <f t="shared" si="7"/>
        <v>0</v>
      </c>
      <c r="S51" s="73">
        <f t="shared" si="9"/>
        <v>0</v>
      </c>
      <c r="T51" s="93"/>
      <c r="U51" s="93"/>
      <c r="V51" s="93"/>
      <c r="W51" s="93"/>
      <c r="X51" s="93"/>
      <c r="Y51" s="68"/>
      <c r="Z51" s="68"/>
      <c r="AA51" s="68"/>
      <c r="AB51" s="68"/>
      <c r="AC51" s="68"/>
      <c r="AD51" s="68"/>
      <c r="AE51" s="68"/>
      <c r="AG51" s="66" t="s">
        <v>164</v>
      </c>
      <c r="AH51" s="66"/>
      <c r="AI51" s="66"/>
      <c r="AJ51" s="66"/>
      <c r="AK51" s="102"/>
      <c r="AL51" s="66"/>
      <c r="AM51" s="66"/>
      <c r="AN51" s="66"/>
      <c r="AO51" s="102"/>
      <c r="AP51" s="66"/>
      <c r="AQ51" s="66"/>
      <c r="AR51" s="66"/>
      <c r="AS51" s="102"/>
      <c r="AT51" s="66"/>
      <c r="AU51" s="66"/>
      <c r="AV51" s="66"/>
      <c r="AW51" s="102"/>
      <c r="AX51" s="94">
        <f t="shared" si="8"/>
        <v>0</v>
      </c>
      <c r="AY51" s="73">
        <f t="shared" si="10"/>
        <v>0</v>
      </c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</row>
    <row r="52" spans="1:63" x14ac:dyDescent="0.25">
      <c r="A52" s="66" t="s">
        <v>165</v>
      </c>
      <c r="B52" s="66"/>
      <c r="C52" s="66"/>
      <c r="D52" s="66"/>
      <c r="E52" s="102"/>
      <c r="F52" s="66"/>
      <c r="G52" s="66"/>
      <c r="H52" s="66"/>
      <c r="I52" s="102"/>
      <c r="J52" s="66"/>
      <c r="K52" s="66"/>
      <c r="L52" s="66"/>
      <c r="M52" s="102"/>
      <c r="N52" s="66"/>
      <c r="O52" s="66"/>
      <c r="P52" s="66"/>
      <c r="Q52" s="102"/>
      <c r="R52" s="94">
        <f t="shared" si="7"/>
        <v>0</v>
      </c>
      <c r="S52" s="73">
        <f t="shared" si="9"/>
        <v>0</v>
      </c>
      <c r="T52" s="93"/>
      <c r="U52" s="93"/>
      <c r="V52" s="93"/>
      <c r="W52" s="93"/>
      <c r="X52" s="93"/>
      <c r="Y52" s="68"/>
      <c r="Z52" s="68"/>
      <c r="AA52" s="68"/>
      <c r="AB52" s="68"/>
      <c r="AC52" s="68"/>
      <c r="AD52" s="68"/>
      <c r="AE52" s="68"/>
      <c r="AG52" s="66" t="s">
        <v>165</v>
      </c>
      <c r="AH52" s="66"/>
      <c r="AI52" s="66"/>
      <c r="AJ52" s="66"/>
      <c r="AK52" s="102"/>
      <c r="AL52" s="66"/>
      <c r="AM52" s="66"/>
      <c r="AN52" s="66"/>
      <c r="AO52" s="102"/>
      <c r="AP52" s="66"/>
      <c r="AQ52" s="66"/>
      <c r="AR52" s="66"/>
      <c r="AS52" s="102"/>
      <c r="AT52" s="66"/>
      <c r="AU52" s="66"/>
      <c r="AV52" s="66"/>
      <c r="AW52" s="102"/>
      <c r="AX52" s="94">
        <f t="shared" si="8"/>
        <v>0</v>
      </c>
      <c r="AY52" s="73">
        <f t="shared" si="10"/>
        <v>0</v>
      </c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</row>
    <row r="53" spans="1:63" x14ac:dyDescent="0.25">
      <c r="A53" s="66" t="s">
        <v>166</v>
      </c>
      <c r="B53" s="66"/>
      <c r="C53" s="66"/>
      <c r="D53" s="66"/>
      <c r="E53" s="102"/>
      <c r="F53" s="66"/>
      <c r="G53" s="66"/>
      <c r="H53" s="66"/>
      <c r="I53" s="102"/>
      <c r="J53" s="66"/>
      <c r="K53" s="66"/>
      <c r="L53" s="66"/>
      <c r="M53" s="102"/>
      <c r="N53" s="66"/>
      <c r="O53" s="66"/>
      <c r="P53" s="66"/>
      <c r="Q53" s="102"/>
      <c r="R53" s="94">
        <f t="shared" si="7"/>
        <v>0</v>
      </c>
      <c r="S53" s="73">
        <f t="shared" si="9"/>
        <v>0</v>
      </c>
      <c r="T53" s="93"/>
      <c r="U53" s="93"/>
      <c r="V53" s="93"/>
      <c r="W53" s="93"/>
      <c r="X53" s="93"/>
      <c r="Y53" s="68"/>
      <c r="Z53" s="68"/>
      <c r="AA53" s="68"/>
      <c r="AB53" s="68"/>
      <c r="AC53" s="68"/>
      <c r="AD53" s="68"/>
      <c r="AE53" s="68"/>
      <c r="AG53" s="66" t="s">
        <v>166</v>
      </c>
      <c r="AH53" s="66"/>
      <c r="AI53" s="66"/>
      <c r="AJ53" s="66"/>
      <c r="AK53" s="102"/>
      <c r="AL53" s="66"/>
      <c r="AM53" s="66"/>
      <c r="AN53" s="66"/>
      <c r="AO53" s="102"/>
      <c r="AP53" s="66"/>
      <c r="AQ53" s="66"/>
      <c r="AR53" s="66"/>
      <c r="AS53" s="102"/>
      <c r="AT53" s="66"/>
      <c r="AU53" s="66"/>
      <c r="AV53" s="66"/>
      <c r="AW53" s="102"/>
      <c r="AX53" s="94">
        <f t="shared" si="8"/>
        <v>0</v>
      </c>
      <c r="AY53" s="73">
        <f t="shared" si="10"/>
        <v>0</v>
      </c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</row>
    <row r="54" spans="1:63" x14ac:dyDescent="0.25">
      <c r="A54" s="66" t="s">
        <v>167</v>
      </c>
      <c r="B54" s="66"/>
      <c r="C54" s="66"/>
      <c r="D54" s="66"/>
      <c r="E54" s="102"/>
      <c r="F54" s="66"/>
      <c r="G54" s="66"/>
      <c r="H54" s="66"/>
      <c r="I54" s="102"/>
      <c r="J54" s="66"/>
      <c r="K54" s="66"/>
      <c r="L54" s="66"/>
      <c r="M54" s="102"/>
      <c r="N54" s="66"/>
      <c r="O54" s="66"/>
      <c r="P54" s="66"/>
      <c r="Q54" s="102"/>
      <c r="R54" s="94">
        <f t="shared" si="7"/>
        <v>0</v>
      </c>
      <c r="S54" s="73">
        <f t="shared" si="9"/>
        <v>0</v>
      </c>
      <c r="T54" s="93"/>
      <c r="U54" s="93"/>
      <c r="V54" s="93"/>
      <c r="W54" s="93"/>
      <c r="X54" s="93"/>
      <c r="Y54" s="68"/>
      <c r="Z54" s="68"/>
      <c r="AA54" s="68"/>
      <c r="AB54" s="68"/>
      <c r="AC54" s="68"/>
      <c r="AD54" s="68"/>
      <c r="AE54" s="68"/>
      <c r="AG54" s="66" t="s">
        <v>167</v>
      </c>
      <c r="AH54" s="66"/>
      <c r="AI54" s="66"/>
      <c r="AJ54" s="66"/>
      <c r="AK54" s="102"/>
      <c r="AL54" s="66"/>
      <c r="AM54" s="66"/>
      <c r="AN54" s="66"/>
      <c r="AO54" s="102"/>
      <c r="AP54" s="66"/>
      <c r="AQ54" s="66"/>
      <c r="AR54" s="66"/>
      <c r="AS54" s="102"/>
      <c r="AT54" s="66"/>
      <c r="AU54" s="66"/>
      <c r="AV54" s="66"/>
      <c r="AW54" s="102"/>
      <c r="AX54" s="94">
        <f t="shared" si="8"/>
        <v>0</v>
      </c>
      <c r="AY54" s="73">
        <f t="shared" si="10"/>
        <v>0</v>
      </c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</row>
    <row r="55" spans="1:63" x14ac:dyDescent="0.25">
      <c r="A55" s="66" t="s">
        <v>168</v>
      </c>
      <c r="B55" s="66"/>
      <c r="C55" s="66"/>
      <c r="D55" s="66"/>
      <c r="E55" s="102"/>
      <c r="F55" s="66"/>
      <c r="G55" s="66"/>
      <c r="H55" s="66"/>
      <c r="I55" s="102"/>
      <c r="J55" s="66"/>
      <c r="K55" s="66"/>
      <c r="L55" s="66"/>
      <c r="M55" s="102"/>
      <c r="N55" s="66"/>
      <c r="O55" s="66"/>
      <c r="P55" s="66"/>
      <c r="Q55" s="102"/>
      <c r="R55" s="94">
        <f t="shared" si="7"/>
        <v>0</v>
      </c>
      <c r="S55" s="73">
        <f t="shared" si="9"/>
        <v>0</v>
      </c>
      <c r="T55" s="93"/>
      <c r="U55" s="93"/>
      <c r="V55" s="93"/>
      <c r="W55" s="93"/>
      <c r="X55" s="93"/>
      <c r="Y55" s="68"/>
      <c r="Z55" s="68"/>
      <c r="AA55" s="68"/>
      <c r="AB55" s="68"/>
      <c r="AC55" s="68"/>
      <c r="AD55" s="68"/>
      <c r="AE55" s="68"/>
      <c r="AG55" s="66" t="s">
        <v>168</v>
      </c>
      <c r="AH55" s="66"/>
      <c r="AI55" s="66"/>
      <c r="AJ55" s="66"/>
      <c r="AK55" s="102"/>
      <c r="AL55" s="66"/>
      <c r="AM55" s="66"/>
      <c r="AN55" s="66"/>
      <c r="AO55" s="102"/>
      <c r="AP55" s="66"/>
      <c r="AQ55" s="66"/>
      <c r="AR55" s="66"/>
      <c r="AS55" s="102"/>
      <c r="AT55" s="66"/>
      <c r="AU55" s="66"/>
      <c r="AV55" s="66"/>
      <c r="AW55" s="102"/>
      <c r="AX55" s="94">
        <f t="shared" si="8"/>
        <v>0</v>
      </c>
      <c r="AY55" s="73">
        <f t="shared" si="10"/>
        <v>0</v>
      </c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</row>
    <row r="56" spans="1:63" x14ac:dyDescent="0.25">
      <c r="A56" s="66" t="s">
        <v>169</v>
      </c>
      <c r="B56" s="66"/>
      <c r="C56" s="66"/>
      <c r="D56" s="66"/>
      <c r="E56" s="102"/>
      <c r="F56" s="66"/>
      <c r="G56" s="66"/>
      <c r="H56" s="66"/>
      <c r="I56" s="102"/>
      <c r="J56" s="66"/>
      <c r="K56" s="66"/>
      <c r="L56" s="66"/>
      <c r="M56" s="102"/>
      <c r="N56" s="66"/>
      <c r="O56" s="66"/>
      <c r="P56" s="66"/>
      <c r="Q56" s="102"/>
      <c r="R56" s="94">
        <f t="shared" si="7"/>
        <v>0</v>
      </c>
      <c r="S56" s="73">
        <f t="shared" si="9"/>
        <v>0</v>
      </c>
      <c r="T56" s="93"/>
      <c r="U56" s="93"/>
      <c r="V56" s="93"/>
      <c r="W56" s="93"/>
      <c r="X56" s="93"/>
      <c r="Y56" s="68"/>
      <c r="Z56" s="68"/>
      <c r="AA56" s="68"/>
      <c r="AB56" s="68"/>
      <c r="AC56" s="68"/>
      <c r="AD56" s="68"/>
      <c r="AE56" s="68"/>
      <c r="AG56" s="66" t="s">
        <v>169</v>
      </c>
      <c r="AH56" s="66"/>
      <c r="AI56" s="66"/>
      <c r="AJ56" s="66"/>
      <c r="AK56" s="102"/>
      <c r="AL56" s="66"/>
      <c r="AM56" s="66"/>
      <c r="AN56" s="66"/>
      <c r="AO56" s="102"/>
      <c r="AP56" s="66"/>
      <c r="AQ56" s="66"/>
      <c r="AR56" s="66"/>
      <c r="AS56" s="102"/>
      <c r="AT56" s="66"/>
      <c r="AU56" s="66"/>
      <c r="AV56" s="66"/>
      <c r="AW56" s="102"/>
      <c r="AX56" s="94">
        <f t="shared" si="8"/>
        <v>0</v>
      </c>
      <c r="AY56" s="73">
        <f t="shared" si="10"/>
        <v>0</v>
      </c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</row>
    <row r="57" spans="1:63" x14ac:dyDescent="0.25">
      <c r="A57" s="66" t="s">
        <v>170</v>
      </c>
      <c r="B57" s="66"/>
      <c r="C57" s="66"/>
      <c r="D57" s="66"/>
      <c r="E57" s="102"/>
      <c r="F57" s="66"/>
      <c r="G57" s="66"/>
      <c r="H57" s="66"/>
      <c r="I57" s="102"/>
      <c r="J57" s="66"/>
      <c r="K57" s="66"/>
      <c r="L57" s="66"/>
      <c r="M57" s="102"/>
      <c r="N57" s="66"/>
      <c r="O57" s="66"/>
      <c r="P57" s="66"/>
      <c r="Q57" s="102"/>
      <c r="R57" s="94">
        <f t="shared" si="7"/>
        <v>0</v>
      </c>
      <c r="S57" s="73">
        <f t="shared" si="9"/>
        <v>0</v>
      </c>
      <c r="T57" s="93"/>
      <c r="U57" s="93"/>
      <c r="V57" s="93"/>
      <c r="W57" s="93"/>
      <c r="X57" s="93"/>
      <c r="Y57" s="68"/>
      <c r="Z57" s="68"/>
      <c r="AA57" s="68"/>
      <c r="AB57" s="68"/>
      <c r="AC57" s="68"/>
      <c r="AD57" s="68"/>
      <c r="AE57" s="68"/>
      <c r="AG57" s="66" t="s">
        <v>170</v>
      </c>
      <c r="AH57" s="66"/>
      <c r="AI57" s="66"/>
      <c r="AJ57" s="66"/>
      <c r="AK57" s="102"/>
      <c r="AL57" s="66"/>
      <c r="AM57" s="66"/>
      <c r="AN57" s="66"/>
      <c r="AO57" s="102"/>
      <c r="AP57" s="66"/>
      <c r="AQ57" s="66"/>
      <c r="AR57" s="66"/>
      <c r="AS57" s="102"/>
      <c r="AT57" s="66"/>
      <c r="AU57" s="66"/>
      <c r="AV57" s="66"/>
      <c r="AW57" s="102"/>
      <c r="AX57" s="94">
        <f t="shared" si="8"/>
        <v>0</v>
      </c>
      <c r="AY57" s="73">
        <f t="shared" si="10"/>
        <v>0</v>
      </c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</row>
    <row r="58" spans="1:63" x14ac:dyDescent="0.25">
      <c r="A58" s="70" t="s">
        <v>171</v>
      </c>
      <c r="B58" s="67">
        <f t="shared" ref="B58:Q58" si="11">SUM(B37:B57)</f>
        <v>0</v>
      </c>
      <c r="C58" s="67">
        <f t="shared" si="11"/>
        <v>0</v>
      </c>
      <c r="D58" s="67">
        <f t="shared" si="11"/>
        <v>0</v>
      </c>
      <c r="E58" s="103">
        <f t="shared" si="11"/>
        <v>0</v>
      </c>
      <c r="F58" s="67">
        <f t="shared" si="11"/>
        <v>0</v>
      </c>
      <c r="G58" s="67">
        <f t="shared" si="11"/>
        <v>0</v>
      </c>
      <c r="H58" s="67">
        <f t="shared" si="11"/>
        <v>0</v>
      </c>
      <c r="I58" s="103">
        <f t="shared" si="11"/>
        <v>0</v>
      </c>
      <c r="J58" s="67">
        <f t="shared" si="11"/>
        <v>0</v>
      </c>
      <c r="K58" s="67">
        <f t="shared" si="11"/>
        <v>0</v>
      </c>
      <c r="L58" s="67">
        <f t="shared" si="11"/>
        <v>0</v>
      </c>
      <c r="M58" s="103">
        <f t="shared" si="11"/>
        <v>0</v>
      </c>
      <c r="N58" s="67">
        <f t="shared" si="11"/>
        <v>0</v>
      </c>
      <c r="O58" s="67">
        <f t="shared" si="11"/>
        <v>0</v>
      </c>
      <c r="P58" s="67">
        <f t="shared" si="11"/>
        <v>0</v>
      </c>
      <c r="Q58" s="103">
        <f t="shared" si="11"/>
        <v>0</v>
      </c>
      <c r="R58" s="67">
        <f t="shared" ref="R58:AE58" si="12">SUM(R37:R57)</f>
        <v>0</v>
      </c>
      <c r="S58" s="73">
        <f t="shared" si="12"/>
        <v>0</v>
      </c>
      <c r="T58" s="67">
        <f t="shared" si="12"/>
        <v>0</v>
      </c>
      <c r="U58" s="67">
        <f t="shared" si="12"/>
        <v>0</v>
      </c>
      <c r="V58" s="67">
        <f t="shared" si="12"/>
        <v>0</v>
      </c>
      <c r="W58" s="67">
        <f t="shared" si="12"/>
        <v>0</v>
      </c>
      <c r="X58" s="67">
        <f t="shared" si="12"/>
        <v>0</v>
      </c>
      <c r="Y58" s="67">
        <f t="shared" si="12"/>
        <v>0</v>
      </c>
      <c r="Z58" s="67">
        <f t="shared" si="12"/>
        <v>0</v>
      </c>
      <c r="AA58" s="67">
        <f t="shared" si="12"/>
        <v>0</v>
      </c>
      <c r="AB58" s="67">
        <f t="shared" si="12"/>
        <v>0</v>
      </c>
      <c r="AC58" s="67">
        <f t="shared" si="12"/>
        <v>0</v>
      </c>
      <c r="AD58" s="67">
        <f t="shared" si="12"/>
        <v>0</v>
      </c>
      <c r="AE58" s="67">
        <f t="shared" si="12"/>
        <v>0</v>
      </c>
      <c r="AG58" s="70" t="s">
        <v>171</v>
      </c>
      <c r="AH58" s="67">
        <f t="shared" ref="AH58:AW58" si="13">SUM(AH37:AH57)</f>
        <v>0</v>
      </c>
      <c r="AI58" s="67">
        <f t="shared" si="13"/>
        <v>0</v>
      </c>
      <c r="AJ58" s="67">
        <f t="shared" si="13"/>
        <v>0</v>
      </c>
      <c r="AK58" s="103">
        <f t="shared" si="13"/>
        <v>0</v>
      </c>
      <c r="AL58" s="67">
        <f t="shared" si="13"/>
        <v>0</v>
      </c>
      <c r="AM58" s="67">
        <f t="shared" si="13"/>
        <v>0</v>
      </c>
      <c r="AN58" s="67">
        <f t="shared" si="13"/>
        <v>0</v>
      </c>
      <c r="AO58" s="103">
        <f t="shared" si="13"/>
        <v>0</v>
      </c>
      <c r="AP58" s="67">
        <f t="shared" si="13"/>
        <v>0</v>
      </c>
      <c r="AQ58" s="67">
        <f t="shared" si="13"/>
        <v>0</v>
      </c>
      <c r="AR58" s="67">
        <f t="shared" si="13"/>
        <v>0</v>
      </c>
      <c r="AS58" s="103">
        <f t="shared" si="13"/>
        <v>0</v>
      </c>
      <c r="AT58" s="67">
        <f t="shared" si="13"/>
        <v>0</v>
      </c>
      <c r="AU58" s="67">
        <f t="shared" si="13"/>
        <v>0</v>
      </c>
      <c r="AV58" s="67">
        <f t="shared" si="13"/>
        <v>0</v>
      </c>
      <c r="AW58" s="103">
        <f t="shared" si="13"/>
        <v>0</v>
      </c>
      <c r="AX58" s="95">
        <f t="shared" ref="AX58:BK58" si="14">SUM(AX37:AX57)</f>
        <v>0</v>
      </c>
      <c r="AY58" s="74">
        <f t="shared" si="14"/>
        <v>0</v>
      </c>
      <c r="AZ58" s="67">
        <f t="shared" si="14"/>
        <v>0</v>
      </c>
      <c r="BA58" s="67">
        <f t="shared" si="14"/>
        <v>0</v>
      </c>
      <c r="BB58" s="67">
        <f t="shared" si="14"/>
        <v>0</v>
      </c>
      <c r="BC58" s="67">
        <f t="shared" si="14"/>
        <v>0</v>
      </c>
      <c r="BD58" s="67">
        <f t="shared" si="14"/>
        <v>0</v>
      </c>
      <c r="BE58" s="67">
        <f t="shared" si="14"/>
        <v>0</v>
      </c>
      <c r="BF58" s="67">
        <f t="shared" si="14"/>
        <v>0</v>
      </c>
      <c r="BG58" s="67">
        <f t="shared" si="14"/>
        <v>0</v>
      </c>
      <c r="BH58" s="67">
        <f t="shared" si="14"/>
        <v>0</v>
      </c>
      <c r="BI58" s="67">
        <f t="shared" si="14"/>
        <v>0</v>
      </c>
      <c r="BJ58" s="67">
        <f t="shared" si="14"/>
        <v>0</v>
      </c>
      <c r="BK58" s="67">
        <f t="shared" si="14"/>
        <v>0</v>
      </c>
    </row>
  </sheetData>
  <mergeCells count="44">
    <mergeCell ref="AN35:AO35"/>
    <mergeCell ref="AR35:AS35"/>
    <mergeCell ref="AV35:AW35"/>
    <mergeCell ref="R35:S35"/>
    <mergeCell ref="T35:Y35"/>
    <mergeCell ref="Z35:AE35"/>
    <mergeCell ref="AG35:AG36"/>
    <mergeCell ref="AJ35:AK35"/>
    <mergeCell ref="A35:A36"/>
    <mergeCell ref="D35:E35"/>
    <mergeCell ref="H35:I35"/>
    <mergeCell ref="L35:M35"/>
    <mergeCell ref="P35:Q35"/>
    <mergeCell ref="BF35:BK35"/>
    <mergeCell ref="AR9:AS9"/>
    <mergeCell ref="AV9:AW9"/>
    <mergeCell ref="BF9:BK9"/>
    <mergeCell ref="AZ9:BE9"/>
    <mergeCell ref="AX35:AY35"/>
    <mergeCell ref="AZ35:BE35"/>
    <mergeCell ref="AX9:AY9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I4:BK4"/>
    <mergeCell ref="A4:BH4"/>
    <mergeCell ref="BI1:BK1"/>
    <mergeCell ref="BI2:BK2"/>
    <mergeCell ref="BI3:BK3"/>
    <mergeCell ref="A1:BH1"/>
    <mergeCell ref="A2:BH2"/>
    <mergeCell ref="A3:BH3"/>
  </mergeCells>
  <pageMargins left="0.7" right="0.7" top="0.75" bottom="0.75" header="0.3" footer="0.3"/>
  <pageSetup scale="1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baseColWidth="10" defaultColWidth="11.42578125" defaultRowHeight="15" x14ac:dyDescent="0.25"/>
  <cols>
    <col min="1" max="1" width="21" customWidth="1"/>
    <col min="2" max="4" width="20.5703125" customWidth="1"/>
    <col min="5" max="5" width="24.28515625" customWidth="1"/>
  </cols>
  <sheetData>
    <row r="1" spans="1:5" s="2" customFormat="1" ht="16.5" customHeight="1" x14ac:dyDescent="0.25">
      <c r="A1" s="357"/>
      <c r="B1" s="360" t="s">
        <v>0</v>
      </c>
      <c r="C1" s="360"/>
      <c r="D1" s="360"/>
      <c r="E1" s="130" t="s">
        <v>1</v>
      </c>
    </row>
    <row r="2" spans="1:5" s="2" customFormat="1" ht="20.25" customHeight="1" x14ac:dyDescent="0.25">
      <c r="A2" s="358"/>
      <c r="B2" s="361" t="s">
        <v>2</v>
      </c>
      <c r="C2" s="361"/>
      <c r="D2" s="361"/>
      <c r="E2" s="131" t="s">
        <v>335</v>
      </c>
    </row>
    <row r="3" spans="1:5" s="2" customFormat="1" ht="30" customHeight="1" x14ac:dyDescent="0.25">
      <c r="A3" s="358"/>
      <c r="B3" s="362" t="s">
        <v>3</v>
      </c>
      <c r="C3" s="362"/>
      <c r="D3" s="362"/>
      <c r="E3" s="131" t="s">
        <v>358</v>
      </c>
    </row>
    <row r="4" spans="1:5" s="2" customFormat="1" ht="16.5" customHeight="1" thickBot="1" x14ac:dyDescent="0.3">
      <c r="A4" s="359"/>
      <c r="B4" s="277"/>
      <c r="C4" s="277"/>
      <c r="D4" s="277"/>
      <c r="E4" s="132" t="s">
        <v>359</v>
      </c>
    </row>
    <row r="5" spans="1:5" s="2" customFormat="1" ht="9" customHeight="1" thickBot="1" x14ac:dyDescent="0.3">
      <c r="A5"/>
      <c r="B5"/>
      <c r="C5"/>
      <c r="D5"/>
      <c r="E5"/>
    </row>
    <row r="6" spans="1:5" ht="14.25" customHeight="1" x14ac:dyDescent="0.25">
      <c r="A6" s="349" t="s">
        <v>172</v>
      </c>
      <c r="B6" s="182"/>
      <c r="C6" s="182"/>
      <c r="D6" s="182"/>
      <c r="E6" s="350"/>
    </row>
    <row r="7" spans="1:5" ht="15.75" customHeight="1" thickBot="1" x14ac:dyDescent="0.3">
      <c r="A7" s="139" t="s">
        <v>173</v>
      </c>
      <c r="B7" s="140" t="s">
        <v>174</v>
      </c>
      <c r="C7" s="363" t="s">
        <v>175</v>
      </c>
      <c r="D7" s="363"/>
      <c r="E7" s="364"/>
    </row>
    <row r="8" spans="1:5" x14ac:dyDescent="0.25">
      <c r="A8" s="137"/>
      <c r="B8" s="138"/>
      <c r="C8" s="354"/>
      <c r="D8" s="355"/>
      <c r="E8" s="356"/>
    </row>
    <row r="9" spans="1:5" x14ac:dyDescent="0.25">
      <c r="A9" s="134"/>
      <c r="B9" s="133"/>
      <c r="C9" s="351"/>
      <c r="D9" s="352"/>
      <c r="E9" s="353"/>
    </row>
    <row r="10" spans="1:5" x14ac:dyDescent="0.25">
      <c r="A10" s="134"/>
      <c r="B10" s="133"/>
      <c r="C10" s="351"/>
      <c r="D10" s="352"/>
      <c r="E10" s="353"/>
    </row>
    <row r="11" spans="1:5" x14ac:dyDescent="0.25">
      <c r="A11" s="134"/>
      <c r="B11" s="133"/>
      <c r="C11" s="351"/>
      <c r="D11" s="352"/>
      <c r="E11" s="353"/>
    </row>
    <row r="12" spans="1:5" x14ac:dyDescent="0.25">
      <c r="A12" s="134"/>
      <c r="B12" s="133"/>
      <c r="C12" s="351"/>
      <c r="D12" s="352"/>
      <c r="E12" s="353"/>
    </row>
    <row r="13" spans="1:5" x14ac:dyDescent="0.25">
      <c r="A13" s="134"/>
      <c r="B13" s="133"/>
      <c r="C13" s="351"/>
      <c r="D13" s="352"/>
      <c r="E13" s="353"/>
    </row>
    <row r="14" spans="1:5" x14ac:dyDescent="0.25">
      <c r="A14" s="134"/>
      <c r="B14" s="133"/>
      <c r="C14" s="351"/>
      <c r="D14" s="352"/>
      <c r="E14" s="353"/>
    </row>
    <row r="15" spans="1:5" x14ac:dyDescent="0.25">
      <c r="A15" s="134"/>
      <c r="B15" s="133"/>
      <c r="C15" s="351"/>
      <c r="D15" s="352"/>
      <c r="E15" s="353"/>
    </row>
    <row r="16" spans="1:5" x14ac:dyDescent="0.25">
      <c r="A16" s="134"/>
      <c r="B16" s="133"/>
      <c r="C16" s="351"/>
      <c r="D16" s="352"/>
      <c r="E16" s="353"/>
    </row>
    <row r="17" spans="1:5" x14ac:dyDescent="0.25">
      <c r="A17" s="134"/>
      <c r="B17" s="133"/>
      <c r="C17" s="351"/>
      <c r="D17" s="352"/>
      <c r="E17" s="353"/>
    </row>
    <row r="18" spans="1:5" x14ac:dyDescent="0.25">
      <c r="A18" s="134"/>
      <c r="B18" s="133"/>
      <c r="C18" s="351"/>
      <c r="D18" s="352"/>
      <c r="E18" s="353"/>
    </row>
    <row r="19" spans="1:5" x14ac:dyDescent="0.25">
      <c r="A19" s="134"/>
      <c r="B19" s="133"/>
      <c r="C19" s="351"/>
      <c r="D19" s="352"/>
      <c r="E19" s="353"/>
    </row>
    <row r="20" spans="1:5" x14ac:dyDescent="0.25">
      <c r="A20" s="134"/>
      <c r="B20" s="133"/>
      <c r="C20" s="351"/>
      <c r="D20" s="352"/>
      <c r="E20" s="353"/>
    </row>
    <row r="21" spans="1:5" x14ac:dyDescent="0.25">
      <c r="A21" s="134"/>
      <c r="B21" s="133"/>
      <c r="C21" s="351"/>
      <c r="D21" s="352"/>
      <c r="E21" s="353"/>
    </row>
    <row r="22" spans="1:5" x14ac:dyDescent="0.25">
      <c r="A22" s="134"/>
      <c r="B22" s="133"/>
      <c r="C22" s="351"/>
      <c r="D22" s="352"/>
      <c r="E22" s="353"/>
    </row>
    <row r="23" spans="1:5" x14ac:dyDescent="0.25">
      <c r="A23" s="134"/>
      <c r="B23" s="133"/>
      <c r="C23" s="351"/>
      <c r="D23" s="352"/>
      <c r="E23" s="353"/>
    </row>
    <row r="24" spans="1:5" x14ac:dyDescent="0.25">
      <c r="A24" s="134"/>
      <c r="B24" s="133"/>
      <c r="C24" s="351"/>
      <c r="D24" s="352"/>
      <c r="E24" s="353"/>
    </row>
    <row r="25" spans="1:5" x14ac:dyDescent="0.25">
      <c r="A25" s="134"/>
      <c r="B25" s="133"/>
      <c r="C25" s="351"/>
      <c r="D25" s="352"/>
      <c r="E25" s="353"/>
    </row>
    <row r="26" spans="1:5" x14ac:dyDescent="0.25">
      <c r="A26" s="134"/>
      <c r="B26" s="133"/>
      <c r="C26" s="351"/>
      <c r="D26" s="352"/>
      <c r="E26" s="353"/>
    </row>
    <row r="27" spans="1:5" x14ac:dyDescent="0.25">
      <c r="A27" s="134"/>
      <c r="B27" s="133"/>
      <c r="C27" s="351"/>
      <c r="D27" s="352"/>
      <c r="E27" s="353"/>
    </row>
    <row r="28" spans="1:5" x14ac:dyDescent="0.25">
      <c r="A28" s="134"/>
      <c r="B28" s="133"/>
      <c r="C28" s="351"/>
      <c r="D28" s="352"/>
      <c r="E28" s="353"/>
    </row>
    <row r="29" spans="1:5" x14ac:dyDescent="0.25">
      <c r="A29" s="134"/>
      <c r="B29" s="133"/>
      <c r="C29" s="351"/>
      <c r="D29" s="352"/>
      <c r="E29" s="353"/>
    </row>
    <row r="30" spans="1:5" x14ac:dyDescent="0.25">
      <c r="A30" s="134"/>
      <c r="B30" s="133"/>
      <c r="C30" s="351"/>
      <c r="D30" s="352"/>
      <c r="E30" s="353"/>
    </row>
    <row r="31" spans="1:5" x14ac:dyDescent="0.25">
      <c r="A31" s="134"/>
      <c r="B31" s="133"/>
      <c r="C31" s="351"/>
      <c r="D31" s="352"/>
      <c r="E31" s="353"/>
    </row>
    <row r="32" spans="1:5" x14ac:dyDescent="0.25">
      <c r="A32" s="134"/>
      <c r="B32" s="133"/>
      <c r="C32" s="351"/>
      <c r="D32" s="352"/>
      <c r="E32" s="353"/>
    </row>
    <row r="33" spans="1:5" x14ac:dyDescent="0.25">
      <c r="A33" s="134"/>
      <c r="B33" s="133"/>
      <c r="C33" s="351"/>
      <c r="D33" s="352"/>
      <c r="E33" s="353"/>
    </row>
    <row r="34" spans="1:5" x14ac:dyDescent="0.25">
      <c r="A34" s="134"/>
      <c r="B34" s="133"/>
      <c r="C34" s="351"/>
      <c r="D34" s="352"/>
      <c r="E34" s="353"/>
    </row>
    <row r="35" spans="1:5" ht="15.75" thickBot="1" x14ac:dyDescent="0.3">
      <c r="A35" s="135"/>
      <c r="B35" s="136"/>
      <c r="C35" s="346"/>
      <c r="D35" s="347"/>
      <c r="E35" s="348"/>
    </row>
  </sheetData>
  <mergeCells count="34">
    <mergeCell ref="A1:A4"/>
    <mergeCell ref="B1:D1"/>
    <mergeCell ref="B2:D2"/>
    <mergeCell ref="B3:D4"/>
    <mergeCell ref="C7:E7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baseColWidth="10" defaultColWidth="11.42578125" defaultRowHeight="15" x14ac:dyDescent="0.25"/>
  <cols>
    <col min="1" max="1" width="44.140625" style="33" customWidth="1"/>
    <col min="2" max="2" width="61.85546875" style="33" customWidth="1"/>
    <col min="3" max="3" width="61.140625" style="33" customWidth="1"/>
    <col min="4" max="4" width="81" style="33" customWidth="1"/>
    <col min="5" max="5" width="32.85546875" style="62" customWidth="1"/>
    <col min="6" max="6" width="19" style="33" customWidth="1"/>
    <col min="7" max="7" width="29.42578125" style="33" customWidth="1"/>
    <col min="8" max="8" width="36.28515625" style="33" customWidth="1"/>
    <col min="9" max="9" width="40" style="33" customWidth="1"/>
    <col min="10" max="16384" width="11.42578125" style="33"/>
  </cols>
  <sheetData>
    <row r="1" spans="1:9" s="50" customFormat="1" x14ac:dyDescent="0.25">
      <c r="A1" s="49" t="s">
        <v>176</v>
      </c>
      <c r="B1" s="49" t="s">
        <v>177</v>
      </c>
      <c r="C1" s="49" t="s">
        <v>178</v>
      </c>
      <c r="D1" s="49" t="s">
        <v>179</v>
      </c>
      <c r="E1" s="49" t="s">
        <v>180</v>
      </c>
      <c r="F1" s="49" t="s">
        <v>181</v>
      </c>
      <c r="G1" s="49" t="s">
        <v>182</v>
      </c>
      <c r="H1" s="49" t="s">
        <v>134</v>
      </c>
      <c r="I1" s="49" t="s">
        <v>183</v>
      </c>
    </row>
    <row r="2" spans="1:9" s="50" customFormat="1" x14ac:dyDescent="0.25">
      <c r="A2" s="51" t="s">
        <v>184</v>
      </c>
      <c r="B2" s="42" t="s">
        <v>185</v>
      </c>
      <c r="C2" s="51" t="s">
        <v>186</v>
      </c>
      <c r="D2" s="52" t="s">
        <v>187</v>
      </c>
      <c r="E2" s="44" t="s">
        <v>188</v>
      </c>
      <c r="F2" s="53" t="s">
        <v>189</v>
      </c>
      <c r="G2" s="54" t="s">
        <v>190</v>
      </c>
      <c r="H2" s="54" t="s">
        <v>191</v>
      </c>
      <c r="I2" s="53" t="s">
        <v>192</v>
      </c>
    </row>
    <row r="3" spans="1:9" x14ac:dyDescent="0.25">
      <c r="A3" s="51" t="s">
        <v>193</v>
      </c>
      <c r="B3" s="42" t="s">
        <v>194</v>
      </c>
      <c r="C3" s="51" t="s">
        <v>195</v>
      </c>
      <c r="D3" s="55" t="s">
        <v>196</v>
      </c>
      <c r="E3" s="44" t="s">
        <v>197</v>
      </c>
      <c r="F3" s="53" t="s">
        <v>198</v>
      </c>
      <c r="G3" s="54" t="s">
        <v>199</v>
      </c>
      <c r="H3" s="54" t="s">
        <v>143</v>
      </c>
      <c r="I3" s="53" t="s">
        <v>200</v>
      </c>
    </row>
    <row r="4" spans="1:9" x14ac:dyDescent="0.25">
      <c r="A4" s="51" t="s">
        <v>201</v>
      </c>
      <c r="B4" s="42" t="s">
        <v>202</v>
      </c>
      <c r="C4" s="51" t="s">
        <v>203</v>
      </c>
      <c r="D4" s="55" t="s">
        <v>204</v>
      </c>
      <c r="E4" s="44" t="s">
        <v>205</v>
      </c>
      <c r="F4" s="53" t="s">
        <v>206</v>
      </c>
      <c r="G4" s="54" t="s">
        <v>207</v>
      </c>
      <c r="H4" s="54" t="s">
        <v>138</v>
      </c>
      <c r="I4" s="53" t="s">
        <v>208</v>
      </c>
    </row>
    <row r="5" spans="1:9" x14ac:dyDescent="0.25">
      <c r="A5" s="51" t="s">
        <v>209</v>
      </c>
      <c r="B5" s="42" t="s">
        <v>210</v>
      </c>
      <c r="C5" s="51" t="s">
        <v>211</v>
      </c>
      <c r="D5" s="55" t="s">
        <v>212</v>
      </c>
      <c r="E5" s="44" t="s">
        <v>213</v>
      </c>
      <c r="F5" s="53" t="s">
        <v>214</v>
      </c>
      <c r="G5" s="54" t="s">
        <v>215</v>
      </c>
      <c r="H5" s="54" t="s">
        <v>139</v>
      </c>
      <c r="I5" s="53" t="s">
        <v>216</v>
      </c>
    </row>
    <row r="6" spans="1:9" ht="30" x14ac:dyDescent="0.25">
      <c r="A6" s="51" t="s">
        <v>217</v>
      </c>
      <c r="B6" s="42" t="s">
        <v>218</v>
      </c>
      <c r="C6" s="51" t="s">
        <v>219</v>
      </c>
      <c r="D6" s="55" t="s">
        <v>220</v>
      </c>
      <c r="E6" s="44" t="s">
        <v>221</v>
      </c>
      <c r="G6" s="54" t="s">
        <v>222</v>
      </c>
      <c r="H6" s="54" t="s">
        <v>140</v>
      </c>
      <c r="I6" s="53" t="s">
        <v>223</v>
      </c>
    </row>
    <row r="7" spans="1:9" ht="30" x14ac:dyDescent="0.25">
      <c r="B7" s="42" t="s">
        <v>224</v>
      </c>
      <c r="C7" s="51" t="s">
        <v>225</v>
      </c>
      <c r="D7" s="55" t="s">
        <v>226</v>
      </c>
      <c r="E7" s="53" t="s">
        <v>227</v>
      </c>
      <c r="G7" s="44" t="s">
        <v>149</v>
      </c>
      <c r="H7" s="54" t="s">
        <v>141</v>
      </c>
      <c r="I7" s="53" t="s">
        <v>228</v>
      </c>
    </row>
    <row r="8" spans="1:9" ht="30" x14ac:dyDescent="0.25">
      <c r="A8" s="56"/>
      <c r="B8" s="42" t="s">
        <v>229</v>
      </c>
      <c r="C8" s="51" t="s">
        <v>230</v>
      </c>
      <c r="D8" s="55" t="s">
        <v>231</v>
      </c>
      <c r="E8" s="53" t="s">
        <v>232</v>
      </c>
      <c r="I8" s="53" t="s">
        <v>233</v>
      </c>
    </row>
    <row r="9" spans="1:9" ht="32.1" customHeight="1" x14ac:dyDescent="0.25">
      <c r="A9" s="56"/>
      <c r="B9" s="42" t="s">
        <v>234</v>
      </c>
      <c r="C9" s="51" t="s">
        <v>235</v>
      </c>
      <c r="D9" s="55" t="s">
        <v>236</v>
      </c>
      <c r="E9" s="53" t="s">
        <v>237</v>
      </c>
      <c r="I9" s="53" t="s">
        <v>238</v>
      </c>
    </row>
    <row r="10" spans="1:9" x14ac:dyDescent="0.25">
      <c r="A10" s="56"/>
      <c r="B10" s="42" t="s">
        <v>239</v>
      </c>
      <c r="C10" s="51" t="s">
        <v>240</v>
      </c>
      <c r="D10" s="55" t="s">
        <v>241</v>
      </c>
      <c r="E10" s="53" t="s">
        <v>242</v>
      </c>
      <c r="I10" s="53" t="s">
        <v>243</v>
      </c>
    </row>
    <row r="11" spans="1:9" x14ac:dyDescent="0.25">
      <c r="A11" s="56"/>
      <c r="B11" s="42" t="s">
        <v>244</v>
      </c>
      <c r="C11" s="51" t="s">
        <v>245</v>
      </c>
      <c r="D11" s="55" t="s">
        <v>246</v>
      </c>
      <c r="E11" s="53" t="s">
        <v>247</v>
      </c>
      <c r="I11" s="53" t="s">
        <v>248</v>
      </c>
    </row>
    <row r="12" spans="1:9" ht="30" x14ac:dyDescent="0.25">
      <c r="A12" s="56"/>
      <c r="B12" s="42" t="s">
        <v>249</v>
      </c>
      <c r="C12" s="51" t="s">
        <v>250</v>
      </c>
      <c r="D12" s="55" t="s">
        <v>251</v>
      </c>
      <c r="E12" s="53" t="s">
        <v>252</v>
      </c>
      <c r="I12" s="53" t="s">
        <v>253</v>
      </c>
    </row>
    <row r="13" spans="1:9" x14ac:dyDescent="0.25">
      <c r="A13" s="56"/>
      <c r="B13" s="146" t="s">
        <v>254</v>
      </c>
      <c r="D13" s="55" t="s">
        <v>255</v>
      </c>
      <c r="E13" s="53" t="s">
        <v>256</v>
      </c>
      <c r="I13" s="53" t="s">
        <v>257</v>
      </c>
    </row>
    <row r="14" spans="1:9" x14ac:dyDescent="0.25">
      <c r="A14" s="56"/>
      <c r="B14" s="42" t="s">
        <v>258</v>
      </c>
      <c r="C14" s="56"/>
      <c r="D14" s="55" t="s">
        <v>259</v>
      </c>
      <c r="E14" s="53" t="s">
        <v>260</v>
      </c>
    </row>
    <row r="15" spans="1:9" x14ac:dyDescent="0.25">
      <c r="A15" s="56"/>
      <c r="B15" s="42" t="s">
        <v>261</v>
      </c>
      <c r="C15" s="56"/>
      <c r="D15" s="55" t="s">
        <v>262</v>
      </c>
      <c r="E15" s="53" t="s">
        <v>263</v>
      </c>
    </row>
    <row r="16" spans="1:9" x14ac:dyDescent="0.25">
      <c r="A16" s="56"/>
      <c r="B16" s="42" t="s">
        <v>264</v>
      </c>
      <c r="C16" s="56"/>
      <c r="D16" s="55" t="s">
        <v>265</v>
      </c>
      <c r="E16" s="57"/>
    </row>
    <row r="17" spans="1:5" x14ac:dyDescent="0.25">
      <c r="A17" s="56"/>
      <c r="B17" s="42" t="s">
        <v>266</v>
      </c>
      <c r="C17" s="56"/>
      <c r="D17" s="55" t="s">
        <v>267</v>
      </c>
      <c r="E17" s="57"/>
    </row>
    <row r="18" spans="1:5" x14ac:dyDescent="0.25">
      <c r="A18" s="56"/>
      <c r="B18" s="42" t="s">
        <v>268</v>
      </c>
      <c r="C18" s="56"/>
      <c r="D18" s="55" t="s">
        <v>269</v>
      </c>
      <c r="E18" s="57"/>
    </row>
    <row r="19" spans="1:5" x14ac:dyDescent="0.25">
      <c r="A19" s="56"/>
      <c r="B19" s="42" t="s">
        <v>270</v>
      </c>
      <c r="C19" s="56"/>
      <c r="D19" s="55" t="s">
        <v>271</v>
      </c>
      <c r="E19" s="57"/>
    </row>
    <row r="20" spans="1:5" x14ac:dyDescent="0.25">
      <c r="A20" s="56"/>
      <c r="B20" s="42" t="s">
        <v>272</v>
      </c>
      <c r="C20" s="56"/>
      <c r="D20" s="55" t="s">
        <v>273</v>
      </c>
      <c r="E20" s="57"/>
    </row>
    <row r="21" spans="1:5" x14ac:dyDescent="0.25">
      <c r="B21" s="42" t="s">
        <v>274</v>
      </c>
      <c r="D21" s="55" t="s">
        <v>275</v>
      </c>
      <c r="E21" s="57"/>
    </row>
    <row r="22" spans="1:5" x14ac:dyDescent="0.25">
      <c r="B22" s="42" t="s">
        <v>276</v>
      </c>
      <c r="D22" s="55" t="s">
        <v>277</v>
      </c>
      <c r="E22" s="57"/>
    </row>
    <row r="23" spans="1:5" x14ac:dyDescent="0.25">
      <c r="B23" s="42" t="s">
        <v>278</v>
      </c>
      <c r="D23" s="55" t="s">
        <v>279</v>
      </c>
      <c r="E23" s="57"/>
    </row>
    <row r="24" spans="1:5" x14ac:dyDescent="0.25">
      <c r="D24" s="58" t="s">
        <v>280</v>
      </c>
      <c r="E24" s="58" t="s">
        <v>281</v>
      </c>
    </row>
    <row r="25" spans="1:5" x14ac:dyDescent="0.25">
      <c r="D25" s="59" t="s">
        <v>282</v>
      </c>
      <c r="E25" s="53" t="s">
        <v>283</v>
      </c>
    </row>
    <row r="26" spans="1:5" x14ac:dyDescent="0.25">
      <c r="D26" s="59" t="s">
        <v>284</v>
      </c>
      <c r="E26" s="53" t="s">
        <v>285</v>
      </c>
    </row>
    <row r="27" spans="1:5" x14ac:dyDescent="0.25">
      <c r="D27" s="365" t="s">
        <v>286</v>
      </c>
      <c r="E27" s="53" t="s">
        <v>287</v>
      </c>
    </row>
    <row r="28" spans="1:5" x14ac:dyDescent="0.25">
      <c r="D28" s="366"/>
      <c r="E28" s="53" t="s">
        <v>288</v>
      </c>
    </row>
    <row r="29" spans="1:5" x14ac:dyDescent="0.25">
      <c r="D29" s="366"/>
      <c r="E29" s="53" t="s">
        <v>289</v>
      </c>
    </row>
    <row r="30" spans="1:5" x14ac:dyDescent="0.25">
      <c r="D30" s="367"/>
      <c r="E30" s="53" t="s">
        <v>290</v>
      </c>
    </row>
    <row r="31" spans="1:5" x14ac:dyDescent="0.25">
      <c r="D31" s="59" t="s">
        <v>291</v>
      </c>
      <c r="E31" s="53" t="s">
        <v>292</v>
      </c>
    </row>
    <row r="32" spans="1:5" x14ac:dyDescent="0.25">
      <c r="D32" s="59" t="s">
        <v>293</v>
      </c>
      <c r="E32" s="53" t="s">
        <v>294</v>
      </c>
    </row>
    <row r="33" spans="4:5" x14ac:dyDescent="0.25">
      <c r="D33" s="59" t="s">
        <v>295</v>
      </c>
      <c r="E33" s="53" t="s">
        <v>296</v>
      </c>
    </row>
    <row r="34" spans="4:5" x14ac:dyDescent="0.25">
      <c r="D34" s="59" t="s">
        <v>297</v>
      </c>
      <c r="E34" s="53" t="s">
        <v>298</v>
      </c>
    </row>
    <row r="35" spans="4:5" x14ac:dyDescent="0.25">
      <c r="D35" s="59" t="s">
        <v>299</v>
      </c>
      <c r="E35" s="53" t="s">
        <v>300</v>
      </c>
    </row>
    <row r="36" spans="4:5" x14ac:dyDescent="0.25">
      <c r="D36" s="59" t="s">
        <v>301</v>
      </c>
      <c r="E36" s="53" t="s">
        <v>302</v>
      </c>
    </row>
    <row r="37" spans="4:5" x14ac:dyDescent="0.25">
      <c r="D37" s="59" t="s">
        <v>303</v>
      </c>
      <c r="E37" s="53" t="s">
        <v>304</v>
      </c>
    </row>
    <row r="38" spans="4:5" x14ac:dyDescent="0.25">
      <c r="D38" s="59" t="s">
        <v>305</v>
      </c>
      <c r="E38" s="53" t="s">
        <v>306</v>
      </c>
    </row>
    <row r="39" spans="4:5" x14ac:dyDescent="0.25">
      <c r="D39" s="60" t="s">
        <v>307</v>
      </c>
      <c r="E39" s="53" t="s">
        <v>308</v>
      </c>
    </row>
    <row r="40" spans="4:5" x14ac:dyDescent="0.25">
      <c r="D40" s="60" t="s">
        <v>309</v>
      </c>
      <c r="E40" s="53" t="s">
        <v>310</v>
      </c>
    </row>
    <row r="41" spans="4:5" x14ac:dyDescent="0.25">
      <c r="D41" s="59" t="s">
        <v>311</v>
      </c>
      <c r="E41" s="53" t="s">
        <v>312</v>
      </c>
    </row>
    <row r="42" spans="4:5" x14ac:dyDescent="0.25">
      <c r="D42" s="59" t="s">
        <v>313</v>
      </c>
      <c r="E42" s="53" t="s">
        <v>314</v>
      </c>
    </row>
    <row r="43" spans="4:5" x14ac:dyDescent="0.25">
      <c r="D43" s="60" t="s">
        <v>315</v>
      </c>
      <c r="E43" s="53" t="s">
        <v>316</v>
      </c>
    </row>
    <row r="44" spans="4:5" x14ac:dyDescent="0.25">
      <c r="D44" s="61" t="s">
        <v>317</v>
      </c>
      <c r="E44" s="53" t="s">
        <v>318</v>
      </c>
    </row>
    <row r="45" spans="4:5" x14ac:dyDescent="0.25">
      <c r="D45" s="55" t="s">
        <v>319</v>
      </c>
      <c r="E45" s="53" t="s">
        <v>320</v>
      </c>
    </row>
    <row r="46" spans="4:5" x14ac:dyDescent="0.25">
      <c r="D46" s="55" t="s">
        <v>321</v>
      </c>
      <c r="E46" s="53" t="s">
        <v>322</v>
      </c>
    </row>
    <row r="47" spans="4:5" x14ac:dyDescent="0.25">
      <c r="D47" s="55" t="s">
        <v>323</v>
      </c>
      <c r="E47" s="53" t="s">
        <v>324</v>
      </c>
    </row>
    <row r="48" spans="4:5" x14ac:dyDescent="0.25">
      <c r="D48" s="55" t="s">
        <v>325</v>
      </c>
      <c r="E48" s="53" t="s">
        <v>326</v>
      </c>
    </row>
    <row r="49" spans="4:4" x14ac:dyDescent="0.25">
      <c r="D49" s="58" t="s">
        <v>327</v>
      </c>
    </row>
    <row r="50" spans="4:4" x14ac:dyDescent="0.25">
      <c r="D50" s="55" t="s">
        <v>328</v>
      </c>
    </row>
    <row r="51" spans="4:4" x14ac:dyDescent="0.25">
      <c r="D51" s="55" t="s">
        <v>329</v>
      </c>
    </row>
    <row r="52" spans="4:4" x14ac:dyDescent="0.25">
      <c r="D52" s="58" t="s">
        <v>330</v>
      </c>
    </row>
    <row r="53" spans="4:4" x14ac:dyDescent="0.25">
      <c r="D53" s="61" t="s">
        <v>331</v>
      </c>
    </row>
    <row r="54" spans="4:4" x14ac:dyDescent="0.25">
      <c r="D54" s="61" t="s">
        <v>332</v>
      </c>
    </row>
    <row r="55" spans="4:4" x14ac:dyDescent="0.25">
      <c r="D55" s="61" t="s">
        <v>333</v>
      </c>
    </row>
    <row r="56" spans="4:4" x14ac:dyDescent="0.25">
      <c r="D56" s="61" t="s">
        <v>334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996C-CE17-4FFA-90B3-6F55F3855AC9}">
  <sheetPr>
    <tabColor theme="7" tint="0.39997558519241921"/>
    <pageSetUpPr fitToPage="1"/>
  </sheetPr>
  <dimension ref="A1:AO42"/>
  <sheetViews>
    <sheetView showGridLines="0" topLeftCell="A2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369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4">
        <v>161155000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5"/>
      <c r="C22" s="395">
        <v>161155000</v>
      </c>
      <c r="D22" s="395"/>
      <c r="E22" s="395"/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161155000</v>
      </c>
      <c r="O22" s="87"/>
      <c r="P22" s="141" t="s">
        <v>37</v>
      </c>
      <c r="Q22" s="386">
        <v>94636800</v>
      </c>
      <c r="R22" s="387">
        <v>995928000</v>
      </c>
      <c r="S22" s="387"/>
      <c r="T22" s="387"/>
      <c r="U22" s="387"/>
      <c r="V22" s="387"/>
      <c r="W22" s="387"/>
      <c r="X22" s="387">
        <v>900918200</v>
      </c>
      <c r="Y22" s="387"/>
      <c r="Z22" s="387"/>
      <c r="AA22" s="387"/>
      <c r="AB22" s="387"/>
      <c r="AC22" s="109">
        <f>SUM(Q22:AB22)</f>
        <v>1991483000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5914800</v>
      </c>
      <c r="S24" s="389">
        <v>180775000</v>
      </c>
      <c r="T24" s="389">
        <v>180775000</v>
      </c>
      <c r="U24" s="389">
        <v>180775000</v>
      </c>
      <c r="V24" s="389">
        <v>180775000</v>
      </c>
      <c r="W24" s="389">
        <v>180775000</v>
      </c>
      <c r="X24" s="389">
        <v>180775000</v>
      </c>
      <c r="Y24" s="389">
        <v>180775000</v>
      </c>
      <c r="Z24" s="389">
        <v>180775000</v>
      </c>
      <c r="AA24" s="389">
        <v>180775000</v>
      </c>
      <c r="AB24" s="389">
        <v>358593200</v>
      </c>
      <c r="AC24" s="84">
        <f>SUM(Q24:AB24)</f>
        <v>1991483000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369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369</v>
      </c>
      <c r="B35" s="192">
        <f>SUM(B41)</f>
        <v>0.05</v>
      </c>
      <c r="C35" s="23" t="s">
        <v>59</v>
      </c>
      <c r="D35" s="376">
        <v>1</v>
      </c>
      <c r="E35" s="376">
        <v>1</v>
      </c>
      <c r="F35" s="376">
        <v>1</v>
      </c>
      <c r="G35" s="376">
        <v>1</v>
      </c>
      <c r="H35" s="376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156">
        <v>1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77" t="s">
        <v>370</v>
      </c>
      <c r="B41" s="289">
        <v>0.05</v>
      </c>
      <c r="C41" s="31" t="s">
        <v>59</v>
      </c>
      <c r="D41" s="372">
        <v>0.2</v>
      </c>
      <c r="E41" s="372">
        <v>0.2</v>
      </c>
      <c r="F41" s="372">
        <v>0.2</v>
      </c>
      <c r="G41" s="372">
        <v>0.2</v>
      </c>
      <c r="H41" s="372">
        <v>0.2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2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thickBot="1" x14ac:dyDescent="0.3">
      <c r="A42" s="378"/>
      <c r="B42" s="290"/>
      <c r="C42" s="24" t="s">
        <v>64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15">
        <f t="shared" si="0"/>
        <v>0</v>
      </c>
      <c r="Q42" s="163"/>
      <c r="R42" s="164"/>
      <c r="S42" s="164"/>
      <c r="T42" s="164"/>
      <c r="U42" s="164"/>
      <c r="V42" s="164"/>
      <c r="W42" s="164"/>
      <c r="X42" s="165"/>
      <c r="Y42" s="163"/>
      <c r="Z42" s="164"/>
      <c r="AA42" s="164"/>
      <c r="AB42" s="164"/>
      <c r="AC42" s="164"/>
      <c r="AD42" s="164"/>
      <c r="AE42" s="167"/>
    </row>
  </sheetData>
  <mergeCells count="71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41:A42"/>
    <mergeCell ref="B41:B42"/>
    <mergeCell ref="Q41:X42"/>
    <mergeCell ref="Y41:AE42"/>
    <mergeCell ref="A38:AE38"/>
    <mergeCell ref="A39:A40"/>
    <mergeCell ref="B39:B40"/>
    <mergeCell ref="C39:C40"/>
    <mergeCell ref="D39:P39"/>
    <mergeCell ref="Q39:AE39"/>
    <mergeCell ref="Q40:X40"/>
    <mergeCell ref="Y40:AE40"/>
  </mergeCells>
  <dataValidations count="3">
    <dataValidation type="textLength" operator="lessThanOrEqual" allowBlank="1" showInputMessage="1" showErrorMessage="1" errorTitle="Máximo 2.000 caracteres" error="Máximo 2.000 caracteres" sqref="AC35 Q35 Y35 Q41" xr:uid="{EC677FEF-8094-4D25-86F3-E5446C3C36FA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9CA51070-8155-41C5-B37A-6798C57D7D3E}">
      <formula1>2000</formula1>
    </dataValidation>
    <dataValidation type="list" allowBlank="1" showInputMessage="1" showErrorMessage="1" sqref="C7:C9" xr:uid="{8C9AEB0A-5C2D-47F9-B2EB-7FE0E1F8C058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DFBC0-8469-45EE-BB60-3CECBBDD7136}">
  <sheetPr>
    <tabColor theme="7" tint="0.39997558519241921"/>
    <pageSetUpPr fitToPage="1"/>
  </sheetPr>
  <dimension ref="A1:AO44"/>
  <sheetViews>
    <sheetView showGridLines="0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371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4">
        <v>3484934374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>
        <v>895000000</v>
      </c>
      <c r="C22" s="393">
        <v>895000000</v>
      </c>
      <c r="D22" s="393">
        <v>945160286</v>
      </c>
      <c r="E22" s="393">
        <v>584182114</v>
      </c>
      <c r="F22" s="393">
        <v>145591974</v>
      </c>
      <c r="G22" s="393">
        <v>20000000</v>
      </c>
      <c r="H22" s="393"/>
      <c r="I22" s="393"/>
      <c r="J22" s="393"/>
      <c r="K22" s="393"/>
      <c r="L22" s="393"/>
      <c r="M22" s="393"/>
      <c r="N22" s="85">
        <f>SUM(B22:M22)</f>
        <v>3484934374</v>
      </c>
      <c r="O22" s="87"/>
      <c r="P22" s="141" t="s">
        <v>37</v>
      </c>
      <c r="Q22" s="386"/>
      <c r="R22" s="387">
        <v>950861460</v>
      </c>
      <c r="S22" s="387">
        <v>996966817</v>
      </c>
      <c r="T22" s="387"/>
      <c r="U22" s="387">
        <v>7395022723</v>
      </c>
      <c r="V22" s="387"/>
      <c r="W22" s="387"/>
      <c r="X22" s="387"/>
      <c r="Y22" s="387"/>
      <c r="Z22" s="387"/>
      <c r="AA22" s="387"/>
      <c r="AB22" s="387"/>
      <c r="AC22" s="109">
        <f>SUM(Q22:AB22)</f>
        <v>9342851000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/>
      <c r="S24" s="389"/>
      <c r="T24" s="389">
        <v>362000000</v>
      </c>
      <c r="U24" s="389">
        <v>977000000</v>
      </c>
      <c r="V24" s="389">
        <v>977000000</v>
      </c>
      <c r="W24" s="389">
        <v>977000000</v>
      </c>
      <c r="X24" s="389">
        <v>977000000</v>
      </c>
      <c r="Y24" s="389">
        <v>977000000</v>
      </c>
      <c r="Z24" s="389">
        <v>977000000</v>
      </c>
      <c r="AA24" s="389">
        <v>977000000</v>
      </c>
      <c r="AB24" s="389">
        <v>2141851000</v>
      </c>
      <c r="AC24" s="84">
        <f>SUM(Q24:AB24)</f>
        <v>9342851000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51.75" customHeight="1" thickBot="1" x14ac:dyDescent="0.3">
      <c r="A30" s="112" t="s">
        <v>371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371</v>
      </c>
      <c r="B35" s="192">
        <f>SUM(B41:B44)</f>
        <v>0.15000000000000002</v>
      </c>
      <c r="C35" s="23" t="s">
        <v>59</v>
      </c>
      <c r="D35" s="373">
        <v>6</v>
      </c>
      <c r="E35" s="373">
        <v>6</v>
      </c>
      <c r="F35" s="373">
        <v>6</v>
      </c>
      <c r="G35" s="373">
        <v>6</v>
      </c>
      <c r="H35" s="373">
        <v>6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6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5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68" t="s">
        <v>372</v>
      </c>
      <c r="B41" s="286">
        <v>0.05</v>
      </c>
      <c r="C41" s="31" t="s">
        <v>59</v>
      </c>
      <c r="D41" s="372">
        <v>0.2</v>
      </c>
      <c r="E41" s="372">
        <v>0.2</v>
      </c>
      <c r="F41" s="372">
        <v>0.2</v>
      </c>
      <c r="G41" s="372">
        <v>0.2</v>
      </c>
      <c r="H41" s="372">
        <v>0.2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4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</row>
    <row r="42" spans="1:41" ht="28.5" customHeight="1" x14ac:dyDescent="0.25">
      <c r="A42" s="369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70" t="s">
        <v>373</v>
      </c>
      <c r="B43" s="289">
        <v>0.1</v>
      </c>
      <c r="C43" s="31" t="s">
        <v>59</v>
      </c>
      <c r="D43" s="372">
        <v>0.2</v>
      </c>
      <c r="E43" s="372">
        <v>0.2</v>
      </c>
      <c r="F43" s="372">
        <v>0.2</v>
      </c>
      <c r="G43" s="372">
        <v>0.2</v>
      </c>
      <c r="H43" s="372">
        <v>0.2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thickBot="1" x14ac:dyDescent="0.3">
      <c r="A44" s="371"/>
      <c r="B44" s="290"/>
      <c r="C44" s="24" t="s">
        <v>64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15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</sheetData>
  <mergeCells count="75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list" allowBlank="1" showInputMessage="1" showErrorMessage="1" sqref="C7:C9" xr:uid="{C850BD99-682E-4864-B1D7-67601BEEF34F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FF10ED60-A28E-41DF-88FE-A3B1E7A3DEC2}">
      <formula1>2000</formula1>
    </dataValidation>
    <dataValidation type="textLength" operator="lessThanOrEqual" allowBlank="1" showInputMessage="1" showErrorMessage="1" errorTitle="Máximo 2.000 caracteres" error="Máximo 2.000 caracteres" sqref="AC35 Q35 Y35 Q41 Q43" xr:uid="{A6E01319-3A88-4792-B50E-D77D8FF439C8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A21C-CAF0-4531-B98A-103F45D1A9A8}">
  <sheetPr>
    <tabColor theme="7" tint="0.39997558519241921"/>
    <pageSetUpPr fitToPage="1"/>
  </sheetPr>
  <dimension ref="A1:AO44"/>
  <sheetViews>
    <sheetView showGridLines="0" zoomScale="60" zoomScaleNormal="60" workbookViewId="0">
      <selection activeCell="B22" sqref="B22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374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4">
        <v>55649000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>
        <v>0</v>
      </c>
      <c r="C22" s="393">
        <v>55649000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55649000</v>
      </c>
      <c r="O22" s="87"/>
      <c r="P22" s="141" t="s">
        <v>37</v>
      </c>
      <c r="Q22" s="386">
        <v>371258800</v>
      </c>
      <c r="R22" s="387">
        <v>325782000</v>
      </c>
      <c r="S22" s="387"/>
      <c r="T22" s="387"/>
      <c r="U22" s="387"/>
      <c r="V22" s="387"/>
      <c r="W22" s="387"/>
      <c r="X22" s="387">
        <v>552048200</v>
      </c>
      <c r="Y22" s="387"/>
      <c r="Z22" s="387"/>
      <c r="AA22" s="387"/>
      <c r="AB22" s="387"/>
      <c r="AC22" s="109">
        <f>SUM(Q22:AB22)</f>
        <v>1249089000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22070800</v>
      </c>
      <c r="S24" s="389">
        <v>112495000</v>
      </c>
      <c r="T24" s="389">
        <v>112495000</v>
      </c>
      <c r="U24" s="389">
        <v>112495000</v>
      </c>
      <c r="V24" s="389">
        <v>112495000</v>
      </c>
      <c r="W24" s="389">
        <v>112495000</v>
      </c>
      <c r="X24" s="389">
        <v>112495000</v>
      </c>
      <c r="Y24" s="389">
        <v>112495000</v>
      </c>
      <c r="Z24" s="389">
        <v>112495000</v>
      </c>
      <c r="AA24" s="389">
        <v>112495000</v>
      </c>
      <c r="AB24" s="389">
        <v>214563200</v>
      </c>
      <c r="AC24" s="84">
        <f>SUM(Q24:AB24)</f>
        <v>1249089000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374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374</v>
      </c>
      <c r="B35" s="192">
        <f>SUM(B41:B44)</f>
        <v>0.1</v>
      </c>
      <c r="C35" s="23" t="s">
        <v>59</v>
      </c>
      <c r="D35" s="376">
        <v>1</v>
      </c>
      <c r="E35" s="376">
        <v>1</v>
      </c>
      <c r="F35" s="376">
        <v>1</v>
      </c>
      <c r="G35" s="376">
        <v>1</v>
      </c>
      <c r="H35" s="376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156">
        <v>1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79" t="s">
        <v>375</v>
      </c>
      <c r="B41" s="286">
        <v>0.05</v>
      </c>
      <c r="C41" s="31" t="s">
        <v>59</v>
      </c>
      <c r="D41" s="372">
        <v>0.2</v>
      </c>
      <c r="E41" s="372">
        <v>0.2</v>
      </c>
      <c r="F41" s="372">
        <v>0.2</v>
      </c>
      <c r="G41" s="372">
        <v>0.2</v>
      </c>
      <c r="H41" s="372">
        <v>0.2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4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</row>
    <row r="42" spans="1:41" ht="28.5" customHeight="1" x14ac:dyDescent="0.25">
      <c r="A42" s="377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77" t="s">
        <v>376</v>
      </c>
      <c r="B43" s="289">
        <v>0.05</v>
      </c>
      <c r="C43" s="31" t="s">
        <v>59</v>
      </c>
      <c r="D43" s="372">
        <v>0.2</v>
      </c>
      <c r="E43" s="372">
        <v>0.2</v>
      </c>
      <c r="F43" s="372">
        <v>0.2</v>
      </c>
      <c r="G43" s="372">
        <v>0.2</v>
      </c>
      <c r="H43" s="372">
        <v>0.2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thickBot="1" x14ac:dyDescent="0.3">
      <c r="A44" s="378"/>
      <c r="B44" s="290"/>
      <c r="C44" s="24" t="s">
        <v>64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15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</sheetData>
  <mergeCells count="75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textLength" operator="lessThanOrEqual" allowBlank="1" showInputMessage="1" showErrorMessage="1" errorTitle="Máximo 2.000 caracteres" error="Máximo 2.000 caracteres" sqref="AC35 Q35 Y35 Q41 Q43" xr:uid="{2F4E3482-9F9C-4F52-A270-069D224CE79F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5EE30C37-214A-4592-9455-2EEC052D918D}">
      <formula1>2000</formula1>
    </dataValidation>
    <dataValidation type="list" allowBlank="1" showInputMessage="1" showErrorMessage="1" sqref="C7:C9" xr:uid="{F7C64C21-9AD1-4850-9748-6A1CDFF38A2A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D84D-9FD0-4641-8E17-5649904D07A0}">
  <sheetPr>
    <tabColor theme="7" tint="0.39997558519241921"/>
    <pageSetUpPr fitToPage="1"/>
  </sheetPr>
  <dimension ref="A1:AO48"/>
  <sheetViews>
    <sheetView showGridLines="0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377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7">
        <v>96815092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>
        <v>15461694</v>
      </c>
      <c r="C22" s="393">
        <v>54506361</v>
      </c>
      <c r="D22" s="393">
        <v>3610694</v>
      </c>
      <c r="E22" s="393">
        <v>3236343</v>
      </c>
      <c r="F22" s="393"/>
      <c r="G22" s="393">
        <v>20000000</v>
      </c>
      <c r="H22" s="393"/>
      <c r="I22" s="393"/>
      <c r="J22" s="393"/>
      <c r="K22" s="393"/>
      <c r="L22" s="393"/>
      <c r="M22" s="393"/>
      <c r="N22" s="85">
        <f>SUM(B22:M22)</f>
        <v>96815092</v>
      </c>
      <c r="O22" s="87"/>
      <c r="P22" s="141" t="s">
        <v>37</v>
      </c>
      <c r="Q22" s="386">
        <v>482867200</v>
      </c>
      <c r="R22" s="387">
        <v>470064000</v>
      </c>
      <c r="S22" s="387">
        <v>103346000</v>
      </c>
      <c r="T22" s="387"/>
      <c r="U22" s="387">
        <v>202317000</v>
      </c>
      <c r="V22" s="387"/>
      <c r="W22" s="387"/>
      <c r="X22" s="387">
        <v>726832200</v>
      </c>
      <c r="Y22" s="387">
        <v>0</v>
      </c>
      <c r="Z22" s="387"/>
      <c r="AA22" s="387"/>
      <c r="AB22" s="387"/>
      <c r="AC22" s="109">
        <f>SUM(Q22:AB22)</f>
        <v>1985426400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30179200</v>
      </c>
      <c r="S24" s="389">
        <v>157792000</v>
      </c>
      <c r="T24" s="389">
        <v>217814000</v>
      </c>
      <c r="U24" s="389">
        <v>161792000</v>
      </c>
      <c r="V24" s="389">
        <v>356109000</v>
      </c>
      <c r="W24" s="389">
        <v>153792000</v>
      </c>
      <c r="X24" s="389">
        <v>153792000</v>
      </c>
      <c r="Y24" s="389">
        <v>153792000</v>
      </c>
      <c r="Z24" s="389">
        <v>153792000</v>
      </c>
      <c r="AA24" s="389">
        <v>153792000</v>
      </c>
      <c r="AB24" s="389">
        <v>292780200</v>
      </c>
      <c r="AC24" s="84">
        <f>SUM(Q24:AB24)</f>
        <v>1985426400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377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377</v>
      </c>
      <c r="B35" s="192">
        <f>SUM(B41:B48)</f>
        <v>0.15</v>
      </c>
      <c r="C35" s="23" t="s">
        <v>59</v>
      </c>
      <c r="D35" s="373">
        <v>4</v>
      </c>
      <c r="E35" s="373">
        <v>4</v>
      </c>
      <c r="F35" s="373">
        <v>4</v>
      </c>
      <c r="G35" s="373">
        <v>4</v>
      </c>
      <c r="H35" s="373">
        <v>4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4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5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79" t="s">
        <v>378</v>
      </c>
      <c r="B41" s="286">
        <v>0.03</v>
      </c>
      <c r="C41" s="31" t="s">
        <v>59</v>
      </c>
      <c r="D41" s="372">
        <v>0.2</v>
      </c>
      <c r="E41" s="372">
        <v>0.2</v>
      </c>
      <c r="F41" s="372">
        <v>0.2</v>
      </c>
      <c r="G41" s="372">
        <v>0.2</v>
      </c>
      <c r="H41" s="372">
        <v>0.2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8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5">
      <c r="A42" s="377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77" t="s">
        <v>379</v>
      </c>
      <c r="B43" s="289">
        <v>0.03</v>
      </c>
      <c r="C43" s="31" t="s">
        <v>59</v>
      </c>
      <c r="D43" s="372">
        <v>0</v>
      </c>
      <c r="E43" s="372">
        <v>0.25</v>
      </c>
      <c r="F43" s="372">
        <v>0.25</v>
      </c>
      <c r="G43" s="372">
        <v>0.25</v>
      </c>
      <c r="H43" s="372">
        <v>0.25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x14ac:dyDescent="0.25">
      <c r="A44" s="377"/>
      <c r="B44" s="287"/>
      <c r="C44" s="29" t="s">
        <v>64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4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  <row r="45" spans="1:41" ht="28.5" customHeight="1" x14ac:dyDescent="0.25">
      <c r="A45" s="370" t="s">
        <v>380</v>
      </c>
      <c r="B45" s="289">
        <v>0.03</v>
      </c>
      <c r="C45" s="31" t="s">
        <v>59</v>
      </c>
      <c r="D45" s="372">
        <v>0</v>
      </c>
      <c r="E45" s="372">
        <v>0.25</v>
      </c>
      <c r="F45" s="372">
        <v>0.25</v>
      </c>
      <c r="G45" s="372">
        <v>0.25</v>
      </c>
      <c r="H45" s="372">
        <v>0.25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14">
        <f t="shared" si="0"/>
        <v>1</v>
      </c>
      <c r="Q45" s="160" t="s">
        <v>86</v>
      </c>
      <c r="R45" s="161"/>
      <c r="S45" s="161"/>
      <c r="T45" s="161"/>
      <c r="U45" s="161"/>
      <c r="V45" s="161"/>
      <c r="W45" s="161"/>
      <c r="X45" s="162"/>
      <c r="Y45" s="160" t="s">
        <v>87</v>
      </c>
      <c r="Z45" s="161"/>
      <c r="AA45" s="161"/>
      <c r="AB45" s="161"/>
      <c r="AC45" s="161"/>
      <c r="AD45" s="161"/>
      <c r="AE45" s="166"/>
    </row>
    <row r="46" spans="1:41" ht="28.5" customHeight="1" x14ac:dyDescent="0.25">
      <c r="A46" s="368"/>
      <c r="B46" s="287"/>
      <c r="C46" s="29" t="s">
        <v>64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4">
        <f t="shared" si="0"/>
        <v>0</v>
      </c>
      <c r="Q46" s="168"/>
      <c r="R46" s="169"/>
      <c r="S46" s="169"/>
      <c r="T46" s="169"/>
      <c r="U46" s="169"/>
      <c r="V46" s="169"/>
      <c r="W46" s="169"/>
      <c r="X46" s="170"/>
      <c r="Y46" s="168"/>
      <c r="Z46" s="169"/>
      <c r="AA46" s="169"/>
      <c r="AB46" s="169"/>
      <c r="AC46" s="169"/>
      <c r="AD46" s="169"/>
      <c r="AE46" s="171"/>
    </row>
    <row r="47" spans="1:41" ht="28.5" customHeight="1" x14ac:dyDescent="0.25">
      <c r="A47" s="380" t="s">
        <v>381</v>
      </c>
      <c r="B47" s="289">
        <v>0.06</v>
      </c>
      <c r="C47" s="31" t="s">
        <v>59</v>
      </c>
      <c r="D47" s="372">
        <v>0.2</v>
      </c>
      <c r="E47" s="372">
        <v>0.2</v>
      </c>
      <c r="F47" s="372">
        <v>0.2</v>
      </c>
      <c r="G47" s="372">
        <v>0.2</v>
      </c>
      <c r="H47" s="372">
        <v>0.2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4">
        <f t="shared" si="0"/>
        <v>1</v>
      </c>
      <c r="Q47" s="160" t="s">
        <v>86</v>
      </c>
      <c r="R47" s="161"/>
      <c r="S47" s="161"/>
      <c r="T47" s="161"/>
      <c r="U47" s="161"/>
      <c r="V47" s="161"/>
      <c r="W47" s="161"/>
      <c r="X47" s="162"/>
      <c r="Y47" s="160" t="s">
        <v>87</v>
      </c>
      <c r="Z47" s="161"/>
      <c r="AA47" s="161"/>
      <c r="AB47" s="161"/>
      <c r="AC47" s="161"/>
      <c r="AD47" s="161"/>
      <c r="AE47" s="166"/>
    </row>
    <row r="48" spans="1:41" ht="28.5" customHeight="1" thickBot="1" x14ac:dyDescent="0.3">
      <c r="A48" s="381"/>
      <c r="B48" s="290"/>
      <c r="C48" s="24" t="s">
        <v>64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115">
        <f t="shared" si="0"/>
        <v>0</v>
      </c>
      <c r="Q48" s="168"/>
      <c r="R48" s="169"/>
      <c r="S48" s="169"/>
      <c r="T48" s="169"/>
      <c r="U48" s="169"/>
      <c r="V48" s="169"/>
      <c r="W48" s="169"/>
      <c r="X48" s="170"/>
      <c r="Y48" s="168"/>
      <c r="Z48" s="169"/>
      <c r="AA48" s="169"/>
      <c r="AB48" s="169"/>
      <c r="AC48" s="169"/>
      <c r="AD48" s="169"/>
      <c r="AE48" s="171"/>
    </row>
  </sheetData>
  <mergeCells count="83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1:A42"/>
    <mergeCell ref="B41:B42"/>
    <mergeCell ref="Q41:X42"/>
    <mergeCell ref="Y41:AE42"/>
    <mergeCell ref="A43:A44"/>
    <mergeCell ref="B43:B44"/>
    <mergeCell ref="Q43:X44"/>
    <mergeCell ref="Y43:AE44"/>
    <mergeCell ref="A45:A46"/>
    <mergeCell ref="B45:B46"/>
    <mergeCell ref="Q45:X46"/>
    <mergeCell ref="Y45:AE46"/>
    <mergeCell ref="A47:A48"/>
    <mergeCell ref="B47:B48"/>
    <mergeCell ref="Q47:X48"/>
    <mergeCell ref="Y47:AE48"/>
  </mergeCells>
  <dataValidations count="3">
    <dataValidation type="list" allowBlank="1" showInputMessage="1" showErrorMessage="1" sqref="C7:C9" xr:uid="{9B44CE33-DD14-4F9A-9484-04E9E05EA343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FCE96934-A033-414D-8D6A-6F662BF9AFD3}">
      <formula1>2000</formula1>
    </dataValidation>
    <dataValidation type="textLength" operator="lessThanOrEqual" allowBlank="1" showInputMessage="1" showErrorMessage="1" errorTitle="Máximo 2.000 caracteres" error="Máximo 2.000 caracteres" sqref="AC35 Q35 Y35 Q43 Q41 Q45 Q47" xr:uid="{3EDF6F57-8286-47DC-B1E3-CF903E7987EB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12CB-14D4-4DF1-A57E-8C77EC3DFB80}">
  <sheetPr>
    <tabColor theme="7" tint="0.39997558519241921"/>
    <pageSetUpPr fitToPage="1"/>
  </sheetPr>
  <dimension ref="A1:AO48"/>
  <sheetViews>
    <sheetView showGridLines="0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3.42578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382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7">
        <v>250214621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>
        <v>50500000</v>
      </c>
      <c r="C22" s="393">
        <v>50500000</v>
      </c>
      <c r="D22" s="393">
        <v>50500000</v>
      </c>
      <c r="E22" s="393">
        <v>83232821</v>
      </c>
      <c r="F22" s="393"/>
      <c r="G22" s="393">
        <v>15481800</v>
      </c>
      <c r="H22" s="393"/>
      <c r="I22" s="393"/>
      <c r="J22" s="393"/>
      <c r="K22" s="393"/>
      <c r="L22" s="393"/>
      <c r="M22" s="393"/>
      <c r="N22" s="85">
        <f>SUM(B22:M22)</f>
        <v>250214621</v>
      </c>
      <c r="O22" s="87"/>
      <c r="P22" s="141" t="s">
        <v>37</v>
      </c>
      <c r="Q22" s="386">
        <v>392630933</v>
      </c>
      <c r="R22" s="387">
        <v>555330000</v>
      </c>
      <c r="S22" s="387">
        <v>1177255000</v>
      </c>
      <c r="T22" s="387"/>
      <c r="U22" s="387"/>
      <c r="V22" s="387"/>
      <c r="W22" s="387"/>
      <c r="X22" s="387">
        <v>1188435467</v>
      </c>
      <c r="Y22" s="387"/>
      <c r="Z22" s="387"/>
      <c r="AA22" s="387"/>
      <c r="AB22" s="387"/>
      <c r="AC22" s="109">
        <f>SUM(Q22:AB22)</f>
        <v>3313651400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19142933.333333332</v>
      </c>
      <c r="S24" s="389">
        <v>154803000</v>
      </c>
      <c r="T24" s="389">
        <v>317886000</v>
      </c>
      <c r="U24" s="389">
        <v>317886000</v>
      </c>
      <c r="V24" s="389">
        <v>317886000</v>
      </c>
      <c r="W24" s="389">
        <v>317886000</v>
      </c>
      <c r="X24" s="389">
        <v>317886000</v>
      </c>
      <c r="Y24" s="389">
        <v>317886000</v>
      </c>
      <c r="Z24" s="389">
        <v>317886000</v>
      </c>
      <c r="AA24" s="389">
        <v>317886000</v>
      </c>
      <c r="AB24" s="389">
        <v>596617467</v>
      </c>
      <c r="AC24" s="84">
        <f>SUM(Q24:AB24)</f>
        <v>3313651400.3333335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382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382</v>
      </c>
      <c r="B35" s="192">
        <f>SUM(B41:B48)</f>
        <v>0.1</v>
      </c>
      <c r="C35" s="23" t="s">
        <v>59</v>
      </c>
      <c r="D35" s="373">
        <v>1</v>
      </c>
      <c r="E35" s="373">
        <v>1</v>
      </c>
      <c r="F35" s="373">
        <v>1</v>
      </c>
      <c r="G35" s="373">
        <v>1</v>
      </c>
      <c r="H35" s="373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1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19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5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68" t="s">
        <v>383</v>
      </c>
      <c r="B41" s="286">
        <v>0.02</v>
      </c>
      <c r="C41" s="31" t="s">
        <v>59</v>
      </c>
      <c r="D41" s="372">
        <v>0</v>
      </c>
      <c r="E41" s="372">
        <v>0.25</v>
      </c>
      <c r="F41" s="372">
        <v>0.25</v>
      </c>
      <c r="G41" s="372">
        <v>0.25</v>
      </c>
      <c r="H41" s="372">
        <v>0.25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8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5">
      <c r="A42" s="369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69" t="s">
        <v>384</v>
      </c>
      <c r="B43" s="289">
        <v>0.03</v>
      </c>
      <c r="C43" s="31" t="s">
        <v>59</v>
      </c>
      <c r="D43" s="372">
        <v>0</v>
      </c>
      <c r="E43" s="372">
        <v>0.25</v>
      </c>
      <c r="F43" s="372">
        <v>0.25</v>
      </c>
      <c r="G43" s="372">
        <v>0.25</v>
      </c>
      <c r="H43" s="372">
        <v>0.25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x14ac:dyDescent="0.25">
      <c r="A44" s="369"/>
      <c r="B44" s="287"/>
      <c r="C44" s="29" t="s">
        <v>64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4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  <row r="45" spans="1:41" ht="28.5" customHeight="1" x14ac:dyDescent="0.25">
      <c r="A45" s="370" t="s">
        <v>385</v>
      </c>
      <c r="B45" s="289">
        <v>0.02</v>
      </c>
      <c r="C45" s="31" t="s">
        <v>59</v>
      </c>
      <c r="D45" s="372">
        <v>0</v>
      </c>
      <c r="E45" s="372">
        <v>0.25</v>
      </c>
      <c r="F45" s="372">
        <v>0.25</v>
      </c>
      <c r="G45" s="372">
        <v>0.25</v>
      </c>
      <c r="H45" s="372">
        <v>0.25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14">
        <f t="shared" si="0"/>
        <v>1</v>
      </c>
      <c r="Q45" s="160" t="s">
        <v>86</v>
      </c>
      <c r="R45" s="161"/>
      <c r="S45" s="161"/>
      <c r="T45" s="161"/>
      <c r="U45" s="161"/>
      <c r="V45" s="161"/>
      <c r="W45" s="161"/>
      <c r="X45" s="162"/>
      <c r="Y45" s="160" t="s">
        <v>87</v>
      </c>
      <c r="Z45" s="161"/>
      <c r="AA45" s="161"/>
      <c r="AB45" s="161"/>
      <c r="AC45" s="161"/>
      <c r="AD45" s="161"/>
      <c r="AE45" s="166"/>
    </row>
    <row r="46" spans="1:41" ht="28.5" customHeight="1" x14ac:dyDescent="0.25">
      <c r="A46" s="368"/>
      <c r="B46" s="287"/>
      <c r="C46" s="29" t="s">
        <v>64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4">
        <f t="shared" si="0"/>
        <v>0</v>
      </c>
      <c r="Q46" s="168"/>
      <c r="R46" s="169"/>
      <c r="S46" s="169"/>
      <c r="T46" s="169"/>
      <c r="U46" s="169"/>
      <c r="V46" s="169"/>
      <c r="W46" s="169"/>
      <c r="X46" s="170"/>
      <c r="Y46" s="168"/>
      <c r="Z46" s="169"/>
      <c r="AA46" s="169"/>
      <c r="AB46" s="169"/>
      <c r="AC46" s="169"/>
      <c r="AD46" s="169"/>
      <c r="AE46" s="171"/>
    </row>
    <row r="47" spans="1:41" ht="28.5" customHeight="1" x14ac:dyDescent="0.25">
      <c r="A47" s="370" t="s">
        <v>386</v>
      </c>
      <c r="B47" s="289">
        <v>0.03</v>
      </c>
      <c r="C47" s="31" t="s">
        <v>59</v>
      </c>
      <c r="D47" s="372">
        <v>0</v>
      </c>
      <c r="E47" s="372">
        <v>0.25</v>
      </c>
      <c r="F47" s="372">
        <v>0.25</v>
      </c>
      <c r="G47" s="372">
        <v>0.25</v>
      </c>
      <c r="H47" s="372">
        <v>0.25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4">
        <f t="shared" si="0"/>
        <v>1</v>
      </c>
      <c r="Q47" s="160" t="s">
        <v>86</v>
      </c>
      <c r="R47" s="161"/>
      <c r="S47" s="161"/>
      <c r="T47" s="161"/>
      <c r="U47" s="161"/>
      <c r="V47" s="161"/>
      <c r="W47" s="161"/>
      <c r="X47" s="162"/>
      <c r="Y47" s="160" t="s">
        <v>87</v>
      </c>
      <c r="Z47" s="161"/>
      <c r="AA47" s="161"/>
      <c r="AB47" s="161"/>
      <c r="AC47" s="161"/>
      <c r="AD47" s="161"/>
      <c r="AE47" s="166"/>
    </row>
    <row r="48" spans="1:41" ht="28.5" customHeight="1" thickBot="1" x14ac:dyDescent="0.3">
      <c r="A48" s="382"/>
      <c r="B48" s="290"/>
      <c r="C48" s="24" t="s">
        <v>64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115">
        <f t="shared" si="0"/>
        <v>0</v>
      </c>
      <c r="Q48" s="168"/>
      <c r="R48" s="169"/>
      <c r="S48" s="169"/>
      <c r="T48" s="169"/>
      <c r="U48" s="169"/>
      <c r="V48" s="169"/>
      <c r="W48" s="169"/>
      <c r="X48" s="170"/>
      <c r="Y48" s="168"/>
      <c r="Z48" s="169"/>
      <c r="AA48" s="169"/>
      <c r="AB48" s="169"/>
      <c r="AC48" s="169"/>
      <c r="AD48" s="169"/>
      <c r="AE48" s="171"/>
    </row>
  </sheetData>
  <mergeCells count="83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1:A42"/>
    <mergeCell ref="B41:B42"/>
    <mergeCell ref="Q41:X42"/>
    <mergeCell ref="Y41:AE42"/>
    <mergeCell ref="A43:A44"/>
    <mergeCell ref="B43:B44"/>
    <mergeCell ref="Q43:X44"/>
    <mergeCell ref="Y43:AE44"/>
    <mergeCell ref="A45:A46"/>
    <mergeCell ref="B45:B46"/>
    <mergeCell ref="Q45:X46"/>
    <mergeCell ref="Y45:AE46"/>
    <mergeCell ref="A47:A48"/>
    <mergeCell ref="B47:B48"/>
    <mergeCell ref="Q47:X48"/>
    <mergeCell ref="Y47:AE48"/>
  </mergeCells>
  <dataValidations count="3">
    <dataValidation type="textLength" operator="lessThanOrEqual" allowBlank="1" showInputMessage="1" showErrorMessage="1" errorTitle="Máximo 2.000 caracteres" error="Máximo 2.000 caracteres" sqref="AC35 Q35 Y35 Q43 Q41 Q45 Q47" xr:uid="{9BF6BD58-785B-4E0D-8356-3D4543952E68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E0E26DEE-93C3-415B-962D-985CCCCFFBCE}">
      <formula1>2000</formula1>
    </dataValidation>
    <dataValidation type="list" allowBlank="1" showInputMessage="1" showErrorMessage="1" sqref="C7:C9" xr:uid="{C620973D-ECD6-4566-A3AE-A4699DDF5645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FE93-60C1-48C0-BC60-A5C3B54DDE32}">
  <sheetPr>
    <tabColor theme="7" tint="0.39997558519241921"/>
    <pageSetUpPr fitToPage="1"/>
  </sheetPr>
  <dimension ref="A1:AO46"/>
  <sheetViews>
    <sheetView showGridLines="0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387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7">
        <v>1353567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/>
      <c r="C22" s="393"/>
      <c r="D22" s="393"/>
      <c r="E22" s="393">
        <v>1353567</v>
      </c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1353567</v>
      </c>
      <c r="O22" s="87"/>
      <c r="P22" s="141" t="s">
        <v>37</v>
      </c>
      <c r="Q22" s="386">
        <v>612821800</v>
      </c>
      <c r="R22" s="387">
        <v>179250000</v>
      </c>
      <c r="S22" s="387"/>
      <c r="T22" s="387"/>
      <c r="U22" s="387"/>
      <c r="V22" s="387"/>
      <c r="W22" s="387"/>
      <c r="X22" s="387">
        <v>600110200</v>
      </c>
      <c r="Y22" s="387"/>
      <c r="Z22" s="387"/>
      <c r="AA22" s="387"/>
      <c r="AB22" s="387"/>
      <c r="AC22" s="109">
        <f>SUM(Q22:AB22)</f>
        <v>1392182000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32699800</v>
      </c>
      <c r="S24" s="389">
        <v>126562000</v>
      </c>
      <c r="T24" s="389">
        <v>126562000</v>
      </c>
      <c r="U24" s="389">
        <v>126562000</v>
      </c>
      <c r="V24" s="389">
        <v>126562000</v>
      </c>
      <c r="W24" s="389">
        <v>126562000</v>
      </c>
      <c r="X24" s="389">
        <v>126562000</v>
      </c>
      <c r="Y24" s="389">
        <v>126562000</v>
      </c>
      <c r="Z24" s="389">
        <v>126562000</v>
      </c>
      <c r="AA24" s="389">
        <v>126562000</v>
      </c>
      <c r="AB24" s="389">
        <v>220424200</v>
      </c>
      <c r="AC24" s="84">
        <f>SUM(Q24:AB24)</f>
        <v>1392182000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387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387</v>
      </c>
      <c r="B35" s="282">
        <f>SUM(B41:B46)</f>
        <v>0.1</v>
      </c>
      <c r="C35" s="23" t="s">
        <v>59</v>
      </c>
      <c r="D35" s="373">
        <v>20</v>
      </c>
      <c r="E35" s="373">
        <v>20</v>
      </c>
      <c r="F35" s="373">
        <v>20</v>
      </c>
      <c r="G35" s="373">
        <v>20</v>
      </c>
      <c r="H35" s="373">
        <v>20</v>
      </c>
      <c r="I35" s="373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20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28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5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68" t="s">
        <v>388</v>
      </c>
      <c r="B41" s="286">
        <v>0.03</v>
      </c>
      <c r="C41" s="31" t="s">
        <v>59</v>
      </c>
      <c r="D41" s="372">
        <v>0</v>
      </c>
      <c r="E41" s="372">
        <v>0.25</v>
      </c>
      <c r="F41" s="372">
        <v>0.25</v>
      </c>
      <c r="G41" s="372">
        <v>0.25</v>
      </c>
      <c r="H41" s="372">
        <v>0.25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6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</row>
    <row r="42" spans="1:41" ht="28.5" customHeight="1" x14ac:dyDescent="0.25">
      <c r="A42" s="369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69" t="s">
        <v>389</v>
      </c>
      <c r="B43" s="289">
        <v>0.03</v>
      </c>
      <c r="C43" s="31" t="s">
        <v>59</v>
      </c>
      <c r="D43" s="372">
        <v>0</v>
      </c>
      <c r="E43" s="372">
        <v>0.25</v>
      </c>
      <c r="F43" s="372">
        <v>0.25</v>
      </c>
      <c r="G43" s="372">
        <v>0.25</v>
      </c>
      <c r="H43" s="372">
        <v>0.25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x14ac:dyDescent="0.25">
      <c r="A44" s="369"/>
      <c r="B44" s="287"/>
      <c r="C44" s="29" t="s">
        <v>64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4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  <row r="45" spans="1:41" ht="28.5" customHeight="1" x14ac:dyDescent="0.25">
      <c r="A45" s="370" t="s">
        <v>390</v>
      </c>
      <c r="B45" s="289">
        <v>0.04</v>
      </c>
      <c r="C45" s="31" t="s">
        <v>59</v>
      </c>
      <c r="D45" s="372">
        <v>0</v>
      </c>
      <c r="E45" s="372">
        <v>0.25</v>
      </c>
      <c r="F45" s="372">
        <v>0.25</v>
      </c>
      <c r="G45" s="372">
        <v>0.25</v>
      </c>
      <c r="H45" s="372">
        <v>0.25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14">
        <f t="shared" si="0"/>
        <v>1</v>
      </c>
      <c r="Q45" s="160" t="s">
        <v>86</v>
      </c>
      <c r="R45" s="161"/>
      <c r="S45" s="161"/>
      <c r="T45" s="161"/>
      <c r="U45" s="161"/>
      <c r="V45" s="161"/>
      <c r="W45" s="161"/>
      <c r="X45" s="162"/>
      <c r="Y45" s="160" t="s">
        <v>87</v>
      </c>
      <c r="Z45" s="161"/>
      <c r="AA45" s="161"/>
      <c r="AB45" s="161"/>
      <c r="AC45" s="161"/>
      <c r="AD45" s="161"/>
      <c r="AE45" s="166"/>
    </row>
    <row r="46" spans="1:41" ht="28.5" customHeight="1" thickBot="1" x14ac:dyDescent="0.3">
      <c r="A46" s="371"/>
      <c r="B46" s="290"/>
      <c r="C46" s="24" t="s">
        <v>64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15">
        <f t="shared" si="0"/>
        <v>0</v>
      </c>
      <c r="Q46" s="168"/>
      <c r="R46" s="169"/>
      <c r="S46" s="169"/>
      <c r="T46" s="169"/>
      <c r="U46" s="169"/>
      <c r="V46" s="169"/>
      <c r="W46" s="169"/>
      <c r="X46" s="170"/>
      <c r="Y46" s="168"/>
      <c r="Z46" s="169"/>
      <c r="AA46" s="169"/>
      <c r="AB46" s="169"/>
      <c r="AC46" s="169"/>
      <c r="AD46" s="169"/>
      <c r="AE46" s="171"/>
    </row>
  </sheetData>
  <mergeCells count="79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list" allowBlank="1" showInputMessage="1" showErrorMessage="1" sqref="C7:C9" xr:uid="{B8844E49-B447-47A4-B0B5-75388B10D1A5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AF2785CF-6A55-44DC-A22E-6C57FC3B1532}">
      <formula1>2000</formula1>
    </dataValidation>
    <dataValidation type="textLength" operator="lessThanOrEqual" allowBlank="1" showInputMessage="1" showErrorMessage="1" errorTitle="Máximo 2.000 caracteres" error="Máximo 2.000 caracteres" sqref="AC35 Q35 Y35 Q41 Q43 Q45" xr:uid="{6C8BA25B-7AED-41B5-9770-14C7B3E7A921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5DEB-CA57-40DC-890D-50992DEC65EE}">
  <sheetPr>
    <tabColor theme="7" tint="0.39997558519241921"/>
    <pageSetUpPr fitToPage="1"/>
  </sheetPr>
  <dimension ref="A1:AO44"/>
  <sheetViews>
    <sheetView showGridLines="0" zoomScale="60" zoomScaleNormal="60" workbookViewId="0">
      <selection activeCell="A21" sqref="A21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391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7">
        <v>11458000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/>
      <c r="C22" s="393">
        <v>11458000</v>
      </c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11458000</v>
      </c>
      <c r="O22" s="87"/>
      <c r="P22" s="141" t="s">
        <v>37</v>
      </c>
      <c r="Q22" s="386">
        <v>225024800</v>
      </c>
      <c r="R22" s="387">
        <v>70812000</v>
      </c>
      <c r="S22" s="387"/>
      <c r="T22" s="387"/>
      <c r="U22" s="387"/>
      <c r="V22" s="387"/>
      <c r="W22" s="387"/>
      <c r="X22" s="387">
        <v>230537200</v>
      </c>
      <c r="Y22" s="387"/>
      <c r="Z22" s="387"/>
      <c r="AA22" s="387"/>
      <c r="AB22" s="387"/>
      <c r="AC22" s="109">
        <f>SUM(Q22:AB22)</f>
        <v>526374000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12588800</v>
      </c>
      <c r="S24" s="389">
        <v>47208000</v>
      </c>
      <c r="T24" s="389">
        <v>47208000</v>
      </c>
      <c r="U24" s="389">
        <v>47208000</v>
      </c>
      <c r="V24" s="389">
        <v>47208000</v>
      </c>
      <c r="W24" s="389">
        <v>47208000</v>
      </c>
      <c r="X24" s="389">
        <v>47208000</v>
      </c>
      <c r="Y24" s="389">
        <v>47208000</v>
      </c>
      <c r="Z24" s="389">
        <v>47208000</v>
      </c>
      <c r="AA24" s="389">
        <v>47208000</v>
      </c>
      <c r="AB24" s="389">
        <v>88913200</v>
      </c>
      <c r="AC24" s="84">
        <f>SUM(Q24:AB24)</f>
        <v>526374000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391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391</v>
      </c>
      <c r="B35" s="282">
        <f>SUM(B41:B44)</f>
        <v>0.15</v>
      </c>
      <c r="C35" s="23" t="s">
        <v>59</v>
      </c>
      <c r="D35" s="373">
        <v>1</v>
      </c>
      <c r="E35" s="373">
        <v>1</v>
      </c>
      <c r="F35" s="373">
        <v>1</v>
      </c>
      <c r="G35" s="373">
        <v>1</v>
      </c>
      <c r="H35" s="373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1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28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157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>
      <c r="B37" s="158"/>
    </row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284" t="s">
        <v>392</v>
      </c>
      <c r="B41" s="286">
        <v>0.06</v>
      </c>
      <c r="C41" s="31" t="s">
        <v>59</v>
      </c>
      <c r="D41" s="372">
        <v>0</v>
      </c>
      <c r="E41" s="372">
        <v>0.25</v>
      </c>
      <c r="F41" s="372">
        <v>0.25</v>
      </c>
      <c r="G41" s="372">
        <v>0.25</v>
      </c>
      <c r="H41" s="372">
        <v>0.25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4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</row>
    <row r="42" spans="1:41" ht="28.5" customHeight="1" x14ac:dyDescent="0.25">
      <c r="A42" s="285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285" t="s">
        <v>393</v>
      </c>
      <c r="B43" s="289">
        <v>0.09</v>
      </c>
      <c r="C43" s="31" t="s">
        <v>59</v>
      </c>
      <c r="D43" s="372">
        <v>0</v>
      </c>
      <c r="E43" s="372">
        <v>0.25</v>
      </c>
      <c r="F43" s="372">
        <v>0.25</v>
      </c>
      <c r="G43" s="372">
        <v>0.25</v>
      </c>
      <c r="H43" s="372">
        <v>0.25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thickBot="1" x14ac:dyDescent="0.3">
      <c r="A44" s="288"/>
      <c r="B44" s="290"/>
      <c r="C44" s="24" t="s">
        <v>64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15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</sheetData>
  <mergeCells count="75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textLength" operator="lessThanOrEqual" allowBlank="1" showInputMessage="1" showErrorMessage="1" errorTitle="Máximo 2.000 caracteres" error="Máximo 2.000 caracteres" sqref="AC35 Q35 Y35 Q41 Q43" xr:uid="{6432B2EB-2426-49EA-A9F9-9974B015CF4C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69F8283-E1C4-4AF8-8DC4-8D4A3D16D0B6}">
      <formula1>2000</formula1>
    </dataValidation>
    <dataValidation type="list" allowBlank="1" showInputMessage="1" showErrorMessage="1" sqref="C7:C9" xr:uid="{612B560D-58B4-417A-87E6-C4A38ACB2DB4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7F09-8250-434A-80FF-C14154D44EA3}">
  <sheetPr>
    <tabColor theme="7" tint="0.39997558519241921"/>
    <pageSetUpPr fitToPage="1"/>
  </sheetPr>
  <dimension ref="A1:AO46"/>
  <sheetViews>
    <sheetView showGridLines="0" zoomScale="60" zoomScaleNormal="60" workbookViewId="0">
      <selection activeCell="D25" sqref="D25"/>
    </sheetView>
  </sheetViews>
  <sheetFormatPr baseColWidth="10" defaultColWidth="10.85546875" defaultRowHeight="15" x14ac:dyDescent="0.25"/>
  <cols>
    <col min="1" max="1" width="38.42578125" style="2" customWidth="1"/>
    <col min="2" max="2" width="20.5703125" style="2" customWidth="1"/>
    <col min="3" max="14" width="20.7109375" style="2" customWidth="1"/>
    <col min="15" max="15" width="20.5703125" style="2" customWidth="1"/>
    <col min="16" max="16" width="32.42578125" style="2" customWidth="1"/>
    <col min="17" max="27" width="18.140625" style="2" customWidth="1"/>
    <col min="28" max="28" width="22.7109375" style="2" customWidth="1"/>
    <col min="29" max="29" width="19" style="2" customWidth="1"/>
    <col min="30" max="30" width="19.42578125" style="2" customWidth="1"/>
    <col min="31" max="31" width="20.5703125" style="2" customWidth="1"/>
    <col min="32" max="32" width="22.85546875" style="2" customWidth="1"/>
    <col min="33" max="33" width="18.42578125" style="2" bestFit="1" customWidth="1"/>
    <col min="34" max="34" width="8.42578125" style="2" customWidth="1"/>
    <col min="35" max="35" width="18.42578125" style="2" bestFit="1" customWidth="1"/>
    <col min="36" max="36" width="5.7109375" style="2" customWidth="1"/>
    <col min="37" max="37" width="18.42578125" style="2" bestFit="1" customWidth="1"/>
    <col min="38" max="38" width="4.7109375" style="2" customWidth="1"/>
    <col min="39" max="39" width="23" style="2" bestFit="1" customWidth="1"/>
    <col min="40" max="40" width="10.85546875" style="2"/>
    <col min="41" max="41" width="18.42578125" style="2" bestFit="1" customWidth="1"/>
    <col min="42" max="42" width="16.140625" style="2" customWidth="1"/>
    <col min="43" max="16384" width="10.85546875" style="2"/>
  </cols>
  <sheetData>
    <row r="1" spans="1:31" ht="32.25" customHeight="1" thickBot="1" x14ac:dyDescent="0.3">
      <c r="A1" s="264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9"/>
      <c r="AB1" s="270" t="s">
        <v>1</v>
      </c>
      <c r="AC1" s="271"/>
      <c r="AD1" s="271"/>
      <c r="AE1" s="272"/>
    </row>
    <row r="2" spans="1:31" ht="30.75" customHeight="1" thickBot="1" x14ac:dyDescent="0.3">
      <c r="A2" s="265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9"/>
      <c r="AB2" s="270" t="s">
        <v>335</v>
      </c>
      <c r="AC2" s="271"/>
      <c r="AD2" s="271"/>
      <c r="AE2" s="272"/>
    </row>
    <row r="3" spans="1:31" ht="24" customHeight="1" thickBot="1" x14ac:dyDescent="0.3">
      <c r="A3" s="265"/>
      <c r="B3" s="273" t="s">
        <v>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  <c r="AB3" s="270" t="s">
        <v>358</v>
      </c>
      <c r="AC3" s="271"/>
      <c r="AD3" s="271"/>
      <c r="AE3" s="272"/>
    </row>
    <row r="4" spans="1:31" ht="21.75" customHeight="1" thickBot="1" x14ac:dyDescent="0.3">
      <c r="A4" s="266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8"/>
      <c r="AB4" s="279" t="s">
        <v>4</v>
      </c>
      <c r="AC4" s="280"/>
      <c r="AD4" s="280"/>
      <c r="AE4" s="281"/>
    </row>
    <row r="5" spans="1:31" ht="9" customHeight="1" thickBot="1" x14ac:dyDescent="0.3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5">
      <c r="A7" s="238" t="s">
        <v>5</v>
      </c>
      <c r="B7" s="239"/>
      <c r="C7" s="250"/>
      <c r="D7" s="238" t="s">
        <v>6</v>
      </c>
      <c r="E7" s="253"/>
      <c r="F7" s="253"/>
      <c r="G7" s="253"/>
      <c r="H7" s="239"/>
      <c r="I7" s="256">
        <v>45320</v>
      </c>
      <c r="J7" s="257"/>
      <c r="K7" s="238" t="s">
        <v>7</v>
      </c>
      <c r="L7" s="239"/>
      <c r="M7" s="262" t="s">
        <v>8</v>
      </c>
      <c r="N7" s="263"/>
      <c r="O7" s="228" t="s">
        <v>360</v>
      </c>
      <c r="P7" s="229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5">
      <c r="A8" s="240"/>
      <c r="B8" s="241"/>
      <c r="C8" s="251"/>
      <c r="D8" s="240"/>
      <c r="E8" s="254"/>
      <c r="F8" s="254"/>
      <c r="G8" s="254"/>
      <c r="H8" s="241"/>
      <c r="I8" s="258"/>
      <c r="J8" s="259"/>
      <c r="K8" s="240"/>
      <c r="L8" s="241"/>
      <c r="M8" s="230" t="s">
        <v>9</v>
      </c>
      <c r="N8" s="231"/>
      <c r="O8" s="232"/>
      <c r="P8" s="233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.75" thickBot="1" x14ac:dyDescent="0.3">
      <c r="A9" s="242"/>
      <c r="B9" s="243"/>
      <c r="C9" s="252"/>
      <c r="D9" s="242"/>
      <c r="E9" s="255"/>
      <c r="F9" s="255"/>
      <c r="G9" s="255"/>
      <c r="H9" s="243"/>
      <c r="I9" s="260"/>
      <c r="J9" s="261"/>
      <c r="K9" s="242"/>
      <c r="L9" s="243"/>
      <c r="M9" s="234" t="s">
        <v>10</v>
      </c>
      <c r="N9" s="235"/>
      <c r="O9" s="236"/>
      <c r="P9" s="237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5">
      <c r="A11" s="238" t="s">
        <v>11</v>
      </c>
      <c r="B11" s="239"/>
      <c r="C11" s="172" t="s">
        <v>361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4"/>
    </row>
    <row r="12" spans="1:31" ht="15" customHeight="1" x14ac:dyDescent="0.25">
      <c r="A12" s="240"/>
      <c r="B12" s="24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6"/>
    </row>
    <row r="13" spans="1:31" ht="15" customHeight="1" thickBot="1" x14ac:dyDescent="0.3">
      <c r="A13" s="242"/>
      <c r="B13" s="243"/>
      <c r="C13" s="247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9"/>
    </row>
    <row r="14" spans="1:31" ht="9" customHeight="1" thickBot="1" x14ac:dyDescent="0.3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3">
      <c r="A15" s="211" t="s">
        <v>12</v>
      </c>
      <c r="B15" s="212"/>
      <c r="C15" s="222" t="s">
        <v>362</v>
      </c>
      <c r="D15" s="223"/>
      <c r="E15" s="223"/>
      <c r="F15" s="223"/>
      <c r="G15" s="223"/>
      <c r="H15" s="223"/>
      <c r="I15" s="223"/>
      <c r="J15" s="223"/>
      <c r="K15" s="224"/>
      <c r="L15" s="216" t="s">
        <v>13</v>
      </c>
      <c r="M15" s="217"/>
      <c r="N15" s="217"/>
      <c r="O15" s="217"/>
      <c r="P15" s="217"/>
      <c r="Q15" s="218"/>
      <c r="R15" s="225" t="s">
        <v>363</v>
      </c>
      <c r="S15" s="226"/>
      <c r="T15" s="226"/>
      <c r="U15" s="226"/>
      <c r="V15" s="226"/>
      <c r="W15" s="226"/>
      <c r="X15" s="227"/>
      <c r="Y15" s="216" t="s">
        <v>14</v>
      </c>
      <c r="Z15" s="218"/>
      <c r="AA15" s="213" t="s">
        <v>364</v>
      </c>
      <c r="AB15" s="214"/>
      <c r="AC15" s="214"/>
      <c r="AD15" s="214"/>
      <c r="AE15" s="215"/>
    </row>
    <row r="16" spans="1:31" ht="9" customHeight="1" thickBot="1" x14ac:dyDescent="0.3">
      <c r="A16" s="6"/>
      <c r="B16" s="4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D16" s="7"/>
      <c r="AE16" s="8"/>
    </row>
    <row r="17" spans="1:32" s="16" customFormat="1" ht="37.5" customHeight="1" thickBot="1" x14ac:dyDescent="0.3">
      <c r="A17" s="211" t="s">
        <v>15</v>
      </c>
      <c r="B17" s="212"/>
      <c r="C17" s="213" t="s">
        <v>394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5"/>
    </row>
    <row r="18" spans="1:32" ht="16.5" customHeight="1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.1" customHeight="1" thickBot="1" x14ac:dyDescent="0.3">
      <c r="A19" s="216" t="s">
        <v>16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0"/>
    </row>
    <row r="20" spans="1:32" ht="32.1" customHeight="1" thickBot="1" x14ac:dyDescent="0.3">
      <c r="A20" s="107" t="s">
        <v>17</v>
      </c>
      <c r="B20" s="219" t="s">
        <v>18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1"/>
      <c r="P20" s="216" t="s">
        <v>19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8"/>
      <c r="AF20" s="20"/>
    </row>
    <row r="21" spans="1:32" ht="32.1" customHeight="1" thickBot="1" x14ac:dyDescent="0.3">
      <c r="A21" s="394">
        <v>30153933</v>
      </c>
      <c r="B21" s="116" t="s">
        <v>20</v>
      </c>
      <c r="C21" s="117" t="s">
        <v>21</v>
      </c>
      <c r="D21" s="117" t="s">
        <v>22</v>
      </c>
      <c r="E21" s="117" t="s">
        <v>23</v>
      </c>
      <c r="F21" s="117" t="s">
        <v>24</v>
      </c>
      <c r="G21" s="117" t="s">
        <v>25</v>
      </c>
      <c r="H21" s="117" t="s">
        <v>26</v>
      </c>
      <c r="I21" s="117" t="s">
        <v>27</v>
      </c>
      <c r="J21" s="117" t="s">
        <v>28</v>
      </c>
      <c r="K21" s="117" t="s">
        <v>29</v>
      </c>
      <c r="L21" s="117" t="s">
        <v>30</v>
      </c>
      <c r="M21" s="117" t="s">
        <v>31</v>
      </c>
      <c r="N21" s="117" t="s">
        <v>32</v>
      </c>
      <c r="O21" s="118" t="s">
        <v>33</v>
      </c>
      <c r="P21" s="145"/>
      <c r="Q21" s="107" t="s">
        <v>20</v>
      </c>
      <c r="R21" s="108" t="s">
        <v>21</v>
      </c>
      <c r="S21" s="108" t="s">
        <v>22</v>
      </c>
      <c r="T21" s="108" t="s">
        <v>23</v>
      </c>
      <c r="U21" s="108" t="s">
        <v>24</v>
      </c>
      <c r="V21" s="108" t="s">
        <v>25</v>
      </c>
      <c r="W21" s="108" t="s">
        <v>26</v>
      </c>
      <c r="X21" s="108" t="s">
        <v>27</v>
      </c>
      <c r="Y21" s="108" t="s">
        <v>28</v>
      </c>
      <c r="Z21" s="108" t="s">
        <v>29</v>
      </c>
      <c r="AA21" s="108" t="s">
        <v>30</v>
      </c>
      <c r="AB21" s="108" t="s">
        <v>31</v>
      </c>
      <c r="AC21" s="108" t="s">
        <v>32</v>
      </c>
      <c r="AD21" s="144" t="s">
        <v>34</v>
      </c>
      <c r="AE21" s="144" t="s">
        <v>35</v>
      </c>
      <c r="AF21" s="1"/>
    </row>
    <row r="22" spans="1:32" ht="32.1" customHeight="1" x14ac:dyDescent="0.25">
      <c r="A22" s="141" t="s">
        <v>36</v>
      </c>
      <c r="B22" s="392"/>
      <c r="C22" s="393">
        <v>29772000</v>
      </c>
      <c r="D22" s="393"/>
      <c r="E22" s="393">
        <v>381933</v>
      </c>
      <c r="F22" s="393"/>
      <c r="G22" s="393"/>
      <c r="H22" s="393"/>
      <c r="I22" s="393"/>
      <c r="J22" s="393"/>
      <c r="K22" s="393"/>
      <c r="L22" s="393"/>
      <c r="M22" s="393"/>
      <c r="N22" s="85">
        <f>SUM(B22:M22)</f>
        <v>30153933</v>
      </c>
      <c r="O22" s="87"/>
      <c r="P22" s="141" t="s">
        <v>37</v>
      </c>
      <c r="Q22" s="386">
        <v>295836800</v>
      </c>
      <c r="R22" s="387">
        <v>183996000</v>
      </c>
      <c r="S22" s="387"/>
      <c r="T22" s="387"/>
      <c r="U22" s="387"/>
      <c r="V22" s="387"/>
      <c r="W22" s="387"/>
      <c r="X22" s="387">
        <v>386229200</v>
      </c>
      <c r="Y22" s="387"/>
      <c r="Z22" s="387"/>
      <c r="AA22" s="387"/>
      <c r="AB22" s="387"/>
      <c r="AC22" s="109">
        <f>SUM(Q22:AB22)</f>
        <v>866062000</v>
      </c>
      <c r="AE22" s="110"/>
      <c r="AF22" s="1"/>
    </row>
    <row r="23" spans="1:32" ht="32.1" customHeight="1" x14ac:dyDescent="0.25">
      <c r="A23" s="142" t="s">
        <v>38</v>
      </c>
      <c r="B23" s="388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84">
        <f>SUM(B23:M23)</f>
        <v>0</v>
      </c>
      <c r="O23" s="96" t="str">
        <f>IFERROR(N23/(SUMIF(B23:M23,"&gt;0",B22:M22))," ")</f>
        <v xml:space="preserve"> </v>
      </c>
      <c r="P23" s="142" t="s">
        <v>39</v>
      </c>
      <c r="Q23" s="388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84">
        <f>SUM(Q23:AB23)</f>
        <v>0</v>
      </c>
      <c r="AD23" s="84">
        <f>AC23/SUM(Q22:V22)</f>
        <v>0</v>
      </c>
      <c r="AE23" s="88">
        <f>AC23/AC22</f>
        <v>0</v>
      </c>
      <c r="AF23" s="1"/>
    </row>
    <row r="24" spans="1:32" ht="32.1" customHeight="1" x14ac:dyDescent="0.25">
      <c r="A24" s="142" t="s">
        <v>40</v>
      </c>
      <c r="B24" s="388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84">
        <f>SUM(B24:M24)</f>
        <v>0</v>
      </c>
      <c r="O24" s="86"/>
      <c r="P24" s="142" t="s">
        <v>36</v>
      </c>
      <c r="Q24" s="388"/>
      <c r="R24" s="389">
        <v>12588800</v>
      </c>
      <c r="S24" s="389">
        <v>77874000</v>
      </c>
      <c r="T24" s="389">
        <v>77874000</v>
      </c>
      <c r="U24" s="389">
        <v>77874000</v>
      </c>
      <c r="V24" s="389">
        <v>77874000</v>
      </c>
      <c r="W24" s="389">
        <v>77874000</v>
      </c>
      <c r="X24" s="389">
        <v>77874000</v>
      </c>
      <c r="Y24" s="389">
        <v>77874000</v>
      </c>
      <c r="Z24" s="389">
        <v>77874000</v>
      </c>
      <c r="AA24" s="389">
        <v>77874000</v>
      </c>
      <c r="AB24" s="389">
        <v>152607200</v>
      </c>
      <c r="AC24" s="84">
        <f>SUM(Q24:AB24)</f>
        <v>866062000</v>
      </c>
      <c r="AD24" s="84"/>
      <c r="AE24" s="111"/>
      <c r="AF24" s="1"/>
    </row>
    <row r="25" spans="1:32" ht="32.1" customHeight="1" thickBot="1" x14ac:dyDescent="0.3">
      <c r="A25" s="143" t="s">
        <v>41</v>
      </c>
      <c r="B25" s="390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119">
        <f>SUM(B25:M25)</f>
        <v>0</v>
      </c>
      <c r="O25" s="120" t="str">
        <f>IFERROR(N25/(SUMIF(B25:M25,"&gt;0",B24:M24))," ")</f>
        <v xml:space="preserve"> </v>
      </c>
      <c r="P25" s="143" t="s">
        <v>41</v>
      </c>
      <c r="Q25" s="390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119">
        <f>SUM(Q25:AB25)</f>
        <v>0</v>
      </c>
      <c r="AD25" s="119">
        <f>AC25/SUM(Q24:V24)</f>
        <v>0</v>
      </c>
      <c r="AE25" s="121">
        <f>AC25/AC24</f>
        <v>0</v>
      </c>
      <c r="AF25" s="1"/>
    </row>
    <row r="26" spans="1:32" customFormat="1" ht="16.5" customHeight="1" thickBot="1" x14ac:dyDescent="0.3"/>
    <row r="27" spans="1:32" ht="33.950000000000003" customHeight="1" x14ac:dyDescent="0.25">
      <c r="A27" s="207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9"/>
    </row>
    <row r="28" spans="1:32" ht="15" customHeight="1" x14ac:dyDescent="0.25">
      <c r="A28" s="176" t="s">
        <v>43</v>
      </c>
      <c r="B28" s="178" t="s">
        <v>44</v>
      </c>
      <c r="C28" s="178"/>
      <c r="D28" s="178" t="s">
        <v>45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 t="s">
        <v>32</v>
      </c>
      <c r="Q28" s="178" t="s">
        <v>46</v>
      </c>
      <c r="R28" s="178"/>
      <c r="S28" s="178"/>
      <c r="T28" s="178"/>
      <c r="U28" s="178"/>
      <c r="V28" s="178"/>
      <c r="W28" s="178"/>
      <c r="X28" s="178"/>
      <c r="Y28" s="178" t="s">
        <v>47</v>
      </c>
      <c r="Z28" s="178"/>
      <c r="AA28" s="178"/>
      <c r="AB28" s="178"/>
      <c r="AC28" s="178"/>
      <c r="AD28" s="178"/>
      <c r="AE28" s="189"/>
    </row>
    <row r="29" spans="1:32" ht="27" customHeight="1" x14ac:dyDescent="0.25">
      <c r="A29" s="176"/>
      <c r="B29" s="178"/>
      <c r="C29" s="178"/>
      <c r="D29" s="104" t="s">
        <v>20</v>
      </c>
      <c r="E29" s="104" t="s">
        <v>21</v>
      </c>
      <c r="F29" s="104" t="s">
        <v>22</v>
      </c>
      <c r="G29" s="104" t="s">
        <v>23</v>
      </c>
      <c r="H29" s="104" t="s">
        <v>24</v>
      </c>
      <c r="I29" s="104" t="s">
        <v>25</v>
      </c>
      <c r="J29" s="104" t="s">
        <v>26</v>
      </c>
      <c r="K29" s="104" t="s">
        <v>27</v>
      </c>
      <c r="L29" s="104" t="s">
        <v>28</v>
      </c>
      <c r="M29" s="104" t="s">
        <v>29</v>
      </c>
      <c r="N29" s="104" t="s">
        <v>30</v>
      </c>
      <c r="O29" s="104" t="s">
        <v>31</v>
      </c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89"/>
    </row>
    <row r="30" spans="1:32" ht="42" customHeight="1" thickBot="1" x14ac:dyDescent="0.3">
      <c r="A30" s="112" t="s">
        <v>394</v>
      </c>
      <c r="B30" s="374"/>
      <c r="C30" s="374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3">
        <f>SUM(D30:O30)</f>
        <v>0</v>
      </c>
      <c r="Q30" s="204" t="s">
        <v>48</v>
      </c>
      <c r="R30" s="204"/>
      <c r="S30" s="204"/>
      <c r="T30" s="204"/>
      <c r="U30" s="204"/>
      <c r="V30" s="204"/>
      <c r="W30" s="204"/>
      <c r="X30" s="204"/>
      <c r="Y30" s="204" t="s">
        <v>49</v>
      </c>
      <c r="Z30" s="204"/>
      <c r="AA30" s="204"/>
      <c r="AB30" s="204"/>
      <c r="AC30" s="204"/>
      <c r="AD30" s="204"/>
      <c r="AE30" s="205"/>
    </row>
    <row r="31" spans="1:32" ht="12" customHeight="1" thickBot="1" x14ac:dyDescent="0.3">
      <c r="A31" s="122"/>
      <c r="B31" s="123"/>
      <c r="C31" s="1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4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</row>
    <row r="32" spans="1:32" ht="45" customHeight="1" x14ac:dyDescent="0.25">
      <c r="A32" s="172" t="s">
        <v>50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41" ht="23.1" customHeight="1" x14ac:dyDescent="0.25">
      <c r="A33" s="176" t="s">
        <v>51</v>
      </c>
      <c r="B33" s="178" t="s">
        <v>52</v>
      </c>
      <c r="C33" s="178" t="s">
        <v>44</v>
      </c>
      <c r="D33" s="178" t="s">
        <v>53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 t="s">
        <v>54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5">
      <c r="A34" s="176"/>
      <c r="B34" s="178"/>
      <c r="C34" s="206"/>
      <c r="D34" s="104" t="s">
        <v>20</v>
      </c>
      <c r="E34" s="104" t="s">
        <v>21</v>
      </c>
      <c r="F34" s="104" t="s">
        <v>22</v>
      </c>
      <c r="G34" s="104" t="s">
        <v>23</v>
      </c>
      <c r="H34" s="104" t="s">
        <v>24</v>
      </c>
      <c r="I34" s="104" t="s">
        <v>25</v>
      </c>
      <c r="J34" s="104" t="s">
        <v>26</v>
      </c>
      <c r="K34" s="104" t="s">
        <v>27</v>
      </c>
      <c r="L34" s="104" t="s">
        <v>28</v>
      </c>
      <c r="M34" s="104" t="s">
        <v>29</v>
      </c>
      <c r="N34" s="104" t="s">
        <v>30</v>
      </c>
      <c r="O34" s="104" t="s">
        <v>31</v>
      </c>
      <c r="P34" s="104" t="s">
        <v>32</v>
      </c>
      <c r="Q34" s="185" t="s">
        <v>55</v>
      </c>
      <c r="R34" s="186"/>
      <c r="S34" s="186"/>
      <c r="T34" s="187"/>
      <c r="U34" s="178" t="s">
        <v>56</v>
      </c>
      <c r="V34" s="178"/>
      <c r="W34" s="178"/>
      <c r="X34" s="178"/>
      <c r="Y34" s="178" t="s">
        <v>57</v>
      </c>
      <c r="Z34" s="178"/>
      <c r="AA34" s="178"/>
      <c r="AB34" s="178"/>
      <c r="AC34" s="178" t="s">
        <v>58</v>
      </c>
      <c r="AD34" s="178"/>
      <c r="AE34" s="189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5">
      <c r="A35" s="190" t="s">
        <v>394</v>
      </c>
      <c r="B35" s="282">
        <f>SUM(B41:B46)</f>
        <v>0.1</v>
      </c>
      <c r="C35" s="23" t="s">
        <v>59</v>
      </c>
      <c r="D35" s="373"/>
      <c r="E35" s="373"/>
      <c r="F35" s="373"/>
      <c r="G35" s="373"/>
      <c r="H35" s="373"/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97">
        <f>SUM(D35:O35)</f>
        <v>0</v>
      </c>
      <c r="Q35" s="194" t="s">
        <v>60</v>
      </c>
      <c r="R35" s="195"/>
      <c r="S35" s="195"/>
      <c r="T35" s="196"/>
      <c r="U35" s="200" t="s">
        <v>61</v>
      </c>
      <c r="V35" s="200"/>
      <c r="W35" s="200"/>
      <c r="X35" s="200"/>
      <c r="Y35" s="200" t="s">
        <v>62</v>
      </c>
      <c r="Z35" s="200"/>
      <c r="AA35" s="200"/>
      <c r="AB35" s="200"/>
      <c r="AC35" s="200" t="s">
        <v>63</v>
      </c>
      <c r="AD35" s="200"/>
      <c r="AE35" s="202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3">
      <c r="A36" s="191"/>
      <c r="B36" s="283"/>
      <c r="C36" s="24" t="s">
        <v>64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197"/>
      <c r="R36" s="198"/>
      <c r="S36" s="198"/>
      <c r="T36" s="199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3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3"/>
    <row r="38" spans="1:41" ht="45" customHeight="1" thickBot="1" x14ac:dyDescent="0.3">
      <c r="A38" s="172" t="s">
        <v>65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4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.1" customHeight="1" x14ac:dyDescent="0.25">
      <c r="A39" s="175" t="s">
        <v>66</v>
      </c>
      <c r="B39" s="177" t="s">
        <v>67</v>
      </c>
      <c r="C39" s="179" t="s">
        <v>68</v>
      </c>
      <c r="D39" s="181" t="s">
        <v>69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  <c r="Q39" s="177" t="s">
        <v>70</v>
      </c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84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.1" customHeight="1" x14ac:dyDescent="0.25">
      <c r="A40" s="176"/>
      <c r="B40" s="178"/>
      <c r="C40" s="180"/>
      <c r="D40" s="104" t="s">
        <v>71</v>
      </c>
      <c r="E40" s="104" t="s">
        <v>72</v>
      </c>
      <c r="F40" s="104" t="s">
        <v>73</v>
      </c>
      <c r="G40" s="104" t="s">
        <v>74</v>
      </c>
      <c r="H40" s="104" t="s">
        <v>75</v>
      </c>
      <c r="I40" s="104" t="s">
        <v>76</v>
      </c>
      <c r="J40" s="104" t="s">
        <v>77</v>
      </c>
      <c r="K40" s="104" t="s">
        <v>78</v>
      </c>
      <c r="L40" s="104" t="s">
        <v>79</v>
      </c>
      <c r="M40" s="104" t="s">
        <v>80</v>
      </c>
      <c r="N40" s="104" t="s">
        <v>81</v>
      </c>
      <c r="O40" s="104" t="s">
        <v>82</v>
      </c>
      <c r="P40" s="104" t="s">
        <v>83</v>
      </c>
      <c r="Q40" s="185" t="s">
        <v>84</v>
      </c>
      <c r="R40" s="186"/>
      <c r="S40" s="186"/>
      <c r="T40" s="186"/>
      <c r="U40" s="186"/>
      <c r="V40" s="186"/>
      <c r="W40" s="186"/>
      <c r="X40" s="187"/>
      <c r="Y40" s="185" t="s">
        <v>85</v>
      </c>
      <c r="Z40" s="186"/>
      <c r="AA40" s="186"/>
      <c r="AB40" s="186"/>
      <c r="AC40" s="186"/>
      <c r="AD40" s="186"/>
      <c r="AE40" s="188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5">
      <c r="A41" s="370" t="s">
        <v>395</v>
      </c>
      <c r="B41" s="286">
        <v>0.04</v>
      </c>
      <c r="C41" s="31" t="s">
        <v>59</v>
      </c>
      <c r="D41" s="372">
        <v>0</v>
      </c>
      <c r="E41" s="372">
        <v>0.25</v>
      </c>
      <c r="F41" s="372">
        <v>0.25</v>
      </c>
      <c r="G41" s="372">
        <v>0.25</v>
      </c>
      <c r="H41" s="372">
        <v>0.25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114">
        <f t="shared" ref="P41:P46" si="0">SUM(D41:O41)</f>
        <v>1</v>
      </c>
      <c r="Q41" s="160" t="s">
        <v>86</v>
      </c>
      <c r="R41" s="161"/>
      <c r="S41" s="161"/>
      <c r="T41" s="161"/>
      <c r="U41" s="161"/>
      <c r="V41" s="161"/>
      <c r="W41" s="161"/>
      <c r="X41" s="162"/>
      <c r="Y41" s="160" t="s">
        <v>87</v>
      </c>
      <c r="Z41" s="161"/>
      <c r="AA41" s="161"/>
      <c r="AB41" s="161"/>
      <c r="AC41" s="161"/>
      <c r="AD41" s="161"/>
      <c r="AE41" s="166"/>
    </row>
    <row r="42" spans="1:41" ht="28.5" customHeight="1" x14ac:dyDescent="0.25">
      <c r="A42" s="368"/>
      <c r="B42" s="287"/>
      <c r="C42" s="29" t="s">
        <v>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4">
        <f t="shared" si="0"/>
        <v>0</v>
      </c>
      <c r="Q42" s="168"/>
      <c r="R42" s="169"/>
      <c r="S42" s="169"/>
      <c r="T42" s="169"/>
      <c r="U42" s="169"/>
      <c r="V42" s="169"/>
      <c r="W42" s="169"/>
      <c r="X42" s="170"/>
      <c r="Y42" s="168"/>
      <c r="Z42" s="169"/>
      <c r="AA42" s="169"/>
      <c r="AB42" s="169"/>
      <c r="AC42" s="169"/>
      <c r="AD42" s="169"/>
      <c r="AE42" s="171"/>
    </row>
    <row r="43" spans="1:41" ht="28.5" customHeight="1" x14ac:dyDescent="0.25">
      <c r="A43" s="370" t="s">
        <v>396</v>
      </c>
      <c r="B43" s="289">
        <v>0.03</v>
      </c>
      <c r="C43" s="31" t="s">
        <v>59</v>
      </c>
      <c r="D43" s="372">
        <v>0</v>
      </c>
      <c r="E43" s="372">
        <v>0.25</v>
      </c>
      <c r="F43" s="372">
        <v>0.25</v>
      </c>
      <c r="G43" s="372">
        <v>0.25</v>
      </c>
      <c r="H43" s="372">
        <v>0.25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114">
        <f t="shared" si="0"/>
        <v>1</v>
      </c>
      <c r="Q43" s="160" t="s">
        <v>86</v>
      </c>
      <c r="R43" s="161"/>
      <c r="S43" s="161"/>
      <c r="T43" s="161"/>
      <c r="U43" s="161"/>
      <c r="V43" s="161"/>
      <c r="W43" s="161"/>
      <c r="X43" s="162"/>
      <c r="Y43" s="160" t="s">
        <v>87</v>
      </c>
      <c r="Z43" s="161"/>
      <c r="AA43" s="161"/>
      <c r="AB43" s="161"/>
      <c r="AC43" s="161"/>
      <c r="AD43" s="161"/>
      <c r="AE43" s="166"/>
    </row>
    <row r="44" spans="1:41" ht="28.5" customHeight="1" x14ac:dyDescent="0.25">
      <c r="A44" s="368"/>
      <c r="B44" s="287"/>
      <c r="C44" s="29" t="s">
        <v>64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4">
        <f t="shared" si="0"/>
        <v>0</v>
      </c>
      <c r="Q44" s="168"/>
      <c r="R44" s="169"/>
      <c r="S44" s="169"/>
      <c r="T44" s="169"/>
      <c r="U44" s="169"/>
      <c r="V44" s="169"/>
      <c r="W44" s="169"/>
      <c r="X44" s="170"/>
      <c r="Y44" s="168"/>
      <c r="Z44" s="169"/>
      <c r="AA44" s="169"/>
      <c r="AB44" s="169"/>
      <c r="AC44" s="169"/>
      <c r="AD44" s="169"/>
      <c r="AE44" s="171"/>
    </row>
    <row r="45" spans="1:41" ht="28.5" customHeight="1" x14ac:dyDescent="0.25">
      <c r="A45" s="370" t="s">
        <v>397</v>
      </c>
      <c r="B45" s="289">
        <v>0.03</v>
      </c>
      <c r="C45" s="31" t="s">
        <v>59</v>
      </c>
      <c r="D45" s="372">
        <v>0</v>
      </c>
      <c r="E45" s="372">
        <v>0.25</v>
      </c>
      <c r="F45" s="372">
        <v>0.25</v>
      </c>
      <c r="G45" s="372">
        <v>0.25</v>
      </c>
      <c r="H45" s="372">
        <v>0.25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114">
        <f t="shared" si="0"/>
        <v>1</v>
      </c>
      <c r="Q45" s="160" t="s">
        <v>86</v>
      </c>
      <c r="R45" s="161"/>
      <c r="S45" s="161"/>
      <c r="T45" s="161"/>
      <c r="U45" s="161"/>
      <c r="V45" s="161"/>
      <c r="W45" s="161"/>
      <c r="X45" s="162"/>
      <c r="Y45" s="160" t="s">
        <v>87</v>
      </c>
      <c r="Z45" s="161"/>
      <c r="AA45" s="161"/>
      <c r="AB45" s="161"/>
      <c r="AC45" s="161"/>
      <c r="AD45" s="161"/>
      <c r="AE45" s="166"/>
    </row>
    <row r="46" spans="1:41" ht="28.5" customHeight="1" thickBot="1" x14ac:dyDescent="0.3">
      <c r="A46" s="371"/>
      <c r="B46" s="290"/>
      <c r="C46" s="24" t="s">
        <v>64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15">
        <f t="shared" si="0"/>
        <v>0</v>
      </c>
      <c r="Q46" s="168"/>
      <c r="R46" s="169"/>
      <c r="S46" s="169"/>
      <c r="T46" s="169"/>
      <c r="U46" s="169"/>
      <c r="V46" s="169"/>
      <c r="W46" s="169"/>
      <c r="X46" s="170"/>
      <c r="Y46" s="168"/>
      <c r="Z46" s="169"/>
      <c r="AA46" s="169"/>
      <c r="AB46" s="169"/>
      <c r="AC46" s="169"/>
      <c r="AD46" s="169"/>
      <c r="AE46" s="171"/>
    </row>
  </sheetData>
  <mergeCells count="79">
    <mergeCell ref="A1:A4"/>
    <mergeCell ref="B1:AA1"/>
    <mergeCell ref="AB1:AE1"/>
    <mergeCell ref="B2:AA2"/>
    <mergeCell ref="AB2:AE2"/>
    <mergeCell ref="B3:AA4"/>
    <mergeCell ref="AB3:AE3"/>
    <mergeCell ref="AB4:AE4"/>
    <mergeCell ref="A11:B13"/>
    <mergeCell ref="C11:AE13"/>
    <mergeCell ref="A7:B9"/>
    <mergeCell ref="C7:C9"/>
    <mergeCell ref="D7:H9"/>
    <mergeCell ref="I7:J9"/>
    <mergeCell ref="K7:L9"/>
    <mergeCell ref="M7:N7"/>
    <mergeCell ref="AA15:AE15"/>
    <mergeCell ref="O7:P7"/>
    <mergeCell ref="M8:N8"/>
    <mergeCell ref="O8:P8"/>
    <mergeCell ref="M9:N9"/>
    <mergeCell ref="O9:P9"/>
    <mergeCell ref="A15:B15"/>
    <mergeCell ref="C15:K15"/>
    <mergeCell ref="L15:Q15"/>
    <mergeCell ref="R15:X15"/>
    <mergeCell ref="Y15:Z15"/>
    <mergeCell ref="C16:AB16"/>
    <mergeCell ref="A17:B17"/>
    <mergeCell ref="C17:AE17"/>
    <mergeCell ref="A19:AE19"/>
    <mergeCell ref="B20:O20"/>
    <mergeCell ref="P20:AE20"/>
    <mergeCell ref="A27:AE27"/>
    <mergeCell ref="A28:A29"/>
    <mergeCell ref="B28:C29"/>
    <mergeCell ref="D28:O28"/>
    <mergeCell ref="P28:P29"/>
    <mergeCell ref="Q28:X29"/>
    <mergeCell ref="Y28:AE29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35:A36"/>
    <mergeCell ref="B35:B36"/>
    <mergeCell ref="Q35:T36"/>
    <mergeCell ref="U35:X36"/>
    <mergeCell ref="Y35:AB36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</mergeCells>
  <dataValidations count="3">
    <dataValidation type="list" allowBlank="1" showInputMessage="1" showErrorMessage="1" sqref="C7:C9" xr:uid="{B053E66A-61CC-42E4-B601-2554809BF5BF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CDEF4FC7-7F8F-4C50-ADCF-2FFE21598BC0}">
      <formula1>2000</formula1>
    </dataValidation>
    <dataValidation type="textLength" operator="lessThanOrEqual" allowBlank="1" showInputMessage="1" showErrorMessage="1" errorTitle="Máximo 2.000 caracteres" error="Máximo 2.000 caracteres" sqref="AC35 Q35 Y35 Q41 Q43 Q45" xr:uid="{CE61E8DE-20D6-4A7C-A893-3A6C6AF16039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E8B72-858C-4889-8960-E361352B4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Meta 1 ATENCIONES LPD</vt:lpstr>
      <vt:lpstr>Meta 2 SEGUIMIENTO LPD</vt:lpstr>
      <vt:lpstr>Meta 3 OPERAR CR</vt:lpstr>
      <vt:lpstr>Meta 4 ATENCION CR</vt:lpstr>
      <vt:lpstr>Meta 5 FORTALECER SOFIA </vt:lpstr>
      <vt:lpstr>Meta 6 ESTRATEGIA PREVENCION</vt:lpstr>
      <vt:lpstr>Meta 7 CLS</vt:lpstr>
      <vt:lpstr>Meta 8 PROTOCOLO TP</vt:lpstr>
      <vt:lpstr>Meta 9 ATENCIONES DUPLAS</vt:lpstr>
      <vt:lpstr>Indicadores PA</vt:lpstr>
      <vt:lpstr>Hoja1</vt:lpstr>
      <vt:lpstr>Territorialización PA</vt:lpstr>
      <vt:lpstr>Control de Cambios</vt:lpstr>
      <vt:lpstr>LISTAS</vt:lpstr>
      <vt:lpstr>'Meta 1 ATENCIONES LPD'!Área_de_impresión</vt:lpstr>
      <vt:lpstr>'Meta 2 SEGUIMIENTO LPD'!Área_de_impresión</vt:lpstr>
      <vt:lpstr>'Meta 3 OPERAR CR'!Área_de_impresión</vt:lpstr>
      <vt:lpstr>'Meta 4 ATENCION CR'!Área_de_impresión</vt:lpstr>
      <vt:lpstr>'Meta 5 FORTALECER SOFIA '!Área_de_impresión</vt:lpstr>
      <vt:lpstr>'Meta 6 ESTRATEGIA PREVENCION'!Área_de_impresión</vt:lpstr>
      <vt:lpstr>'Meta 7 CLS'!Área_de_impresión</vt:lpstr>
      <vt:lpstr>'Meta 8 PROTOCOLO TP'!Área_de_impresión</vt:lpstr>
      <vt:lpstr>'Meta 9 ATENCIONES DUPLAS'!Área_de_impresión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Cindy Rocio Lopez Villanueva</cp:lastModifiedBy>
  <cp:revision/>
  <dcterms:created xsi:type="dcterms:W3CDTF">2011-04-26T22:16:52Z</dcterms:created>
  <dcterms:modified xsi:type="dcterms:W3CDTF">2024-01-30T20:06:36Z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