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tabRatio="674" activeTab="0"/>
  </bookViews>
  <sheets>
    <sheet name="Meta 1" sheetId="1" r:id="rId1"/>
    <sheet name="Meta 2" sheetId="2" state="hidden" r:id="rId2"/>
    <sheet name="Meta 3" sheetId="3" r:id="rId3"/>
    <sheet name="Hoja2" sheetId="4" state="hidden" r:id="rId4"/>
    <sheet name="Meta 4" sheetId="5" r:id="rId5"/>
    <sheet name="Meta 5" sheetId="6" r:id="rId6"/>
    <sheet name="Meta 6" sheetId="7" r:id="rId7"/>
    <sheet name="Meta 7" sheetId="8" r:id="rId8"/>
    <sheet name="Metas PDD" sheetId="9" r:id="rId9"/>
    <sheet name="Ejecucación Presup" sheetId="10" state="hidden" r:id="rId10"/>
    <sheet name="Meta n+1" sheetId="11" state="hidden" r:id="rId11"/>
    <sheet name="Hoja1" sheetId="12" state="hidden" r:id="rId12"/>
  </sheets>
  <definedNames/>
  <calcPr fullCalcOnLoad="1"/>
</workbook>
</file>

<file path=xl/comments1.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11.xml><?xml version="1.0" encoding="utf-8"?>
<comments xmlns="http://schemas.openxmlformats.org/spreadsheetml/2006/main">
  <authors>
    <author>ANDREA PAOLA BELLO VARGAS</author>
  </authors>
  <commentList>
    <comment ref="Q28"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2.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rFont val="Tahoma"/>
            <family val="2"/>
          </rPr>
          <t xml:space="preserve">OFICINA ASESORA DE PLANEACIÓN:
</t>
        </r>
        <r>
          <rPr>
            <sz val="9"/>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3.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7" authorId="0">
      <text>
        <r>
          <rPr>
            <sz val="9"/>
            <color indexed="8"/>
            <rFont val="Tahoma"/>
            <family val="2"/>
          </rPr>
          <t xml:space="preserve">Espacio para definir producto en relación con la actividad y la meta. </t>
        </r>
      </text>
    </comment>
    <comment ref="A36" authorId="0">
      <text>
        <r>
          <rPr>
            <sz val="9"/>
            <color indexed="8"/>
            <rFont val="Tahoma"/>
            <family val="2"/>
          </rPr>
          <t xml:space="preserve">Espacio para definir producto en relación con la actividad y la meta. </t>
        </r>
      </text>
    </comment>
  </commentList>
</comments>
</file>

<file path=xl/comments5.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7" authorId="0">
      <text>
        <r>
          <rPr>
            <sz val="9"/>
            <color indexed="8"/>
            <rFont val="Tahoma"/>
            <family val="2"/>
          </rPr>
          <t xml:space="preserve">Espacio para definir producto en relación con la actividad y la meta. </t>
        </r>
      </text>
    </comment>
    <comment ref="A36" authorId="0">
      <text>
        <r>
          <rPr>
            <sz val="9"/>
            <color indexed="8"/>
            <rFont val="Tahoma"/>
            <family val="2"/>
          </rPr>
          <t xml:space="preserve">Espacio para definir producto en relación con la actividad y la meta. </t>
        </r>
      </text>
    </comment>
    <comment ref="A40" authorId="0">
      <text>
        <r>
          <rPr>
            <sz val="9"/>
            <color indexed="8"/>
            <rFont val="Tahoma"/>
            <family val="2"/>
          </rPr>
          <t xml:space="preserve">Espacio para definir producto en relación con la actividad y la meta. </t>
        </r>
      </text>
    </comment>
    <comment ref="A41" authorId="0">
      <text>
        <r>
          <rPr>
            <sz val="9"/>
            <color indexed="8"/>
            <rFont val="Tahoma"/>
            <family val="2"/>
          </rPr>
          <t xml:space="preserve">Espacio para definir producto en relación con la actividad y la meta. </t>
        </r>
      </text>
    </comment>
  </commentList>
</comments>
</file>

<file path=xl/comments6.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text>
        <r>
          <rPr>
            <sz val="9"/>
            <color indexed="8"/>
            <rFont val="Tahoma"/>
            <family val="2"/>
          </rPr>
          <t xml:space="preserve">Espacio para definir producto en relación con la actividad y la meta. </t>
        </r>
      </text>
    </comment>
  </commentList>
</comments>
</file>

<file path=xl/comments7.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7" authorId="0">
      <text>
        <r>
          <rPr>
            <sz val="9"/>
            <color indexed="8"/>
            <rFont val="Tahoma"/>
            <family val="2"/>
          </rPr>
          <t xml:space="preserve">Espacio para definir producto en relación con la actividad y la meta. </t>
        </r>
      </text>
    </comment>
    <comment ref="A36" authorId="0">
      <text>
        <r>
          <rPr>
            <sz val="9"/>
            <color indexed="8"/>
            <rFont val="Tahoma"/>
            <family val="2"/>
          </rPr>
          <t xml:space="preserve">Espacio para definir producto en relación con la actividad y la meta. </t>
        </r>
      </text>
    </comment>
    <comment ref="A40" authorId="0">
      <text>
        <r>
          <rPr>
            <sz val="9"/>
            <color indexed="8"/>
            <rFont val="Tahoma"/>
            <family val="2"/>
          </rPr>
          <t xml:space="preserve">Espacio para definir producto en relación con la actividad y la meta. </t>
        </r>
      </text>
    </comment>
    <comment ref="A44" authorId="0">
      <text>
        <r>
          <rPr>
            <sz val="9"/>
            <color indexed="8"/>
            <rFont val="Tahoma"/>
            <family val="2"/>
          </rPr>
          <t xml:space="preserve">Espacio para definir producto en relación con la actividad y la meta. </t>
        </r>
      </text>
    </comment>
    <comment ref="A41" authorId="0">
      <text>
        <r>
          <rPr>
            <sz val="9"/>
            <color indexed="8"/>
            <rFont val="Tahoma"/>
            <family val="2"/>
          </rPr>
          <t xml:space="preserve">Espacio para definir producto en relación con la actividad y la meta. </t>
        </r>
      </text>
    </comment>
    <comment ref="A45" authorId="0">
      <text>
        <r>
          <rPr>
            <sz val="9"/>
            <color indexed="8"/>
            <rFont val="Tahoma"/>
            <family val="2"/>
          </rPr>
          <t xml:space="preserve">Espacio para definir producto en relación con la actividad y la meta. </t>
        </r>
      </text>
    </comment>
  </commentList>
</comments>
</file>

<file path=xl/comments8.xml><?xml version="1.0" encoding="utf-8"?>
<comments xmlns="http://schemas.openxmlformats.org/spreadsheetml/2006/main">
  <authors>
    <author>ANDREA PAOLA BELLO VARGAS</author>
  </authors>
  <commentList>
    <comment ref="Q28"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7" authorId="0">
      <text>
        <r>
          <rPr>
            <sz val="9"/>
            <color indexed="8"/>
            <rFont val="Tahoma"/>
            <family val="2"/>
          </rPr>
          <t xml:space="preserve">Espacio para definir producto en relación con la actividad y la meta. </t>
        </r>
      </text>
    </comment>
    <comment ref="A36" authorId="0">
      <text>
        <r>
          <rPr>
            <sz val="9"/>
            <color indexed="8"/>
            <rFont val="Tahoma"/>
            <family val="2"/>
          </rPr>
          <t xml:space="preserve">Espacio para definir producto en relación con la actividad y la meta. </t>
        </r>
      </text>
    </comment>
  </commentList>
</comments>
</file>

<file path=xl/comments9.xml><?xml version="1.0" encoding="utf-8"?>
<comments xmlns="http://schemas.openxmlformats.org/spreadsheetml/2006/main">
  <authors>
    <author>Microsoft Office User</author>
  </authors>
  <commentList>
    <comment ref="A7" author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List>
</comments>
</file>

<file path=xl/sharedStrings.xml><?xml version="1.0" encoding="utf-8"?>
<sst xmlns="http://schemas.openxmlformats.org/spreadsheetml/2006/main" count="944" uniqueCount="235">
  <si>
    <t>NOMBRE DEL PROYECTO</t>
  </si>
  <si>
    <t>TRIMESTRE REPORTADO</t>
  </si>
  <si>
    <t>EJECUCIÓN PRESUPUESTAL DEL PROYECTO</t>
  </si>
  <si>
    <t>RESERVAS VIGENCIA ANTERIOR</t>
  </si>
  <si>
    <t>PRESUPUESTO ASIGNADO EN LA VIGENCIA ACTUAL</t>
  </si>
  <si>
    <t>Recursos Programados</t>
  </si>
  <si>
    <t>Recursos Ejecutados</t>
  </si>
  <si>
    <t>DESCRIPCIÓN DE LA META</t>
  </si>
  <si>
    <t>PROG.</t>
  </si>
  <si>
    <t>AVANCE TRIMESTRE</t>
  </si>
  <si>
    <t>TOTAL</t>
  </si>
  <si>
    <t>Programación</t>
  </si>
  <si>
    <t>Ejecución</t>
  </si>
  <si>
    <t>DESCRIPCIÓN DE LA ACTIVIDAD</t>
  </si>
  <si>
    <t>CRONOGRAMA %</t>
  </si>
  <si>
    <t>CRITERIOS DE SEGUIMIENTO</t>
  </si>
  <si>
    <t xml:space="preserve">VoBo. </t>
  </si>
  <si>
    <t>REVISIÓN OFICINA ASESORA DE PLANEACIÓN</t>
  </si>
  <si>
    <t>Página 1 de 1</t>
  </si>
  <si>
    <t>MAGNITUD META VIGENCIA ACTUAL</t>
  </si>
  <si>
    <t>PONDERACIÓN META (%)</t>
  </si>
  <si>
    <t>SECRETARÍA DISTRITAL DE LA MUJER</t>
  </si>
  <si>
    <t xml:space="preserve">DIRECCIONAMIENTO ESTRATEGICO </t>
  </si>
  <si>
    <t>Código: DE-FO-05</t>
  </si>
  <si>
    <t>ABR-JUN</t>
  </si>
  <si>
    <t>JUL-SEP</t>
  </si>
  <si>
    <t>OCT-DIC</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</si>
  <si>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</si>
  <si>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</si>
  <si>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</si>
  <si>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</si>
  <si>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</si>
  <si>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</si>
  <si>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</si>
  <si>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</si>
  <si>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</si>
  <si>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</si>
  <si>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</si>
  <si>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</si>
  <si>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</si>
  <si>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</si>
  <si>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</si>
  <si>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</si>
  <si>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</si>
  <si>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</si>
  <si>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</si>
  <si>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</si>
  <si>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</si>
  <si>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</si>
  <si>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</si>
  <si>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</si>
  <si>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</si>
  <si>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</si>
  <si>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</si>
  <si>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</si>
  <si>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</si>
  <si>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</si>
  <si>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</si>
  <si>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</si>
  <si>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</si>
  <si>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</si>
  <si>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</si>
  <si>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</si>
  <si>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</si>
  <si>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</si>
  <si>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</si>
  <si>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</si>
  <si>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</si>
  <si>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</si>
  <si>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ENE-MAR</t>
  </si>
  <si>
    <t>PONDERACIÓN VERTICAL (Porcentual)</t>
  </si>
  <si>
    <t>PONDERACIÓN META</t>
  </si>
  <si>
    <t>Versión: 05</t>
  </si>
  <si>
    <t>Fecha de Emisión: 1 de abril de 2019</t>
  </si>
  <si>
    <t>ACUMULADO</t>
  </si>
  <si>
    <t>FORMULACIÓN Y SEGUIMIENTO PLANES DE ACCIÓN DE PROYECTOS</t>
  </si>
  <si>
    <t xml:space="preserve"> EXPLICACIÓN:  Este campo debe contener por una parte, el avance de la gestión mensual señalando las alertas que puedan afectar el cumplimiento de la actividad o producto. Por otra parte, trimestralmente, se debe presentar el avance acumulado y los productos obtenidos, señalando las alternativas de solución que se emplearon para mitigar la alerta presentada. (La fila azul será para definir el producto resultado de la actividad en relación con la meta únicamente, no puede ser porcentajes). </t>
  </si>
  <si>
    <t xml:space="preserve">EXPLICACIÓN: Este campo se deberá diligenciar trimestralmente relacionando los logros, beneficios y dificultades presentadas acumulado por trimestre, por lo que debe contemplar lo relativo a lo gestionado por las actividades definidas en la meta si se requiere. </t>
  </si>
  <si>
    <t>ELABORÓ</t>
  </si>
  <si>
    <t>APROBÓ</t>
  </si>
  <si>
    <t>Nombre:</t>
  </si>
  <si>
    <t>Firma:</t>
  </si>
  <si>
    <t>TIPO DE REPORTE</t>
  </si>
  <si>
    <t>ACTUALIZACION</t>
  </si>
  <si>
    <t>SEGUIMIENTO</t>
  </si>
  <si>
    <t>FORMULACION</t>
  </si>
  <si>
    <t>FECHA DE REPORTE</t>
  </si>
  <si>
    <t>PROGRAMA</t>
  </si>
  <si>
    <t>LOGRO</t>
  </si>
  <si>
    <t>dd/mm/aaaa</t>
  </si>
  <si>
    <t>Cargo: Líder/esa Tecnico/a</t>
  </si>
  <si>
    <t>Cargo: Gerenta de Proyecto</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</si>
  <si>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</si>
  <si>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</si>
  <si>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</si>
  <si>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</si>
  <si>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</si>
  <si>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</si>
  <si>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</si>
  <si>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</si>
  <si>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</si>
  <si>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</si>
  <si>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</si>
  <si>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x</t>
  </si>
  <si>
    <t>Nombre: Rosa Patricia Chaparro Niño</t>
  </si>
  <si>
    <t>n/a</t>
  </si>
  <si>
    <t xml:space="preserve">REPORTE METAS PLAN DE DESARROLLO ASOCIADAS AL PROYECTO DE INVERSIÓN </t>
  </si>
  <si>
    <t>INFORMACIÓN GENERAL</t>
  </si>
  <si>
    <t xml:space="preserve">SEGUIMIENTO </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</si>
  <si>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</si>
  <si>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</si>
  <si>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</si>
  <si>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</si>
  <si>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</si>
  <si>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</si>
  <si>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</si>
  <si>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</si>
  <si>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MAGNITUD FÍSICA</t>
  </si>
  <si>
    <t>AVANCE %</t>
  </si>
  <si>
    <t>Constante</t>
  </si>
  <si>
    <t>No. De la Meta</t>
  </si>
  <si>
    <t>Total</t>
  </si>
  <si>
    <t>Suma</t>
  </si>
  <si>
    <t>Presupuesto</t>
  </si>
  <si>
    <t>Componente del gasto</t>
  </si>
  <si>
    <t xml:space="preserve"> 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</si>
  <si>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</si>
  <si>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</si>
  <si>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</si>
  <si>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</si>
  <si>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</si>
  <si>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Elaborar 1 propuesta de modelo pedagógico y de contenidos para el desarrollo de capacidades de incidencia, liderazgo, empoderamiento y participación política de las Mujeres </t>
  </si>
  <si>
    <t xml:space="preserve"> 426.Implementar una estrategía de formación para el desarrollo de capacidades de incidencia, liderazgo, empoderamiento y participación política de las Mujeres</t>
  </si>
  <si>
    <t xml:space="preserve">Propuesta de modelo pedagógico y contenidos. </t>
  </si>
  <si>
    <t xml:space="preserve">Vincular 4800 mujeres a los procesos formativos para el desarrollo de capacidades de incidencia, liderazgo, empoderamiento y participación política de las Mujeres </t>
  </si>
  <si>
    <t>Desarrollar 1 documento de lineamientos de presupuesto participativo sensible al género</t>
  </si>
  <si>
    <t xml:space="preserve"> 428.Incorporar e implementar el enfoque de género y diferencial en los ejercicios de los presupuestos participativos</t>
  </si>
  <si>
    <t>Brindar a 60 instancias, incluidos los Fondos de Desarrollo Local, el servicio de asistencia técnica para la transversalización de los enfoques de género e interseccionalidad en los procesos de presupuesto participativo</t>
  </si>
  <si>
    <t>Promover 1 Veeduría Ciudadana de mujeres para el seguimiento a la garantía de sus derechos</t>
  </si>
  <si>
    <t>02-03-0053  Adquisición de papelería y otros servicios para la promoción de procesos de Movilización y Divulgación</t>
  </si>
  <si>
    <t>03-01-0312  Personal contratado para apoyar las actividades propias de los proyectos de inversión de la entidad</t>
  </si>
  <si>
    <t>Otros Gastos Operativos</t>
  </si>
  <si>
    <t xml:space="preserve">total </t>
  </si>
  <si>
    <t>Alcanzar la paridad en al menos el 50% de las instancias de participación del Distrito Capital</t>
  </si>
  <si>
    <t xml:space="preserve">Porcentaje de instancias con participación paritaria en el Distrito
</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</si>
  <si>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</si>
  <si>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Incorporar e implementar el enfoque de género y diferencial en los ejercicios de los presupuestos participativos</t>
  </si>
  <si>
    <t>Número de mujeres vinculadas a procesos de formación para el desarrollo de capacidades de incidencia, liderazgo, empoderamiento y participación política de las mujeres</t>
  </si>
  <si>
    <t>Documento de lineamiento de presupuesto participativo sensible al género, formulado y adoptado</t>
  </si>
  <si>
    <t>SUMA</t>
  </si>
  <si>
    <t>CRECIENTE</t>
  </si>
  <si>
    <t>(30) 1</t>
  </si>
  <si>
    <t>(20) 4</t>
  </si>
  <si>
    <t>(30) 6</t>
  </si>
  <si>
    <t xml:space="preserve">Vincular 1200 mujeres a los procesos formativos para el desarrollo de capacidades de incidencia, liderazgo, empoderamiento y participación política de las Mujeres </t>
  </si>
  <si>
    <t>(20) 3</t>
  </si>
  <si>
    <t>Ofrecer asistencia técnica a 19 instancias que incluyen las Bancadas de Mujeres de las Juntas Administradoras Locales y la Mesa Multipartidista de género en el Distrito Capital</t>
  </si>
  <si>
    <t xml:space="preserve">Ofrecer asistencia técnica a 19  instancias que incluyen las Bancadas de Mujeres de las Juntas Administradoras Locales y la Mesa Multipartidista de género en el Distrito Capital </t>
  </si>
  <si>
    <t>Número de localidades vinculadas a procesos de asistencia técnica para la participación paritaria.</t>
  </si>
  <si>
    <t>Ofrecer asistencia técnica a las 20 localidades a instancias de participación y/o de coordinación para la promoción de la participación paritaria.</t>
  </si>
  <si>
    <t>Ofrecer asistencia técnica a 18 bancadas de mujeres de Juntas Administradoras Locales para su conformación y dinamización.</t>
  </si>
  <si>
    <t xml:space="preserve">Número de sesiones realizadas </t>
  </si>
  <si>
    <t>Balance de la Mesa Multipartidaria de género en el Distrito Capital</t>
  </si>
  <si>
    <t>Informe de fortalecimiento de liderazgos para  participación y la representación política en Bogotá a través de bancadas de mujeres de las JAL.</t>
  </si>
  <si>
    <t>Brindar a 20 FDL asistencia técnica para la transversalización de los enfoques de género e interseccionalidad en los procesos de presupuesto participativo</t>
  </si>
  <si>
    <t>Brindar a 20 CPL asistencia técnica para la transversalización de los enfoques de género e interseccionalidad en los procesos de presupuesto participativo</t>
  </si>
  <si>
    <t>Brindar a 20 COLMYG/CLM asistencia técnica para la transversalización de los enfoques de género e interseccionalidad en los procesos de presupuesto participativo</t>
  </si>
  <si>
    <t>N/A</t>
  </si>
  <si>
    <t>Nombre: Lisa Cristina Gómez Camargo</t>
  </si>
  <si>
    <t>Esta meta ya se encuentra cumplida</t>
  </si>
  <si>
    <t>Versión: 07</t>
  </si>
  <si>
    <t>Fecha de Emisión: 23 de septiembre de 2020</t>
  </si>
  <si>
    <t>Página 1 de 2</t>
  </si>
  <si>
    <t>NIVEL PDD</t>
  </si>
  <si>
    <t>metas estratégicas</t>
  </si>
  <si>
    <t>Página 2 de 2</t>
  </si>
  <si>
    <t>mujeres vinculadas a procesos formativos para el desarrollo de capacidades</t>
  </si>
  <si>
    <t>Un documento de lineamiento de presupuesto participativo sensible al género</t>
  </si>
  <si>
    <t>Instancias con participación paritaria en el Distrito, con asistencia técnica</t>
  </si>
  <si>
    <t xml:space="preserve">Número de mujeres vinculadas al ciclo dirigido: Congreso, JACs, CCM y otros </t>
  </si>
  <si>
    <t>Número de mujeres vinculadas a ciclos dirigidos básico de la Escuela de Formación Política</t>
  </si>
  <si>
    <t xml:space="preserve">Convocar y brindar asistencia técnica a la Mesa Multipartidaria de género en el Distrito Capital </t>
  </si>
  <si>
    <t>X</t>
  </si>
  <si>
    <t>Números de bancadas de mujeres asistidas técnicamente</t>
  </si>
  <si>
    <t>Cargo: Líder/esa Técnico/a</t>
  </si>
  <si>
    <t xml:space="preserve">Informe de promoción de la participación paritaria en instancias del ámbito local </t>
  </si>
  <si>
    <t xml:space="preserve">Número de CPL con asistencia técnica en presupuesto participativo sensible al género </t>
  </si>
  <si>
    <t xml:space="preserve">Número de Consejeras Locales de Planeación participantes en procesos de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</si>
  <si>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</si>
  <si>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</si>
  <si>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Bobo. </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</si>
  <si>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</si>
  <si>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</si>
  <si>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 xml:space="preserve"> 426.Implementar una estrategia de formación para el desarrollo de capacidades de incidencia, liderazgo, empoderamiento y participación política de las Mujeres</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</si>
  <si>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</si>
  <si>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</si>
  <si>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 xml:space="preserve">Se tenian reservas programadas y ya se ejecutarón  en marzo de 2021  
           </t>
  </si>
  <si>
    <t>Tipo de animalización</t>
  </si>
  <si>
    <t>Se realizó el proceso de liquidación de los contratos pendientes, se liberaron los saldos; razón por la cual no hay reservas en el proyecto</t>
  </si>
  <si>
    <t>o</t>
  </si>
  <si>
    <t>Etiquetas de fila</t>
  </si>
  <si>
    <t>Suma de Seguimiento presupuestal (comprometido vs.programado)</t>
  </si>
  <si>
    <t>Suma de VALOR NETO</t>
  </si>
  <si>
    <t>Suma de GIROS ACUMULADO MES</t>
  </si>
  <si>
    <t>(en blanco)</t>
  </si>
  <si>
    <t>Total general</t>
  </si>
  <si>
    <t>Se tenían reservas programadas y fueron ejecutadas. Con relación a algunas de las reservas, se procedió a realizar la liberación y el ajuste a la programación realizada.</t>
  </si>
  <si>
    <t xml:space="preserve"> -</t>
  </si>
  <si>
    <t xml:space="preserve">
En el mes de diciembre se articuló la asistencia brindada a la Mesa Multipartidaria de Género como a las Edilesas del Distrito, a través de la realización del FORO: Conversemos sobre las violencias hacia las mujeres en Política. El cual, contó con la participación de 110 personas, la Mesa Directiva del Concejo de Bogotá y 15 edilesas de las localidades (1, 2, 4, 8,9, 10, 12, 13, 16, 20).
Espacio construido con las edilesas, concejalas, en alianza con el Instituto Holandés para la Democracia, y con el liderazgo de la Secretaría Distrital de la Mujer, se logra desarrollar el 1 de diciembre, en el marco de la conmemoración del voto de la mujer en Colombia, así mismo, se realizó un video con tres edilesas (Engativá, San Cristóbal y Puente Aranda), que visibilizó las violencias machistas, y se contó con un decálogo sobre las violencias hacia las mujeres en el ámbito político y se logra articular al proceso consejeras juveniles representantes del sector afro y víctimas del conflicto armado, para articular esfuerzos en el rechazo a las violencias de género.
</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</si>
  <si>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mismos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t>
  </si>
  <si>
    <t xml:space="preserve">En el cuarto trimestre se logró la firma de un convenio interadministrativo con la Universidad Distrital para desarrollar acciones que promuevan y fortalezcan los ejercicios de control social y veeduría para la garantía de los derechos de las mujeres. Con este contrato se logra la implementación de esta estrategia, con 1 un curso de formación(5 modulos) en control social de ciento veinte (120) horas, para el cual se inscribieron (195) mujeres lideresas de las 20 localidades, así mismo, el convenio incluye la implementación de una metodología para la conformación de veedurías ciudadanas con las mujeres participantes. 
El diplomado dio la opción de ser tomado de manera presencial y remoto, para lo cual en presencialidad se inscribieron 41 mujeres y para modalidad remoto se inscribieron 155 mujeres. 
En el mes de diciembre se desarrollaron 2 sesiones virtuales inaugurales del curso, en la primera sesión hubo una participación de 110 mujeres y en la cual se presentó los módulos y contenidos del curso. Para la segunda sesión hubo una participación 83 mujeres y se presentó e implemento la metodología piloto para la conformación de las veedurías. 
Se logra la entrega u aprobación de los siguientes productos:
1. Metodología y módulos del curso de formación para 120 horas, aprobada por el Comité Técnico. 
2. Criterios para la selección de participantes aprobada por el Comité Técnico.
3. Informe de caracterización y participación de mujeres seleccionadas por el Comité Técnico
4. Metodología para agenciar la conformación de veedurías ciudadanas de mujeres.
</t>
  </si>
  <si>
    <t xml:space="preserve">20 Loclaidades </t>
  </si>
  <si>
    <t xml:space="preserve">En el cuarto trimestre se logró realizar y concluir   3 ciclos de formación vinculando un total de 173  Mujeres.
1. Ciclo de formación a candidatas del Congreso con 5 módulos temáticos y 2 Clínicas Políticas, conversatorio de lanzamiento Mujeres: Paridad en el Congreso, conversatorio Comunicación y liderazgo de las mujeres en la Política y graduación y entrega de certificados. 
2. Ciclo para candidatas de los Consejos Locales de Juventud, durnte el cual se implementaron 6 módulos temáticos y 2 Clínicas Políticas, en el marco del Festival presencial "Parchemos en Manada: Por una Incidencia Política de las Mujeres Jóvenes en Bogotá", y su replica virtual, asi mismo, se desarrollaron talleres relacionados con: “herramientas para el activismo digital”, “Expresión oral” , el seminario de incidencia: Red-es mujeres tejiendo en la política .  el conversatorio Red-es: Mujeres tejiendo en la Política, la  elaboración de la Cartilla de Formación "Festival Parchemos en Manada" y graduación y entrega de certificados. 
3. Ciclo para consejeras de ventas informales, con 4 módulos temáticos y 1 Clínica Política y graduación y entrega de certificados. 
Cabe resaltar de estos ciclos de formación, el balance positivo que hacen las participantes, que resaltaron la calidad del proceso y su utilidad para su labor política de participación y representación, así como la necesidad de dar continuidad al proceso en el año 2021.  
</t>
  </si>
  <si>
    <t xml:space="preserve">
En el cuarto trimestre se logró la firma de un convenio interadministrativo con la Universidad Distrital para desarrollar acciones que promuevan y fortalezcan los ejercicios de control social y veeduría para la garantía de los derechos de las mujeres. Con este contrato se logra la implementación de esta estrategia, con 1 un curso de formación (5 módulos) en control social de ciento veinte (120) horas, para el cual se inscribieron (195) mujeres lideresas de las 20 localidades, así mismo, el convenio incluye la implementación de una metodología para la conformación de veedurías ciudadanas con las mujeres participantes. 
En el mes de diciembre se desarrollaron 2 sesiones virtuales inaugurales del curso, en la primera sesión hubo una participación de 110 mujeres y en la cual se presentó los módulos y contenidos del curso. Para la segunda sesión hubo una participación 83 mujeres y se presentó e implementó la metodología piloto para la conformación de las veedurías. </t>
  </si>
  <si>
    <t xml:space="preserve">
Durante el mes de octubre  se brindó acompañamiento técnico a 13 COLMYG y 1 CLM (Usaquén, Chapinero,  San Cristóbal, Tunjuelito, Bosa, Kennedy, Fontibón, Engativá, Suba, Teusaquillo, Los Mártires, Antonio Nariño, RUU y Puente Aranda)  en el orden del día de la sesión se desarrolló un punto específico para presentar de manera conjunta con la Alcaldía Local, los avances en  los proyectos de inversión del sector mujeres presentes en el PDL  y que se ejecutarán para la vigencia 2021, socializar los lineamientos de la Fase II de Presupuestos Participativos que se está desarrollando, así como para compartir avances de las mujeres en la construcción de propuestas de inversión ciudadana.
Durante el mes de noviembre se brindó acompañamiento técnico a 17 COLMYG y 1 CLM (exceptuando Suba y Sumapaz)  en el orden del día de la sesión se desarrolló un punto específico para presentar de manera conjunta con la Alcaldía Local, los avances en  los proyectos de inversión del sector mujeres presentes en el PDL  y que se ejecutarán para la vigencia 2021 y los avances en el Plan Local de Transversalización para la equidad de Género, de cada Alcaldía. 
Durante el mes de diciembre se brindó acompañamiento técnico a 15 COLMYGs  (1,2,3,4,6,7,8,9,10,12,13,14,15,17 y18), para ello, en el orden del día de la sesión se desarrolló un punto específico para presentar de manera conjunta con la Alcaldía Local, los avances en los proyectos de inversión del sector mujeres presentes en el PDL  y que se ejecutarán para la vigencia 2021, los avances en el Plan Local de Transversalización para la equidad de Género, de cada Alcaldía, así como los resultados del proceso de votación para l apriorización de propuestas de inversión ciudadana de la Fase II de presupuestos participativos, específicamente las metas del sector mujeres en los PDL.
</t>
  </si>
  <si>
    <t xml:space="preserve">
Durante el mes de octubre se desarrolló mesa de trabajo con referentes de mujer y género locales, de las CIOM y Alcaldías Locales, dicha reunión se desarrolla en el marco de la mesa de territorialización, el objetivo de la jornada fue brindar información a las Alcaldías para el diligenciamiento de los reportes de avance de la incorporación de los enfoques de la PPMYEG en los proyectos de inversión local.
Durante el mes de noviembre se desarrolló la Mesa de territorialización con referentes de mujer y género locales, de las CIOM y Alcaldías Locales, con el objetivo de brindar información a las Alcaldías sobre el cumplmiento del Plan de Acción de la mesa para 2021, particularmente, los reportes sobre avances de la incoportación de enfoques de la PPMyEG en los proyectos de inversión local, producto del proceso de presupuestos participativos y las sesiones de sensibilización y capacitacitación con oficinas de planeación de las Alcaldías Locales. Sumpaz y Suba no participaron de dicha mesa. 
Durante el mes de diciembre se desarrolló mesa de trabajo con referentes de mujer y género locales, de las CIOM y Alcaldías Locales, que se desarrolla en el marco de la Mesa de Territorialización, el objetivo de la jornada fue puntualizar los compromisos adquiridos para la  entrega de reportes con corte 31 de diciembre, para el cierre del plan de acción de la vigencia 2021. </t>
  </si>
  <si>
    <t>El acompañamiento a las Edilesas a través de los encuentros distritales y locales, permite avanzar en la reflexión de la necesidad e importancia de la eliminación de las violencias políticas contra las mujeres que ejercen sus liderazgos  en estos espacios políticos, así como poner en la agenda pública estas problemáticas en los diferentes espacios de participación de la ciudad. 
Las entrevistas a profundidad realizadas a las Edilesas han permitido identificar en primer lugar, sus características sociales, económicas y políticas; en segundo lugar, sus trayectorias políticas, obstáculos y posibilidades en su ejercicio de representación; en tercer lugar, afianzar la necesidad de fortalecer la acción colectiva de las edilesas desde la conformación de las bancadas informales de mujeres; y en cuarto  lugar, la necesidad e importancia del reconocimiento de las violencias políticas contra las mujeres que se ejercen en estos espacios de decisión.
En general las edilesas y mujeres de partidos delegadas para la mesa multipartidaria, han dado a conocer su interés en el proceso y el equipo ha logrado ganar confianza identificando necesidades de acompañamiento técnico y con esto avanzar en la construcción de un plan de acción adaptado a las particularidades de cada territorio, para el caso de las edilesas, con el fin de lograr la promoción de los derechos de las mujeres desde las JAL y la articulación que se pueda impulsar en la mesa. 
En particular, con el diálogo de la mesa multipartidista se ha podido reflexionar e identificar retos que tendrán los partidos políticos con la adopción de la paridad para las elecciones de 2022. 
El proceso de caracterización con edilesas y trabajo con la mesa, proporcionó elementos concretos sobre la necesidad de abordar las violencias contra las mujeres edilesas, y en general, aquellas mujeres que realizan un liderazgo político en el Distrito, como un eje estructural para fortalecer la participación política de las mujeres.
En este sentido se realiza  el primer foro: Conversemos sobre las violencias hacia las mujeres en Política, con el fin de posicionar, reconocer y prevenir la problemática de las violencias hacia las mujeres en política en las distintas instancias de participación política, siendo una barrera estructural a la participación de las mujeres en el Distrito.</t>
  </si>
  <si>
    <t>En la vigencia 2021 se logró ofrecer en las 20 localidades, el servicio de asistencia técnica a instancias de participación y/o de coordinación para la promoción de la participación paritaria, en este contexto, se asistió a las secretarias técnicas y instancias de participación local, logrando 15 encuentros con Equipos territoriales, 95 encuentros con instancia y un promedio de 2000 personas participantes entre ciudadanía y personas funcionarias. Y se logró la firma de 6 pactos, 4 locales y 2 distrital por la paridad.   Además del primer diagnóstico sobre la paridad en las instancias de participación de Bogotá.
Así pues, en el cuarto trimestre, como logro del acompañamiento y asistencia técnica a las 20 localidades, se realizó la firma de 6 pactos por la paridad, 4 locales y 2 distrital, (1-con candidatos y candidatas de CLJ Barrios Unidos,2- y Mártires, 3- con Consejo Local de Cambio Climático y Gestión del Riesgo Ciudad Bolívar, 4-con Proceso Juvenil Parceros de la localidad de Subas, 5-Pacto con ciudadanía del Distrito en procesos pedagógicos en calle y 6- con candidatos y candidatas de CLJ de todas las localidades).
Con la asistencia técnica a instancia locales se logró un promedio de 700 personas participantes, 487 mujeres, 278 hombres.
Así mismo se continuó realizando los encuentros “Hablemos de Paridad”, en los cuales, se logró el dialogo sobre todo relacionado con las barreras, así como la reproducción de estereotipos de género relacionados con los roles del cuidado y la violencia de género que impide la permanencia de los liderazgos de las mujeres en las instancias de participación. En este acompañamiento se ha identificado que las instancias acompañadas tienen una baja representación de la ciudadanía.
Se realizó asistencia técnica a las 20 localidades así: 
En octubre 15 localidades (2, 3, 4, 5, 6, 7, 8, 10, 11, 12, 13, 14, 16, 18, 19) 
En noviembre 20 localidades  
En el mes de diciembre, 6 localidades (7, 10, 11, 13, 16, 18).
Las instancias involucradas en el acompañamiento del tercer trimestre son: Consejo Local de Arte Cultura y Patrimonio, Consejos Locales de Gestión del Riesgo y Cambio Climático - CLGRCC, Consejos Locales de Arte, Cultura y Patrimonio – CLACP, las secretarios y secretarias técnicas de los CLOPS, Comités y Concejos Locales de Juventud y las mesas satélites de innovación, para la reformulación de la Política a Pública de Participación Incidente. 
Del primer diagnóstico sobre la paridad en las instancias de participación de Bogotá, se destacan los suguientes hallazgos : 1) las instancias con mayor brecha de paridad (Comité local de libertad religiosa, Consejo Local de Deportes, Recreación, Actividad Física, Parques y Equipamientos recreo-deportivos, DRAFE, La Asociación de Juntas, el Consejo de la Bicicleta y la Plataforma de Juventud) están compuestos por un porcentaje preocupantemente bajo de mujeres que evidencia la masculinización de estos espacios. 2) Instancia con el logro de la paridad como el Consejo de Planeación Local, el Consejo de Propiedad Horizontal, y el Consejo de Arte, Cultura y Patrimonio. 3) Se destacan instancias como Consejo de Comunidades Negras, afrodescendientes, palenqueras y raizales, del cual se recogió información de 12 localidades, y evidenció una inclinación hacia composiciones mayoritariamente de mujeres. 4) No se encontró ninguna localidad con baja participación femenina, por el contrario, se ubican Engativá, Antonio Nariño y Chapinero como las localidades con mayor participación de la mujer, teniendo todas tres más del 70% de sus instancias con liderazgo femenino. 5) Las localidades menos paritarias Usaquén y Engativá 6) y localidades con mayor paridad del Distrito, Usme y Puente Aranda, tienen 7 instancias compuestas en igualdad entre ambos géneros Y Bosa es la localidad con mayor paridad del Distrito, teniendo 8 instancias.
En este marco, es preciso resaltar, que gracias a la asistencia técnica del equipo de paridad el Consejo DRAFE y el Consejo de Barras, y el Consejo de la Bicicleta, repetidamente escalan a estar en una posición paritaria.
 Es importante señalar que para el seguimiento de este indicador se avanza en la caracterización de la paridad de las instancias en presentar un informe técnico indicando el desarrollo y el cumplimiento de este en un 50% , como fue socializado en su momento con planeación. 
Es importante señalar que para el seguimiento de este indicador se avanza en la caracterización de la paridad en las instancias en las instancias locales, así lograr identificar el desarrollo y el cumplimiento de este indicador..</t>
  </si>
  <si>
    <t>0.90</t>
  </si>
  <si>
    <t>En el primer trimestre, se inició la búsqueda y recopilación de los documentos que la Dirección previamente ha trabajado sobre el tema, así iniciar el proceso de análisis de la información para el diseño del documento planeado.  
En el segundo trimestre, se participó en las jornadas de formación realizada por el IDPAC para dar a conocer las actualizaciones del proceso de presupuestos participativos en el 2021. Así mismo, la Dirección avanzó en la comprensión del proceso de presupuestos participativos y se establecieron los contendidos del documento.  
En el tercer trimestre se logró construir los primeros contenidos del documento. Así mismo, teniendo en cuenta la segunda fase de los presupuestos participativos, se logro diseñar una serie de recomendaciones a tener en cuenta en las diferentes etapas de la Fase 2 a desarrollar en el 2021.
En el cuarto trimestre se logró la versión final del documento que contiene los lineamientos de presupuesto participativo sensible al género, el cual, fue entregado a la Directora y subsecretaria para su revisión y aprobación.
En el mes de diciembre se hicieron ajustes finales, así lograr la versión final del documento.
Con el documento "Lineamientos para la Transversalización de Género en el Proceso de Presupuesto participativo de los Fondos de Desarrollo Local", se espera seguir fortaleciendo la implementación de presupuestos participativos en las 20 localidades del Distrito, siendo una oportunidad para promocionar y cualificar la participación de las mujeres, posicionado sus agendas y propuestas,  además de  comprender la importancia de los presupuestos sensibles al género en la planeación del desarrollo Local.
Se reconoce que con la apuesta de presupuestos participativos llega la tarea para las instituciones a nivel Local y Distrital y para las instancias de planeación, control y seguimiento de los diferentes sectores, de actualizar y/o mejorar los mecanismos institucionales y de participación, para materializar presupuestos participativos en sus ejercicios de Planeación, proceso que incluye reconocer las desigualdades de género que se siguen reproduciendo en estos ámbitos. Así pues, con este documento espera brindar orientaciones metodológicas para este logro.</t>
  </si>
  <si>
    <t xml:space="preserve">
A partir del análisis del estado de la participación paritaria en las instancias y en las localidades de Bogotá, con la gestión de la información, se definieron criterios de priorización para el logro de la asistencia técnica en las localidades.
Se logró el primer diagnóstico de la paridad en Bogotá, que ha sido enriquecido con un análisis constante con el fin de dar sostenibilidad a la participación incidente de las mujeres y fortalecimiento de la estrategia de paridad que lidera la SDMUJER, ampliando su compresión, por ejemplo: con la transversalización del enfoque diferencial y buscando estrategias de cómo avanzar al respecto.  
En los encuentros Distritales y locales con las instancias de participación, se realizan procesos de apropiación del marco jurídico, conceptual e internacional de la paridad y su importancia de la aplicabilidad y sostenibilidad a largo plazo en el territorio y cada instancia.
Se destaca el acompañamiento técnico en el sector de juventud, en el marco del proceso eleccionario de los Consejos Locales de Juventud, se ha logrado incluir los principios de alternancia, paridad y universalidad para la presentación de candidaturas y se identificó como una oportunidad para las mujeres jóvenes en la representación social y política local.
Con la asistencia técnica brindada a través de los encuentros se ha identificado la necesidad de seguir transversalizando el enfoque de género y trabajar por la eliminación de los estereotipos de género en las instancias de participación, así como sobre la eliminación de la violencia política y las demás violencias para que la participación sea realmente paritaria. 
Fruto de esta asistencia se logra la firma de pactos locales y distritales por la paridad de género y la eliminación de la violencia política contra las mujeres.
</t>
  </si>
  <si>
    <t xml:space="preserve">En el mes de diciembre, el equipo priorizó la finalización del documento diagnóstico y caracterización de la participación de las mujeres en las instancias de participación local, como un producto esencial para el acompañamiento en el 2022. 
Se realizaron procesos de promoción de la paridad en 7 localidades (Consejo Local de Arte Cultura y Patrimonio de la localidad de Teusaquillo, con el cual se acordó dar continuidad a la sensibilización  en enfoque de género; se acompañó la última sesión del Consejo Local de Gestión del Riesgo y Cambio Climático de la localidad de Engativá, el cual incluyó la paridad como un criterio de selección para el desarrollo del mismo y se acordó la firma del pacto por la paridad;  por otro lado, se firmó el pacto por la paridad con mujeres y hombres del proceso juvenil Parceros de la localidad de Suba. Finalmente, el equipo de paridad participó en las mesas satélites de innovación, para la reformulación de la Política  Pública de Participación Incidente en las localidades de RUU, Bosa y Puente Aranda.
Adicionalmente, se avanzó hacia la firma de un pacto por la paridad con el Consejo Territorial de Planeación Distrital - CTPD, llegando a unos acuerdos principales con las representantes de las mujeres en la instancia y se apoyó el desarrollo del FORO: "Conversemos sobre las violencias hacia las mujeres en Política, es violencia", en este escenario se habló de la necesidad de trabajar por la eliminación de la violencia política en los escenarios de representación de la ciudad como estrategia para eliminar las barreras de permanencia de las mujeres en política y así garantizar la paridad real.  
En este mes se logró una participación de 80 personas de las cuales el 70% son mujeres(56), 30% son  hombres (24),  en su mayoría son fucionarias y funcionarios  que asisten a la instancias representando el 77% del total de asistentes.
</t>
  </si>
  <si>
    <t xml:space="preserve"> En la vigencia 2021 se realizaron 5 ciclos de formación vinculando un total de 1.361. 1-ciclo con candidatas y dignatarias de las Juntas de Acción Comunal-JAC, 2- Ciclo básico de formación sobre Derecho a la Participación y Representación de las Mujeres, 3- Ciclo de formación a candidatas del Congreso, 4- Ciclo para candidatas de los Consejos Locales de Juventud, y 5- ciclo Para consejeras de ventas informales.             
En el mes de diciembre, se realizó el cierre y graduación de mujeres vinculadas a tres ciclos de formación logrando 173 mujeres (Mujeres candidatas al congreso con 62 vinculadas; proceso Mujeres Jóvenes Candidatas CLJ con 61 vinculadas y el proceso con mujeres de ventas informales con 50 vinculadas, para un total de 173). </t>
  </si>
  <si>
    <t>Aunque se inscribieron más de 300 mujeres a los ciclos de formación, se han sumado efectivamente cerca de la mitad, teniendo en cuenta que dos de los tres ciclos, se realizaron de forma presencial, de acuerdo con las directrices distritales del retorno presencial de todas las actividades. Sin embargo, se identificó que la ciudadanía no tuvo buen recibo con esta propuesta, muchas manifiestan que aún no están preparadas para el retorno presencial, o identifican que la virtualidad les permite la optimización de sus tiempos. 
Entonces pese a tener una alta demanda y número de mujeres inscritas, su participación presencial fue baja. Ciclo Congreso, 70 Inscritas, 62 vinculadas; Jóvenes 150, 50 vinculadas, Vendedoras 80 Inscritas, 40 vinculadas; Total 300 Inscritas y 158 Participante</t>
  </si>
  <si>
    <t xml:space="preserve">La escuela de formación política “LIDERA PAR” brinda las herramientas necesarias para avanzar hacia la paridad e incidencia efectiva de las mujeres en los diferentes espacios de participación y toma de decisiones sobre las necesidades de las poblaciones.  
La entidad cuenta con una propuesta para el desarrollo de capacidades de incidencia, liderazgo, empoderamiento y participación política de las Mujeres articulada a Bogotá 50/50 Ruta de la Paridad de Género en el Gobierno Abierto de Bogotá. 
En el 2021 se desarrollaron  5 ciclos de formación dirigidos a mujeres candidatas JAC, CLJ, Congreso y Vendedoras Informales. Procesos que buscan fortalecer sus ejercicios de la acción política brindado herramientas conceptuales y estrategias para incidir de manera cualificada, y en representación de los intereses de las mujeres desde sus diversidades, en los espacios e instancias de participación ciudadana.
En el contexto del Paro Nacional, la escuela logró adaptarse a esta coyuntura construyendo contenidos de formación que reconocen la acción política de las mujeres en la movilización, se logró el módulo "Hablemos de las mujeres y el estallido Social", con el cual se dinamizó la reflexión colectiva de la situación política del país y las acciones de movilización propuestas de las mujeres al respecto.
Cabe resaltar de estos ciclos de formación, el balance positivo que hacen las participantes, quienes resaltaron la calidad del proceso y su utilidad para su labor política de participación y representación, así como la necesidad de dar continuidad al proceso en el año 2022.  
Estos ciclos se complementan con sesiones de clínica, que son talleres prácticos que amplían las sesiones teóricas de la escuela Liderar Par, aquí además de lograrse procesos personalizados, las mujeres logran poner en acción sus aprendizajes y adquirir herramientas y seguridad para el ejercicio de su representatividad. 
Para esta vigencia también se desarrolló el ciclo básico que permiten a las mujeres acercarse o afianzar conocimientos para la defensa de los derechos de las mujeres en sus diversidades.
</t>
  </si>
  <si>
    <t xml:space="preserve">En el mes de diciembre, se realizó el cierre y graduación de mujeres vinculadas a tres ciclos de formación logrando 173 mujeres (Mujeres candidatas al congreso con 62 vinculadas; proceso Mujeres Jóvenes Candidatas CLJ con 61 vinculadas y el proceso con mujeres de ventas informales con 50 vinculadas, para un total de 173)  Logrando el desarrollo de estos ciclos, de la siguiente forma: 
* Ciclo de formación a candidatas del Congreso en el cual se desarrollaron e implementaron 5 módulos temáticos y 2 Clínicas Políticas, conversatorio de lanzamiento Mujeres: Paridad en el Congreso, conversatorio Comunicación y liderazgo de las mujeres en la Política y graduación y entrega de certificados. 
  *Ciclo para candidatas de los Consejos Locales de Juventud,en el cual se desarrollaron e implementaron 6 módulos temáticos y 2 Clínicas Políticas, en el marco del Festival presencial "Parchemos en Manada: Por una Incidencia Política de las Mujeres Jóvenes en Bogotá", y su replica virtual, asi mismo, se desarrollaron talleres relacionados con: “herramientas para el activismo digital”, “Expresión oral” , el seminario de incidencia: Red-es mujeres tejiendo en la política. El conversatorio Red-es: Mujeres tejiendo en la Política, la elaboración de la Cartilla de Formación "Festival Parchemos en Manada" y graduación y entrega de certificados. 
* Ciclo para consejeras de ventas informales, con el cual se elaboraron e implementaron 4 módulos temáticos y 1 Clínica Política, y graduación y entrega de certificados. 
En el caso de las candidatas por los Consejos Locales de Juventud y las consejeras de ventas informales se vislumbra la posibilidad de ofrecer nuevos ciclos formativos, que permitan fortalecer sus liderazgos en temáticas cruciales para su desempeño como consejeras.
</t>
  </si>
  <si>
    <r>
      <t xml:space="preserve"> 
 En la vigencia 2021 se ofreció asistencia técnica a 19 instancias, que incluye asistencia a las edilesas de18 localidades y la Mesa Multipartidista de género en el Distrito Capital. Así pues se logró el primer Documento diagnóstico de caracterización de edilesas 2019-2023, para lo cual se realizaron 49 entrevistas a profundidad, de 51 edilesas (96%), también, se realizaron 3 encuentros distritales con edilesas, 3 Mesas Multiparditarias de Género, con la participación de 11 partidos y el primer FORO: Conversemos sobre las violencias hacia las mujeres en Política.
</t>
    </r>
    <r>
      <rPr>
        <b/>
        <sz val="8"/>
        <rFont val="Times New Roman"/>
        <family val="1"/>
      </rPr>
      <t xml:space="preserve">
En el mes de diciembre</t>
    </r>
    <r>
      <rPr>
        <sz val="8"/>
        <rFont val="Times New Roman"/>
        <family val="1"/>
      </rPr>
      <t xml:space="preserve"> se articuló la asistencia brindada a la Mesa Multipartidaria de Género como a las Edilesas del Distrito, a través de la realización del FORO: Conversemos sobre las violencias hacia las mujeres en Política. El cual contó con la participación de 110 personas, la Mesa Directiva del Concejo de Bogotá y 15 edilesas de las localidades (1, 2, 4, 8,9, 10, 12, 13, 16, 20). Este foro se realiza con el fin de posicionar, reconocer y prevenir la problemática de las violencias hacia las mujeres en política en las distintas instancias de participación política, siendo una barrera estructural a la participación de las mujeres en el Distrito.
</t>
    </r>
  </si>
  <si>
    <t xml:space="preserve">En el mes de diciembre se articuló la asistencia brindada a la Mesa Multipartidaria de Género como a las Edilesas del Distrito, a través de la realización del FORO: Conversemos sobre las violencias hacia las mujeres en Política. El cual contó con la participación de 110 personas, la Mesa Directiva del Concejo de Bogotá y 15 edilesas de las localidades (1, 2, 4, 8,9, 10, 12, 13, 16, 20).
Espacio construido con las edilesas, concejalas, en alianza con el Instituto Holandés para la Democracia, y con el liderazgo de la Secretaría Distrital de la Mujer, se logra desarrollar el 1 de diciembre, en el marco de la conmemoración del voto de la mujer en Colombia.
Este foro, se desarrolló en sintonía con a la propuesta del plan de trabajo que se diseñó en la Mesa Multipartidaria de Género, quienes identificaron este tema como prioritario. 
 Finalmente, se trabaja en el afianzamiento de la alianza estratégica con el NIMD, que representa un logro en términos estratégicos y de gran impacto en el Distrito, relacionado con los procesos hacia el fortalecimiento de espacios de diálogo y visibilidad de las violencias hacia las mujeres en el ámbito político, como una barrera estructural del ejercicio del derecho a la participación y representación Política. 
</t>
  </si>
  <si>
    <r>
      <t>En el primer trimestre, se inició la búsqueda y recopilación de los documentos que la Dirección previamente ha trabajado sobre el tema, así iniciar el proceso de análisis de la información para el diseño del documento planeado.  
En el segundo trimestre, se participó en las jornadas de formación realizada por el IDPAC para dar a conocer las actualizaciones del proceso de presupuestos participativos en el 2021. Así mismo, la Dirección avanzó en la comprensión del proceso de presupuestos participativos y se establecieron los contendidos del documento.  
En el tercer trimestre se logró construir los primeros contenidos del documento. Así mismo, teniendo en cuenta la segunda fase de los presupuestos participativos, se logro diseñar una serie de recomendaciones a tener en cuenta en las diferentes etapas de la Fase 2 a desarrollar en el 2021.
En el cuarto trimestre se logró la versión final del documento que contiene los lineamientos de presupuesto participativo sensible al género, el cual, fue entregado a la Directora para su revisión y aprobación, así mismo la Subsecretaria realizó recomendaciones.
En el mes de diciembre se hicieron ajustes finales, contando con la versión final del documento.</t>
    </r>
    <r>
      <rPr>
        <b/>
        <sz val="8"/>
        <rFont val="Times New Roman"/>
        <family val="1"/>
      </rPr>
      <t xml:space="preserve">
</t>
    </r>
  </si>
  <si>
    <t xml:space="preserve">En el mes de octubre se consolido la versión final del documento con los siguientes componentes: 
1. Introducción
2. Marco legal
3. Instrumentos Jurídicos Internacionales 
4. Normatividad Nacional 
5. Nomativisad Distrital 
6. Contextos de presupuestos participativos en Bogotá
7. Presupuestos participativos sensibles al género
8. Incorporación del enfoque de género en Presupuestos participativos En Bogotá
a. Fase 1 de Presupuestos Participativos
b. Fase 2 de Presupuestos Participativos
9. Construcción de propuestas ciudadanas. 
10. Consideraciones logísticas y metodológicas
11. Criterios para la incorporación de los enfoques de la Política Pública de Mujeres y Equidad de Género en las propuestas de inversión ciudadana. 
12. Lecciones aprendidas y buenas prácticas
Este fue entregado a la Directora para su revisión y aprobación. 
En el mes de noviembre, se recibieron recomendaciones por parte de la Subsecretaria Lisa Gómez, así pues se avanzó en su revisión y ajuste, para tener un producto final en diciembre.
En el mes de diciembre se hicieron ajustes finales, así lograr la versión final del documento.
</t>
  </si>
  <si>
    <t xml:space="preserve">En la vigencia 2021 se consolidó el proceso de Asistencia Técnica para la transversalización de los enfoques de género e interseccionalidad en los procesos de Presupuestos Participativos 2021, en tanto se afinaron contenidos y la metodología para acompañar las 60 instancias (COLMyG, CLP y FDL), teniendo en cuenta, necesidades específicas, quienes las conforman y su rol en el proceso.
 En octubre se realizó asistencia técnica a 43 instancias, 14 COLMyEG y/o CLM, 19 FDL y 10 CLP.     
En noviembre se realizó asistencia técnica a 50 instancias, 18 COLMyEG y/o CLM, 18 FDL y 14 CLP. 
En diciembre se realizó asistencia técnica a 49 instancias, 15 COLMyEG y/o CLM, 18 FDL y 16 CLP.
</t>
  </si>
  <si>
    <t xml:space="preserve">
Producto de este acompañamiento y de acuerdo con los aspectos identificados el encuentro distrital de mujeres de los CPL, se identificó que las consejeras perciben: un precario abordaje del enfoque de género en los proyectos de inversión locales y sectoriales, bajo monitoreo e implementación de los  enfoques,  en todos los ciclo del proyecto;  barreras de acceso y para el uso de plataformas virtuales, que faciliten el intercambio y deliberación; baja comprensión, reconocimiento  y apoyo para la  participación efectiva, así como prácticas discriminatorias, por edad, etnia, sector, desde la institucionalidad y al interior de CPL; en este sentido, en el mes de diciembre se construyó un balance del proceso de PP desde los CPL y otro de Lineamientos para un ruta de Asistencia técnica en presupuestos participativos con enfoque de género y diferencial-PPEGD, con el fin de contribuir a la compresión y posibles soluciones frente de estos hallazgos.   
Durante toda la vigencia se hizo acompañamiento individual a través de llamadas telefónicas y reuniones personales y virtuales, que permitió llegar a 97 consejeras, quiénes han dado a conocer su interés de recibir asistencia técnica por parte de la SDMujer. 
Finalmente, en diciembre se cierra el proceso con 3 consejeras delegadas. En el proceso de cierre se identificó que existe un gran interés por parte de 27 consejeras de 16 localidades: (Usaquen-1; Chapinero-2; Santafé-3; San Cristóbal-4; Usme-5; Tunjuelito-6; Bosa-7, Kennedy-8; Fontibón-9, Engativa-10; Barrios Unidos-12; Mártires-14; Antonio Nariño-15; Candelaria-17; Rafael Uribe Uribe-18; Ciudad Bolívar -19; Sumapaz-20), a las cuales, en el mes de diciembre, se contactó y se apoyó técnicamente en la construcción de sus propuestas y apuestas.
</t>
  </si>
  <si>
    <t xml:space="preserve">En el mes de diciembre se desarrollaron 2 sesiones virtuales inaugurales del curso, en la primera sesión hubo una participación de 110 mujeres y en la cual se presentó los módulos y contenidos del curso. Para la segunda sesión hubo una participación 83 mujeres y se presentó e implemento la metodología piloto para la conformación de las veedurías. Se espera que en el primer semestre del 2022 se dé continuidad al desarrollo del diplomado y el acompañamiento para la conformacion de veedurías de acuerdo al interés de las participantes. </t>
  </si>
  <si>
    <t xml:space="preserve">Las Veedurías ciudadanas son un espacio que permite romper las barreras que impiden la participación incidente. Con este proceso las mujeres pueden, desde diferentes escenarios e instancias, ejercer el control para garantizar igualdad de oportunidades y de  sus derechos, esta es una apuesta por realizar veeduría y control social con enfoque de género, diferencial, territorial, promoviendo la cultura ciudadana y la de participación equitativa, contribuyendo a  fortalecer el control preventivo y creando impacto en la gestión pública de la ciudad, como se ha propuesto el Distrito con su estrategia de gobierno abierto.  </t>
  </si>
  <si>
    <t xml:space="preserve">En la vigencia 2021 se logró ofrecer en las 20 localidades, el servicio de asistencia técnica a instancias de participación y/o de coordinación para la promoción de la participación paritaria, en este contexto, se asistió técnicamente a las secretarias técnicas de 6 instancias, logrando 15 encuentros.  Así mismo, las instancias involucradas en este acompañamiento son:  CLD, CPL, CLGRCC, CLACP, PLJ, COLMYEG, CLOPS, CLBICI, CLP, CLJ, Mesa satélite de mujeres, Política Pública de Participación Incidente y proceso eleccionario del Consejo Distrital de Paz y CLJ, entre otras. 
Con las instancias se lograron 95 encuentros con un promedio de 2.000 personas participantes entre ciudadanía y funcionarias. Y como uno de los resultados de esta asistencia, se logró la firma de 6 pactos, 4 locales y 2 distrital por la paridad.
En el mes de diciembre, se realizaron procesos de promoción de la paridad en 6 localidades (7, 10, 11, 13, 16,  18). Así mismo, el  equipo priorizó la finalización del documento diagnóstico y caracterización de la participación de las mujeres en las instancias de participación local. 
Adicionalmente, se avanzó hacia la firma de un pacto por la paridad con el Consejo Territorial de Planeación Distrital - CTPD, (20 localidades) 
Finalmente, se apoyó el desarrollo del "FORO: Conversemos sobre las violencias hacia las mujeres en Política", en el cual se abordó la necesidad de trabajar por la eliminación de la violencia política en los escenarios de representación de la ciudad.
</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</si>
</sst>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XDR&quot;#,##0;\-&quot;XDR&quot;#,##0"/>
    <numFmt numFmtId="177" formatCode="&quot;XDR&quot;#,##0;[Red]\-&quot;XDR&quot;#,##0"/>
    <numFmt numFmtId="178" formatCode="&quot;XDR&quot;#,##0.00;\-&quot;XDR&quot;#,##0.00"/>
    <numFmt numFmtId="179" formatCode="&quot;XDR&quot;#,##0.00;[Red]\-&quot;XDR&quot;#,##0.00"/>
    <numFmt numFmtId="180" formatCode="_-&quot;XDR&quot;* #,##0_-;\-&quot;XDR&quot;* #,##0_-;_-&quot;XDR&quot;* &quot;-&quot;_-;_-@_-"/>
    <numFmt numFmtId="181" formatCode="_-&quot;XDR&quot;* #,##0.00_-;\-&quot;XDR&quot;* #,##0.00_-;_-&quot;XDR&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_-* #,##0\ _€_-;\-* #,##0\ _€_-;_-* &quot;-&quot;\ _€_-;_-@_-"/>
    <numFmt numFmtId="191" formatCode="_-* #,##0.00\ _€_-;\-* #,##0.00\ _€_-;_-* &quot;-&quot;??\ _€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_ &quot;$&quot;\ * #,##0.00_ ;_ &quot;$&quot;\ * \-#,##0.00_ ;_ &quot;$&quot;\ * &quot;-&quot;??_ ;_ @_ "/>
    <numFmt numFmtId="199" formatCode="#,##0_ ;[Red]\-#,##0\ "/>
    <numFmt numFmtId="200" formatCode="&quot;$&quot;\ #,##0"/>
    <numFmt numFmtId="201" formatCode="_-* #,##0\ _€_-;\-* #,##0\ _€_-;_-* &quot;-&quot;??\ _€_-;_-@_-"/>
    <numFmt numFmtId="202" formatCode="0.0%"/>
    <numFmt numFmtId="203" formatCode="[$$-240A]\ #,##0;[Red][$$-240A]\ #,##0"/>
    <numFmt numFmtId="204" formatCode="#,##0;[Red]#,##0"/>
    <numFmt numFmtId="205" formatCode="0.000%"/>
    <numFmt numFmtId="206" formatCode="0.0000%"/>
    <numFmt numFmtId="207" formatCode="0.00000%"/>
    <numFmt numFmtId="208" formatCode="[$-240A]dddd\,\ d\ &quot;de&quot;\ mmmm\ &quot;de&quot;\ yyyy"/>
    <numFmt numFmtId="209" formatCode="[$-240A]h:mm:ss\ AM/PM"/>
    <numFmt numFmtId="210" formatCode="_-* #,##0.0\ _€_-;\-* #,##0.0\ _€_-;_-* &quot;-&quot;\ _€_-;_-@_-"/>
    <numFmt numFmtId="211" formatCode="_-* #,##0.00\ _€_-;\-* #,##0.00\ _€_-;_-* &quot;-&quot;\ _€_-;_-@_-"/>
    <numFmt numFmtId="212" formatCode="_-* #,##0.000\ _€_-;\-* #,##0.000\ _€_-;_-* &quot;-&quot;\ _€_-;_-@_-"/>
    <numFmt numFmtId="213" formatCode="_-* #,##0.0000\ _€_-;\-* #,##0.0000\ _€_-;_-* &quot;-&quot;\ _€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_-[$$-240A]\ * #,##0_-;\-[$$-240A]\ * #,##0_-;_-[$$-240A]\ * &quot;-&quot;??_-;_-@_-"/>
    <numFmt numFmtId="219" formatCode="&quot;$&quot;#,##0"/>
    <numFmt numFmtId="220" formatCode="[$-C0A]dddd\,\ d&quot; de &quot;mmmm&quot; de &quot;yyyy"/>
    <numFmt numFmtId="221" formatCode="&quot;$&quot;\ #,##0.00"/>
    <numFmt numFmtId="222" formatCode="&quot;$&quot;\ #,##0.0"/>
    <numFmt numFmtId="223" formatCode="[$-C0A]dddd\,\ dd&quot; de &quot;mmmm&quot; de &quot;yyyy"/>
  </numFmts>
  <fonts count="103">
    <font>
      <sz val="11"/>
      <color theme="1"/>
      <name val="Calibri"/>
      <family val="2"/>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b/>
      <sz val="9"/>
      <name val="Tahoma"/>
      <family val="2"/>
    </font>
    <font>
      <sz val="9"/>
      <name val="Tahoma"/>
      <family val="2"/>
    </font>
    <font>
      <sz val="10"/>
      <name val="Arial Narrow"/>
      <family val="2"/>
    </font>
    <font>
      <b/>
      <sz val="9"/>
      <name val="Times New Roman"/>
      <family val="1"/>
    </font>
    <font>
      <sz val="9"/>
      <color indexed="8"/>
      <name val="Tahoma"/>
      <family val="2"/>
    </font>
    <font>
      <b/>
      <sz val="9"/>
      <color indexed="8"/>
      <name val="Tahoma"/>
      <family val="2"/>
    </font>
    <font>
      <b/>
      <sz val="10"/>
      <color indexed="8"/>
      <name val="Tahoma"/>
      <family val="2"/>
    </font>
    <font>
      <sz val="10"/>
      <color indexed="8"/>
      <name val="Tahoma"/>
      <family val="2"/>
    </font>
    <font>
      <sz val="11"/>
      <name val="Times New Roman"/>
      <family val="1"/>
    </font>
    <font>
      <sz val="7"/>
      <name val="Times New Roman"/>
      <family val="1"/>
    </font>
    <font>
      <sz val="8"/>
      <name val="Times New Roman"/>
      <family val="1"/>
    </font>
    <font>
      <sz val="9"/>
      <name val="Times New Roman"/>
      <family val="1"/>
    </font>
    <font>
      <b/>
      <sz val="8"/>
      <name val="Times New Roman"/>
      <family val="1"/>
    </font>
    <font>
      <sz val="7.5"/>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0"/>
      <color indexed="8"/>
      <name val="Times New Roman"/>
      <family val="1"/>
    </font>
    <font>
      <sz val="14"/>
      <color indexed="8"/>
      <name val="Calibri"/>
      <family val="2"/>
    </font>
    <font>
      <b/>
      <sz val="14"/>
      <color indexed="8"/>
      <name val="Calibri"/>
      <family val="2"/>
    </font>
    <font>
      <b/>
      <sz val="9"/>
      <color indexed="8"/>
      <name val="Arial Narrow"/>
      <family val="2"/>
    </font>
    <font>
      <sz val="8"/>
      <name val="Calibri"/>
      <family val="2"/>
    </font>
    <font>
      <b/>
      <sz val="8"/>
      <name val="Calibri"/>
      <family val="2"/>
    </font>
    <font>
      <b/>
      <sz val="8"/>
      <color indexed="8"/>
      <name val="Calibri"/>
      <family val="2"/>
    </font>
    <font>
      <sz val="8"/>
      <color indexed="8"/>
      <name val="Calibri"/>
      <family val="2"/>
    </font>
    <font>
      <sz val="10"/>
      <name val="Calibri"/>
      <family val="2"/>
    </font>
    <font>
      <b/>
      <sz val="11"/>
      <name val="Calibri"/>
      <family val="2"/>
    </font>
    <font>
      <b/>
      <sz val="9"/>
      <color indexed="8"/>
      <name val="Times New Roman"/>
      <family val="1"/>
    </font>
    <font>
      <b/>
      <sz val="11"/>
      <color indexed="55"/>
      <name val="Calibri"/>
      <family val="2"/>
    </font>
    <font>
      <b/>
      <sz val="10"/>
      <color indexed="8"/>
      <name val="Times New Roman"/>
      <family val="1"/>
    </font>
    <font>
      <sz val="10"/>
      <color indexed="10"/>
      <name val="Times New Roman"/>
      <family val="1"/>
    </font>
    <font>
      <sz val="10"/>
      <color indexed="62"/>
      <name val="Times New Roman"/>
      <family val="1"/>
    </font>
    <font>
      <sz val="18"/>
      <color indexed="8"/>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0"/>
      <color theme="1"/>
      <name val="Times New Roman"/>
      <family val="1"/>
    </font>
    <font>
      <sz val="14"/>
      <color theme="1"/>
      <name val="Calibri"/>
      <family val="2"/>
    </font>
    <font>
      <b/>
      <sz val="14"/>
      <color theme="1"/>
      <name val="Calibri"/>
      <family val="2"/>
    </font>
    <font>
      <b/>
      <sz val="9"/>
      <color rgb="FF000000"/>
      <name val="Arial Narrow"/>
      <family val="2"/>
    </font>
    <font>
      <b/>
      <sz val="8"/>
      <color rgb="FF000000"/>
      <name val="Calibri"/>
      <family val="2"/>
    </font>
    <font>
      <sz val="8"/>
      <color rgb="FF000000"/>
      <name val="Calibri"/>
      <family val="2"/>
    </font>
    <font>
      <sz val="11"/>
      <color theme="5"/>
      <name val="Calibri"/>
      <family val="2"/>
    </font>
    <font>
      <b/>
      <sz val="10"/>
      <color theme="1"/>
      <name val="Times New Roman"/>
      <family val="1"/>
    </font>
    <font>
      <b/>
      <sz val="11"/>
      <color theme="0" tint="-0.3499799966812134"/>
      <name val="Calibri"/>
      <family val="2"/>
    </font>
    <font>
      <sz val="8"/>
      <color theme="1"/>
      <name val="Calibri"/>
      <family val="2"/>
    </font>
    <font>
      <b/>
      <sz val="9"/>
      <color theme="1"/>
      <name val="Times New Roman"/>
      <family val="1"/>
    </font>
    <font>
      <sz val="10"/>
      <color rgb="FFFF0000"/>
      <name val="Times New Roman"/>
      <family val="1"/>
    </font>
    <font>
      <sz val="10"/>
      <color theme="4"/>
      <name val="Times New Roman"/>
      <family val="1"/>
    </font>
    <font>
      <b/>
      <sz val="10"/>
      <color rgb="FFFF0000"/>
      <name val="Times New Roman"/>
      <family val="1"/>
    </font>
    <font>
      <sz val="18"/>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FFF00"/>
        <bgColor indexed="64"/>
      </patternFill>
    </fill>
  </fills>
  <borders count="91">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color indexed="63"/>
      </right>
      <top>
        <color indexed="63"/>
      </top>
      <bottom style="medium"/>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style="medium"/>
      <right style="medium">
        <color theme="0"/>
      </right>
      <top style="medium"/>
      <bottom style="medium">
        <color theme="0"/>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color theme="0"/>
      </right>
      <top style="thin">
        <color theme="0"/>
      </top>
      <bottom style="thin">
        <color theme="0"/>
      </bottom>
    </border>
    <border>
      <left style="medium">
        <color theme="0"/>
      </left>
      <right>
        <color indexed="63"/>
      </right>
      <top style="medium"/>
      <bottom style="medium"/>
    </border>
    <border>
      <left style="medium">
        <color theme="0"/>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medium"/>
      <right style="medium"/>
      <top style="medium"/>
      <bottom style="medium"/>
    </border>
    <border>
      <left style="medium"/>
      <right style="thin"/>
      <top style="medium"/>
      <bottom style="medium"/>
    </border>
    <border>
      <left style="medium">
        <color theme="0"/>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thin"/>
    </border>
    <border>
      <left>
        <color indexed="63"/>
      </left>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mediu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9" fontId="65"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6" fillId="21" borderId="0" applyNumberFormat="0" applyBorder="0" applyAlignment="0" applyProtection="0"/>
    <xf numFmtId="0" fontId="67" fillId="22" borderId="4" applyNumberFormat="0" applyAlignment="0" applyProtection="0"/>
    <xf numFmtId="0" fontId="68" fillId="23" borderId="5" applyNumberFormat="0" applyAlignment="0" applyProtection="0"/>
    <xf numFmtId="0" fontId="69" fillId="0" borderId="6" applyNumberFormat="0" applyFill="0" applyAlignment="0" applyProtection="0"/>
    <xf numFmtId="0" fontId="70" fillId="0" borderId="7" applyNumberFormat="0" applyFill="0" applyAlignment="0" applyProtection="0"/>
    <xf numFmtId="0" fontId="71" fillId="24" borderId="0" applyNumberFormat="0" applyProtection="0">
      <alignment horizontal="left" wrapText="1" indent="4"/>
    </xf>
    <xf numFmtId="0" fontId="72" fillId="24" borderId="0" applyNumberFormat="0" applyProtection="0">
      <alignment horizontal="left" wrapText="1" indent="4"/>
    </xf>
    <xf numFmtId="0" fontId="73" fillId="0" borderId="0" applyNumberFormat="0" applyFill="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8" fillId="30" borderId="0" applyNumberFormat="0" applyBorder="0" applyAlignment="0" applyProtection="0"/>
    <xf numFmtId="0" fontId="74" fillId="31" borderId="4" applyNumberFormat="0" applyAlignment="0" applyProtection="0"/>
    <xf numFmtId="16" fontId="35" fillId="0" borderId="0" applyFont="0" applyFill="0" applyBorder="0" applyAlignment="0">
      <protection/>
    </xf>
    <xf numFmtId="0" fontId="75" fillId="32" borderId="0" applyNumberFormat="0" applyBorder="0" applyProtection="0">
      <alignment horizontal="center" vertical="center"/>
    </xf>
    <xf numFmtId="0" fontId="76" fillId="0" borderId="0" applyNumberFormat="0" applyFill="0" applyBorder="0" applyAlignment="0" applyProtection="0"/>
    <xf numFmtId="0" fontId="77" fillId="0" borderId="0" applyNumberFormat="0" applyFill="0" applyBorder="0" applyAlignment="0" applyProtection="0"/>
    <xf numFmtId="0" fontId="78" fillId="33"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1" fontId="12"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98" fontId="2" fillId="0" borderId="0" applyFont="0" applyFill="0" applyBorder="0" applyAlignment="0" applyProtection="0"/>
    <xf numFmtId="197"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79" fillId="34" borderId="0" applyNumberFormat="0" applyBorder="0" applyAlignment="0" applyProtection="0"/>
    <xf numFmtId="0" fontId="80"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2" fillId="0" borderId="0">
      <alignment/>
      <protection/>
    </xf>
    <xf numFmtId="0" fontId="1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0" fontId="81" fillId="22" borderId="9" applyNumberFormat="0" applyAlignment="0" applyProtection="0"/>
    <xf numFmtId="0" fontId="82" fillId="0" borderId="0" applyNumberFormat="0" applyFill="0" applyBorder="0" applyAlignment="0" applyProtection="0"/>
    <xf numFmtId="0" fontId="72" fillId="0" borderId="0" applyFill="0" applyBorder="0">
      <alignment wrapText="1"/>
      <protection/>
    </xf>
    <xf numFmtId="0" fontId="64" fillId="0" borderId="0">
      <alignment/>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73" fillId="0" borderId="11" applyNumberFormat="0" applyFill="0" applyAlignment="0" applyProtection="0"/>
    <xf numFmtId="0" fontId="86" fillId="24" borderId="0" applyNumberFormat="0" applyBorder="0" applyProtection="0">
      <alignment horizontal="left" indent="1"/>
    </xf>
    <xf numFmtId="0" fontId="87" fillId="0" borderId="12" applyNumberFormat="0" applyFill="0" applyAlignment="0" applyProtection="0"/>
  </cellStyleXfs>
  <cellXfs count="648">
    <xf numFmtId="0" fontId="0" fillId="0" borderId="0" xfId="0" applyFont="1" applyAlignment="1">
      <alignment/>
    </xf>
    <xf numFmtId="0" fontId="3" fillId="36" borderId="0" xfId="94" applyFont="1" applyFill="1" applyBorder="1" applyAlignment="1" applyProtection="1">
      <alignment vertical="center" wrapText="1"/>
      <protection/>
    </xf>
    <xf numFmtId="0" fontId="7" fillId="37" borderId="13" xfId="94" applyFont="1" applyFill="1" applyBorder="1" applyAlignment="1" applyProtection="1">
      <alignment vertical="center" wrapText="1"/>
      <protection/>
    </xf>
    <xf numFmtId="0" fontId="7" fillId="37" borderId="14" xfId="94" applyFont="1" applyFill="1" applyBorder="1" applyAlignment="1" applyProtection="1">
      <alignment vertical="center" wrapText="1"/>
      <protection/>
    </xf>
    <xf numFmtId="0" fontId="7" fillId="37" borderId="0" xfId="94" applyFont="1" applyFill="1" applyBorder="1" applyAlignment="1" applyProtection="1">
      <alignment vertical="center" wrapText="1"/>
      <protection/>
    </xf>
    <xf numFmtId="199" fontId="7" fillId="37" borderId="0" xfId="94" applyNumberFormat="1" applyFont="1" applyFill="1" applyBorder="1" applyAlignment="1" applyProtection="1">
      <alignment vertical="center" wrapText="1"/>
      <protection/>
    </xf>
    <xf numFmtId="0" fontId="7" fillId="37" borderId="15" xfId="94" applyFont="1" applyFill="1" applyBorder="1" applyAlignment="1" applyProtection="1">
      <alignment vertical="center" wrapText="1"/>
      <protection/>
    </xf>
    <xf numFmtId="0" fontId="6" fillId="37" borderId="14" xfId="94" applyFont="1" applyFill="1" applyBorder="1" applyAlignment="1" applyProtection="1">
      <alignment vertical="center" wrapText="1"/>
      <protection/>
    </xf>
    <xf numFmtId="0" fontId="6" fillId="37" borderId="0" xfId="94" applyFont="1" applyFill="1" applyBorder="1" applyAlignment="1" applyProtection="1">
      <alignment vertical="center" wrapText="1"/>
      <protection/>
    </xf>
    <xf numFmtId="0" fontId="8" fillId="37" borderId="0" xfId="94" applyFont="1" applyFill="1" applyBorder="1" applyAlignment="1" applyProtection="1">
      <alignment vertical="center" wrapText="1"/>
      <protection/>
    </xf>
    <xf numFmtId="0" fontId="6" fillId="37" borderId="13" xfId="94" applyFont="1" applyFill="1" applyBorder="1" applyAlignment="1" applyProtection="1">
      <alignment vertical="center" wrapText="1"/>
      <protection/>
    </xf>
    <xf numFmtId="0" fontId="88" fillId="37" borderId="14" xfId="0" applyFont="1" applyFill="1" applyBorder="1" applyAlignment="1">
      <alignment/>
    </xf>
    <xf numFmtId="0" fontId="88" fillId="37" borderId="0" xfId="0" applyFont="1" applyFill="1" applyBorder="1" applyAlignment="1">
      <alignment/>
    </xf>
    <xf numFmtId="0" fontId="6" fillId="37" borderId="0" xfId="94" applyFont="1" applyFill="1" applyBorder="1" applyAlignment="1" applyProtection="1">
      <alignment horizontal="left" vertical="center" wrapText="1"/>
      <protection/>
    </xf>
    <xf numFmtId="0" fontId="9" fillId="37" borderId="0" xfId="94" applyFont="1" applyFill="1" applyBorder="1" applyAlignment="1">
      <alignment horizontal="center" vertical="center" wrapText="1"/>
      <protection/>
    </xf>
    <xf numFmtId="9" fontId="7" fillId="11" borderId="16" xfId="101" applyFont="1" applyFill="1" applyBorder="1" applyAlignment="1" applyProtection="1">
      <alignment horizontal="center" vertical="center" wrapText="1"/>
      <protection locked="0"/>
    </xf>
    <xf numFmtId="9" fontId="0" fillId="0" borderId="0" xfId="101" applyFont="1" applyAlignment="1">
      <alignment/>
    </xf>
    <xf numFmtId="9" fontId="6" fillId="0" borderId="17" xfId="94" applyNumberFormat="1" applyFont="1" applyFill="1" applyBorder="1" applyAlignment="1" applyProtection="1">
      <alignment horizontal="center" vertical="center" wrapText="1"/>
      <protection/>
    </xf>
    <xf numFmtId="204" fontId="0" fillId="0" borderId="0" xfId="0" applyNumberFormat="1" applyBorder="1" applyAlignment="1">
      <alignment vertical="center"/>
    </xf>
    <xf numFmtId="0" fontId="0" fillId="0" borderId="0" xfId="0" applyBorder="1" applyAlignment="1">
      <alignment/>
    </xf>
    <xf numFmtId="204" fontId="0" fillId="0" borderId="0" xfId="67" applyNumberFormat="1" applyFont="1" applyBorder="1" applyAlignment="1">
      <alignment vertical="center"/>
    </xf>
    <xf numFmtId="0" fontId="0" fillId="0" borderId="18" xfId="0" applyBorder="1" applyAlignment="1">
      <alignment horizontal="center"/>
    </xf>
    <xf numFmtId="0" fontId="0" fillId="8" borderId="16" xfId="0" applyFill="1" applyBorder="1" applyAlignment="1">
      <alignment/>
    </xf>
    <xf numFmtId="9" fontId="7" fillId="8" borderId="16" xfId="101" applyFont="1" applyFill="1" applyBorder="1" applyAlignment="1" applyProtection="1">
      <alignment horizontal="center" vertical="center" wrapText="1"/>
      <protection locked="0"/>
    </xf>
    <xf numFmtId="9" fontId="6" fillId="8" borderId="17" xfId="94" applyNumberFormat="1" applyFont="1" applyFill="1" applyBorder="1" applyAlignment="1" applyProtection="1">
      <alignment horizontal="center" vertical="center" wrapText="1"/>
      <protection/>
    </xf>
    <xf numFmtId="0" fontId="0" fillId="18" borderId="16" xfId="0" applyFill="1" applyBorder="1" applyAlignment="1">
      <alignment/>
    </xf>
    <xf numFmtId="0" fontId="0" fillId="13" borderId="16" xfId="0" applyFill="1" applyBorder="1" applyAlignment="1">
      <alignment/>
    </xf>
    <xf numFmtId="9" fontId="7" fillId="13" borderId="16" xfId="101" applyFont="1" applyFill="1" applyBorder="1" applyAlignment="1" applyProtection="1">
      <alignment horizontal="center" vertical="center" wrapText="1"/>
      <protection locked="0"/>
    </xf>
    <xf numFmtId="9" fontId="6" fillId="13" borderId="17" xfId="94" applyNumberFormat="1" applyFont="1" applyFill="1" applyBorder="1" applyAlignment="1" applyProtection="1">
      <alignment horizontal="center" vertical="center" wrapText="1"/>
      <protection/>
    </xf>
    <xf numFmtId="0" fontId="0" fillId="3" borderId="16" xfId="0" applyFill="1" applyBorder="1" applyAlignment="1">
      <alignment/>
    </xf>
    <xf numFmtId="0" fontId="0" fillId="9" borderId="16" xfId="0" applyFill="1" applyBorder="1" applyAlignment="1">
      <alignment/>
    </xf>
    <xf numFmtId="0" fontId="0" fillId="10" borderId="16" xfId="0" applyFill="1" applyBorder="1" applyAlignment="1">
      <alignment/>
    </xf>
    <xf numFmtId="0" fontId="0" fillId="11" borderId="16" xfId="0" applyFill="1" applyBorder="1" applyAlignment="1">
      <alignment/>
    </xf>
    <xf numFmtId="0" fontId="0" fillId="38" borderId="16" xfId="0" applyFill="1" applyBorder="1" applyAlignment="1">
      <alignment/>
    </xf>
    <xf numFmtId="0" fontId="0" fillId="10" borderId="19" xfId="0" applyFill="1" applyBorder="1" applyAlignment="1">
      <alignment/>
    </xf>
    <xf numFmtId="0" fontId="0" fillId="12" borderId="16"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8" borderId="20"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1" borderId="20" xfId="0" applyFill="1" applyBorder="1" applyAlignment="1">
      <alignment/>
    </xf>
    <xf numFmtId="0" fontId="0" fillId="12" borderId="20" xfId="0" applyFill="1" applyBorder="1" applyAlignment="1">
      <alignment/>
    </xf>
    <xf numFmtId="0" fontId="0" fillId="9" borderId="2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9" fontId="7" fillId="8" borderId="23" xfId="101" applyFont="1" applyFill="1" applyBorder="1" applyAlignment="1" applyProtection="1">
      <alignment horizontal="center" vertical="center" wrapText="1"/>
      <protection locked="0"/>
    </xf>
    <xf numFmtId="9" fontId="6" fillId="8" borderId="24" xfId="94" applyNumberFormat="1" applyFont="1" applyFill="1" applyBorder="1" applyAlignment="1" applyProtection="1">
      <alignment horizontal="center" vertical="center" wrapText="1"/>
      <protection/>
    </xf>
    <xf numFmtId="9" fontId="6" fillId="13" borderId="23" xfId="94" applyNumberFormat="1" applyFont="1" applyFill="1" applyBorder="1" applyAlignment="1" applyProtection="1">
      <alignment horizontal="center" vertical="center" wrapText="1"/>
      <protection/>
    </xf>
    <xf numFmtId="0" fontId="0" fillId="13" borderId="24" xfId="0" applyFill="1" applyBorder="1" applyAlignment="1">
      <alignment/>
    </xf>
    <xf numFmtId="0" fontId="0" fillId="13" borderId="23"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2" borderId="23" xfId="0" applyFill="1" applyBorder="1" applyAlignment="1">
      <alignment/>
    </xf>
    <xf numFmtId="0" fontId="0" fillId="12" borderId="24" xfId="0" applyFill="1" applyBorder="1" applyAlignment="1">
      <alignment/>
    </xf>
    <xf numFmtId="0" fontId="0" fillId="9" borderId="23" xfId="0" applyFill="1" applyBorder="1" applyAlignment="1">
      <alignment/>
    </xf>
    <xf numFmtId="0" fontId="0" fillId="9" borderId="24" xfId="0" applyFill="1" applyBorder="1" applyAlignment="1">
      <alignment/>
    </xf>
    <xf numFmtId="0" fontId="0" fillId="10" borderId="25" xfId="0" applyFill="1" applyBorder="1" applyAlignment="1">
      <alignment/>
    </xf>
    <xf numFmtId="0" fontId="0" fillId="39" borderId="19" xfId="0" applyFill="1" applyBorder="1" applyAlignment="1">
      <alignment/>
    </xf>
    <xf numFmtId="0" fontId="0" fillId="39" borderId="16" xfId="0" applyFill="1" applyBorder="1" applyAlignment="1">
      <alignment/>
    </xf>
    <xf numFmtId="0" fontId="0" fillId="39" borderId="25" xfId="0" applyFill="1" applyBorder="1" applyAlignment="1">
      <alignment/>
    </xf>
    <xf numFmtId="9" fontId="6" fillId="0" borderId="0" xfId="94" applyNumberFormat="1" applyFont="1" applyFill="1" applyBorder="1" applyAlignment="1" applyProtection="1">
      <alignment vertical="center" wrapText="1"/>
      <protection/>
    </xf>
    <xf numFmtId="0" fontId="0" fillId="37" borderId="0" xfId="0" applyFill="1" applyBorder="1" applyAlignment="1">
      <alignment/>
    </xf>
    <xf numFmtId="0" fontId="0" fillId="0" borderId="0" xfId="0" applyBorder="1" applyAlignment="1">
      <alignment horizontal="center" vertical="center" wrapText="1"/>
    </xf>
    <xf numFmtId="9" fontId="7" fillId="11" borderId="17" xfId="101" applyFont="1" applyFill="1" applyBorder="1" applyAlignment="1" applyProtection="1">
      <alignment horizontal="center" vertical="center" wrapText="1"/>
      <protection locked="0"/>
    </xf>
    <xf numFmtId="0" fontId="6" fillId="0" borderId="16" xfId="94" applyFont="1" applyFill="1" applyBorder="1" applyAlignment="1" applyProtection="1">
      <alignment horizontal="left" vertical="center" wrapText="1"/>
      <protection/>
    </xf>
    <xf numFmtId="0" fontId="6" fillId="11" borderId="16" xfId="94" applyFont="1" applyFill="1" applyBorder="1" applyAlignment="1" applyProtection="1">
      <alignment horizontal="left" vertical="center" wrapText="1"/>
      <protection/>
    </xf>
    <xf numFmtId="9" fontId="7" fillId="0" borderId="16" xfId="102" applyFont="1" applyFill="1" applyBorder="1" applyAlignment="1" applyProtection="1">
      <alignment horizontal="center" vertical="center" wrapText="1"/>
      <protection locked="0"/>
    </xf>
    <xf numFmtId="190" fontId="7" fillId="40" borderId="16" xfId="59" applyFont="1" applyFill="1" applyBorder="1" applyAlignment="1" applyProtection="1">
      <alignment vertical="center" wrapText="1"/>
      <protection/>
    </xf>
    <xf numFmtId="203" fontId="0" fillId="37" borderId="0" xfId="0" applyNumberFormat="1" applyFill="1" applyBorder="1" applyAlignment="1">
      <alignment vertical="center"/>
    </xf>
    <xf numFmtId="0" fontId="6" fillId="37" borderId="26" xfId="94" applyFont="1" applyFill="1" applyBorder="1" applyAlignment="1" applyProtection="1">
      <alignment vertical="center" wrapText="1"/>
      <protection/>
    </xf>
    <xf numFmtId="0" fontId="6" fillId="0" borderId="19" xfId="94" applyFont="1" applyFill="1" applyBorder="1" applyAlignment="1" applyProtection="1">
      <alignment horizontal="left" vertical="center" wrapText="1"/>
      <protection/>
    </xf>
    <xf numFmtId="9" fontId="7" fillId="0" borderId="19" xfId="102" applyFont="1" applyFill="1" applyBorder="1" applyAlignment="1" applyProtection="1">
      <alignment horizontal="center" vertical="center" wrapText="1"/>
      <protection locked="0"/>
    </xf>
    <xf numFmtId="9" fontId="6" fillId="0" borderId="27" xfId="94" applyNumberFormat="1" applyFont="1" applyFill="1" applyBorder="1" applyAlignment="1" applyProtection="1">
      <alignment horizontal="center" vertical="center" wrapText="1"/>
      <protection/>
    </xf>
    <xf numFmtId="190" fontId="0" fillId="40" borderId="16" xfId="0" applyNumberFormat="1" applyFill="1" applyBorder="1" applyAlignment="1">
      <alignment horizontal="center" vertical="center" wrapText="1"/>
    </xf>
    <xf numFmtId="9" fontId="0" fillId="0" borderId="0" xfId="0" applyNumberFormat="1" applyAlignment="1">
      <alignment/>
    </xf>
    <xf numFmtId="9" fontId="7" fillId="11" borderId="16" xfId="101" applyNumberFormat="1" applyFont="1" applyFill="1" applyBorder="1" applyAlignment="1" applyProtection="1">
      <alignment horizontal="center" vertical="center" wrapText="1"/>
      <protection locked="0"/>
    </xf>
    <xf numFmtId="10" fontId="0" fillId="0" borderId="0" xfId="101" applyNumberFormat="1" applyFont="1" applyAlignment="1">
      <alignment/>
    </xf>
    <xf numFmtId="211" fontId="7" fillId="40" borderId="16" xfId="59" applyNumberFormat="1" applyFont="1" applyFill="1" applyBorder="1" applyAlignment="1" applyProtection="1">
      <alignment vertical="center" wrapText="1"/>
      <protection/>
    </xf>
    <xf numFmtId="0" fontId="0" fillId="0" borderId="0" xfId="0" applyAlignment="1">
      <alignment/>
    </xf>
    <xf numFmtId="211" fontId="0" fillId="0" borderId="0" xfId="59" applyNumberFormat="1" applyFont="1" applyAlignment="1">
      <alignment/>
    </xf>
    <xf numFmtId="211" fontId="0" fillId="40" borderId="16" xfId="0" applyNumberFormat="1" applyFill="1" applyBorder="1" applyAlignment="1">
      <alignment vertical="center" wrapText="1"/>
    </xf>
    <xf numFmtId="9" fontId="87" fillId="0" borderId="0" xfId="101" applyFont="1" applyBorder="1" applyAlignment="1">
      <alignment horizontal="center" vertical="center"/>
    </xf>
    <xf numFmtId="0" fontId="7" fillId="0" borderId="28" xfId="94" applyFont="1" applyFill="1" applyBorder="1" applyAlignment="1" applyProtection="1">
      <alignment horizontal="left" vertical="center" wrapText="1"/>
      <protection/>
    </xf>
    <xf numFmtId="9" fontId="6" fillId="0" borderId="29" xfId="94" applyNumberFormat="1" applyFont="1" applyFill="1" applyBorder="1" applyAlignment="1" applyProtection="1">
      <alignment horizontal="center" vertical="center" wrapText="1"/>
      <protection/>
    </xf>
    <xf numFmtId="9" fontId="6" fillId="0" borderId="29" xfId="101" applyFont="1" applyFill="1" applyBorder="1" applyAlignment="1" applyProtection="1">
      <alignment horizontal="center" vertical="center" wrapText="1"/>
      <protection/>
    </xf>
    <xf numFmtId="202" fontId="6" fillId="0" borderId="29" xfId="101" applyNumberFormat="1" applyFont="1" applyFill="1" applyBorder="1" applyAlignment="1" applyProtection="1">
      <alignment vertical="center" wrapText="1"/>
      <protection/>
    </xf>
    <xf numFmtId="202" fontId="6" fillId="0" borderId="29" xfId="101" applyNumberFormat="1" applyFont="1" applyFill="1" applyBorder="1" applyAlignment="1" applyProtection="1">
      <alignment horizontal="center" vertical="center" wrapText="1"/>
      <protection/>
    </xf>
    <xf numFmtId="0" fontId="89" fillId="0" borderId="0" xfId="0" applyFont="1" applyAlignment="1">
      <alignment/>
    </xf>
    <xf numFmtId="174" fontId="89" fillId="0" borderId="0" xfId="68" applyFont="1" applyAlignment="1">
      <alignment/>
    </xf>
    <xf numFmtId="174" fontId="90" fillId="0" borderId="0" xfId="68" applyFont="1" applyAlignment="1">
      <alignment/>
    </xf>
    <xf numFmtId="0" fontId="90" fillId="0" borderId="0" xfId="0" applyFont="1" applyAlignment="1">
      <alignment/>
    </xf>
    <xf numFmtId="0" fontId="0" fillId="0" borderId="30" xfId="0" applyBorder="1" applyAlignment="1">
      <alignment/>
    </xf>
    <xf numFmtId="0" fontId="0" fillId="0" borderId="31" xfId="0" applyBorder="1" applyAlignment="1">
      <alignment/>
    </xf>
    <xf numFmtId="0" fontId="6" fillId="37" borderId="14" xfId="94" applyFont="1" applyFill="1" applyBorder="1" applyAlignment="1">
      <alignment horizontal="center" vertical="center" wrapText="1"/>
      <protection/>
    </xf>
    <xf numFmtId="0" fontId="6" fillId="37" borderId="0" xfId="94" applyFont="1" applyFill="1" applyBorder="1" applyAlignment="1">
      <alignment horizontal="center" vertical="center" wrapText="1"/>
      <protection/>
    </xf>
    <xf numFmtId="0" fontId="6" fillId="37" borderId="0" xfId="94" applyFont="1" applyFill="1" applyBorder="1" applyAlignment="1" applyProtection="1">
      <alignment horizontal="center" vertical="center" wrapText="1"/>
      <protection/>
    </xf>
    <xf numFmtId="0" fontId="6" fillId="37" borderId="32" xfId="94" applyFont="1" applyFill="1" applyBorder="1" applyAlignment="1" applyProtection="1">
      <alignment vertical="center" wrapText="1"/>
      <protection/>
    </xf>
    <xf numFmtId="0" fontId="6" fillId="37" borderId="33" xfId="94" applyFont="1" applyFill="1" applyBorder="1" applyAlignment="1" applyProtection="1">
      <alignment vertical="center" wrapText="1"/>
      <protection/>
    </xf>
    <xf numFmtId="0" fontId="6" fillId="37" borderId="34" xfId="94" applyFont="1" applyFill="1" applyBorder="1" applyAlignment="1" applyProtection="1">
      <alignment vertical="center" wrapText="1"/>
      <protection/>
    </xf>
    <xf numFmtId="0" fontId="7" fillId="37" borderId="35" xfId="94" applyFont="1" applyFill="1" applyBorder="1" applyAlignment="1" applyProtection="1">
      <alignment vertical="center" wrapText="1"/>
      <protection/>
    </xf>
    <xf numFmtId="0" fontId="7" fillId="37" borderId="36" xfId="94" applyFont="1" applyFill="1" applyBorder="1" applyAlignment="1" applyProtection="1">
      <alignment vertical="center" wrapText="1"/>
      <protection/>
    </xf>
    <xf numFmtId="0" fontId="7" fillId="37" borderId="37" xfId="94" applyFont="1" applyFill="1" applyBorder="1" applyAlignment="1" applyProtection="1">
      <alignment vertical="center" wrapText="1"/>
      <protection/>
    </xf>
    <xf numFmtId="0" fontId="88" fillId="37" borderId="36" xfId="0" applyFont="1" applyFill="1" applyBorder="1" applyAlignment="1">
      <alignment/>
    </xf>
    <xf numFmtId="0" fontId="6" fillId="37" borderId="36" xfId="94" applyFont="1" applyFill="1" applyBorder="1" applyAlignment="1">
      <alignment horizontal="center" vertical="center" wrapText="1"/>
      <protection/>
    </xf>
    <xf numFmtId="0" fontId="0" fillId="0" borderId="38" xfId="0" applyBorder="1" applyAlignment="1">
      <alignment/>
    </xf>
    <xf numFmtId="0" fontId="6" fillId="37" borderId="39" xfId="94" applyFont="1" applyFill="1" applyBorder="1" applyAlignment="1">
      <alignment horizontal="center" vertical="center" wrapText="1"/>
      <protection/>
    </xf>
    <xf numFmtId="0" fontId="6" fillId="37" borderId="40" xfId="94" applyFont="1" applyFill="1" applyBorder="1" applyAlignment="1" applyProtection="1">
      <alignment vertical="center" wrapText="1"/>
      <protection/>
    </xf>
    <xf numFmtId="0" fontId="6" fillId="37" borderId="41" xfId="94" applyFont="1" applyFill="1" applyBorder="1" applyAlignment="1">
      <alignment horizontal="left" vertical="center" wrapText="1"/>
      <protection/>
    </xf>
    <xf numFmtId="0" fontId="6" fillId="37" borderId="0" xfId="94" applyFont="1" applyFill="1" applyBorder="1" applyAlignment="1">
      <alignment horizontal="left" vertical="center" wrapText="1"/>
      <protection/>
    </xf>
    <xf numFmtId="0" fontId="6" fillId="37" borderId="42" xfId="94" applyFont="1" applyFill="1" applyBorder="1" applyAlignment="1">
      <alignment horizontal="left" vertical="center" wrapText="1"/>
      <protection/>
    </xf>
    <xf numFmtId="0" fontId="6" fillId="37" borderId="43" xfId="94" applyFont="1" applyFill="1" applyBorder="1" applyAlignment="1" applyProtection="1">
      <alignment horizontal="center" vertical="center" wrapText="1"/>
      <protection/>
    </xf>
    <xf numFmtId="9" fontId="6" fillId="0" borderId="44" xfId="101" applyFont="1" applyFill="1" applyBorder="1" applyAlignment="1" applyProtection="1">
      <alignment horizontal="center" vertical="center" wrapText="1"/>
      <protection/>
    </xf>
    <xf numFmtId="0" fontId="6" fillId="5" borderId="16" xfId="94" applyFont="1" applyFill="1" applyBorder="1" applyAlignment="1" applyProtection="1">
      <alignment horizontal="center" vertical="center" wrapText="1"/>
      <protection/>
    </xf>
    <xf numFmtId="0" fontId="6" fillId="5" borderId="45" xfId="94" applyFont="1" applyFill="1" applyBorder="1" applyAlignment="1" applyProtection="1">
      <alignment horizontal="center" vertical="center" wrapText="1"/>
      <protection/>
    </xf>
    <xf numFmtId="0" fontId="6" fillId="0" borderId="0" xfId="94" applyFont="1" applyFill="1" applyBorder="1" applyAlignment="1">
      <alignment horizontal="center" vertical="center" wrapText="1"/>
      <protection/>
    </xf>
    <xf numFmtId="0" fontId="6" fillId="0" borderId="36" xfId="94" applyFont="1" applyFill="1" applyBorder="1" applyAlignment="1">
      <alignment horizontal="center" vertical="center" wrapText="1"/>
      <protection/>
    </xf>
    <xf numFmtId="0" fontId="6" fillId="37" borderId="46" xfId="94" applyFont="1" applyFill="1" applyBorder="1" applyAlignment="1" applyProtection="1">
      <alignment vertical="center" wrapText="1"/>
      <protection/>
    </xf>
    <xf numFmtId="0" fontId="9" fillId="0" borderId="0" xfId="94" applyFont="1" applyFill="1" applyBorder="1" applyAlignment="1">
      <alignment horizontal="center" vertical="center" wrapText="1"/>
      <protection/>
    </xf>
    <xf numFmtId="0" fontId="6" fillId="37" borderId="0" xfId="94" applyFont="1" applyFill="1" applyBorder="1" applyAlignment="1" applyProtection="1">
      <alignment horizontal="center" vertical="center" wrapText="1"/>
      <protection/>
    </xf>
    <xf numFmtId="0" fontId="6" fillId="5" borderId="45" xfId="94" applyFont="1" applyFill="1" applyBorder="1" applyAlignment="1" applyProtection="1">
      <alignment horizontal="center" vertical="center" wrapText="1"/>
      <protection/>
    </xf>
    <xf numFmtId="0" fontId="6" fillId="37" borderId="0" xfId="94" applyFont="1" applyFill="1" applyBorder="1" applyAlignment="1">
      <alignment horizontal="center" vertical="center" wrapText="1"/>
      <protection/>
    </xf>
    <xf numFmtId="1" fontId="6" fillId="0" borderId="29" xfId="101" applyNumberFormat="1" applyFont="1" applyFill="1" applyBorder="1" applyAlignment="1" applyProtection="1">
      <alignment horizontal="center" vertical="center" wrapText="1"/>
      <protection/>
    </xf>
    <xf numFmtId="9" fontId="6" fillId="0" borderId="29" xfId="101" applyFont="1" applyFill="1" applyBorder="1" applyAlignment="1" applyProtection="1">
      <alignment vertical="center" wrapText="1"/>
      <protection/>
    </xf>
    <xf numFmtId="190" fontId="0" fillId="0" borderId="16" xfId="59" applyFont="1" applyBorder="1" applyAlignment="1">
      <alignment horizontal="center" vertical="center" wrapText="1"/>
    </xf>
    <xf numFmtId="9" fontId="0" fillId="0" borderId="16" xfId="101" applyFont="1" applyBorder="1" applyAlignment="1">
      <alignment horizontal="center" vertical="center"/>
    </xf>
    <xf numFmtId="0" fontId="91" fillId="17" borderId="16" xfId="94" applyFont="1" applyFill="1" applyBorder="1" applyAlignment="1">
      <alignment horizontal="center" vertical="center" wrapText="1"/>
      <protection/>
    </xf>
    <xf numFmtId="0" fontId="6" fillId="5" borderId="16" xfId="94" applyFont="1" applyFill="1" applyBorder="1" applyAlignment="1" applyProtection="1">
      <alignment horizontal="center" vertical="center" wrapText="1"/>
      <protection/>
    </xf>
    <xf numFmtId="0" fontId="6" fillId="37" borderId="0" xfId="94" applyFont="1" applyFill="1" applyBorder="1" applyAlignment="1" applyProtection="1">
      <alignment horizontal="center" vertical="center" wrapText="1"/>
      <protection/>
    </xf>
    <xf numFmtId="0" fontId="6" fillId="5" borderId="45" xfId="94" applyFont="1" applyFill="1" applyBorder="1" applyAlignment="1" applyProtection="1">
      <alignment horizontal="center" vertical="center" wrapText="1"/>
      <protection/>
    </xf>
    <xf numFmtId="0" fontId="6" fillId="37" borderId="0" xfId="94" applyFont="1" applyFill="1" applyBorder="1" applyAlignment="1">
      <alignment horizontal="center" vertical="center" wrapText="1"/>
      <protection/>
    </xf>
    <xf numFmtId="1" fontId="6" fillId="0" borderId="44" xfId="101" applyNumberFormat="1" applyFont="1" applyFill="1" applyBorder="1" applyAlignment="1" applyProtection="1">
      <alignment horizontal="center" vertical="center" wrapText="1"/>
      <protection/>
    </xf>
    <xf numFmtId="0" fontId="52" fillId="37" borderId="16" xfId="0" applyFont="1" applyFill="1" applyBorder="1" applyAlignment="1">
      <alignment horizontal="center" vertical="center" wrapText="1"/>
    </xf>
    <xf numFmtId="200" fontId="52" fillId="37" borderId="16" xfId="0" applyNumberFormat="1" applyFont="1" applyFill="1" applyBorder="1" applyAlignment="1">
      <alignment horizontal="right" vertical="center" wrapText="1"/>
    </xf>
    <xf numFmtId="0" fontId="52" fillId="37" borderId="0" xfId="0" applyFont="1" applyFill="1" applyAlignment="1">
      <alignment/>
    </xf>
    <xf numFmtId="200" fontId="52" fillId="37" borderId="0" xfId="0" applyNumberFormat="1" applyFont="1" applyFill="1" applyAlignment="1">
      <alignment/>
    </xf>
    <xf numFmtId="0" fontId="52" fillId="37" borderId="16" xfId="0" applyFont="1" applyFill="1" applyBorder="1" applyAlignment="1">
      <alignment vertical="center" wrapText="1"/>
    </xf>
    <xf numFmtId="200" fontId="52" fillId="37" borderId="16" xfId="0" applyNumberFormat="1" applyFont="1" applyFill="1" applyBorder="1" applyAlignment="1">
      <alignment horizontal="right"/>
    </xf>
    <xf numFmtId="200" fontId="52" fillId="41" borderId="16" xfId="0" applyNumberFormat="1" applyFont="1" applyFill="1" applyBorder="1" applyAlignment="1">
      <alignment horizontal="right"/>
    </xf>
    <xf numFmtId="0" fontId="53" fillId="17" borderId="16" xfId="0" applyFont="1" applyFill="1" applyBorder="1" applyAlignment="1">
      <alignment horizontal="center" vertical="center" wrapText="1"/>
    </xf>
    <xf numFmtId="1" fontId="92" fillId="17" borderId="16" xfId="0" applyNumberFormat="1" applyFont="1" applyFill="1" applyBorder="1" applyAlignment="1">
      <alignment horizontal="center" vertical="center" wrapText="1"/>
    </xf>
    <xf numFmtId="200" fontId="92" fillId="17" borderId="16" xfId="0" applyNumberFormat="1" applyFont="1" applyFill="1" applyBorder="1" applyAlignment="1">
      <alignment horizontal="center" vertical="center" wrapText="1"/>
    </xf>
    <xf numFmtId="200" fontId="52" fillId="37" borderId="16" xfId="0" applyNumberFormat="1" applyFont="1" applyFill="1" applyBorder="1" applyAlignment="1">
      <alignment horizontal="right" wrapText="1"/>
    </xf>
    <xf numFmtId="200" fontId="93" fillId="37" borderId="16" xfId="0" applyNumberFormat="1" applyFont="1" applyFill="1" applyBorder="1" applyAlignment="1">
      <alignment horizontal="right" wrapText="1"/>
    </xf>
    <xf numFmtId="0" fontId="52" fillId="37" borderId="16" xfId="0" applyFont="1" applyFill="1" applyBorder="1" applyAlignment="1">
      <alignment horizontal="right" wrapText="1"/>
    </xf>
    <xf numFmtId="9" fontId="0" fillId="0" borderId="16" xfId="101" applyFont="1" applyFill="1" applyBorder="1" applyAlignment="1">
      <alignment horizontal="center" vertical="center" wrapText="1"/>
    </xf>
    <xf numFmtId="0" fontId="52" fillId="14" borderId="16" xfId="0" applyFont="1" applyFill="1" applyBorder="1" applyAlignment="1">
      <alignment horizontal="center" vertical="center" wrapText="1"/>
    </xf>
    <xf numFmtId="0" fontId="52" fillId="9" borderId="16" xfId="0" applyFont="1" applyFill="1" applyBorder="1" applyAlignment="1">
      <alignment horizontal="center" vertical="center" wrapText="1"/>
    </xf>
    <xf numFmtId="0" fontId="52" fillId="10" borderId="16" xfId="0" applyFont="1" applyFill="1" applyBorder="1" applyAlignment="1">
      <alignment horizontal="center" vertical="center" wrapText="1"/>
    </xf>
    <xf numFmtId="9" fontId="0" fillId="0" borderId="16" xfId="101" applyFont="1" applyBorder="1" applyAlignment="1">
      <alignment horizontal="center" vertical="center" wrapText="1"/>
    </xf>
    <xf numFmtId="190" fontId="0" fillId="0" borderId="20" xfId="59" applyFont="1" applyBorder="1" applyAlignment="1">
      <alignment horizontal="center" vertical="center" wrapText="1"/>
    </xf>
    <xf numFmtId="9" fontId="0" fillId="0" borderId="0" xfId="101" applyFont="1" applyAlignment="1">
      <alignment/>
    </xf>
    <xf numFmtId="0" fontId="0" fillId="0" borderId="0" xfId="0" applyAlignment="1">
      <alignment horizontal="right"/>
    </xf>
    <xf numFmtId="0" fontId="87" fillId="11" borderId="16" xfId="0" applyFont="1" applyFill="1" applyBorder="1" applyAlignment="1">
      <alignment horizontal="center" vertical="center" wrapText="1"/>
    </xf>
    <xf numFmtId="0" fontId="35" fillId="0" borderId="0" xfId="0" applyFont="1" applyAlignment="1">
      <alignment horizontal="right" vertical="top"/>
    </xf>
    <xf numFmtId="9" fontId="0" fillId="0" borderId="0" xfId="101" applyFont="1" applyBorder="1" applyAlignment="1">
      <alignment/>
    </xf>
    <xf numFmtId="190" fontId="6" fillId="0" borderId="29" xfId="101" applyNumberFormat="1" applyFont="1" applyFill="1" applyBorder="1" applyAlignment="1" applyProtection="1">
      <alignment vertical="center" wrapText="1"/>
      <protection/>
    </xf>
    <xf numFmtId="1" fontId="6" fillId="0" borderId="29" xfId="101" applyNumberFormat="1" applyFont="1" applyFill="1" applyBorder="1" applyAlignment="1" applyProtection="1">
      <alignment vertical="center" wrapText="1"/>
      <protection/>
    </xf>
    <xf numFmtId="0" fontId="6" fillId="5" borderId="16" xfId="94" applyFont="1" applyFill="1" applyBorder="1" applyAlignment="1" applyProtection="1">
      <alignment horizontal="center" vertical="center" wrapText="1"/>
      <protection/>
    </xf>
    <xf numFmtId="9" fontId="0" fillId="0" borderId="16" xfId="0" applyNumberFormat="1" applyBorder="1" applyAlignment="1">
      <alignment horizontal="center" vertical="center" wrapText="1"/>
    </xf>
    <xf numFmtId="190" fontId="0" fillId="0" borderId="16" xfId="59" applyFont="1" applyBorder="1" applyAlignment="1">
      <alignment vertical="center" wrapText="1"/>
    </xf>
    <xf numFmtId="0" fontId="35" fillId="0" borderId="16" xfId="0" applyFont="1" applyBorder="1" applyAlignment="1">
      <alignment horizontal="right" vertical="center"/>
    </xf>
    <xf numFmtId="0" fontId="6" fillId="11" borderId="29" xfId="94" applyFont="1" applyFill="1" applyBorder="1" applyAlignment="1" applyProtection="1">
      <alignment horizontal="left" vertical="center" wrapText="1"/>
      <protection/>
    </xf>
    <xf numFmtId="190" fontId="7" fillId="40" borderId="29" xfId="59" applyFont="1" applyFill="1" applyBorder="1" applyAlignment="1" applyProtection="1">
      <alignment vertical="center" wrapText="1"/>
      <protection/>
    </xf>
    <xf numFmtId="211" fontId="7" fillId="40" borderId="29" xfId="59" applyNumberFormat="1" applyFont="1" applyFill="1" applyBorder="1" applyAlignment="1" applyProtection="1">
      <alignment vertical="center" wrapText="1"/>
      <protection/>
    </xf>
    <xf numFmtId="1" fontId="7" fillId="40" borderId="16" xfId="59" applyNumberFormat="1" applyFont="1" applyFill="1" applyBorder="1" applyAlignment="1" applyProtection="1">
      <alignment vertical="center" wrapText="1"/>
      <protection/>
    </xf>
    <xf numFmtId="0" fontId="0" fillId="0" borderId="16" xfId="0" applyBorder="1" applyAlignment="1">
      <alignment horizontal="center" vertical="center" wrapText="1"/>
    </xf>
    <xf numFmtId="1" fontId="6" fillId="37" borderId="29" xfId="101" applyNumberFormat="1" applyFont="1" applyFill="1" applyBorder="1" applyAlignment="1" applyProtection="1">
      <alignment horizontal="center" vertical="center" wrapText="1"/>
      <protection/>
    </xf>
    <xf numFmtId="0" fontId="7" fillId="40" borderId="16" xfId="59" applyNumberFormat="1" applyFont="1" applyFill="1" applyBorder="1" applyAlignment="1" applyProtection="1">
      <alignment vertical="center" wrapText="1"/>
      <protection/>
    </xf>
    <xf numFmtId="191" fontId="0" fillId="0" borderId="0" xfId="58" applyFont="1" applyAlignment="1">
      <alignment/>
    </xf>
    <xf numFmtId="0" fontId="6" fillId="5" borderId="16" xfId="94" applyFont="1" applyFill="1" applyBorder="1" applyAlignment="1" applyProtection="1">
      <alignment horizontal="center" vertical="center" wrapText="1"/>
      <protection/>
    </xf>
    <xf numFmtId="203" fontId="35" fillId="37" borderId="0" xfId="0" applyNumberFormat="1" applyFont="1" applyFill="1" applyBorder="1" applyAlignment="1">
      <alignment vertical="center"/>
    </xf>
    <xf numFmtId="1" fontId="35" fillId="40" borderId="16" xfId="101" applyNumberFormat="1" applyFont="1" applyFill="1" applyBorder="1" applyAlignment="1">
      <alignment horizontal="center" vertical="center" wrapText="1"/>
    </xf>
    <xf numFmtId="9" fontId="76" fillId="0" borderId="0" xfId="55" applyNumberFormat="1" applyFill="1" applyBorder="1" applyAlignment="1" applyProtection="1">
      <alignment vertical="center" wrapText="1"/>
      <protection/>
    </xf>
    <xf numFmtId="9" fontId="94" fillId="0" borderId="16" xfId="0" applyNumberFormat="1" applyFont="1" applyBorder="1" applyAlignment="1">
      <alignment horizontal="center" vertical="center" wrapText="1"/>
    </xf>
    <xf numFmtId="0" fontId="0" fillId="0" borderId="0" xfId="0" applyAlignment="1">
      <alignment wrapText="1"/>
    </xf>
    <xf numFmtId="0" fontId="56" fillId="41" borderId="16" xfId="0" applyFont="1" applyFill="1" applyBorder="1" applyAlignment="1">
      <alignment horizontal="center" vertical="center"/>
    </xf>
    <xf numFmtId="190" fontId="56" fillId="41" borderId="16" xfId="59" applyFont="1" applyFill="1" applyBorder="1" applyAlignment="1">
      <alignment horizontal="center" vertical="center"/>
    </xf>
    <xf numFmtId="200" fontId="56" fillId="41" borderId="16" xfId="0" applyNumberFormat="1" applyFont="1" applyFill="1" applyBorder="1" applyAlignment="1">
      <alignment horizontal="center" vertical="center"/>
    </xf>
    <xf numFmtId="202" fontId="0" fillId="0" borderId="0" xfId="101" applyNumberFormat="1" applyFont="1" applyAlignment="1">
      <alignment/>
    </xf>
    <xf numFmtId="9" fontId="0" fillId="37" borderId="20" xfId="101" applyFont="1" applyFill="1" applyBorder="1" applyAlignment="1">
      <alignment horizontal="center" vertical="center" wrapText="1"/>
    </xf>
    <xf numFmtId="9" fontId="0" fillId="37" borderId="16" xfId="101" applyFont="1" applyFill="1" applyBorder="1" applyAlignment="1">
      <alignment horizontal="center" vertical="center" wrapText="1"/>
    </xf>
    <xf numFmtId="202" fontId="0" fillId="37" borderId="16" xfId="101" applyNumberFormat="1" applyFont="1" applyFill="1" applyBorder="1" applyAlignment="1">
      <alignment horizontal="center" vertical="center" wrapText="1"/>
    </xf>
    <xf numFmtId="9" fontId="0" fillId="37" borderId="16" xfId="101" applyFont="1" applyFill="1" applyBorder="1" applyAlignment="1">
      <alignment horizontal="center" vertical="center"/>
    </xf>
    <xf numFmtId="9" fontId="35" fillId="37" borderId="16" xfId="101" applyFont="1" applyFill="1" applyBorder="1" applyAlignment="1">
      <alignment horizontal="center" vertical="center"/>
    </xf>
    <xf numFmtId="0" fontId="35" fillId="40" borderId="16" xfId="0" applyNumberFormat="1" applyFont="1" applyFill="1" applyBorder="1" applyAlignment="1">
      <alignment vertical="center" wrapText="1"/>
    </xf>
    <xf numFmtId="9" fontId="7" fillId="11" borderId="16" xfId="101" applyFont="1" applyFill="1" applyBorder="1" applyAlignment="1" applyProtection="1">
      <alignment vertical="center" wrapText="1"/>
      <protection locked="0"/>
    </xf>
    <xf numFmtId="0" fontId="35" fillId="40" borderId="16" xfId="0" applyNumberFormat="1" applyFont="1" applyFill="1" applyBorder="1" applyAlignment="1">
      <alignment horizontal="center" vertical="center"/>
    </xf>
    <xf numFmtId="190" fontId="7" fillId="40" borderId="16" xfId="59" applyFont="1" applyFill="1" applyBorder="1" applyAlignment="1" applyProtection="1">
      <alignment horizontal="center" vertical="center" wrapText="1"/>
      <protection/>
    </xf>
    <xf numFmtId="0" fontId="87" fillId="0" borderId="0" xfId="0" applyFont="1" applyAlignment="1">
      <alignment horizontal="center" wrapText="1"/>
    </xf>
    <xf numFmtId="0" fontId="0" fillId="0" borderId="0" xfId="0" applyAlignment="1">
      <alignment/>
    </xf>
    <xf numFmtId="190" fontId="0" fillId="0" borderId="0" xfId="59" applyFont="1" applyAlignment="1">
      <alignment/>
    </xf>
    <xf numFmtId="190" fontId="0" fillId="0" borderId="0" xfId="0" applyNumberFormat="1" applyAlignment="1">
      <alignment/>
    </xf>
    <xf numFmtId="9" fontId="7" fillId="11" borderId="16" xfId="101" applyFont="1" applyFill="1" applyBorder="1" applyAlignment="1" applyProtection="1">
      <alignment horizontal="center" vertical="center" wrapText="1"/>
      <protection locked="0"/>
    </xf>
    <xf numFmtId="190" fontId="7" fillId="40" borderId="16" xfId="59" applyFont="1" applyFill="1" applyBorder="1" applyAlignment="1" applyProtection="1">
      <alignment vertical="center" wrapText="1"/>
      <protection/>
    </xf>
    <xf numFmtId="211" fontId="7" fillId="40" borderId="16" xfId="59" applyNumberFormat="1" applyFont="1" applyFill="1" applyBorder="1" applyAlignment="1" applyProtection="1">
      <alignment vertical="center" wrapText="1"/>
      <protection/>
    </xf>
    <xf numFmtId="9" fontId="53" fillId="0" borderId="0" xfId="101" applyFont="1" applyBorder="1" applyAlignment="1">
      <alignment horizontal="center" vertical="center"/>
    </xf>
    <xf numFmtId="204" fontId="0" fillId="37" borderId="0" xfId="67" applyNumberFormat="1" applyFont="1" applyFill="1" applyBorder="1" applyAlignment="1">
      <alignment vertical="center"/>
    </xf>
    <xf numFmtId="0" fontId="0" fillId="0" borderId="0" xfId="0" applyAlignment="1">
      <alignment horizontal="justify" vertical="center"/>
    </xf>
    <xf numFmtId="190" fontId="35" fillId="0" borderId="16" xfId="59" applyFont="1" applyFill="1" applyBorder="1" applyAlignment="1">
      <alignment horizontal="center" vertical="center"/>
    </xf>
    <xf numFmtId="0" fontId="35" fillId="0" borderId="0" xfId="0" applyFont="1" applyAlignment="1">
      <alignment/>
    </xf>
    <xf numFmtId="9" fontId="35" fillId="0" borderId="16" xfId="59" applyNumberFormat="1" applyFont="1" applyFill="1" applyBorder="1" applyAlignment="1">
      <alignment horizontal="center" vertical="center"/>
    </xf>
    <xf numFmtId="0" fontId="0" fillId="0" borderId="16" xfId="0" applyFill="1" applyBorder="1" applyAlignment="1">
      <alignment horizontal="center" vertical="center" wrapText="1"/>
    </xf>
    <xf numFmtId="1" fontId="6" fillId="37" borderId="29" xfId="101" applyNumberFormat="1" applyFont="1" applyFill="1" applyBorder="1" applyAlignment="1" applyProtection="1">
      <alignment vertical="center" wrapText="1"/>
      <protection/>
    </xf>
    <xf numFmtId="1" fontId="7" fillId="37" borderId="29" xfId="102" applyNumberFormat="1" applyFont="1" applyFill="1" applyBorder="1" applyAlignment="1" applyProtection="1">
      <alignment horizontal="center" vertical="center" wrapText="1"/>
      <protection locked="0"/>
    </xf>
    <xf numFmtId="190" fontId="35" fillId="40" borderId="16" xfId="0" applyNumberFormat="1" applyFont="1" applyFill="1" applyBorder="1" applyAlignment="1">
      <alignment vertical="center" wrapText="1"/>
    </xf>
    <xf numFmtId="0" fontId="35" fillId="0" borderId="16" xfId="101" applyNumberFormat="1" applyFont="1" applyBorder="1" applyAlignment="1">
      <alignment horizontal="center" vertical="center"/>
    </xf>
    <xf numFmtId="9" fontId="35" fillId="0" borderId="16" xfId="101" applyFont="1" applyBorder="1" applyAlignment="1">
      <alignment horizontal="center" vertical="center"/>
    </xf>
    <xf numFmtId="0" fontId="7" fillId="0" borderId="16" xfId="0" applyFont="1" applyFill="1" applyBorder="1" applyAlignment="1">
      <alignment horizontal="center" vertical="center" wrapText="1"/>
    </xf>
    <xf numFmtId="2" fontId="35" fillId="0" borderId="16" xfId="101" applyNumberFormat="1" applyFont="1" applyBorder="1" applyAlignment="1">
      <alignment horizontal="center" vertical="center"/>
    </xf>
    <xf numFmtId="0" fontId="18" fillId="0" borderId="16" xfId="0" applyFont="1" applyFill="1" applyBorder="1" applyAlignment="1">
      <alignment horizontal="center" vertical="center" wrapText="1"/>
    </xf>
    <xf numFmtId="9" fontId="35" fillId="0" borderId="16" xfId="101" applyFont="1" applyBorder="1" applyAlignment="1">
      <alignment horizontal="center" vertical="center" wrapText="1"/>
    </xf>
    <xf numFmtId="0" fontId="35" fillId="40" borderId="29" xfId="0" applyNumberFormat="1" applyFont="1" applyFill="1" applyBorder="1" applyAlignment="1">
      <alignment vertical="center" wrapText="1"/>
    </xf>
    <xf numFmtId="0" fontId="35" fillId="37" borderId="16" xfId="0" applyNumberFormat="1" applyFont="1" applyFill="1" applyBorder="1" applyAlignment="1">
      <alignment horizontal="center" vertical="center" wrapText="1"/>
    </xf>
    <xf numFmtId="9" fontId="57" fillId="0" borderId="0" xfId="101" applyFont="1" applyBorder="1" applyAlignment="1">
      <alignment horizontal="center" vertical="center"/>
    </xf>
    <xf numFmtId="190" fontId="7" fillId="40" borderId="16" xfId="59" applyFont="1" applyFill="1" applyBorder="1" applyAlignment="1" applyProtection="1">
      <alignment wrapText="1"/>
      <protection/>
    </xf>
    <xf numFmtId="9" fontId="7" fillId="11" borderId="16" xfId="101" applyFont="1" applyFill="1" applyBorder="1" applyAlignment="1" applyProtection="1">
      <alignment wrapText="1"/>
      <protection locked="0"/>
    </xf>
    <xf numFmtId="0" fontId="20" fillId="0" borderId="16" xfId="0" applyFont="1" applyFill="1" applyBorder="1" applyAlignment="1">
      <alignment horizontal="center" vertical="center" wrapText="1"/>
    </xf>
    <xf numFmtId="0" fontId="95" fillId="0" borderId="47" xfId="94" applyFont="1" applyFill="1" applyBorder="1" applyAlignment="1">
      <alignment horizontal="center" vertical="center" wrapText="1"/>
      <protection/>
    </xf>
    <xf numFmtId="0" fontId="95" fillId="0" borderId="48" xfId="94" applyFont="1" applyFill="1" applyBorder="1" applyAlignment="1">
      <alignment horizontal="center" vertical="center" wrapText="1"/>
      <protection/>
    </xf>
    <xf numFmtId="0" fontId="95" fillId="0" borderId="43" xfId="94" applyFont="1" applyFill="1" applyBorder="1" applyAlignment="1">
      <alignment horizontal="center" vertical="center" wrapText="1"/>
      <protection/>
    </xf>
    <xf numFmtId="49" fontId="6" fillId="37" borderId="49" xfId="94" applyNumberFormat="1" applyFont="1" applyFill="1" applyBorder="1" applyAlignment="1">
      <alignment horizontal="left" vertical="center" wrapText="1"/>
      <protection/>
    </xf>
    <xf numFmtId="49" fontId="6" fillId="37" borderId="50" xfId="94" applyNumberFormat="1" applyFont="1" applyFill="1" applyBorder="1" applyAlignment="1">
      <alignment horizontal="left" vertical="center" wrapText="1"/>
      <protection/>
    </xf>
    <xf numFmtId="49" fontId="6" fillId="37" borderId="51" xfId="94" applyNumberFormat="1" applyFont="1" applyFill="1" applyBorder="1" applyAlignment="1">
      <alignment horizontal="left" vertical="center" wrapText="1"/>
      <protection/>
    </xf>
    <xf numFmtId="0" fontId="6" fillId="0" borderId="52" xfId="94" applyFont="1" applyFill="1" applyBorder="1" applyAlignment="1">
      <alignment horizontal="center" vertical="center" wrapText="1"/>
      <protection/>
    </xf>
    <xf numFmtId="0" fontId="6" fillId="0" borderId="13" xfId="94" applyFont="1" applyFill="1" applyBorder="1" applyAlignment="1">
      <alignment horizontal="center" vertical="center" wrapText="1"/>
      <protection/>
    </xf>
    <xf numFmtId="0" fontId="6" fillId="0" borderId="41" xfId="94" applyFont="1" applyFill="1" applyBorder="1" applyAlignment="1">
      <alignment horizontal="center" vertical="center" wrapText="1"/>
      <protection/>
    </xf>
    <xf numFmtId="0" fontId="6" fillId="0" borderId="0" xfId="94" applyFont="1" applyFill="1" applyBorder="1" applyAlignment="1">
      <alignment horizontal="center" vertical="center" wrapText="1"/>
      <protection/>
    </xf>
    <xf numFmtId="0" fontId="6" fillId="0" borderId="53" xfId="94" applyFont="1" applyFill="1" applyBorder="1" applyAlignment="1">
      <alignment horizontal="center" vertical="center" wrapText="1"/>
      <protection/>
    </xf>
    <xf numFmtId="0" fontId="6" fillId="0" borderId="15" xfId="94" applyFont="1" applyFill="1" applyBorder="1" applyAlignment="1">
      <alignment horizontal="center" vertical="center" wrapText="1"/>
      <protection/>
    </xf>
    <xf numFmtId="0" fontId="6" fillId="37" borderId="17" xfId="94" applyFont="1" applyFill="1" applyBorder="1" applyAlignment="1">
      <alignment horizontal="left" vertical="center" wrapText="1"/>
      <protection/>
    </xf>
    <xf numFmtId="0" fontId="6" fillId="37" borderId="54" xfId="94" applyFont="1" applyFill="1" applyBorder="1" applyAlignment="1">
      <alignment horizontal="left" vertical="center" wrapText="1"/>
      <protection/>
    </xf>
    <xf numFmtId="0" fontId="6" fillId="37" borderId="20" xfId="94" applyFont="1" applyFill="1" applyBorder="1" applyAlignment="1">
      <alignment horizontal="left" vertical="center" wrapText="1"/>
      <protection/>
    </xf>
    <xf numFmtId="0" fontId="6" fillId="37" borderId="55" xfId="94" applyFont="1" applyFill="1" applyBorder="1" applyAlignment="1">
      <alignment horizontal="left" vertical="center" wrapText="1"/>
      <protection/>
    </xf>
    <xf numFmtId="0" fontId="6" fillId="37" borderId="56" xfId="94" applyFont="1" applyFill="1" applyBorder="1" applyAlignment="1">
      <alignment horizontal="left" vertical="center" wrapText="1"/>
      <protection/>
    </xf>
    <xf numFmtId="0" fontId="6" fillId="37" borderId="57" xfId="94" applyFont="1" applyFill="1" applyBorder="1" applyAlignment="1">
      <alignment horizontal="left" vertical="center" wrapText="1"/>
      <protection/>
    </xf>
    <xf numFmtId="0" fontId="6" fillId="37" borderId="58" xfId="94" applyFont="1" applyFill="1" applyBorder="1" applyAlignment="1">
      <alignment horizontal="left" vertical="center" wrapText="1"/>
      <protection/>
    </xf>
    <xf numFmtId="0" fontId="6" fillId="37" borderId="59" xfId="94" applyFont="1" applyFill="1" applyBorder="1" applyAlignment="1">
      <alignment horizontal="left" vertical="center" wrapText="1"/>
      <protection/>
    </xf>
    <xf numFmtId="0" fontId="6" fillId="37" borderId="49" xfId="94" applyFont="1" applyFill="1" applyBorder="1" applyAlignment="1">
      <alignment horizontal="left" vertical="center" wrapText="1"/>
      <protection/>
    </xf>
    <xf numFmtId="0" fontId="6" fillId="37" borderId="50" xfId="94" applyFont="1" applyFill="1" applyBorder="1" applyAlignment="1">
      <alignment horizontal="left" vertical="center" wrapText="1"/>
      <protection/>
    </xf>
    <xf numFmtId="0" fontId="6" fillId="37" borderId="51" xfId="94" applyFont="1" applyFill="1" applyBorder="1" applyAlignment="1">
      <alignment horizontal="left" vertical="center" wrapText="1"/>
      <protection/>
    </xf>
    <xf numFmtId="0" fontId="7" fillId="37" borderId="16" xfId="94" applyFont="1" applyFill="1" applyBorder="1" applyAlignment="1">
      <alignment horizontal="center" vertical="center" wrapText="1"/>
      <protection/>
    </xf>
    <xf numFmtId="0" fontId="7" fillId="37" borderId="24" xfId="94" applyFont="1" applyFill="1" applyBorder="1" applyAlignment="1">
      <alignment horizontal="center" vertical="center" wrapText="1"/>
      <protection/>
    </xf>
    <xf numFmtId="0" fontId="7" fillId="37" borderId="25" xfId="94" applyFont="1" applyFill="1" applyBorder="1" applyAlignment="1">
      <alignment horizontal="center" vertical="center" wrapText="1"/>
      <protection/>
    </xf>
    <xf numFmtId="0" fontId="7" fillId="37" borderId="60" xfId="94" applyFont="1" applyFill="1" applyBorder="1" applyAlignment="1">
      <alignment horizontal="center" vertical="center" wrapText="1"/>
      <protection/>
    </xf>
    <xf numFmtId="2" fontId="7" fillId="0" borderId="61" xfId="94" applyNumberFormat="1" applyFont="1" applyFill="1" applyBorder="1" applyAlignment="1" applyProtection="1">
      <alignment vertical="center" wrapText="1"/>
      <protection/>
    </xf>
    <xf numFmtId="2" fontId="7" fillId="0" borderId="23" xfId="94" applyNumberFormat="1" applyFont="1" applyFill="1" applyBorder="1" applyAlignment="1" applyProtection="1">
      <alignment vertical="center" wrapText="1"/>
      <protection/>
    </xf>
    <xf numFmtId="2" fontId="7" fillId="0" borderId="62" xfId="94" applyNumberFormat="1" applyFont="1" applyFill="1" applyBorder="1" applyAlignment="1" applyProtection="1">
      <alignment horizontal="center" vertical="center" wrapText="1"/>
      <protection/>
    </xf>
    <xf numFmtId="2" fontId="7" fillId="0" borderId="19" xfId="94" applyNumberFormat="1" applyFont="1" applyFill="1" applyBorder="1" applyAlignment="1" applyProtection="1">
      <alignment horizontal="center" vertical="center" wrapText="1"/>
      <protection/>
    </xf>
    <xf numFmtId="9" fontId="21" fillId="0" borderId="63" xfId="94" applyNumberFormat="1" applyFont="1" applyBorder="1" applyAlignment="1">
      <alignment horizontal="left" vertical="center" wrapText="1"/>
      <protection/>
    </xf>
    <xf numFmtId="9" fontId="21" fillId="0" borderId="64" xfId="94" applyNumberFormat="1" applyFont="1" applyBorder="1" applyAlignment="1">
      <alignment horizontal="left" vertical="center" wrapText="1"/>
      <protection/>
    </xf>
    <xf numFmtId="9" fontId="21" fillId="0" borderId="65" xfId="94" applyNumberFormat="1" applyFont="1" applyBorder="1" applyAlignment="1">
      <alignment horizontal="left" vertical="center" wrapText="1"/>
      <protection/>
    </xf>
    <xf numFmtId="9" fontId="21" fillId="0" borderId="41" xfId="94" applyNumberFormat="1" applyFont="1" applyBorder="1" applyAlignment="1">
      <alignment horizontal="left" vertical="center" wrapText="1"/>
      <protection/>
    </xf>
    <xf numFmtId="9" fontId="21" fillId="0" borderId="0" xfId="94" applyNumberFormat="1" applyFont="1" applyAlignment="1">
      <alignment horizontal="left" vertical="center" wrapText="1"/>
      <protection/>
    </xf>
    <xf numFmtId="9" fontId="21" fillId="0" borderId="36" xfId="94" applyNumberFormat="1" applyFont="1" applyBorder="1" applyAlignment="1">
      <alignment horizontal="left" vertical="center" wrapText="1"/>
      <protection/>
    </xf>
    <xf numFmtId="0" fontId="6" fillId="5" borderId="25" xfId="94" applyFont="1" applyFill="1" applyBorder="1" applyAlignment="1" applyProtection="1">
      <alignment horizontal="center" vertical="center" wrapText="1"/>
      <protection/>
    </xf>
    <xf numFmtId="0" fontId="6" fillId="5" borderId="19" xfId="94" applyFont="1" applyFill="1" applyBorder="1" applyAlignment="1" applyProtection="1">
      <alignment horizontal="center" vertical="center" wrapText="1"/>
      <protection/>
    </xf>
    <xf numFmtId="0" fontId="6" fillId="5" borderId="16" xfId="94" applyFont="1" applyFill="1" applyBorder="1" applyAlignment="1" applyProtection="1">
      <alignment horizontal="center" vertical="center" wrapText="1"/>
      <protection/>
    </xf>
    <xf numFmtId="0" fontId="6" fillId="5" borderId="17" xfId="94" applyFont="1" applyFill="1" applyBorder="1" applyAlignment="1" applyProtection="1">
      <alignment horizontal="center" vertical="center" wrapText="1"/>
      <protection/>
    </xf>
    <xf numFmtId="0" fontId="6" fillId="5" borderId="54" xfId="94" applyFont="1" applyFill="1" applyBorder="1" applyAlignment="1" applyProtection="1">
      <alignment horizontal="center" vertical="center" wrapText="1"/>
      <protection/>
    </xf>
    <xf numFmtId="0" fontId="6" fillId="5" borderId="55" xfId="94" applyFont="1" applyFill="1" applyBorder="1" applyAlignment="1" applyProtection="1">
      <alignment horizontal="center" vertical="center" wrapText="1"/>
      <protection/>
    </xf>
    <xf numFmtId="190" fontId="7" fillId="40" borderId="66" xfId="59" applyFont="1" applyFill="1" applyBorder="1" applyAlignment="1" applyProtection="1">
      <alignment horizontal="left" vertical="center" wrapText="1"/>
      <protection/>
    </xf>
    <xf numFmtId="190" fontId="7" fillId="40" borderId="20" xfId="59" applyFont="1" applyFill="1" applyBorder="1" applyAlignment="1" applyProtection="1">
      <alignment horizontal="left" vertical="center" wrapText="1"/>
      <protection/>
    </xf>
    <xf numFmtId="190" fontId="6" fillId="37" borderId="25" xfId="59" applyFont="1" applyFill="1" applyBorder="1" applyAlignment="1" applyProtection="1">
      <alignment horizontal="center" vertical="center" wrapText="1"/>
      <protection/>
    </xf>
    <xf numFmtId="190" fontId="6" fillId="37" borderId="62" xfId="59" applyFont="1" applyFill="1" applyBorder="1" applyAlignment="1" applyProtection="1">
      <alignment horizontal="center" vertical="center" wrapText="1"/>
      <protection/>
    </xf>
    <xf numFmtId="0" fontId="6" fillId="5" borderId="67" xfId="94" applyFont="1" applyFill="1" applyBorder="1" applyAlignment="1" applyProtection="1">
      <alignment horizontal="center" vertical="center" wrapText="1"/>
      <protection/>
    </xf>
    <xf numFmtId="0" fontId="6" fillId="5" borderId="68" xfId="94" applyFont="1" applyFill="1" applyBorder="1" applyAlignment="1" applyProtection="1">
      <alignment horizontal="center" vertical="center" wrapText="1"/>
      <protection/>
    </xf>
    <xf numFmtId="0" fontId="6" fillId="5" borderId="69" xfId="94" applyFont="1" applyFill="1" applyBorder="1" applyAlignment="1" applyProtection="1">
      <alignment horizontal="center" vertical="center" wrapText="1"/>
      <protection/>
    </xf>
    <xf numFmtId="0" fontId="6" fillId="37" borderId="52" xfId="94" applyFont="1" applyFill="1" applyBorder="1" applyAlignment="1">
      <alignment horizontal="center" vertical="center" wrapText="1"/>
      <protection/>
    </xf>
    <xf numFmtId="0" fontId="6" fillId="37" borderId="13" xfId="94" applyFont="1" applyFill="1" applyBorder="1" applyAlignment="1">
      <alignment horizontal="center" vertical="center" wrapText="1"/>
      <protection/>
    </xf>
    <xf numFmtId="0" fontId="6" fillId="37" borderId="70" xfId="94" applyFont="1" applyFill="1" applyBorder="1" applyAlignment="1">
      <alignment horizontal="center" vertical="center" wrapText="1"/>
      <protection/>
    </xf>
    <xf numFmtId="0" fontId="6" fillId="37" borderId="41" xfId="94" applyFont="1" applyFill="1" applyBorder="1" applyAlignment="1">
      <alignment horizontal="center" vertical="center" wrapText="1"/>
      <protection/>
    </xf>
    <xf numFmtId="0" fontId="6" fillId="37" borderId="0" xfId="94" applyFont="1" applyFill="1" applyBorder="1" applyAlignment="1">
      <alignment horizontal="center" vertical="center" wrapText="1"/>
      <protection/>
    </xf>
    <xf numFmtId="0" fontId="6" fillId="37" borderId="42" xfId="94" applyFont="1" applyFill="1" applyBorder="1" applyAlignment="1">
      <alignment horizontal="center" vertical="center" wrapText="1"/>
      <protection/>
    </xf>
    <xf numFmtId="0" fontId="6" fillId="37" borderId="53" xfId="94" applyFont="1" applyFill="1" applyBorder="1" applyAlignment="1">
      <alignment horizontal="center" vertical="center" wrapText="1"/>
      <protection/>
    </xf>
    <xf numFmtId="0" fontId="6" fillId="37" borderId="15" xfId="94" applyFont="1" applyFill="1" applyBorder="1" applyAlignment="1">
      <alignment horizontal="center" vertical="center" wrapText="1"/>
      <protection/>
    </xf>
    <xf numFmtId="0" fontId="6" fillId="37" borderId="71" xfId="94" applyFont="1" applyFill="1" applyBorder="1" applyAlignment="1">
      <alignment horizontal="center" vertical="center" wrapText="1"/>
      <protection/>
    </xf>
    <xf numFmtId="0" fontId="6" fillId="37" borderId="72" xfId="94" applyFont="1" applyFill="1" applyBorder="1" applyAlignment="1">
      <alignment horizontal="left" vertical="center" wrapText="1"/>
      <protection/>
    </xf>
    <xf numFmtId="0" fontId="6" fillId="5" borderId="27" xfId="94" applyFont="1" applyFill="1" applyBorder="1" applyAlignment="1" applyProtection="1">
      <alignment horizontal="center" vertical="center" wrapText="1"/>
      <protection/>
    </xf>
    <xf numFmtId="0" fontId="6" fillId="5" borderId="18" xfId="94" applyFont="1" applyFill="1" applyBorder="1" applyAlignment="1" applyProtection="1">
      <alignment horizontal="center" vertical="center" wrapText="1"/>
      <protection/>
    </xf>
    <xf numFmtId="0" fontId="6" fillId="5" borderId="22" xfId="94" applyFont="1" applyFill="1" applyBorder="1" applyAlignment="1" applyProtection="1">
      <alignment horizontal="center" vertical="center" wrapText="1"/>
      <protection/>
    </xf>
    <xf numFmtId="9" fontId="20" fillId="37" borderId="56" xfId="103" applyFont="1" applyFill="1" applyBorder="1" applyAlignment="1" applyProtection="1">
      <alignment horizontal="center" vertical="top" wrapText="1"/>
      <protection/>
    </xf>
    <xf numFmtId="9" fontId="20" fillId="37" borderId="57" xfId="103" applyFont="1" applyFill="1" applyBorder="1" applyAlignment="1" applyProtection="1">
      <alignment horizontal="center" vertical="top" wrapText="1"/>
      <protection/>
    </xf>
    <xf numFmtId="9" fontId="20" fillId="37" borderId="58" xfId="103" applyFont="1" applyFill="1" applyBorder="1" applyAlignment="1" applyProtection="1">
      <alignment horizontal="center" vertical="top" wrapText="1"/>
      <protection/>
    </xf>
    <xf numFmtId="9" fontId="7" fillId="0" borderId="56" xfId="103" applyFont="1" applyFill="1" applyBorder="1" applyAlignment="1" applyProtection="1">
      <alignment horizontal="center" vertical="top" wrapText="1"/>
      <protection/>
    </xf>
    <xf numFmtId="9" fontId="7" fillId="0" borderId="57" xfId="103" applyFont="1" applyFill="1" applyBorder="1" applyAlignment="1" applyProtection="1">
      <alignment horizontal="center" vertical="top" wrapText="1"/>
      <protection/>
    </xf>
    <xf numFmtId="9" fontId="7" fillId="0" borderId="58" xfId="103" applyFont="1" applyFill="1" applyBorder="1" applyAlignment="1" applyProtection="1">
      <alignment horizontal="center" vertical="top" wrapText="1"/>
      <protection/>
    </xf>
    <xf numFmtId="9" fontId="23" fillId="0" borderId="56" xfId="103" applyFont="1" applyFill="1" applyBorder="1" applyAlignment="1" applyProtection="1">
      <alignment horizontal="center" vertical="top" wrapText="1"/>
      <protection/>
    </xf>
    <xf numFmtId="9" fontId="23" fillId="0" borderId="57" xfId="103" applyFont="1" applyFill="1" applyBorder="1" applyAlignment="1" applyProtection="1">
      <alignment horizontal="center" vertical="top" wrapText="1"/>
      <protection/>
    </xf>
    <xf numFmtId="9" fontId="23" fillId="0" borderId="59" xfId="103" applyFont="1" applyFill="1" applyBorder="1" applyAlignment="1" applyProtection="1">
      <alignment horizontal="center" vertical="top" wrapText="1"/>
      <protection/>
    </xf>
    <xf numFmtId="0" fontId="6" fillId="5" borderId="61" xfId="94" applyFont="1" applyFill="1" applyBorder="1" applyAlignment="1" applyProtection="1">
      <alignment horizontal="center" vertical="center" wrapText="1"/>
      <protection/>
    </xf>
    <xf numFmtId="0" fontId="6" fillId="5" borderId="73" xfId="94" applyFont="1" applyFill="1" applyBorder="1" applyAlignment="1" applyProtection="1">
      <alignment horizontal="center" vertical="center" wrapText="1"/>
      <protection/>
    </xf>
    <xf numFmtId="0" fontId="6" fillId="5" borderId="74" xfId="94" applyFont="1" applyFill="1" applyBorder="1" applyAlignment="1" applyProtection="1">
      <alignment horizontal="center" vertical="center" wrapText="1"/>
      <protection/>
    </xf>
    <xf numFmtId="0" fontId="6" fillId="5" borderId="23" xfId="94" applyFont="1" applyFill="1" applyBorder="1" applyAlignment="1" applyProtection="1">
      <alignment horizontal="center" vertical="center" wrapText="1"/>
      <protection/>
    </xf>
    <xf numFmtId="0" fontId="7" fillId="5" borderId="16" xfId="94" applyFont="1" applyFill="1" applyBorder="1" applyAlignment="1" applyProtection="1">
      <alignment horizontal="center" vertical="center" wrapText="1"/>
      <protection/>
    </xf>
    <xf numFmtId="0" fontId="7" fillId="37" borderId="23" xfId="94" applyFont="1" applyFill="1" applyBorder="1" applyAlignment="1" applyProtection="1">
      <alignment horizontal="left" vertical="center" wrapText="1"/>
      <protection/>
    </xf>
    <xf numFmtId="0" fontId="7" fillId="37" borderId="75" xfId="94" applyFont="1" applyFill="1" applyBorder="1" applyAlignment="1" applyProtection="1">
      <alignment horizontal="left" vertical="center" wrapText="1"/>
      <protection/>
    </xf>
    <xf numFmtId="3" fontId="6" fillId="37" borderId="63" xfId="94" applyNumberFormat="1" applyFont="1" applyFill="1" applyBorder="1" applyAlignment="1" applyProtection="1">
      <alignment horizontal="center" vertical="center" wrapText="1"/>
      <protection/>
    </xf>
    <xf numFmtId="3" fontId="6" fillId="37" borderId="76" xfId="94" applyNumberFormat="1" applyFont="1" applyFill="1" applyBorder="1" applyAlignment="1" applyProtection="1">
      <alignment horizontal="center" vertical="center" wrapText="1"/>
      <protection/>
    </xf>
    <xf numFmtId="3" fontId="6" fillId="37" borderId="41" xfId="94" applyNumberFormat="1" applyFont="1" applyFill="1" applyBorder="1" applyAlignment="1" applyProtection="1">
      <alignment horizontal="center" vertical="center" wrapText="1"/>
      <protection/>
    </xf>
    <xf numFmtId="3" fontId="6" fillId="37" borderId="42" xfId="94" applyNumberFormat="1" applyFont="1" applyFill="1" applyBorder="1" applyAlignment="1" applyProtection="1">
      <alignment horizontal="center" vertical="center" wrapText="1"/>
      <protection/>
    </xf>
    <xf numFmtId="3" fontId="7" fillId="37" borderId="63" xfId="94" applyNumberFormat="1" applyFont="1" applyFill="1" applyBorder="1" applyAlignment="1" applyProtection="1">
      <alignment horizontal="center" vertical="center" wrapText="1"/>
      <protection locked="0"/>
    </xf>
    <xf numFmtId="3" fontId="7" fillId="37" borderId="64" xfId="94" applyNumberFormat="1" applyFont="1" applyFill="1" applyBorder="1" applyAlignment="1" applyProtection="1">
      <alignment horizontal="center" vertical="center" wrapText="1"/>
      <protection locked="0"/>
    </xf>
    <xf numFmtId="3" fontId="7" fillId="37" borderId="76" xfId="94" applyNumberFormat="1" applyFont="1" applyFill="1" applyBorder="1" applyAlignment="1" applyProtection="1">
      <alignment horizontal="center" vertical="center" wrapText="1"/>
      <protection locked="0"/>
    </xf>
    <xf numFmtId="3" fontId="7" fillId="37" borderId="41" xfId="94" applyNumberFormat="1" applyFont="1" applyFill="1" applyBorder="1" applyAlignment="1" applyProtection="1">
      <alignment horizontal="center" vertical="center" wrapText="1"/>
      <protection locked="0"/>
    </xf>
    <xf numFmtId="3" fontId="7" fillId="37" borderId="0" xfId="94" applyNumberFormat="1" applyFont="1" applyFill="1" applyBorder="1" applyAlignment="1" applyProtection="1">
      <alignment horizontal="center" vertical="center" wrapText="1"/>
      <protection locked="0"/>
    </xf>
    <xf numFmtId="3" fontId="7" fillId="37" borderId="42" xfId="94" applyNumberFormat="1" applyFont="1" applyFill="1" applyBorder="1" applyAlignment="1" applyProtection="1">
      <alignment horizontal="center" vertical="center" wrapText="1"/>
      <protection locked="0"/>
    </xf>
    <xf numFmtId="0" fontId="6" fillId="37" borderId="23" xfId="94" applyFont="1" applyFill="1" applyBorder="1" applyAlignment="1" applyProtection="1">
      <alignment horizontal="center" vertical="center" wrapText="1"/>
      <protection/>
    </xf>
    <xf numFmtId="0" fontId="7" fillId="37" borderId="23" xfId="94" applyFont="1" applyFill="1" applyBorder="1" applyAlignment="1" applyProtection="1">
      <alignment horizontal="center" vertical="center" wrapText="1"/>
      <protection/>
    </xf>
    <xf numFmtId="0" fontId="6" fillId="37" borderId="63" xfId="94" applyFont="1" applyFill="1" applyBorder="1" applyAlignment="1" applyProtection="1">
      <alignment horizontal="center" vertical="center" wrapText="1"/>
      <protection/>
    </xf>
    <xf numFmtId="0" fontId="6" fillId="37" borderId="76" xfId="94" applyFont="1" applyFill="1" applyBorder="1" applyAlignment="1" applyProtection="1">
      <alignment horizontal="center" vertical="center" wrapText="1"/>
      <protection/>
    </xf>
    <xf numFmtId="0" fontId="6" fillId="37" borderId="27" xfId="94" applyFont="1" applyFill="1" applyBorder="1" applyAlignment="1" applyProtection="1">
      <alignment horizontal="center" vertical="center" wrapText="1"/>
      <protection/>
    </xf>
    <xf numFmtId="0" fontId="6" fillId="37" borderId="73" xfId="94" applyFont="1" applyFill="1" applyBorder="1" applyAlignment="1" applyProtection="1">
      <alignment horizontal="center" vertical="center" wrapText="1"/>
      <protection/>
    </xf>
    <xf numFmtId="0" fontId="6" fillId="37" borderId="17" xfId="94" applyFont="1" applyFill="1" applyBorder="1" applyAlignment="1" applyProtection="1">
      <alignment horizontal="center" vertical="center" wrapText="1"/>
      <protection/>
    </xf>
    <xf numFmtId="0" fontId="6" fillId="37" borderId="54" xfId="94" applyFont="1" applyFill="1" applyBorder="1" applyAlignment="1" applyProtection="1">
      <alignment horizontal="center" vertical="center" wrapText="1"/>
      <protection/>
    </xf>
    <xf numFmtId="0" fontId="6" fillId="37" borderId="20" xfId="94" applyFont="1" applyFill="1" applyBorder="1" applyAlignment="1" applyProtection="1">
      <alignment horizontal="center" vertical="center" wrapText="1"/>
      <protection/>
    </xf>
    <xf numFmtId="0" fontId="6" fillId="37" borderId="16" xfId="94" applyFont="1" applyFill="1" applyBorder="1" applyAlignment="1" applyProtection="1">
      <alignment horizontal="center" vertical="center" wrapText="1"/>
      <protection/>
    </xf>
    <xf numFmtId="0" fontId="6" fillId="37" borderId="24" xfId="94" applyFont="1" applyFill="1" applyBorder="1" applyAlignment="1" applyProtection="1">
      <alignment horizontal="center" vertical="center" wrapText="1"/>
      <protection/>
    </xf>
    <xf numFmtId="0" fontId="6" fillId="5" borderId="77" xfId="94" applyFont="1" applyFill="1" applyBorder="1" applyAlignment="1" applyProtection="1">
      <alignment horizontal="left" vertical="center" wrapText="1"/>
      <protection/>
    </xf>
    <xf numFmtId="0" fontId="6" fillId="5" borderId="35" xfId="94" applyFont="1" applyFill="1" applyBorder="1" applyAlignment="1" applyProtection="1">
      <alignment horizontal="left" vertical="center" wrapText="1"/>
      <protection/>
    </xf>
    <xf numFmtId="0" fontId="6" fillId="5" borderId="26" xfId="94" applyFont="1" applyFill="1" applyBorder="1" applyAlignment="1" applyProtection="1">
      <alignment horizontal="left" vertical="center" wrapText="1"/>
      <protection/>
    </xf>
    <xf numFmtId="0" fontId="6" fillId="5" borderId="37" xfId="94" applyFont="1" applyFill="1" applyBorder="1" applyAlignment="1" applyProtection="1">
      <alignment horizontal="left" vertical="center" wrapText="1"/>
      <protection/>
    </xf>
    <xf numFmtId="0" fontId="6" fillId="5" borderId="78" xfId="94" applyFont="1" applyFill="1" applyBorder="1" applyAlignment="1" applyProtection="1">
      <alignment horizontal="center" vertical="center" wrapText="1"/>
      <protection/>
    </xf>
    <xf numFmtId="0" fontId="6" fillId="5" borderId="79" xfId="94" applyFont="1" applyFill="1" applyBorder="1" applyAlignment="1" applyProtection="1">
      <alignment horizontal="center" vertical="center" wrapText="1"/>
      <protection/>
    </xf>
    <xf numFmtId="0" fontId="6" fillId="5" borderId="80" xfId="94" applyFont="1" applyFill="1" applyBorder="1" applyAlignment="1" applyProtection="1">
      <alignment horizontal="center" vertical="center" wrapText="1"/>
      <protection/>
    </xf>
    <xf numFmtId="0" fontId="6" fillId="5" borderId="45" xfId="94" applyFont="1" applyFill="1" applyBorder="1" applyAlignment="1" applyProtection="1">
      <alignment horizontal="center" vertical="center" wrapText="1"/>
      <protection/>
    </xf>
    <xf numFmtId="0" fontId="6" fillId="5" borderId="81" xfId="94" applyFont="1" applyFill="1" applyBorder="1" applyAlignment="1" applyProtection="1">
      <alignment horizontal="center" vertical="center" wrapText="1"/>
      <protection/>
    </xf>
    <xf numFmtId="0" fontId="6" fillId="5" borderId="82" xfId="94" applyFont="1" applyFill="1" applyBorder="1" applyAlignment="1" applyProtection="1">
      <alignment horizontal="center" vertical="center" wrapText="1"/>
      <protection/>
    </xf>
    <xf numFmtId="0" fontId="6" fillId="37" borderId="67" xfId="94" applyFont="1" applyFill="1" applyBorder="1" applyAlignment="1" applyProtection="1">
      <alignment horizontal="center" vertical="center" wrapText="1"/>
      <protection/>
    </xf>
    <xf numFmtId="0" fontId="6" fillId="37" borderId="51" xfId="94" applyFont="1" applyFill="1" applyBorder="1" applyAlignment="1" applyProtection="1">
      <alignment horizontal="center" vertical="center" wrapText="1"/>
      <protection/>
    </xf>
    <xf numFmtId="0" fontId="6" fillId="37" borderId="68" xfId="94" applyFont="1" applyFill="1" applyBorder="1" applyAlignment="1" applyProtection="1">
      <alignment horizontal="center" vertical="center" wrapText="1"/>
      <protection/>
    </xf>
    <xf numFmtId="0" fontId="6" fillId="37" borderId="69" xfId="94" applyFont="1" applyFill="1" applyBorder="1" applyAlignment="1" applyProtection="1">
      <alignment horizontal="center" vertical="center" wrapText="1"/>
      <protection/>
    </xf>
    <xf numFmtId="200" fontId="6" fillId="0" borderId="56" xfId="80" applyNumberFormat="1" applyFont="1" applyFill="1" applyBorder="1" applyAlignment="1" applyProtection="1">
      <alignment horizontal="center" vertical="center" wrapText="1"/>
      <protection/>
    </xf>
    <xf numFmtId="200" fontId="6" fillId="0" borderId="57" xfId="80" applyNumberFormat="1" applyFont="1" applyFill="1" applyBorder="1" applyAlignment="1" applyProtection="1">
      <alignment horizontal="center" vertical="center" wrapText="1"/>
      <protection/>
    </xf>
    <xf numFmtId="200" fontId="6" fillId="0" borderId="58" xfId="80" applyNumberFormat="1" applyFont="1" applyFill="1" applyBorder="1" applyAlignment="1" applyProtection="1">
      <alignment horizontal="center" vertical="center" wrapText="1"/>
      <protection/>
    </xf>
    <xf numFmtId="200" fontId="6" fillId="0" borderId="59" xfId="80" applyNumberFormat="1" applyFont="1" applyFill="1" applyBorder="1" applyAlignment="1" applyProtection="1">
      <alignment horizontal="center" vertical="center" wrapText="1"/>
      <protection/>
    </xf>
    <xf numFmtId="200" fontId="6" fillId="0" borderId="83" xfId="80" applyNumberFormat="1" applyFont="1" applyFill="1" applyBorder="1" applyAlignment="1" applyProtection="1">
      <alignment horizontal="center" vertical="center" wrapText="1"/>
      <protection/>
    </xf>
    <xf numFmtId="0" fontId="6" fillId="0" borderId="66" xfId="94" applyFont="1" applyFill="1" applyBorder="1" applyAlignment="1" applyProtection="1">
      <alignment horizontal="center" vertical="center" wrapText="1"/>
      <protection/>
    </xf>
    <xf numFmtId="0" fontId="6" fillId="0" borderId="54" xfId="94" applyFont="1" applyFill="1" applyBorder="1" applyAlignment="1" applyProtection="1">
      <alignment horizontal="center" vertical="center" wrapText="1"/>
      <protection/>
    </xf>
    <xf numFmtId="0" fontId="6" fillId="0" borderId="20" xfId="94" applyFont="1" applyFill="1" applyBorder="1" applyAlignment="1" applyProtection="1">
      <alignment horizontal="center" vertical="center" wrapText="1"/>
      <protection/>
    </xf>
    <xf numFmtId="0" fontId="6" fillId="0" borderId="17" xfId="94" applyFont="1" applyFill="1" applyBorder="1" applyAlignment="1" applyProtection="1">
      <alignment horizontal="center" vertical="center" wrapText="1"/>
      <protection/>
    </xf>
    <xf numFmtId="0" fontId="6" fillId="0" borderId="55" xfId="94" applyFont="1" applyFill="1" applyBorder="1" applyAlignment="1" applyProtection="1">
      <alignment horizontal="center" vertical="center" wrapText="1"/>
      <protection/>
    </xf>
    <xf numFmtId="0" fontId="6" fillId="37" borderId="53" xfId="94" applyFont="1" applyFill="1" applyBorder="1" applyAlignment="1" applyProtection="1">
      <alignment horizontal="center" vertical="center" wrapText="1"/>
      <protection/>
    </xf>
    <xf numFmtId="0" fontId="6" fillId="37" borderId="71" xfId="94" applyFont="1" applyFill="1" applyBorder="1" applyAlignment="1" applyProtection="1">
      <alignment horizontal="center" vertical="center" wrapText="1"/>
      <protection/>
    </xf>
    <xf numFmtId="0" fontId="6" fillId="37" borderId="37" xfId="94" applyFont="1" applyFill="1" applyBorder="1" applyAlignment="1" applyProtection="1">
      <alignment horizontal="center" vertical="center" wrapText="1"/>
      <protection/>
    </xf>
    <xf numFmtId="0" fontId="6" fillId="37" borderId="21" xfId="94" applyFont="1" applyFill="1" applyBorder="1" applyAlignment="1" applyProtection="1">
      <alignment horizontal="center" vertical="center" wrapText="1"/>
      <protection/>
    </xf>
    <xf numFmtId="0" fontId="6" fillId="37" borderId="18" xfId="94" applyFont="1" applyFill="1" applyBorder="1" applyAlignment="1" applyProtection="1">
      <alignment horizontal="center" vertical="center" wrapText="1"/>
      <protection/>
    </xf>
    <xf numFmtId="0" fontId="6" fillId="37" borderId="22" xfId="94" applyFont="1" applyFill="1" applyBorder="1" applyAlignment="1" applyProtection="1">
      <alignment horizontal="center" vertical="center" wrapText="1"/>
      <protection/>
    </xf>
    <xf numFmtId="0" fontId="6" fillId="37" borderId="26" xfId="94" applyFont="1" applyFill="1" applyBorder="1" applyAlignment="1" applyProtection="1">
      <alignment horizontal="left" vertical="center" wrapText="1"/>
      <protection/>
    </xf>
    <xf numFmtId="0" fontId="6" fillId="37" borderId="15" xfId="94" applyFont="1" applyFill="1" applyBorder="1" applyAlignment="1" applyProtection="1">
      <alignment horizontal="left" vertical="center" wrapText="1"/>
      <protection/>
    </xf>
    <xf numFmtId="0" fontId="6" fillId="5" borderId="77" xfId="94" applyFont="1" applyFill="1" applyBorder="1" applyAlignment="1">
      <alignment horizontal="left" vertical="center" wrapText="1"/>
      <protection/>
    </xf>
    <xf numFmtId="0" fontId="6" fillId="5" borderId="35" xfId="94" applyFont="1" applyFill="1" applyBorder="1" applyAlignment="1">
      <alignment horizontal="left" vertical="center" wrapText="1"/>
      <protection/>
    </xf>
    <xf numFmtId="0" fontId="6" fillId="0" borderId="84" xfId="94" applyFont="1" applyFill="1" applyBorder="1" applyAlignment="1" applyProtection="1">
      <alignment horizontal="center" vertical="center" wrapText="1"/>
      <protection/>
    </xf>
    <xf numFmtId="0" fontId="7" fillId="0" borderId="85" xfId="94" applyFont="1" applyFill="1" applyBorder="1" applyAlignment="1" applyProtection="1">
      <alignment horizontal="center" vertical="center" wrapText="1"/>
      <protection/>
    </xf>
    <xf numFmtId="0" fontId="7" fillId="0" borderId="80" xfId="94" applyFont="1" applyFill="1" applyBorder="1" applyAlignment="1" applyProtection="1">
      <alignment horizontal="center" vertical="center" wrapText="1"/>
      <protection/>
    </xf>
    <xf numFmtId="0" fontId="6" fillId="37" borderId="0" xfId="94" applyFont="1" applyFill="1" applyBorder="1" applyAlignment="1" applyProtection="1">
      <alignment horizontal="center" vertical="center" wrapText="1"/>
      <protection/>
    </xf>
    <xf numFmtId="0" fontId="6" fillId="36" borderId="14" xfId="94" applyFont="1" applyFill="1" applyBorder="1" applyAlignment="1" applyProtection="1">
      <alignment horizontal="center" vertical="center" wrapText="1"/>
      <protection/>
    </xf>
    <xf numFmtId="9" fontId="6" fillId="0" borderId="84" xfId="94" applyNumberFormat="1" applyFont="1" applyFill="1" applyBorder="1" applyAlignment="1" applyProtection="1">
      <alignment horizontal="center" vertical="center" wrapText="1"/>
      <protection/>
    </xf>
    <xf numFmtId="9" fontId="6" fillId="0" borderId="80" xfId="94" applyNumberFormat="1" applyFont="1" applyFill="1" applyBorder="1" applyAlignment="1" applyProtection="1">
      <alignment horizontal="center" vertical="center" wrapText="1"/>
      <protection/>
    </xf>
    <xf numFmtId="0" fontId="6" fillId="5" borderId="84" xfId="94" applyFont="1" applyFill="1" applyBorder="1" applyAlignment="1">
      <alignment horizontal="left" vertical="center" wrapText="1"/>
      <protection/>
    </xf>
    <xf numFmtId="0" fontId="6" fillId="5" borderId="80" xfId="94" applyFont="1" applyFill="1" applyBorder="1" applyAlignment="1">
      <alignment horizontal="left" vertical="center" wrapText="1"/>
      <protection/>
    </xf>
    <xf numFmtId="0" fontId="6" fillId="0" borderId="84" xfId="94" applyFont="1" applyFill="1" applyBorder="1" applyAlignment="1">
      <alignment horizontal="center" vertical="center" wrapText="1"/>
      <protection/>
    </xf>
    <xf numFmtId="0" fontId="9" fillId="0" borderId="85" xfId="94" applyFont="1" applyFill="1" applyBorder="1" applyAlignment="1">
      <alignment horizontal="center" vertical="center" wrapText="1"/>
      <protection/>
    </xf>
    <xf numFmtId="0" fontId="9" fillId="0" borderId="80" xfId="94" applyFont="1" applyFill="1" applyBorder="1" applyAlignment="1">
      <alignment horizontal="center" vertical="center" wrapText="1"/>
      <protection/>
    </xf>
    <xf numFmtId="0" fontId="6" fillId="5" borderId="84" xfId="94" applyFont="1" applyFill="1" applyBorder="1" applyAlignment="1">
      <alignment horizontal="center" vertical="center" wrapText="1"/>
      <protection/>
    </xf>
    <xf numFmtId="0" fontId="6" fillId="5" borderId="85" xfId="94" applyFont="1" applyFill="1" applyBorder="1" applyAlignment="1">
      <alignment horizontal="center" vertical="center" wrapText="1"/>
      <protection/>
    </xf>
    <xf numFmtId="0" fontId="6" fillId="5" borderId="80" xfId="94" applyFont="1" applyFill="1" applyBorder="1" applyAlignment="1">
      <alignment horizontal="center" vertical="center" wrapText="1"/>
      <protection/>
    </xf>
    <xf numFmtId="0" fontId="6" fillId="0" borderId="45" xfId="94" applyFont="1" applyFill="1" applyBorder="1" applyAlignment="1">
      <alignment horizontal="center" vertical="center" wrapText="1"/>
      <protection/>
    </xf>
    <xf numFmtId="0" fontId="6" fillId="0" borderId="81" xfId="94" applyFont="1" applyFill="1" applyBorder="1" applyAlignment="1">
      <alignment horizontal="center" vertical="center" wrapText="1"/>
      <protection/>
    </xf>
    <xf numFmtId="0" fontId="6" fillId="0" borderId="82" xfId="94" applyFont="1" applyFill="1" applyBorder="1" applyAlignment="1">
      <alignment horizontal="center" vertical="center" wrapText="1"/>
      <protection/>
    </xf>
    <xf numFmtId="0" fontId="6" fillId="0" borderId="85" xfId="94" applyFont="1" applyFill="1" applyBorder="1" applyAlignment="1">
      <alignment horizontal="center" vertical="center" wrapText="1"/>
      <protection/>
    </xf>
    <xf numFmtId="0" fontId="6" fillId="0" borderId="80" xfId="94" applyFont="1" applyFill="1" applyBorder="1" applyAlignment="1">
      <alignment horizontal="center" vertical="center" wrapText="1"/>
      <protection/>
    </xf>
    <xf numFmtId="0" fontId="6" fillId="5" borderId="77" xfId="94" applyFont="1" applyFill="1" applyBorder="1" applyAlignment="1">
      <alignment horizontal="center" vertical="center" wrapText="1"/>
      <protection/>
    </xf>
    <xf numFmtId="0" fontId="6" fillId="5" borderId="13" xfId="94" applyFont="1" applyFill="1" applyBorder="1" applyAlignment="1">
      <alignment horizontal="center" vertical="center" wrapText="1"/>
      <protection/>
    </xf>
    <xf numFmtId="0" fontId="6" fillId="5" borderId="35" xfId="94" applyFont="1" applyFill="1" applyBorder="1" applyAlignment="1">
      <alignment horizontal="center" vertical="center" wrapText="1"/>
      <protection/>
    </xf>
    <xf numFmtId="0" fontId="6" fillId="5" borderId="14" xfId="94" applyFont="1" applyFill="1" applyBorder="1" applyAlignment="1">
      <alignment horizontal="center" vertical="center" wrapText="1"/>
      <protection/>
    </xf>
    <xf numFmtId="0" fontId="6" fillId="5" borderId="0" xfId="94" applyFont="1" applyFill="1" applyBorder="1" applyAlignment="1">
      <alignment horizontal="center" vertical="center" wrapText="1"/>
      <protection/>
    </xf>
    <xf numFmtId="0" fontId="6" fillId="5" borderId="36" xfId="94" applyFont="1" applyFill="1" applyBorder="1" applyAlignment="1">
      <alignment horizontal="center" vertical="center" wrapText="1"/>
      <protection/>
    </xf>
    <xf numFmtId="0" fontId="6" fillId="5" borderId="26" xfId="94" applyFont="1" applyFill="1" applyBorder="1" applyAlignment="1">
      <alignment horizontal="center" vertical="center" wrapText="1"/>
      <protection/>
    </xf>
    <xf numFmtId="0" fontId="6" fillId="5" borderId="15" xfId="94" applyFont="1" applyFill="1" applyBorder="1" applyAlignment="1">
      <alignment horizontal="center" vertical="center" wrapText="1"/>
      <protection/>
    </xf>
    <xf numFmtId="0" fontId="6" fillId="5" borderId="37" xfId="94" applyFont="1" applyFill="1" applyBorder="1" applyAlignment="1">
      <alignment horizontal="center" vertical="center" wrapText="1"/>
      <protection/>
    </xf>
    <xf numFmtId="14" fontId="96" fillId="37" borderId="77" xfId="0" applyNumberFormat="1" applyFont="1" applyFill="1" applyBorder="1" applyAlignment="1">
      <alignment horizontal="center" vertical="center"/>
    </xf>
    <xf numFmtId="0" fontId="96" fillId="37" borderId="35" xfId="0" applyFont="1" applyFill="1" applyBorder="1" applyAlignment="1">
      <alignment horizontal="center" vertical="center"/>
    </xf>
    <xf numFmtId="0" fontId="96" fillId="37" borderId="14" xfId="0" applyFont="1" applyFill="1" applyBorder="1" applyAlignment="1">
      <alignment horizontal="center" vertical="center"/>
    </xf>
    <xf numFmtId="0" fontId="96" fillId="37" borderId="36" xfId="0" applyFont="1" applyFill="1" applyBorder="1" applyAlignment="1">
      <alignment horizontal="center" vertical="center"/>
    </xf>
    <xf numFmtId="0" fontId="96" fillId="37" borderId="26" xfId="0" applyFont="1" applyFill="1" applyBorder="1" applyAlignment="1">
      <alignment horizontal="center" vertical="center"/>
    </xf>
    <xf numFmtId="0" fontId="96" fillId="37" borderId="37" xfId="0" applyFont="1" applyFill="1" applyBorder="1" applyAlignment="1">
      <alignment horizontal="center" vertical="center"/>
    </xf>
    <xf numFmtId="0" fontId="87" fillId="0" borderId="86" xfId="0" applyFont="1" applyFill="1" applyBorder="1" applyAlignment="1">
      <alignment horizontal="center" vertical="center" wrapText="1"/>
    </xf>
    <xf numFmtId="0" fontId="87" fillId="0" borderId="72" xfId="0" applyFont="1" applyFill="1" applyBorder="1" applyAlignment="1">
      <alignment horizontal="center" vertical="center" wrapText="1"/>
    </xf>
    <xf numFmtId="0" fontId="97" fillId="0" borderId="86" xfId="0" applyFont="1" applyFill="1" applyBorder="1" applyAlignment="1">
      <alignment horizontal="center" vertical="center"/>
    </xf>
    <xf numFmtId="0" fontId="97" fillId="0" borderId="72" xfId="0" applyFont="1" applyFill="1" applyBorder="1" applyAlignment="1">
      <alignment horizontal="center" vertical="center"/>
    </xf>
    <xf numFmtId="0" fontId="87" fillId="0" borderId="66" xfId="0" applyFont="1" applyFill="1" applyBorder="1" applyAlignment="1">
      <alignment horizontal="center" vertical="center" wrapText="1"/>
    </xf>
    <xf numFmtId="0" fontId="87" fillId="0" borderId="55" xfId="0" applyFont="1" applyFill="1" applyBorder="1" applyAlignment="1">
      <alignment horizontal="center" vertical="center" wrapText="1"/>
    </xf>
    <xf numFmtId="0" fontId="97" fillId="0" borderId="66" xfId="0" applyFont="1" applyFill="1" applyBorder="1" applyAlignment="1">
      <alignment horizontal="center" vertical="center"/>
    </xf>
    <xf numFmtId="0" fontId="97" fillId="0" borderId="55" xfId="0" applyFont="1" applyFill="1" applyBorder="1" applyAlignment="1">
      <alignment horizontal="center" vertical="center"/>
    </xf>
    <xf numFmtId="0" fontId="87" fillId="0" borderId="83" xfId="0" applyFont="1" applyFill="1" applyBorder="1" applyAlignment="1">
      <alignment horizontal="center" vertical="center" wrapText="1"/>
    </xf>
    <xf numFmtId="0" fontId="87" fillId="0" borderId="59" xfId="0" applyFont="1" applyFill="1" applyBorder="1" applyAlignment="1">
      <alignment horizontal="center" vertical="center" wrapText="1"/>
    </xf>
    <xf numFmtId="0" fontId="97" fillId="0" borderId="83" xfId="0" applyFont="1" applyFill="1" applyBorder="1" applyAlignment="1">
      <alignment horizontal="center" vertical="center"/>
    </xf>
    <xf numFmtId="0" fontId="97" fillId="0" borderId="59" xfId="0" applyFont="1" applyFill="1" applyBorder="1" applyAlignment="1">
      <alignment horizontal="center" vertical="center"/>
    </xf>
    <xf numFmtId="0" fontId="6" fillId="5" borderId="14" xfId="94" applyFont="1" applyFill="1" applyBorder="1" applyAlignment="1">
      <alignment horizontal="left" vertical="center" wrapText="1"/>
      <protection/>
    </xf>
    <xf numFmtId="0" fontId="6" fillId="5" borderId="36" xfId="94" applyFont="1" applyFill="1" applyBorder="1" applyAlignment="1">
      <alignment horizontal="left" vertical="center" wrapText="1"/>
      <protection/>
    </xf>
    <xf numFmtId="0" fontId="6" fillId="5" borderId="26" xfId="94" applyFont="1" applyFill="1" applyBorder="1" applyAlignment="1">
      <alignment horizontal="left" vertical="center" wrapText="1"/>
      <protection/>
    </xf>
    <xf numFmtId="0" fontId="6" fillId="5" borderId="37" xfId="94" applyFont="1" applyFill="1" applyBorder="1" applyAlignment="1">
      <alignment horizontal="left" vertical="center" wrapText="1"/>
      <protection/>
    </xf>
    <xf numFmtId="0" fontId="4" fillId="0" borderId="87" xfId="94" applyFont="1" applyFill="1" applyBorder="1" applyAlignment="1" applyProtection="1">
      <alignment horizontal="center" vertical="center" wrapText="1"/>
      <protection/>
    </xf>
    <xf numFmtId="0" fontId="4" fillId="0" borderId="88" xfId="94" applyFont="1" applyFill="1" applyBorder="1" applyAlignment="1" applyProtection="1">
      <alignment horizontal="center" vertical="center" wrapText="1"/>
      <protection/>
    </xf>
    <xf numFmtId="0" fontId="4" fillId="0" borderId="89" xfId="94" applyFont="1" applyFill="1" applyBorder="1" applyAlignment="1" applyProtection="1">
      <alignment horizontal="center" vertical="center" wrapText="1"/>
      <protection/>
    </xf>
    <xf numFmtId="0" fontId="5" fillId="0" borderId="77" xfId="94" applyFont="1" applyFill="1" applyBorder="1" applyAlignment="1" applyProtection="1">
      <alignment horizontal="center" vertical="center"/>
      <protection/>
    </xf>
    <xf numFmtId="0" fontId="5" fillId="0" borderId="13" xfId="94" applyFont="1" applyFill="1" applyBorder="1" applyAlignment="1" applyProtection="1">
      <alignment horizontal="center" vertical="center"/>
      <protection/>
    </xf>
    <xf numFmtId="0" fontId="5" fillId="0" borderId="35" xfId="94" applyFont="1" applyFill="1" applyBorder="1" applyAlignment="1" applyProtection="1">
      <alignment horizontal="center" vertical="center"/>
      <protection/>
    </xf>
    <xf numFmtId="0" fontId="13" fillId="0" borderId="51"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5" fillId="0" borderId="14" xfId="94" applyFont="1" applyFill="1" applyBorder="1" applyAlignment="1" applyProtection="1">
      <alignment horizontal="center" vertical="center"/>
      <protection/>
    </xf>
    <xf numFmtId="0" fontId="5" fillId="0" borderId="0" xfId="94" applyFont="1" applyFill="1" applyBorder="1" applyAlignment="1" applyProtection="1">
      <alignment horizontal="center" vertical="center"/>
      <protection/>
    </xf>
    <xf numFmtId="0" fontId="5" fillId="0" borderId="36" xfId="94" applyFont="1" applyFill="1" applyBorder="1" applyAlignment="1" applyProtection="1">
      <alignment horizontal="center" vertical="center"/>
      <protection/>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0" fontId="13" fillId="0" borderId="24" xfId="0" applyFont="1" applyBorder="1" applyAlignment="1">
      <alignment horizontal="left" vertical="center" wrapText="1"/>
    </xf>
    <xf numFmtId="0" fontId="5" fillId="0" borderId="14" xfId="94" applyFont="1" applyFill="1" applyBorder="1" applyAlignment="1" applyProtection="1">
      <alignment horizontal="center" vertical="center" wrapText="1"/>
      <protection/>
    </xf>
    <xf numFmtId="0" fontId="5" fillId="0" borderId="0" xfId="94" applyFont="1" applyFill="1" applyBorder="1" applyAlignment="1" applyProtection="1">
      <alignment horizontal="center" vertical="center" wrapText="1"/>
      <protection/>
    </xf>
    <xf numFmtId="0" fontId="5" fillId="0" borderId="36" xfId="94" applyFont="1" applyFill="1" applyBorder="1" applyAlignment="1" applyProtection="1">
      <alignment horizontal="center" vertical="center" wrapText="1"/>
      <protection/>
    </xf>
    <xf numFmtId="0" fontId="5" fillId="0" borderId="26" xfId="94" applyFont="1" applyFill="1" applyBorder="1" applyAlignment="1" applyProtection="1">
      <alignment horizontal="center" vertical="center" wrapText="1"/>
      <protection/>
    </xf>
    <xf numFmtId="0" fontId="5" fillId="0" borderId="15" xfId="94" applyFont="1" applyFill="1" applyBorder="1" applyAlignment="1" applyProtection="1">
      <alignment horizontal="center" vertical="center" wrapText="1"/>
      <protection/>
    </xf>
    <xf numFmtId="0" fontId="5" fillId="0" borderId="37" xfId="94" applyFont="1" applyFill="1" applyBorder="1" applyAlignment="1" applyProtection="1">
      <alignment horizontal="center" vertical="center" wrapText="1"/>
      <protection/>
    </xf>
    <xf numFmtId="0" fontId="98" fillId="0" borderId="58" xfId="0" applyFont="1" applyBorder="1" applyAlignment="1">
      <alignment horizontal="left" vertical="center" wrapText="1"/>
    </xf>
    <xf numFmtId="0" fontId="98" fillId="0" borderId="29" xfId="0" applyFont="1" applyBorder="1" applyAlignment="1">
      <alignment horizontal="left" vertical="center" wrapText="1"/>
    </xf>
    <xf numFmtId="0" fontId="98" fillId="0" borderId="90" xfId="0" applyFont="1" applyBorder="1" applyAlignment="1">
      <alignment horizontal="left" vertical="center" wrapText="1"/>
    </xf>
    <xf numFmtId="0" fontId="6" fillId="0" borderId="77" xfId="94" applyFont="1" applyFill="1" applyBorder="1" applyAlignment="1">
      <alignment horizontal="center" vertical="center" wrapText="1"/>
      <protection/>
    </xf>
    <xf numFmtId="0" fontId="6" fillId="0" borderId="35" xfId="94" applyFont="1" applyFill="1" applyBorder="1" applyAlignment="1">
      <alignment horizontal="center" vertical="center" wrapText="1"/>
      <protection/>
    </xf>
    <xf numFmtId="0" fontId="6" fillId="0" borderId="14" xfId="94" applyFont="1" applyFill="1" applyBorder="1" applyAlignment="1">
      <alignment horizontal="center" vertical="center" wrapText="1"/>
      <protection/>
    </xf>
    <xf numFmtId="0" fontId="6" fillId="0" borderId="36" xfId="94" applyFont="1" applyFill="1" applyBorder="1" applyAlignment="1">
      <alignment horizontal="center" vertical="center" wrapText="1"/>
      <protection/>
    </xf>
    <xf numFmtId="0" fontId="6" fillId="0" borderId="26" xfId="94" applyFont="1" applyFill="1" applyBorder="1" applyAlignment="1">
      <alignment horizontal="center" vertical="center" wrapText="1"/>
      <protection/>
    </xf>
    <xf numFmtId="0" fontId="6" fillId="0" borderId="37" xfId="94" applyFont="1" applyFill="1" applyBorder="1" applyAlignment="1">
      <alignment horizontal="center" vertical="center" wrapText="1"/>
      <protection/>
    </xf>
    <xf numFmtId="9" fontId="99" fillId="0" borderId="63" xfId="94" applyNumberFormat="1" applyFont="1" applyFill="1" applyBorder="1" applyAlignment="1" applyProtection="1">
      <alignment horizontal="left" vertical="center" wrapText="1"/>
      <protection/>
    </xf>
    <xf numFmtId="9" fontId="99" fillId="0" borderId="64" xfId="94" applyNumberFormat="1" applyFont="1" applyFill="1" applyBorder="1" applyAlignment="1" applyProtection="1">
      <alignment horizontal="left" vertical="center" wrapText="1"/>
      <protection/>
    </xf>
    <xf numFmtId="9" fontId="99" fillId="0" borderId="65" xfId="94" applyNumberFormat="1" applyFont="1" applyFill="1" applyBorder="1" applyAlignment="1" applyProtection="1">
      <alignment horizontal="left" vertical="center" wrapText="1"/>
      <protection/>
    </xf>
    <xf numFmtId="9" fontId="99" fillId="0" borderId="41" xfId="94" applyNumberFormat="1" applyFont="1" applyFill="1" applyBorder="1" applyAlignment="1" applyProtection="1">
      <alignment horizontal="left" vertical="center" wrapText="1"/>
      <protection/>
    </xf>
    <xf numFmtId="9" fontId="99" fillId="0" borderId="0" xfId="94" applyNumberFormat="1" applyFont="1" applyFill="1" applyBorder="1" applyAlignment="1" applyProtection="1">
      <alignment horizontal="left" vertical="center" wrapText="1"/>
      <protection/>
    </xf>
    <xf numFmtId="9" fontId="99" fillId="0" borderId="36" xfId="94" applyNumberFormat="1" applyFont="1" applyFill="1" applyBorder="1" applyAlignment="1" applyProtection="1">
      <alignment horizontal="left" vertical="center" wrapText="1"/>
      <protection/>
    </xf>
    <xf numFmtId="9" fontId="99" fillId="0" borderId="27" xfId="94" applyNumberFormat="1" applyFont="1" applyFill="1" applyBorder="1" applyAlignment="1" applyProtection="1">
      <alignment horizontal="left" vertical="center" wrapText="1"/>
      <protection/>
    </xf>
    <xf numFmtId="9" fontId="99" fillId="0" borderId="18" xfId="94" applyNumberFormat="1" applyFont="1" applyFill="1" applyBorder="1" applyAlignment="1" applyProtection="1">
      <alignment horizontal="left" vertical="center" wrapText="1"/>
      <protection/>
    </xf>
    <xf numFmtId="9" fontId="99" fillId="0" borderId="22" xfId="94" applyNumberFormat="1" applyFont="1" applyFill="1" applyBorder="1" applyAlignment="1" applyProtection="1">
      <alignment horizontal="left" vertical="center" wrapText="1"/>
      <protection/>
    </xf>
    <xf numFmtId="9" fontId="99" fillId="0" borderId="56" xfId="103" applyFont="1" applyFill="1" applyBorder="1" applyAlignment="1" applyProtection="1">
      <alignment horizontal="center" vertical="top" wrapText="1"/>
      <protection/>
    </xf>
    <xf numFmtId="9" fontId="99" fillId="0" borderId="57" xfId="103" applyFont="1" applyFill="1" applyBorder="1" applyAlignment="1" applyProtection="1">
      <alignment horizontal="center" vertical="top" wrapText="1"/>
      <protection/>
    </xf>
    <xf numFmtId="9" fontId="99" fillId="0" borderId="58" xfId="103" applyFont="1" applyFill="1" applyBorder="1" applyAlignment="1" applyProtection="1">
      <alignment horizontal="center" vertical="top" wrapText="1"/>
      <protection/>
    </xf>
    <xf numFmtId="9" fontId="99" fillId="0" borderId="59" xfId="103" applyFont="1" applyFill="1" applyBorder="1" applyAlignment="1" applyProtection="1">
      <alignment horizontal="center" vertical="top" wrapText="1"/>
      <protection/>
    </xf>
    <xf numFmtId="0" fontId="88" fillId="37" borderId="16" xfId="94" applyFont="1" applyFill="1" applyBorder="1" applyAlignment="1" applyProtection="1">
      <alignment wrapText="1"/>
      <protection/>
    </xf>
    <xf numFmtId="0" fontId="88" fillId="37" borderId="24" xfId="94" applyFont="1" applyFill="1" applyBorder="1" applyAlignment="1" applyProtection="1">
      <alignment wrapText="1"/>
      <protection/>
    </xf>
    <xf numFmtId="0" fontId="88" fillId="37" borderId="25" xfId="94" applyFont="1" applyFill="1" applyBorder="1" applyAlignment="1" applyProtection="1">
      <alignment wrapText="1"/>
      <protection/>
    </xf>
    <xf numFmtId="0" fontId="88" fillId="37" borderId="60" xfId="94" applyFont="1" applyFill="1" applyBorder="1" applyAlignment="1" applyProtection="1">
      <alignment wrapText="1"/>
      <protection/>
    </xf>
    <xf numFmtId="0" fontId="6" fillId="37" borderId="66" xfId="94" applyFont="1" applyFill="1" applyBorder="1" applyAlignment="1" applyProtection="1">
      <alignment horizontal="center" vertical="center" wrapText="1"/>
      <protection/>
    </xf>
    <xf numFmtId="0" fontId="6" fillId="37" borderId="55" xfId="94" applyFont="1" applyFill="1" applyBorder="1" applyAlignment="1" applyProtection="1">
      <alignment horizontal="center" vertical="center" wrapText="1"/>
      <protection/>
    </xf>
    <xf numFmtId="200" fontId="6" fillId="37" borderId="83" xfId="80" applyNumberFormat="1" applyFont="1" applyFill="1" applyBorder="1" applyAlignment="1" applyProtection="1">
      <alignment horizontal="center" vertical="center" wrapText="1"/>
      <protection/>
    </xf>
    <xf numFmtId="200" fontId="6" fillId="37" borderId="57" xfId="80" applyNumberFormat="1" applyFont="1" applyFill="1" applyBorder="1" applyAlignment="1" applyProtection="1">
      <alignment horizontal="center" vertical="center" wrapText="1"/>
      <protection/>
    </xf>
    <xf numFmtId="200" fontId="6" fillId="37" borderId="58" xfId="80" applyNumberFormat="1" applyFont="1" applyFill="1" applyBorder="1" applyAlignment="1" applyProtection="1">
      <alignment horizontal="center" vertical="center" wrapText="1"/>
      <protection/>
    </xf>
    <xf numFmtId="200" fontId="6" fillId="37" borderId="56" xfId="80" applyNumberFormat="1" applyFont="1" applyFill="1" applyBorder="1" applyAlignment="1" applyProtection="1">
      <alignment horizontal="center" vertical="center" wrapText="1"/>
      <protection/>
    </xf>
    <xf numFmtId="200" fontId="6" fillId="37" borderId="59" xfId="80" applyNumberFormat="1" applyFont="1" applyFill="1" applyBorder="1" applyAlignment="1" applyProtection="1">
      <alignment horizontal="center" vertical="center" wrapText="1"/>
      <protection/>
    </xf>
    <xf numFmtId="14" fontId="96" fillId="0" borderId="77" xfId="0" applyNumberFormat="1" applyFont="1" applyFill="1" applyBorder="1" applyAlignment="1">
      <alignment horizontal="center" vertical="center"/>
    </xf>
    <xf numFmtId="0" fontId="96" fillId="0" borderId="35" xfId="0" applyFont="1" applyFill="1" applyBorder="1" applyAlignment="1">
      <alignment horizontal="center" vertical="center"/>
    </xf>
    <xf numFmtId="0" fontId="96" fillId="0" borderId="14" xfId="0" applyFont="1" applyFill="1" applyBorder="1" applyAlignment="1">
      <alignment horizontal="center" vertical="center"/>
    </xf>
    <xf numFmtId="0" fontId="96" fillId="0" borderId="36" xfId="0" applyFont="1" applyFill="1" applyBorder="1" applyAlignment="1">
      <alignment horizontal="center" vertical="center"/>
    </xf>
    <xf numFmtId="0" fontId="96" fillId="0" borderId="26" xfId="0" applyFont="1" applyFill="1" applyBorder="1" applyAlignment="1">
      <alignment horizontal="center" vertical="center"/>
    </xf>
    <xf numFmtId="0" fontId="96" fillId="0" borderId="37" xfId="0" applyFont="1" applyFill="1" applyBorder="1" applyAlignment="1">
      <alignment horizontal="center" vertical="center"/>
    </xf>
    <xf numFmtId="9" fontId="7" fillId="0" borderId="63" xfId="94" applyNumberFormat="1" applyFont="1" applyFill="1" applyBorder="1" applyAlignment="1" applyProtection="1">
      <alignment horizontal="left" vertical="center" wrapText="1"/>
      <protection/>
    </xf>
    <xf numFmtId="9" fontId="7" fillId="0" borderId="64" xfId="94" applyNumberFormat="1" applyFont="1" applyFill="1" applyBorder="1" applyAlignment="1" applyProtection="1">
      <alignment horizontal="left" vertical="center" wrapText="1"/>
      <protection/>
    </xf>
    <xf numFmtId="9" fontId="7" fillId="0" borderId="65" xfId="94" applyNumberFormat="1" applyFont="1" applyFill="1" applyBorder="1" applyAlignment="1" applyProtection="1">
      <alignment horizontal="left" vertical="center" wrapText="1"/>
      <protection/>
    </xf>
    <xf numFmtId="9" fontId="7" fillId="0" borderId="41" xfId="94" applyNumberFormat="1" applyFont="1" applyFill="1" applyBorder="1" applyAlignment="1" applyProtection="1">
      <alignment horizontal="left" vertical="center" wrapText="1"/>
      <protection/>
    </xf>
    <xf numFmtId="9" fontId="7" fillId="0" borderId="0" xfId="94" applyNumberFormat="1" applyFont="1" applyFill="1" applyBorder="1" applyAlignment="1" applyProtection="1">
      <alignment horizontal="left" vertical="center" wrapText="1"/>
      <protection/>
    </xf>
    <xf numFmtId="9" fontId="7" fillId="0" borderId="36" xfId="94" applyNumberFormat="1" applyFont="1" applyFill="1" applyBorder="1" applyAlignment="1" applyProtection="1">
      <alignment horizontal="left" vertical="center" wrapText="1"/>
      <protection/>
    </xf>
    <xf numFmtId="9" fontId="7" fillId="0" borderId="27" xfId="94" applyNumberFormat="1" applyFont="1" applyFill="1" applyBorder="1" applyAlignment="1" applyProtection="1">
      <alignment horizontal="left" vertical="center" wrapText="1"/>
      <protection/>
    </xf>
    <xf numFmtId="9" fontId="7" fillId="0" borderId="18" xfId="94" applyNumberFormat="1" applyFont="1" applyFill="1" applyBorder="1" applyAlignment="1" applyProtection="1">
      <alignment horizontal="left" vertical="center" wrapText="1"/>
      <protection/>
    </xf>
    <xf numFmtId="9" fontId="7" fillId="0" borderId="22" xfId="94" applyNumberFormat="1" applyFont="1" applyFill="1" applyBorder="1" applyAlignment="1" applyProtection="1">
      <alignment horizontal="left" vertical="center" wrapText="1"/>
      <protection/>
    </xf>
    <xf numFmtId="9" fontId="4" fillId="0" borderId="56" xfId="103" applyFont="1" applyFill="1" applyBorder="1" applyAlignment="1" applyProtection="1">
      <alignment horizontal="center" vertical="center" wrapText="1"/>
      <protection/>
    </xf>
    <xf numFmtId="9" fontId="4" fillId="0" borderId="57" xfId="103" applyFont="1" applyFill="1" applyBorder="1" applyAlignment="1" applyProtection="1">
      <alignment horizontal="center" vertical="center" wrapText="1"/>
      <protection/>
    </xf>
    <xf numFmtId="9" fontId="4" fillId="0" borderId="58" xfId="103" applyFont="1" applyFill="1" applyBorder="1" applyAlignment="1" applyProtection="1">
      <alignment horizontal="center" vertical="center" wrapText="1"/>
      <protection/>
    </xf>
    <xf numFmtId="9" fontId="20" fillId="0" borderId="56" xfId="103" applyFont="1" applyFill="1" applyBorder="1" applyAlignment="1" applyProtection="1">
      <alignment horizontal="center" vertical="center" wrapText="1"/>
      <protection/>
    </xf>
    <xf numFmtId="9" fontId="20" fillId="0" borderId="57" xfId="103" applyFont="1" applyFill="1" applyBorder="1" applyAlignment="1" applyProtection="1">
      <alignment horizontal="center" vertical="center" wrapText="1"/>
      <protection/>
    </xf>
    <xf numFmtId="9" fontId="20" fillId="0" borderId="59" xfId="103" applyFont="1" applyFill="1" applyBorder="1" applyAlignment="1" applyProtection="1">
      <alignment horizontal="center" vertical="center" wrapText="1"/>
      <protection/>
    </xf>
    <xf numFmtId="190" fontId="6" fillId="0" borderId="25" xfId="59" applyFont="1" applyFill="1" applyBorder="1" applyAlignment="1" applyProtection="1">
      <alignment horizontal="center" vertical="center" wrapText="1"/>
      <protection/>
    </xf>
    <xf numFmtId="190" fontId="6" fillId="0" borderId="62" xfId="59" applyFont="1" applyFill="1" applyBorder="1" applyAlignment="1" applyProtection="1">
      <alignment horizontal="center" vertical="center" wrapText="1"/>
      <protection/>
    </xf>
    <xf numFmtId="0" fontId="100" fillId="0" borderId="16" xfId="94" applyFont="1" applyFill="1" applyBorder="1" applyAlignment="1" applyProtection="1">
      <alignment horizontal="center" vertical="center" wrapText="1"/>
      <protection/>
    </xf>
    <xf numFmtId="0" fontId="7" fillId="0" borderId="16" xfId="94" applyFont="1" applyFill="1" applyBorder="1" applyAlignment="1" applyProtection="1">
      <alignment horizontal="center" vertical="center" wrapText="1"/>
      <protection/>
    </xf>
    <xf numFmtId="0" fontId="7" fillId="0" borderId="24" xfId="94" applyFont="1" applyFill="1" applyBorder="1" applyAlignment="1" applyProtection="1">
      <alignment horizontal="center" vertical="center" wrapText="1"/>
      <protection/>
    </xf>
    <xf numFmtId="0" fontId="7" fillId="0" borderId="25" xfId="94" applyFont="1" applyFill="1" applyBorder="1" applyAlignment="1" applyProtection="1">
      <alignment horizontal="center" vertical="center" wrapText="1"/>
      <protection/>
    </xf>
    <xf numFmtId="0" fontId="7" fillId="0" borderId="60" xfId="94" applyFont="1" applyFill="1" applyBorder="1" applyAlignment="1" applyProtection="1">
      <alignment horizontal="center" vertical="center" wrapText="1"/>
      <protection/>
    </xf>
    <xf numFmtId="0" fontId="7" fillId="0" borderId="23" xfId="94" applyFont="1" applyFill="1" applyBorder="1" applyAlignment="1" applyProtection="1">
      <alignment horizontal="left" vertical="center" wrapText="1"/>
      <protection/>
    </xf>
    <xf numFmtId="0" fontId="7" fillId="0" borderId="75" xfId="94" applyFont="1" applyFill="1" applyBorder="1" applyAlignment="1" applyProtection="1">
      <alignment horizontal="left" vertical="center" wrapText="1"/>
      <protection/>
    </xf>
    <xf numFmtId="3" fontId="6" fillId="0" borderId="63" xfId="94" applyNumberFormat="1" applyFont="1" applyFill="1" applyBorder="1" applyAlignment="1" applyProtection="1">
      <alignment horizontal="center" vertical="center" wrapText="1"/>
      <protection/>
    </xf>
    <xf numFmtId="3" fontId="6" fillId="0" borderId="76" xfId="94" applyNumberFormat="1" applyFont="1" applyFill="1" applyBorder="1" applyAlignment="1" applyProtection="1">
      <alignment horizontal="center" vertical="center" wrapText="1"/>
      <protection/>
    </xf>
    <xf numFmtId="3" fontId="6" fillId="0" borderId="41" xfId="94" applyNumberFormat="1" applyFont="1" applyFill="1" applyBorder="1" applyAlignment="1" applyProtection="1">
      <alignment horizontal="center" vertical="center" wrapText="1"/>
      <protection/>
    </xf>
    <xf numFmtId="3" fontId="6" fillId="0" borderId="42" xfId="94" applyNumberFormat="1" applyFont="1" applyFill="1" applyBorder="1" applyAlignment="1" applyProtection="1">
      <alignment horizontal="center" vertical="center" wrapText="1"/>
      <protection/>
    </xf>
    <xf numFmtId="0" fontId="7" fillId="5" borderId="23" xfId="94" applyFont="1" applyFill="1" applyBorder="1" applyAlignment="1" applyProtection="1">
      <alignment horizontal="center" vertical="center" wrapText="1"/>
      <protection/>
    </xf>
    <xf numFmtId="0" fontId="6" fillId="5" borderId="63" xfId="94" applyFont="1" applyFill="1" applyBorder="1" applyAlignment="1" applyProtection="1">
      <alignment horizontal="center" vertical="center" wrapText="1"/>
      <protection/>
    </xf>
    <xf numFmtId="0" fontId="6" fillId="5" borderId="76" xfId="94" applyFont="1" applyFill="1" applyBorder="1" applyAlignment="1" applyProtection="1">
      <alignment horizontal="center" vertical="center" wrapText="1"/>
      <protection/>
    </xf>
    <xf numFmtId="0" fontId="6" fillId="5" borderId="20" xfId="94" applyFont="1" applyFill="1" applyBorder="1" applyAlignment="1" applyProtection="1">
      <alignment horizontal="center" vertical="center" wrapText="1"/>
      <protection/>
    </xf>
    <xf numFmtId="0" fontId="6" fillId="5" borderId="24" xfId="94" applyFont="1" applyFill="1" applyBorder="1" applyAlignment="1" applyProtection="1">
      <alignment horizontal="center" vertical="center" wrapText="1"/>
      <protection/>
    </xf>
    <xf numFmtId="0" fontId="6" fillId="0" borderId="21" xfId="94" applyFont="1" applyFill="1" applyBorder="1" applyAlignment="1" applyProtection="1">
      <alignment horizontal="center" vertical="center" wrapText="1"/>
      <protection/>
    </xf>
    <xf numFmtId="0" fontId="6" fillId="0" borderId="18" xfId="94" applyFont="1" applyFill="1" applyBorder="1" applyAlignment="1" applyProtection="1">
      <alignment horizontal="center" vertical="center" wrapText="1"/>
      <protection/>
    </xf>
    <xf numFmtId="0" fontId="6" fillId="0" borderId="73" xfId="94" applyFont="1" applyFill="1" applyBorder="1" applyAlignment="1" applyProtection="1">
      <alignment horizontal="center" vertical="center" wrapText="1"/>
      <protection/>
    </xf>
    <xf numFmtId="0" fontId="6" fillId="0" borderId="27" xfId="94" applyFont="1" applyFill="1" applyBorder="1" applyAlignment="1" applyProtection="1">
      <alignment horizontal="center" vertical="center" wrapText="1"/>
      <protection/>
    </xf>
    <xf numFmtId="0" fontId="6" fillId="0" borderId="22" xfId="94" applyFont="1" applyFill="1" applyBorder="1" applyAlignment="1" applyProtection="1">
      <alignment horizontal="center" vertical="center" wrapText="1"/>
      <protection/>
    </xf>
    <xf numFmtId="9" fontId="21" fillId="0" borderId="63" xfId="94" applyNumberFormat="1" applyFont="1" applyFill="1" applyBorder="1" applyAlignment="1" applyProtection="1">
      <alignment horizontal="left" vertical="top" wrapText="1"/>
      <protection/>
    </xf>
    <xf numFmtId="9" fontId="21" fillId="0" borderId="64" xfId="94" applyNumberFormat="1" applyFont="1" applyFill="1" applyBorder="1" applyAlignment="1" applyProtection="1">
      <alignment horizontal="left" vertical="top" wrapText="1"/>
      <protection/>
    </xf>
    <xf numFmtId="9" fontId="21" fillId="0" borderId="65" xfId="94" applyNumberFormat="1" applyFont="1" applyFill="1" applyBorder="1" applyAlignment="1" applyProtection="1">
      <alignment horizontal="left" vertical="top" wrapText="1"/>
      <protection/>
    </xf>
    <xf numFmtId="9" fontId="21" fillId="0" borderId="41" xfId="94" applyNumberFormat="1" applyFont="1" applyFill="1" applyBorder="1" applyAlignment="1" applyProtection="1">
      <alignment horizontal="left" vertical="top" wrapText="1"/>
      <protection/>
    </xf>
    <xf numFmtId="9" fontId="21" fillId="0" borderId="0" xfId="94" applyNumberFormat="1" applyFont="1" applyFill="1" applyBorder="1" applyAlignment="1" applyProtection="1">
      <alignment horizontal="left" vertical="top" wrapText="1"/>
      <protection/>
    </xf>
    <xf numFmtId="9" fontId="21" fillId="0" borderId="36" xfId="94" applyNumberFormat="1" applyFont="1" applyFill="1" applyBorder="1" applyAlignment="1" applyProtection="1">
      <alignment horizontal="left" vertical="top" wrapText="1"/>
      <protection/>
    </xf>
    <xf numFmtId="9" fontId="21" fillId="0" borderId="27" xfId="94" applyNumberFormat="1" applyFont="1" applyFill="1" applyBorder="1" applyAlignment="1" applyProtection="1">
      <alignment horizontal="left" vertical="top" wrapText="1"/>
      <protection/>
    </xf>
    <xf numFmtId="9" fontId="21" fillId="0" borderId="18" xfId="94" applyNumberFormat="1" applyFont="1" applyFill="1" applyBorder="1" applyAlignment="1" applyProtection="1">
      <alignment horizontal="left" vertical="top" wrapText="1"/>
      <protection/>
    </xf>
    <xf numFmtId="9" fontId="21" fillId="0" borderId="22" xfId="94" applyNumberFormat="1" applyFont="1" applyFill="1" applyBorder="1" applyAlignment="1" applyProtection="1">
      <alignment horizontal="left" vertical="top" wrapText="1"/>
      <protection/>
    </xf>
    <xf numFmtId="9" fontId="20" fillId="0" borderId="56" xfId="103" applyFont="1" applyFill="1" applyBorder="1" applyAlignment="1" applyProtection="1">
      <alignment horizontal="center" vertical="top" wrapText="1"/>
      <protection/>
    </xf>
    <xf numFmtId="9" fontId="20" fillId="0" borderId="57" xfId="103" applyFont="1" applyFill="1" applyBorder="1" applyAlignment="1" applyProtection="1">
      <alignment horizontal="center" vertical="top" wrapText="1"/>
      <protection/>
    </xf>
    <xf numFmtId="9" fontId="20" fillId="0" borderId="58" xfId="103" applyFont="1" applyFill="1" applyBorder="1" applyAlignment="1" applyProtection="1">
      <alignment horizontal="center" vertical="top" wrapText="1"/>
      <protection/>
    </xf>
    <xf numFmtId="9" fontId="19" fillId="0" borderId="56" xfId="103" applyFont="1" applyFill="1" applyBorder="1" applyAlignment="1" applyProtection="1">
      <alignment horizontal="center" vertical="top" wrapText="1"/>
      <protection/>
    </xf>
    <xf numFmtId="9" fontId="19" fillId="0" borderId="57" xfId="103" applyFont="1" applyFill="1" applyBorder="1" applyAlignment="1" applyProtection="1">
      <alignment horizontal="center" vertical="top" wrapText="1"/>
      <protection/>
    </xf>
    <xf numFmtId="9" fontId="19" fillId="0" borderId="59" xfId="103" applyFont="1" applyFill="1" applyBorder="1" applyAlignment="1" applyProtection="1">
      <alignment horizontal="center" vertical="top" wrapText="1"/>
      <protection/>
    </xf>
    <xf numFmtId="9" fontId="20" fillId="0" borderId="58" xfId="103" applyFont="1" applyFill="1" applyBorder="1" applyAlignment="1" applyProtection="1">
      <alignment horizontal="center" vertical="center" wrapText="1"/>
      <protection/>
    </xf>
    <xf numFmtId="9" fontId="7" fillId="37" borderId="56" xfId="103" applyFont="1" applyFill="1" applyBorder="1" applyAlignment="1" applyProtection="1">
      <alignment horizontal="center" vertical="center" wrapText="1"/>
      <protection/>
    </xf>
    <xf numFmtId="9" fontId="7" fillId="37" borderId="57" xfId="103" applyFont="1" applyFill="1" applyBorder="1" applyAlignment="1" applyProtection="1">
      <alignment horizontal="center" vertical="center" wrapText="1"/>
      <protection/>
    </xf>
    <xf numFmtId="9" fontId="7" fillId="37" borderId="58" xfId="103" applyFont="1" applyFill="1" applyBorder="1" applyAlignment="1" applyProtection="1">
      <alignment horizontal="center" vertical="center" wrapText="1"/>
      <protection/>
    </xf>
    <xf numFmtId="9" fontId="7" fillId="0" borderId="56" xfId="103" applyFont="1" applyFill="1" applyBorder="1" applyAlignment="1" applyProtection="1">
      <alignment horizontal="center" vertical="center" wrapText="1"/>
      <protection/>
    </xf>
    <xf numFmtId="9" fontId="7" fillId="0" borderId="57" xfId="103" applyFont="1" applyFill="1" applyBorder="1" applyAlignment="1" applyProtection="1">
      <alignment horizontal="center" vertical="center" wrapText="1"/>
      <protection/>
    </xf>
    <xf numFmtId="9" fontId="7" fillId="0" borderId="59" xfId="103" applyFont="1" applyFill="1" applyBorder="1" applyAlignment="1" applyProtection="1">
      <alignment horizontal="center" vertical="center" wrapText="1"/>
      <protection/>
    </xf>
    <xf numFmtId="0" fontId="0" fillId="0" borderId="63" xfId="0" applyBorder="1" applyAlignment="1">
      <alignment horizontal="center" wrapText="1"/>
    </xf>
    <xf numFmtId="0" fontId="0" fillId="0" borderId="64" xfId="0" applyBorder="1" applyAlignment="1">
      <alignment horizontal="center" wrapText="1"/>
    </xf>
    <xf numFmtId="0" fontId="0" fillId="0" borderId="76" xfId="0" applyBorder="1" applyAlignment="1">
      <alignment horizontal="center" wrapText="1"/>
    </xf>
    <xf numFmtId="0" fontId="0" fillId="0" borderId="41" xfId="0" applyBorder="1" applyAlignment="1">
      <alignment horizontal="center" wrapText="1"/>
    </xf>
    <xf numFmtId="0" fontId="0" fillId="0" borderId="0" xfId="0" applyBorder="1" applyAlignment="1">
      <alignment horizontal="center" wrapText="1"/>
    </xf>
    <xf numFmtId="0" fontId="0" fillId="0" borderId="42" xfId="0" applyBorder="1" applyAlignment="1">
      <alignment horizontal="center" wrapText="1"/>
    </xf>
    <xf numFmtId="0" fontId="0" fillId="0" borderId="27" xfId="0" applyBorder="1" applyAlignment="1">
      <alignment horizontal="center" wrapText="1"/>
    </xf>
    <xf numFmtId="0" fontId="0" fillId="0" borderId="18" xfId="0" applyBorder="1" applyAlignment="1">
      <alignment horizontal="center" wrapText="1"/>
    </xf>
    <xf numFmtId="0" fontId="0" fillId="0" borderId="73" xfId="0" applyBorder="1" applyAlignment="1">
      <alignment horizontal="center" wrapText="1"/>
    </xf>
    <xf numFmtId="221" fontId="6" fillId="0" borderId="56" xfId="80" applyNumberFormat="1" applyFont="1" applyFill="1" applyBorder="1" applyAlignment="1" applyProtection="1">
      <alignment horizontal="center" vertical="center" wrapText="1"/>
      <protection/>
    </xf>
    <xf numFmtId="221" fontId="6" fillId="0" borderId="57" xfId="80" applyNumberFormat="1" applyFont="1" applyFill="1" applyBorder="1" applyAlignment="1" applyProtection="1">
      <alignment horizontal="center" vertical="center" wrapText="1"/>
      <protection/>
    </xf>
    <xf numFmtId="221" fontId="6" fillId="0" borderId="59" xfId="80" applyNumberFormat="1" applyFont="1" applyFill="1" applyBorder="1" applyAlignment="1" applyProtection="1">
      <alignment horizontal="center" vertical="center" wrapText="1"/>
      <protection/>
    </xf>
    <xf numFmtId="9" fontId="7" fillId="0" borderId="53" xfId="94" applyNumberFormat="1" applyFont="1" applyFill="1" applyBorder="1" applyAlignment="1" applyProtection="1">
      <alignment horizontal="left" vertical="center" wrapText="1"/>
      <protection/>
    </xf>
    <xf numFmtId="9" fontId="7" fillId="0" borderId="15" xfId="94" applyNumberFormat="1" applyFont="1" applyFill="1" applyBorder="1" applyAlignment="1" applyProtection="1">
      <alignment horizontal="left" vertical="center" wrapText="1"/>
      <protection/>
    </xf>
    <xf numFmtId="9" fontId="7" fillId="0" borderId="37" xfId="94" applyNumberFormat="1" applyFont="1" applyFill="1" applyBorder="1" applyAlignment="1" applyProtection="1">
      <alignment horizontal="left" vertical="center" wrapText="1"/>
      <protection/>
    </xf>
    <xf numFmtId="190" fontId="7" fillId="40" borderId="83" xfId="59" applyFont="1" applyFill="1" applyBorder="1" applyAlignment="1" applyProtection="1">
      <alignment horizontal="left" vertical="center" wrapText="1"/>
      <protection/>
    </xf>
    <xf numFmtId="190" fontId="7" fillId="40" borderId="58" xfId="59" applyFont="1" applyFill="1" applyBorder="1" applyAlignment="1" applyProtection="1">
      <alignment horizontal="left" vertical="center" wrapText="1"/>
      <protection/>
    </xf>
    <xf numFmtId="9" fontId="21" fillId="0" borderId="56" xfId="103" applyFont="1" applyFill="1" applyBorder="1" applyAlignment="1" applyProtection="1">
      <alignment horizontal="center" vertical="top" wrapText="1"/>
      <protection/>
    </xf>
    <xf numFmtId="9" fontId="21" fillId="0" borderId="57" xfId="103" applyFont="1" applyFill="1" applyBorder="1" applyAlignment="1" applyProtection="1">
      <alignment horizontal="center" vertical="top" wrapText="1"/>
      <protection/>
    </xf>
    <xf numFmtId="9" fontId="21" fillId="0" borderId="58" xfId="103" applyFont="1" applyFill="1" applyBorder="1" applyAlignment="1" applyProtection="1">
      <alignment horizontal="center" vertical="top" wrapText="1"/>
      <protection/>
    </xf>
    <xf numFmtId="9" fontId="7" fillId="0" borderId="59" xfId="103" applyFont="1" applyFill="1" applyBorder="1" applyAlignment="1" applyProtection="1">
      <alignment horizontal="center" vertical="top" wrapText="1"/>
      <protection/>
    </xf>
    <xf numFmtId="0" fontId="6" fillId="5" borderId="51" xfId="94" applyFont="1" applyFill="1" applyBorder="1" applyAlignment="1" applyProtection="1">
      <alignment horizontal="center" vertical="center" wrapText="1"/>
      <protection/>
    </xf>
    <xf numFmtId="0" fontId="0" fillId="0" borderId="0" xfId="0" applyAlignment="1">
      <alignment horizontal="center" wrapText="1"/>
    </xf>
    <xf numFmtId="9" fontId="18" fillId="0" borderId="56" xfId="103" applyFont="1" applyFill="1" applyBorder="1" applyAlignment="1" applyProtection="1">
      <alignment horizontal="center" vertical="top" wrapText="1"/>
      <protection/>
    </xf>
    <xf numFmtId="9" fontId="18" fillId="0" borderId="57" xfId="103" applyFont="1" applyFill="1" applyBorder="1" applyAlignment="1" applyProtection="1">
      <alignment horizontal="center" vertical="top" wrapText="1"/>
      <protection/>
    </xf>
    <xf numFmtId="9" fontId="18" fillId="0" borderId="58" xfId="103" applyFont="1" applyFill="1" applyBorder="1" applyAlignment="1" applyProtection="1">
      <alignment horizontal="center" vertical="top" wrapText="1"/>
      <protection/>
    </xf>
    <xf numFmtId="0" fontId="101" fillId="5" borderId="67" xfId="94" applyFont="1" applyFill="1" applyBorder="1" applyAlignment="1" applyProtection="1">
      <alignment horizontal="center" vertical="center" wrapText="1"/>
      <protection/>
    </xf>
    <xf numFmtId="0" fontId="101" fillId="5" borderId="51" xfId="94" applyFont="1" applyFill="1" applyBorder="1" applyAlignment="1" applyProtection="1">
      <alignment horizontal="center" vertical="center" wrapText="1"/>
      <protection/>
    </xf>
    <xf numFmtId="0" fontId="101" fillId="5" borderId="68" xfId="94" applyFont="1" applyFill="1" applyBorder="1" applyAlignment="1" applyProtection="1">
      <alignment horizontal="center" vertical="center" wrapText="1"/>
      <protection/>
    </xf>
    <xf numFmtId="0" fontId="101" fillId="5" borderId="69" xfId="94" applyFont="1" applyFill="1" applyBorder="1" applyAlignment="1" applyProtection="1">
      <alignment horizontal="center" vertical="center" wrapText="1"/>
      <protection/>
    </xf>
    <xf numFmtId="0" fontId="102" fillId="0" borderId="83" xfId="0" applyFont="1" applyFill="1" applyBorder="1" applyAlignment="1">
      <alignment horizontal="center" vertical="center"/>
    </xf>
    <xf numFmtId="0" fontId="102" fillId="0" borderId="59" xfId="0" applyFont="1" applyFill="1" applyBorder="1" applyAlignment="1">
      <alignment horizontal="center" vertical="center"/>
    </xf>
    <xf numFmtId="0" fontId="52" fillId="14" borderId="16" xfId="0" applyFont="1" applyFill="1" applyBorder="1" applyAlignment="1">
      <alignment horizontal="left" vertical="center" wrapText="1"/>
    </xf>
    <xf numFmtId="0" fontId="52" fillId="14" borderId="16" xfId="0" applyFont="1" applyFill="1" applyBorder="1" applyAlignment="1">
      <alignment horizontal="left"/>
    </xf>
    <xf numFmtId="0" fontId="52" fillId="9" borderId="16" xfId="0" applyFont="1" applyFill="1" applyBorder="1" applyAlignment="1">
      <alignment horizontal="left" vertical="center" wrapText="1"/>
    </xf>
    <xf numFmtId="0" fontId="52" fillId="9" borderId="16" xfId="0" applyFont="1" applyFill="1" applyBorder="1" applyAlignment="1">
      <alignment horizontal="left"/>
    </xf>
    <xf numFmtId="0" fontId="87" fillId="11" borderId="16" xfId="0" applyFont="1" applyFill="1" applyBorder="1" applyAlignment="1">
      <alignment horizontal="center" vertical="center" wrapText="1"/>
    </xf>
    <xf numFmtId="0" fontId="87" fillId="11" borderId="63" xfId="0" applyFont="1" applyFill="1" applyBorder="1" applyAlignment="1">
      <alignment horizontal="center" vertical="center" wrapText="1"/>
    </xf>
    <xf numFmtId="0" fontId="87" fillId="11" borderId="76" xfId="0" applyFont="1" applyFill="1" applyBorder="1" applyAlignment="1">
      <alignment horizontal="center" vertical="center" wrapText="1"/>
    </xf>
    <xf numFmtId="0" fontId="87" fillId="11" borderId="25" xfId="0" applyFont="1" applyFill="1" applyBorder="1" applyAlignment="1">
      <alignment horizontal="center" vertical="center" wrapText="1"/>
    </xf>
    <xf numFmtId="0" fontId="87" fillId="11" borderId="17" xfId="0" applyFont="1" applyFill="1" applyBorder="1" applyAlignment="1">
      <alignment horizontal="center" vertical="center" wrapText="1"/>
    </xf>
    <xf numFmtId="0" fontId="87" fillId="11" borderId="54" xfId="0" applyFont="1" applyFill="1" applyBorder="1" applyAlignment="1">
      <alignment horizontal="center" vertical="center" wrapText="1"/>
    </xf>
    <xf numFmtId="0" fontId="87" fillId="11" borderId="20" xfId="0" applyFont="1" applyFill="1" applyBorder="1" applyAlignment="1">
      <alignment horizontal="center" vertical="center" wrapText="1"/>
    </xf>
    <xf numFmtId="0" fontId="57" fillId="11" borderId="16" xfId="0" applyFont="1" applyFill="1" applyBorder="1" applyAlignment="1">
      <alignment horizontal="center" vertical="center" wrapText="1"/>
    </xf>
    <xf numFmtId="0" fontId="52" fillId="10" borderId="16" xfId="0" applyFont="1" applyFill="1" applyBorder="1" applyAlignment="1">
      <alignment horizontal="left" vertical="center" wrapText="1"/>
    </xf>
    <xf numFmtId="0" fontId="52" fillId="10" borderId="16" xfId="0" applyFont="1" applyFill="1" applyBorder="1" applyAlignment="1">
      <alignment horizontal="left"/>
    </xf>
    <xf numFmtId="0" fontId="87" fillId="11" borderId="16" xfId="0" applyFont="1" applyFill="1" applyBorder="1" applyAlignment="1">
      <alignment horizontal="center"/>
    </xf>
    <xf numFmtId="0" fontId="98" fillId="0" borderId="76" xfId="0" applyFont="1" applyBorder="1" applyAlignment="1">
      <alignment horizontal="left" vertical="center" wrapText="1"/>
    </xf>
    <xf numFmtId="0" fontId="98" fillId="0" borderId="25" xfId="0" applyFont="1" applyBorder="1" applyAlignment="1">
      <alignment horizontal="left" vertical="center" wrapText="1"/>
    </xf>
    <xf numFmtId="0" fontId="98" fillId="0" borderId="60" xfId="0" applyFont="1" applyBorder="1" applyAlignment="1">
      <alignment horizontal="left" vertical="center" wrapText="1"/>
    </xf>
    <xf numFmtId="0" fontId="5" fillId="0" borderId="16" xfId="94" applyFont="1" applyBorder="1" applyAlignment="1">
      <alignment horizontal="center" vertical="center"/>
      <protection/>
    </xf>
    <xf numFmtId="0" fontId="5" fillId="0" borderId="16" xfId="94" applyFont="1" applyBorder="1" applyAlignment="1">
      <alignment horizontal="center" vertical="center" wrapText="1"/>
      <protection/>
    </xf>
    <xf numFmtId="2" fontId="7" fillId="0" borderId="25" xfId="94" applyNumberFormat="1" applyFont="1" applyFill="1" applyBorder="1" applyAlignment="1" applyProtection="1">
      <alignment horizontal="center" vertical="center" wrapText="1"/>
      <protection/>
    </xf>
    <xf numFmtId="9" fontId="99" fillId="0" borderId="63" xfId="94" applyNumberFormat="1" applyFont="1" applyFill="1" applyBorder="1" applyAlignment="1" applyProtection="1">
      <alignment horizontal="center" vertical="center" wrapText="1"/>
      <protection/>
    </xf>
    <xf numFmtId="9" fontId="99" fillId="0" borderId="64" xfId="94" applyNumberFormat="1" applyFont="1" applyFill="1" applyBorder="1" applyAlignment="1" applyProtection="1">
      <alignment horizontal="center" vertical="center" wrapText="1"/>
      <protection/>
    </xf>
    <xf numFmtId="9" fontId="99" fillId="0" borderId="65" xfId="94" applyNumberFormat="1" applyFont="1" applyFill="1" applyBorder="1" applyAlignment="1" applyProtection="1">
      <alignment horizontal="center" vertical="center" wrapText="1"/>
      <protection/>
    </xf>
    <xf numFmtId="9" fontId="99" fillId="0" borderId="41" xfId="94" applyNumberFormat="1" applyFont="1" applyFill="1" applyBorder="1" applyAlignment="1" applyProtection="1">
      <alignment horizontal="center" vertical="center" wrapText="1"/>
      <protection/>
    </xf>
    <xf numFmtId="9" fontId="99" fillId="0" borderId="0" xfId="94" applyNumberFormat="1" applyFont="1" applyFill="1" applyBorder="1" applyAlignment="1" applyProtection="1">
      <alignment horizontal="center" vertical="center" wrapText="1"/>
      <protection/>
    </xf>
    <xf numFmtId="9" fontId="99" fillId="0" borderId="36" xfId="94" applyNumberFormat="1" applyFont="1" applyFill="1" applyBorder="1" applyAlignment="1" applyProtection="1">
      <alignment horizontal="center" vertical="center" wrapText="1"/>
      <protection/>
    </xf>
    <xf numFmtId="9" fontId="99" fillId="0" borderId="27" xfId="94" applyNumberFormat="1" applyFont="1" applyFill="1" applyBorder="1" applyAlignment="1" applyProtection="1">
      <alignment horizontal="center" vertical="center" wrapText="1"/>
      <protection/>
    </xf>
    <xf numFmtId="9" fontId="99" fillId="0" borderId="18" xfId="94" applyNumberFormat="1" applyFont="1" applyFill="1" applyBorder="1" applyAlignment="1" applyProtection="1">
      <alignment horizontal="center" vertical="center" wrapText="1"/>
      <protection/>
    </xf>
    <xf numFmtId="9" fontId="99" fillId="0" borderId="22" xfId="94" applyNumberFormat="1" applyFont="1" applyFill="1" applyBorder="1" applyAlignment="1" applyProtection="1">
      <alignment horizontal="center" vertical="center" wrapText="1"/>
      <protection/>
    </xf>
    <xf numFmtId="2" fontId="7" fillId="0" borderId="75" xfId="94" applyNumberFormat="1" applyFont="1" applyFill="1" applyBorder="1" applyAlignment="1" applyProtection="1">
      <alignment vertical="center" wrapText="1"/>
      <protection/>
    </xf>
    <xf numFmtId="0" fontId="0" fillId="0" borderId="61" xfId="0" applyFill="1" applyBorder="1" applyAlignment="1">
      <alignment vertical="center" wrapText="1"/>
    </xf>
    <xf numFmtId="2" fontId="7" fillId="0" borderId="75" xfId="94" applyNumberFormat="1" applyFont="1" applyFill="1" applyBorder="1" applyAlignment="1" applyProtection="1">
      <alignment horizontal="center" vertical="center" wrapText="1"/>
      <protection/>
    </xf>
    <xf numFmtId="2" fontId="7" fillId="0" borderId="61" xfId="94" applyNumberFormat="1" applyFont="1" applyFill="1" applyBorder="1" applyAlignment="1" applyProtection="1">
      <alignment horizontal="center" vertical="center" wrapText="1"/>
      <protection/>
    </xf>
    <xf numFmtId="0" fontId="6" fillId="42" borderId="84" xfId="94" applyFont="1" applyFill="1" applyBorder="1" applyAlignment="1">
      <alignment horizontal="center" vertical="center" wrapText="1"/>
      <protection/>
    </xf>
    <xf numFmtId="0" fontId="6" fillId="42" borderId="85" xfId="94" applyFont="1" applyFill="1" applyBorder="1" applyAlignment="1">
      <alignment horizontal="center" vertical="center" wrapText="1"/>
      <protection/>
    </xf>
    <xf numFmtId="0" fontId="6" fillId="42" borderId="80" xfId="94" applyFont="1" applyFill="1" applyBorder="1" applyAlignment="1">
      <alignment horizontal="center" vertical="center" wrapText="1"/>
      <protection/>
    </xf>
    <xf numFmtId="0" fontId="6" fillId="42" borderId="84" xfId="94" applyFont="1" applyFill="1" applyBorder="1" applyAlignment="1" applyProtection="1">
      <alignment horizontal="left" vertical="center" wrapText="1"/>
      <protection/>
    </xf>
    <xf numFmtId="0" fontId="6" fillId="42" borderId="80" xfId="94" applyFont="1" applyFill="1" applyBorder="1" applyAlignment="1" applyProtection="1">
      <alignment horizontal="left" vertical="center" wrapText="1"/>
      <protection/>
    </xf>
    <xf numFmtId="0" fontId="7" fillId="0" borderId="84" xfId="94" applyFont="1" applyFill="1" applyBorder="1" applyAlignment="1" applyProtection="1">
      <alignment horizontal="center" vertical="center" wrapText="1"/>
      <protection/>
    </xf>
    <xf numFmtId="0" fontId="97" fillId="42" borderId="86" xfId="0" applyFont="1" applyFill="1" applyBorder="1" applyAlignment="1">
      <alignment horizontal="center" vertical="center"/>
    </xf>
    <xf numFmtId="0" fontId="97" fillId="42" borderId="72" xfId="0" applyFont="1" applyFill="1" applyBorder="1" applyAlignment="1">
      <alignment horizontal="center" vertical="center"/>
    </xf>
    <xf numFmtId="0" fontId="87" fillId="42" borderId="66" xfId="0" applyFont="1" applyFill="1" applyBorder="1" applyAlignment="1">
      <alignment horizontal="center" vertical="center" wrapText="1"/>
    </xf>
    <xf numFmtId="0" fontId="87" fillId="42" borderId="55" xfId="0" applyFont="1" applyFill="1" applyBorder="1" applyAlignment="1">
      <alignment horizontal="center" vertical="center" wrapText="1"/>
    </xf>
    <xf numFmtId="0" fontId="97" fillId="42" borderId="66" xfId="0" applyFont="1" applyFill="1" applyBorder="1" applyAlignment="1">
      <alignment horizontal="center" vertical="center"/>
    </xf>
    <xf numFmtId="0" fontId="97" fillId="42" borderId="55" xfId="0" applyFont="1" applyFill="1" applyBorder="1" applyAlignment="1">
      <alignment horizontal="center" vertical="center"/>
    </xf>
    <xf numFmtId="0" fontId="87" fillId="42" borderId="83" xfId="0" applyFont="1" applyFill="1" applyBorder="1" applyAlignment="1">
      <alignment horizontal="center" vertical="center" wrapText="1"/>
    </xf>
    <xf numFmtId="0" fontId="87" fillId="42" borderId="59" xfId="0" applyFont="1" applyFill="1" applyBorder="1" applyAlignment="1">
      <alignment horizontal="center" vertical="center" wrapText="1"/>
    </xf>
    <xf numFmtId="0" fontId="97" fillId="42" borderId="83" xfId="0" applyFont="1" applyFill="1" applyBorder="1" applyAlignment="1">
      <alignment horizontal="center" vertical="center"/>
    </xf>
    <xf numFmtId="0" fontId="97" fillId="42" borderId="59" xfId="0" applyFont="1" applyFill="1" applyBorder="1" applyAlignment="1">
      <alignment horizontal="center" vertical="center"/>
    </xf>
    <xf numFmtId="0" fontId="6" fillId="42" borderId="84" xfId="94" applyFont="1" applyFill="1" applyBorder="1" applyAlignment="1">
      <alignment horizontal="left" vertical="center" wrapText="1"/>
      <protection/>
    </xf>
    <xf numFmtId="0" fontId="6" fillId="42" borderId="80" xfId="94" applyFont="1" applyFill="1" applyBorder="1" applyAlignment="1">
      <alignment horizontal="left" vertical="center" wrapText="1"/>
      <protection/>
    </xf>
    <xf numFmtId="0" fontId="9" fillId="0" borderId="84" xfId="94" applyFont="1" applyFill="1" applyBorder="1" applyAlignment="1">
      <alignment horizontal="center" vertical="center" wrapText="1"/>
      <protection/>
    </xf>
    <xf numFmtId="0" fontId="6" fillId="42" borderId="85" xfId="94" applyFont="1" applyFill="1" applyBorder="1" applyAlignment="1">
      <alignment horizontal="left" vertical="center" wrapText="1"/>
      <protection/>
    </xf>
    <xf numFmtId="0" fontId="87" fillId="42" borderId="77" xfId="0" applyFont="1" applyFill="1" applyBorder="1" applyAlignment="1">
      <alignment horizontal="left" vertical="center"/>
    </xf>
    <xf numFmtId="0" fontId="87" fillId="42" borderId="13" xfId="0" applyFont="1" applyFill="1" applyBorder="1" applyAlignment="1">
      <alignment horizontal="left" vertical="center"/>
    </xf>
    <xf numFmtId="0" fontId="87" fillId="42" borderId="14" xfId="0" applyFont="1" applyFill="1" applyBorder="1" applyAlignment="1">
      <alignment horizontal="left" vertical="center"/>
    </xf>
    <xf numFmtId="0" fontId="87" fillId="42" borderId="0" xfId="0" applyFont="1" applyFill="1" applyBorder="1" applyAlignment="1">
      <alignment horizontal="left" vertical="center"/>
    </xf>
    <xf numFmtId="0" fontId="87" fillId="42" borderId="26" xfId="0" applyFont="1" applyFill="1" applyBorder="1" applyAlignment="1">
      <alignment horizontal="left" vertical="center"/>
    </xf>
    <xf numFmtId="0" fontId="87" fillId="42" borderId="15" xfId="0" applyFont="1" applyFill="1" applyBorder="1" applyAlignment="1">
      <alignment horizontal="left" vertical="center"/>
    </xf>
    <xf numFmtId="0" fontId="96" fillId="42" borderId="77" xfId="0" applyFont="1" applyFill="1" applyBorder="1" applyAlignment="1">
      <alignment horizontal="center" vertical="center"/>
    </xf>
    <xf numFmtId="0" fontId="96" fillId="42" borderId="35" xfId="0" applyFont="1" applyFill="1" applyBorder="1" applyAlignment="1">
      <alignment horizontal="center" vertical="center"/>
    </xf>
    <xf numFmtId="0" fontId="96" fillId="42" borderId="14" xfId="0" applyFont="1" applyFill="1" applyBorder="1" applyAlignment="1">
      <alignment horizontal="center" vertical="center"/>
    </xf>
    <xf numFmtId="0" fontId="96" fillId="42" borderId="36" xfId="0" applyFont="1" applyFill="1" applyBorder="1" applyAlignment="1">
      <alignment horizontal="center" vertical="center"/>
    </xf>
    <xf numFmtId="0" fontId="96" fillId="42" borderId="26" xfId="0" applyFont="1" applyFill="1" applyBorder="1" applyAlignment="1">
      <alignment horizontal="center" vertical="center"/>
    </xf>
    <xf numFmtId="0" fontId="96" fillId="42" borderId="37" xfId="0" applyFont="1" applyFill="1" applyBorder="1" applyAlignment="1">
      <alignment horizontal="center" vertical="center"/>
    </xf>
    <xf numFmtId="0" fontId="87" fillId="42" borderId="77" xfId="0" applyFont="1" applyFill="1" applyBorder="1" applyAlignment="1">
      <alignment horizontal="left" vertical="center" wrapText="1"/>
    </xf>
    <xf numFmtId="0" fontId="87" fillId="42" borderId="35" xfId="0" applyFont="1" applyFill="1" applyBorder="1" applyAlignment="1">
      <alignment horizontal="left" vertical="center" wrapText="1"/>
    </xf>
    <xf numFmtId="0" fontId="87" fillId="42" borderId="14" xfId="0" applyFont="1" applyFill="1" applyBorder="1" applyAlignment="1">
      <alignment horizontal="left" vertical="center" wrapText="1"/>
    </xf>
    <xf numFmtId="0" fontId="87" fillId="42" borderId="36" xfId="0" applyFont="1" applyFill="1" applyBorder="1" applyAlignment="1">
      <alignment horizontal="left" vertical="center" wrapText="1"/>
    </xf>
    <xf numFmtId="0" fontId="87" fillId="42" borderId="26" xfId="0" applyFont="1" applyFill="1" applyBorder="1" applyAlignment="1">
      <alignment horizontal="left" vertical="center" wrapText="1"/>
    </xf>
    <xf numFmtId="0" fontId="87" fillId="42" borderId="37" xfId="0" applyFont="1" applyFill="1" applyBorder="1" applyAlignment="1">
      <alignment horizontal="left" vertical="center" wrapText="1"/>
    </xf>
    <xf numFmtId="0" fontId="87" fillId="42" borderId="86" xfId="0" applyFont="1" applyFill="1" applyBorder="1" applyAlignment="1">
      <alignment horizontal="center" vertical="center" wrapText="1"/>
    </xf>
    <xf numFmtId="0" fontId="87" fillId="42" borderId="72" xfId="0" applyFont="1" applyFill="1" applyBorder="1" applyAlignment="1">
      <alignment horizontal="center" vertical="center" wrapText="1"/>
    </xf>
    <xf numFmtId="0" fontId="98" fillId="42" borderId="51" xfId="0" applyFont="1" applyFill="1" applyBorder="1" applyAlignment="1">
      <alignment horizontal="left" vertical="center" wrapText="1"/>
    </xf>
    <xf numFmtId="0" fontId="98" fillId="42" borderId="68" xfId="0" applyFont="1" applyFill="1" applyBorder="1" applyAlignment="1">
      <alignment horizontal="left" vertical="center" wrapText="1"/>
    </xf>
    <xf numFmtId="0" fontId="98" fillId="42" borderId="69" xfId="0" applyFont="1" applyFill="1" applyBorder="1" applyAlignment="1">
      <alignment horizontal="left" vertical="center" wrapText="1"/>
    </xf>
    <xf numFmtId="0" fontId="98" fillId="42" borderId="20" xfId="0" applyFont="1" applyFill="1" applyBorder="1" applyAlignment="1">
      <alignment horizontal="left" vertical="center" wrapText="1"/>
    </xf>
    <xf numFmtId="0" fontId="98" fillId="42" borderId="16" xfId="0" applyFont="1" applyFill="1" applyBorder="1" applyAlignment="1">
      <alignment horizontal="left" vertical="center" wrapText="1"/>
    </xf>
    <xf numFmtId="0" fontId="98" fillId="42" borderId="24" xfId="0" applyFont="1" applyFill="1" applyBorder="1" applyAlignment="1">
      <alignment horizontal="left" vertical="center" wrapText="1"/>
    </xf>
    <xf numFmtId="0" fontId="0" fillId="0" borderId="42"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77"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39" borderId="42" xfId="0" applyFill="1" applyBorder="1" applyAlignment="1">
      <alignment horizontal="center"/>
    </xf>
    <xf numFmtId="0" fontId="0" fillId="3" borderId="16" xfId="0" applyFill="1" applyBorder="1" applyAlignment="1">
      <alignment horizontal="center"/>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0] 2 2 2" xfId="62"/>
    <cellStyle name="Millares [0] 2 3" xfId="63"/>
    <cellStyle name="Millares [0] 2 3 2" xfId="64"/>
    <cellStyle name="Millares [0] 2 4" xfId="65"/>
    <cellStyle name="Millares 2" xfId="66"/>
    <cellStyle name="Currency" xfId="67"/>
    <cellStyle name="Currency [0]" xfId="68"/>
    <cellStyle name="Moneda [0] 2" xfId="69"/>
    <cellStyle name="Moneda [0] 3" xfId="70"/>
    <cellStyle name="Moneda 10" xfId="71"/>
    <cellStyle name="Moneda 11" xfId="72"/>
    <cellStyle name="Moneda 12" xfId="73"/>
    <cellStyle name="Moneda 13" xfId="74"/>
    <cellStyle name="Moneda 130" xfId="75"/>
    <cellStyle name="Moneda 14" xfId="76"/>
    <cellStyle name="Moneda 15" xfId="77"/>
    <cellStyle name="Moneda 16" xfId="78"/>
    <cellStyle name="Moneda 17" xfId="79"/>
    <cellStyle name="Moneda 2" xfId="80"/>
    <cellStyle name="Moneda 2 2" xfId="81"/>
    <cellStyle name="Moneda 23" xfId="82"/>
    <cellStyle name="Moneda 3" xfId="83"/>
    <cellStyle name="Moneda 3 2" xfId="84"/>
    <cellStyle name="Moneda 3 3" xfId="85"/>
    <cellStyle name="Moneda 4" xfId="86"/>
    <cellStyle name="Moneda 5" xfId="87"/>
    <cellStyle name="Moneda 6" xfId="88"/>
    <cellStyle name="Moneda 7" xfId="89"/>
    <cellStyle name="Moneda 8" xfId="90"/>
    <cellStyle name="Moneda 9" xfId="91"/>
    <cellStyle name="Neutral" xfId="92"/>
    <cellStyle name="Neutral 2" xfId="93"/>
    <cellStyle name="Normal 2" xfId="94"/>
    <cellStyle name="Normal 2 2" xfId="95"/>
    <cellStyle name="Normal 2 3" xfId="96"/>
    <cellStyle name="Normal 3" xfId="97"/>
    <cellStyle name="Normal 3 2" xfId="98"/>
    <cellStyle name="Normal 6 2" xfId="99"/>
    <cellStyle name="Notas" xfId="100"/>
    <cellStyle name="Percent" xfId="101"/>
    <cellStyle name="Porcentaje 2" xfId="102"/>
    <cellStyle name="Porcentual 2" xfId="103"/>
    <cellStyle name="Salida" xfId="104"/>
    <cellStyle name="Texto de advertencia" xfId="105"/>
    <cellStyle name="Texto de inicio" xfId="106"/>
    <cellStyle name="Texto de la columna A" xfId="107"/>
    <cellStyle name="Texto explicativo" xfId="108"/>
    <cellStyle name="Título" xfId="109"/>
    <cellStyle name="Título 2" xfId="110"/>
    <cellStyle name="Título 3" xfId="111"/>
    <cellStyle name="Título 4" xfId="112"/>
    <cellStyle name="Total"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66675</xdr:rowOff>
    </xdr:from>
    <xdr:to>
      <xdr:col>0</xdr:col>
      <xdr:colOff>1752600</xdr:colOff>
      <xdr:row>3</xdr:row>
      <xdr:rowOff>114300</xdr:rowOff>
    </xdr:to>
    <xdr:pic>
      <xdr:nvPicPr>
        <xdr:cNvPr id="1" name="Picture 47"/>
        <xdr:cNvPicPr preferRelativeResize="1">
          <a:picLocks noChangeAspect="1"/>
        </xdr:cNvPicPr>
      </xdr:nvPicPr>
      <xdr:blipFill>
        <a:blip r:embed="rId1"/>
        <a:stretch>
          <a:fillRect/>
        </a:stretch>
      </xdr:blipFill>
      <xdr:spPr>
        <a:xfrm>
          <a:off x="342900" y="66675"/>
          <a:ext cx="1409700" cy="1152525"/>
        </a:xfrm>
        <a:prstGeom prst="rect">
          <a:avLst/>
        </a:prstGeom>
        <a:noFill/>
        <a:ln w="9525" cmpd="sng">
          <a:noFill/>
        </a:ln>
      </xdr:spPr>
    </xdr:pic>
    <xdr:clientData/>
  </xdr:twoCellAnchor>
</xdr:wsDr>
</file>

<file path=xl/tables/table1.xml><?xml version="1.0" encoding="utf-8"?>
<table xmlns="http://schemas.openxmlformats.org/spreadsheetml/2006/main" id="2" name="Tabla2" displayName="Tabla2" ref="A1:D20" comment="" totalsRowShown="0">
  <autoFilter ref="A1:D20"/>
  <tableColumns count="4">
    <tableColumn id="1" name="Etiquetas de fila"/>
    <tableColumn id="2" name="Suma de Seguimiento presupuestal (comprometido vs.programado)"/>
    <tableColumn id="3" name="Suma de VALOR NETO"/>
    <tableColumn id="4" name="Suma de GIROS ACUMULADO ME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N42"/>
  <sheetViews>
    <sheetView tabSelected="1" zoomScale="70" zoomScaleNormal="70" workbookViewId="0" topLeftCell="A28">
      <selection activeCell="Q30" sqref="Q30:T30"/>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7" width="11.421875" style="0" customWidth="1"/>
    <col min="18" max="18" width="7.421875" style="0" customWidth="1"/>
    <col min="19" max="19" width="16.421875" style="0" customWidth="1"/>
    <col min="20" max="20" width="4.421875" style="0" customWidth="1"/>
    <col min="21" max="21" width="13.00390625" style="0" customWidth="1"/>
    <col min="22" max="22" width="5.421875" style="0" customWidth="1"/>
    <col min="23" max="23" width="4.28125" style="0" hidden="1" customWidth="1"/>
    <col min="24" max="24" width="10.421875" style="0" customWidth="1"/>
    <col min="25" max="25" width="11.8515625" style="0" customWidth="1"/>
    <col min="26" max="27" width="12.140625" style="0" customWidth="1"/>
    <col min="28" max="28" width="2.00390625" style="0" customWidth="1"/>
    <col min="29" max="29" width="2.140625" style="19"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414" t="s">
        <v>23</v>
      </c>
      <c r="AA1" s="415"/>
      <c r="AB1" s="41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420" t="s">
        <v>170</v>
      </c>
      <c r="AA2" s="421"/>
      <c r="AB2" s="422"/>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420" t="s">
        <v>171</v>
      </c>
      <c r="AA3" s="421"/>
      <c r="AB3" s="422"/>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172</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t="s">
        <v>125</v>
      </c>
      <c r="D7" s="230"/>
      <c r="E7" s="230"/>
      <c r="F7" s="230"/>
      <c r="G7" s="230"/>
      <c r="H7" s="230"/>
      <c r="I7" s="230"/>
      <c r="J7" s="230"/>
      <c r="K7" s="433"/>
      <c r="L7" s="110"/>
      <c r="M7" s="97"/>
      <c r="N7" s="97"/>
      <c r="O7" s="97"/>
      <c r="P7" s="97"/>
      <c r="Q7" s="98"/>
      <c r="R7" s="377" t="s">
        <v>86</v>
      </c>
      <c r="S7" s="378"/>
      <c r="T7" s="379"/>
      <c r="U7" s="386">
        <v>44564</v>
      </c>
      <c r="V7" s="387"/>
      <c r="W7" s="377" t="s">
        <v>82</v>
      </c>
      <c r="X7" s="379"/>
      <c r="Y7" s="392" t="s">
        <v>85</v>
      </c>
      <c r="Z7" s="393"/>
      <c r="AA7" s="394"/>
      <c r="AB7" s="395"/>
    </row>
    <row r="8" spans="1:28" ht="15" customHeight="1">
      <c r="A8" s="404"/>
      <c r="B8" s="405"/>
      <c r="C8" s="434"/>
      <c r="D8" s="232"/>
      <c r="E8" s="232"/>
      <c r="F8" s="232"/>
      <c r="G8" s="232"/>
      <c r="H8" s="232"/>
      <c r="I8" s="232"/>
      <c r="J8" s="232"/>
      <c r="K8" s="435"/>
      <c r="L8" s="110"/>
      <c r="M8" s="97"/>
      <c r="N8" s="97"/>
      <c r="O8" s="97"/>
      <c r="P8" s="97"/>
      <c r="Q8" s="98"/>
      <c r="R8" s="380"/>
      <c r="S8" s="381"/>
      <c r="T8" s="382"/>
      <c r="U8" s="388"/>
      <c r="V8" s="389"/>
      <c r="W8" s="380"/>
      <c r="X8" s="382"/>
      <c r="Y8" s="396" t="s">
        <v>83</v>
      </c>
      <c r="Z8" s="397"/>
      <c r="AA8" s="398"/>
      <c r="AB8" s="399"/>
    </row>
    <row r="9" spans="1:28" ht="15" customHeight="1" thickBot="1">
      <c r="A9" s="406"/>
      <c r="B9" s="407"/>
      <c r="C9" s="436"/>
      <c r="D9" s="234"/>
      <c r="E9" s="234"/>
      <c r="F9" s="234"/>
      <c r="G9" s="234"/>
      <c r="H9" s="234"/>
      <c r="I9" s="234"/>
      <c r="J9" s="234"/>
      <c r="K9" s="437"/>
      <c r="L9" s="110"/>
      <c r="M9" s="97"/>
      <c r="N9" s="97"/>
      <c r="O9" s="97"/>
      <c r="P9" s="97"/>
      <c r="Q9" s="98"/>
      <c r="R9" s="383"/>
      <c r="S9" s="384"/>
      <c r="T9" s="385"/>
      <c r="U9" s="390"/>
      <c r="V9" s="391"/>
      <c r="W9" s="383"/>
      <c r="X9" s="385"/>
      <c r="Y9" s="400" t="s">
        <v>84</v>
      </c>
      <c r="Z9" s="401"/>
      <c r="AA9" s="402" t="s">
        <v>103</v>
      </c>
      <c r="AB9" s="403"/>
    </row>
    <row r="10" spans="1:28" ht="9" customHeight="1" thickBot="1">
      <c r="A10" s="99"/>
      <c r="B10" s="111"/>
      <c r="C10" s="14"/>
      <c r="D10" s="14"/>
      <c r="E10" s="14"/>
      <c r="F10" s="14"/>
      <c r="G10" s="14"/>
      <c r="H10" s="14"/>
      <c r="I10" s="14"/>
      <c r="J10" s="14"/>
      <c r="K10" s="14"/>
      <c r="L10" s="14"/>
      <c r="M10" s="126"/>
      <c r="N10" s="126"/>
      <c r="O10" s="126"/>
      <c r="P10" s="126"/>
      <c r="Q10" s="126"/>
      <c r="R10" s="123"/>
      <c r="S10" s="123"/>
      <c r="T10" s="123"/>
      <c r="U10" s="123"/>
      <c r="V10" s="123"/>
      <c r="W10" s="120"/>
      <c r="X10" s="120"/>
      <c r="Y10" s="120"/>
      <c r="Z10" s="120"/>
      <c r="AA10" s="120"/>
      <c r="AB10" s="121"/>
    </row>
    <row r="11" spans="1:28" ht="39" customHeight="1" thickBot="1">
      <c r="A11" s="364" t="s">
        <v>94</v>
      </c>
      <c r="B11" s="365"/>
      <c r="C11" s="366" t="s">
        <v>126</v>
      </c>
      <c r="D11" s="367"/>
      <c r="E11" s="367"/>
      <c r="F11" s="367"/>
      <c r="G11" s="367"/>
      <c r="H11" s="367"/>
      <c r="I11" s="367"/>
      <c r="J11" s="367"/>
      <c r="K11" s="368"/>
      <c r="L11" s="68"/>
      <c r="M11" s="369" t="s">
        <v>88</v>
      </c>
      <c r="N11" s="370"/>
      <c r="O11" s="370"/>
      <c r="P11" s="370"/>
      <c r="Q11" s="371"/>
      <c r="R11" s="372" t="s">
        <v>127</v>
      </c>
      <c r="S11" s="373"/>
      <c r="T11" s="373"/>
      <c r="U11" s="373"/>
      <c r="V11" s="374"/>
      <c r="W11" s="369" t="s">
        <v>87</v>
      </c>
      <c r="X11" s="371"/>
      <c r="Y11" s="366" t="s">
        <v>129</v>
      </c>
      <c r="Z11" s="375"/>
      <c r="AA11" s="375"/>
      <c r="AB11" s="376"/>
    </row>
    <row r="12" spans="1:28" ht="9" customHeight="1" thickBot="1">
      <c r="A12" s="75"/>
      <c r="B12" s="12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355" t="s">
        <v>96</v>
      </c>
      <c r="B13" s="356"/>
      <c r="C13" s="357" t="s">
        <v>128</v>
      </c>
      <c r="D13" s="358"/>
      <c r="E13" s="358"/>
      <c r="F13" s="358"/>
      <c r="G13" s="358"/>
      <c r="H13" s="358"/>
      <c r="I13" s="358"/>
      <c r="J13" s="358"/>
      <c r="K13" s="358"/>
      <c r="L13" s="358"/>
      <c r="M13" s="358"/>
      <c r="N13" s="358"/>
      <c r="O13" s="358"/>
      <c r="P13" s="358"/>
      <c r="Q13" s="359"/>
      <c r="R13" s="8"/>
      <c r="S13" s="360" t="s">
        <v>19</v>
      </c>
      <c r="T13" s="360"/>
      <c r="U13" s="136">
        <v>20</v>
      </c>
      <c r="V13" s="361" t="s">
        <v>20</v>
      </c>
      <c r="W13" s="360"/>
      <c r="X13" s="360"/>
      <c r="Y13" s="360"/>
      <c r="Z13" s="8"/>
      <c r="AA13" s="362">
        <v>0.2</v>
      </c>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25" t="s">
        <v>69</v>
      </c>
      <c r="D15" s="327" t="s">
        <v>24</v>
      </c>
      <c r="E15" s="328"/>
      <c r="F15" s="327" t="s">
        <v>25</v>
      </c>
      <c r="G15" s="328"/>
      <c r="H15" s="327" t="s">
        <v>26</v>
      </c>
      <c r="I15" s="329"/>
      <c r="J15" s="124"/>
      <c r="K15" s="67"/>
      <c r="L15" s="124"/>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c r="G16" s="348"/>
      <c r="H16" s="347" t="s">
        <v>182</v>
      </c>
      <c r="I16" s="349"/>
      <c r="J16" s="124"/>
      <c r="K16" s="124"/>
      <c r="L16" s="124"/>
      <c r="M16" s="4"/>
      <c r="N16" s="4"/>
      <c r="O16" s="4"/>
      <c r="P16" s="4"/>
      <c r="Q16" s="350" t="s">
        <v>3</v>
      </c>
      <c r="R16" s="351"/>
      <c r="S16" s="351"/>
      <c r="T16" s="351"/>
      <c r="U16" s="351"/>
      <c r="V16" s="317"/>
      <c r="W16" s="316" t="s">
        <v>4</v>
      </c>
      <c r="X16" s="351"/>
      <c r="Y16" s="351"/>
      <c r="Z16" s="351"/>
      <c r="AA16" s="351"/>
      <c r="AB16" s="352"/>
    </row>
    <row r="17" spans="1:30" ht="27" customHeight="1">
      <c r="A17" s="3"/>
      <c r="B17" s="4"/>
      <c r="C17" s="4"/>
      <c r="D17" s="13"/>
      <c r="E17" s="13"/>
      <c r="F17" s="13"/>
      <c r="G17" s="13"/>
      <c r="H17" s="13"/>
      <c r="I17" s="13"/>
      <c r="J17" s="13"/>
      <c r="K17" s="13"/>
      <c r="L17" s="13"/>
      <c r="M17" s="4"/>
      <c r="N17" s="4"/>
      <c r="O17" s="4"/>
      <c r="P17" s="4"/>
      <c r="Q17" s="342" t="s">
        <v>5</v>
      </c>
      <c r="R17" s="343"/>
      <c r="S17" s="344"/>
      <c r="T17" s="345" t="s">
        <v>6</v>
      </c>
      <c r="U17" s="343"/>
      <c r="V17" s="344"/>
      <c r="W17" s="345" t="s">
        <v>5</v>
      </c>
      <c r="X17" s="343"/>
      <c r="Y17" s="344"/>
      <c r="Z17" s="345" t="s">
        <v>6</v>
      </c>
      <c r="AA17" s="343"/>
      <c r="AB17" s="346"/>
      <c r="AC17" s="18"/>
      <c r="AD17" s="18"/>
    </row>
    <row r="18" spans="1:29" ht="18" customHeight="1" thickBot="1">
      <c r="A18" s="7"/>
      <c r="B18" s="8"/>
      <c r="C18" s="13"/>
      <c r="D18" s="13"/>
      <c r="E18" s="13"/>
      <c r="F18" s="13"/>
      <c r="G18" s="176"/>
      <c r="H18" s="176"/>
      <c r="I18" s="176"/>
      <c r="J18" s="176"/>
      <c r="K18" s="176"/>
      <c r="L18" s="176"/>
      <c r="M18" s="13"/>
      <c r="N18" s="13"/>
      <c r="O18" s="13"/>
      <c r="P18" s="13"/>
      <c r="Q18" s="341">
        <v>0</v>
      </c>
      <c r="R18" s="338"/>
      <c r="S18" s="339"/>
      <c r="T18" s="337">
        <v>0</v>
      </c>
      <c r="U18" s="338"/>
      <c r="V18" s="339"/>
      <c r="W18" s="337">
        <v>311059974</v>
      </c>
      <c r="X18" s="338"/>
      <c r="Y18" s="339"/>
      <c r="Z18" s="337">
        <v>311059974</v>
      </c>
      <c r="AA18" s="338"/>
      <c r="AB18" s="340"/>
      <c r="AC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row>
    <row r="21" spans="1:28" ht="15" customHeight="1">
      <c r="A21" s="312" t="s">
        <v>7</v>
      </c>
      <c r="B21" s="314" t="s">
        <v>8</v>
      </c>
      <c r="C21" s="315"/>
      <c r="D21" s="318" t="s">
        <v>9</v>
      </c>
      <c r="E21" s="319"/>
      <c r="F21" s="319"/>
      <c r="G21" s="319"/>
      <c r="H21" s="319"/>
      <c r="I21" s="319"/>
      <c r="J21" s="319"/>
      <c r="K21" s="319"/>
      <c r="L21" s="319"/>
      <c r="M21" s="319"/>
      <c r="N21" s="319"/>
      <c r="O21" s="320"/>
      <c r="P21" s="321" t="s">
        <v>10</v>
      </c>
      <c r="Q21" s="321" t="s">
        <v>101</v>
      </c>
      <c r="R21" s="321"/>
      <c r="S21" s="321"/>
      <c r="T21" s="321"/>
      <c r="U21" s="321"/>
      <c r="V21" s="321"/>
      <c r="W21" s="321"/>
      <c r="X21" s="321"/>
      <c r="Y21" s="321"/>
      <c r="Z21" s="321"/>
      <c r="AA21" s="321"/>
      <c r="AB21" s="322"/>
    </row>
    <row r="22" spans="1:28" ht="27" customHeight="1">
      <c r="A22" s="313"/>
      <c r="B22" s="316"/>
      <c r="C22" s="317"/>
      <c r="D22" s="318" t="s">
        <v>69</v>
      </c>
      <c r="E22" s="319"/>
      <c r="F22" s="320"/>
      <c r="G22" s="318" t="s">
        <v>24</v>
      </c>
      <c r="H22" s="319"/>
      <c r="I22" s="320"/>
      <c r="J22" s="318" t="s">
        <v>25</v>
      </c>
      <c r="K22" s="319"/>
      <c r="L22" s="320"/>
      <c r="M22" s="318" t="s">
        <v>26</v>
      </c>
      <c r="N22" s="319"/>
      <c r="O22" s="320"/>
      <c r="P22" s="320"/>
      <c r="Q22" s="321"/>
      <c r="R22" s="321"/>
      <c r="S22" s="321"/>
      <c r="T22" s="321"/>
      <c r="U22" s="321"/>
      <c r="V22" s="321"/>
      <c r="W22" s="321"/>
      <c r="X22" s="321"/>
      <c r="Y22" s="321"/>
      <c r="Z22" s="321"/>
      <c r="AA22" s="321"/>
      <c r="AB22" s="322"/>
    </row>
    <row r="23" spans="1:28" ht="15" customHeight="1">
      <c r="A23" s="300" t="str">
        <f>C13</f>
        <v>Ofrecer en las 20 localidades, el servicio de asistencia técnica a instancias de participación y/o de coordinación para la promoción de la participación paritaria.</v>
      </c>
      <c r="B23" s="302" t="s">
        <v>105</v>
      </c>
      <c r="C23" s="303"/>
      <c r="D23" s="306"/>
      <c r="E23" s="307"/>
      <c r="F23" s="308"/>
      <c r="G23" s="306"/>
      <c r="H23" s="307"/>
      <c r="I23" s="308"/>
      <c r="J23" s="306"/>
      <c r="K23" s="307"/>
      <c r="L23" s="308"/>
      <c r="M23" s="306"/>
      <c r="N23" s="307"/>
      <c r="O23" s="308"/>
      <c r="P23" s="268">
        <v>0</v>
      </c>
      <c r="Q23" s="246" t="s">
        <v>198</v>
      </c>
      <c r="R23" s="246"/>
      <c r="S23" s="246"/>
      <c r="T23" s="246"/>
      <c r="U23" s="246"/>
      <c r="V23" s="246"/>
      <c r="W23" s="246"/>
      <c r="X23" s="246"/>
      <c r="Y23" s="246"/>
      <c r="Z23" s="246"/>
      <c r="AA23" s="246"/>
      <c r="AB23" s="247"/>
    </row>
    <row r="24" spans="1:28" ht="15">
      <c r="A24" s="300"/>
      <c r="B24" s="304"/>
      <c r="C24" s="305"/>
      <c r="D24" s="309"/>
      <c r="E24" s="310"/>
      <c r="F24" s="311"/>
      <c r="G24" s="309"/>
      <c r="H24" s="310"/>
      <c r="I24" s="311"/>
      <c r="J24" s="309"/>
      <c r="K24" s="310"/>
      <c r="L24" s="311"/>
      <c r="M24" s="309"/>
      <c r="N24" s="310"/>
      <c r="O24" s="311"/>
      <c r="P24" s="269"/>
      <c r="Q24" s="246"/>
      <c r="R24" s="246"/>
      <c r="S24" s="246"/>
      <c r="T24" s="246"/>
      <c r="U24" s="246"/>
      <c r="V24" s="246"/>
      <c r="W24" s="246"/>
      <c r="X24" s="246"/>
      <c r="Y24" s="246"/>
      <c r="Z24" s="246"/>
      <c r="AA24" s="246"/>
      <c r="AB24" s="247"/>
    </row>
    <row r="25" spans="1:28" ht="15">
      <c r="A25" s="300"/>
      <c r="B25" s="304"/>
      <c r="C25" s="305"/>
      <c r="D25" s="309"/>
      <c r="E25" s="310"/>
      <c r="F25" s="311"/>
      <c r="G25" s="309"/>
      <c r="H25" s="310"/>
      <c r="I25" s="311"/>
      <c r="J25" s="309"/>
      <c r="K25" s="310"/>
      <c r="L25" s="311"/>
      <c r="M25" s="309"/>
      <c r="N25" s="310"/>
      <c r="O25" s="311"/>
      <c r="P25" s="269"/>
      <c r="Q25" s="246"/>
      <c r="R25" s="246"/>
      <c r="S25" s="246"/>
      <c r="T25" s="246"/>
      <c r="U25" s="246"/>
      <c r="V25" s="246"/>
      <c r="W25" s="246"/>
      <c r="X25" s="246"/>
      <c r="Y25" s="246"/>
      <c r="Z25" s="246"/>
      <c r="AA25" s="246"/>
      <c r="AB25" s="247"/>
    </row>
    <row r="26" spans="1:28" ht="7.5" customHeight="1" thickBot="1">
      <c r="A26" s="301"/>
      <c r="B26" s="304"/>
      <c r="C26" s="305"/>
      <c r="D26" s="309"/>
      <c r="E26" s="310"/>
      <c r="F26" s="311"/>
      <c r="G26" s="309"/>
      <c r="H26" s="310"/>
      <c r="I26" s="311"/>
      <c r="J26" s="309"/>
      <c r="K26" s="310"/>
      <c r="L26" s="311"/>
      <c r="M26" s="309"/>
      <c r="N26" s="310"/>
      <c r="O26" s="311"/>
      <c r="P26" s="269"/>
      <c r="Q26" s="248"/>
      <c r="R26" s="248"/>
      <c r="S26" s="248"/>
      <c r="T26" s="248"/>
      <c r="U26" s="248"/>
      <c r="V26" s="248"/>
      <c r="W26" s="248"/>
      <c r="X26" s="248"/>
      <c r="Y26" s="248"/>
      <c r="Z26" s="248"/>
      <c r="AA26" s="248"/>
      <c r="AB26" s="249"/>
    </row>
    <row r="27" spans="1:28" ht="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21" customHeight="1">
      <c r="A29" s="298"/>
      <c r="B29" s="262"/>
      <c r="C29" s="299"/>
      <c r="D29" s="175" t="s">
        <v>47</v>
      </c>
      <c r="E29" s="175" t="s">
        <v>48</v>
      </c>
      <c r="F29" s="175" t="s">
        <v>49</v>
      </c>
      <c r="G29" s="175" t="s">
        <v>50</v>
      </c>
      <c r="H29" s="175" t="s">
        <v>51</v>
      </c>
      <c r="I29" s="175" t="s">
        <v>52</v>
      </c>
      <c r="J29" s="175" t="s">
        <v>53</v>
      </c>
      <c r="K29" s="175" t="s">
        <v>54</v>
      </c>
      <c r="L29" s="175" t="s">
        <v>55</v>
      </c>
      <c r="M29" s="175" t="s">
        <v>56</v>
      </c>
      <c r="N29" s="175" t="s">
        <v>57</v>
      </c>
      <c r="O29" s="175" t="s">
        <v>58</v>
      </c>
      <c r="P29" s="175"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340.5" customHeight="1" thickBot="1">
      <c r="A30" s="88" t="str">
        <f>C13</f>
        <v>Ofrecer en las 20 localidades, el servicio de asistencia técnica a instancias de participación y/o de coordinación para la promoción de la participación paritaria.</v>
      </c>
      <c r="B30" s="89">
        <f>AA13</f>
        <v>0.2</v>
      </c>
      <c r="C30" s="127">
        <v>20</v>
      </c>
      <c r="D30" s="162">
        <f>D36</f>
        <v>0</v>
      </c>
      <c r="E30" s="162">
        <f>E36</f>
        <v>7</v>
      </c>
      <c r="F30" s="162">
        <f>F36</f>
        <v>0</v>
      </c>
      <c r="G30" s="162">
        <v>0</v>
      </c>
      <c r="H30" s="162">
        <v>20</v>
      </c>
      <c r="I30" s="162">
        <v>20</v>
      </c>
      <c r="J30" s="162">
        <v>15</v>
      </c>
      <c r="K30" s="162">
        <v>13</v>
      </c>
      <c r="L30" s="162">
        <v>20</v>
      </c>
      <c r="M30" s="208">
        <v>15</v>
      </c>
      <c r="N30" s="208">
        <v>20</v>
      </c>
      <c r="O30" s="208">
        <v>6</v>
      </c>
      <c r="P30" s="209">
        <v>20</v>
      </c>
      <c r="Q30" s="286" t="s">
        <v>234</v>
      </c>
      <c r="R30" s="287"/>
      <c r="S30" s="287"/>
      <c r="T30" s="288"/>
      <c r="U30" s="289"/>
      <c r="V30" s="290"/>
      <c r="W30" s="290"/>
      <c r="X30" s="291"/>
      <c r="Y30" s="292" t="s">
        <v>220</v>
      </c>
      <c r="Z30" s="293"/>
      <c r="AA30" s="293"/>
      <c r="AB30" s="294"/>
      <c r="AC30" s="87"/>
      <c r="AE30" s="94"/>
      <c r="AF30" s="94"/>
      <c r="AG30" s="94"/>
      <c r="AH30" s="94"/>
      <c r="AI30" s="94"/>
      <c r="AJ30" s="94"/>
      <c r="AK30" s="94"/>
      <c r="AL30" s="94"/>
      <c r="AM30" s="94"/>
      <c r="AN30" s="93"/>
    </row>
    <row r="31" spans="1:40" ht="18.75">
      <c r="A31" s="295"/>
      <c r="B31" s="296"/>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97"/>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25.5" customHeight="1">
      <c r="A33" s="298"/>
      <c r="B33" s="261"/>
      <c r="C33" s="175" t="s">
        <v>15</v>
      </c>
      <c r="D33" s="175" t="s">
        <v>44</v>
      </c>
      <c r="E33" s="175" t="s">
        <v>45</v>
      </c>
      <c r="F33" s="175" t="s">
        <v>46</v>
      </c>
      <c r="G33" s="175" t="s">
        <v>59</v>
      </c>
      <c r="H33" s="175" t="s">
        <v>60</v>
      </c>
      <c r="I33" s="175" t="s">
        <v>61</v>
      </c>
      <c r="J33" s="175" t="s">
        <v>62</v>
      </c>
      <c r="K33" s="175" t="s">
        <v>63</v>
      </c>
      <c r="L33" s="175" t="s">
        <v>64</v>
      </c>
      <c r="M33" s="175" t="s">
        <v>65</v>
      </c>
      <c r="N33" s="175" t="s">
        <v>66</v>
      </c>
      <c r="O33" s="175" t="s">
        <v>67</v>
      </c>
      <c r="P33" s="175"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t="s">
        <v>159</v>
      </c>
      <c r="B34" s="252">
        <v>20</v>
      </c>
      <c r="C34" s="76" t="s">
        <v>11</v>
      </c>
      <c r="D34" s="77">
        <v>0.07</v>
      </c>
      <c r="E34" s="77">
        <v>0.08</v>
      </c>
      <c r="F34" s="77">
        <v>0.08</v>
      </c>
      <c r="G34" s="77">
        <v>0.08</v>
      </c>
      <c r="H34" s="77">
        <v>0.08</v>
      </c>
      <c r="I34" s="77">
        <v>0.08</v>
      </c>
      <c r="J34" s="77">
        <v>0.09</v>
      </c>
      <c r="K34" s="77">
        <v>0.09</v>
      </c>
      <c r="L34" s="77">
        <v>0.09</v>
      </c>
      <c r="M34" s="77">
        <v>0.09</v>
      </c>
      <c r="N34" s="77">
        <v>0.09</v>
      </c>
      <c r="O34" s="77">
        <v>0.08</v>
      </c>
      <c r="P34" s="78">
        <f>SUM(D34:O34)</f>
        <v>0.9999999999999999</v>
      </c>
      <c r="Q34" s="254" t="s">
        <v>221</v>
      </c>
      <c r="R34" s="255"/>
      <c r="S34" s="255"/>
      <c r="T34" s="255"/>
      <c r="U34" s="255"/>
      <c r="V34" s="255"/>
      <c r="W34" s="255"/>
      <c r="X34" s="255"/>
      <c r="Y34" s="255"/>
      <c r="Z34" s="255"/>
      <c r="AA34" s="255"/>
      <c r="AB34" s="256"/>
      <c r="AC34" s="66"/>
      <c r="AE34" s="96"/>
      <c r="AF34" s="96"/>
      <c r="AG34" s="96"/>
      <c r="AH34" s="96"/>
      <c r="AI34" s="96"/>
      <c r="AJ34" s="96"/>
      <c r="AK34" s="96"/>
      <c r="AL34" s="96"/>
      <c r="AM34" s="96"/>
      <c r="AN34" s="93"/>
    </row>
    <row r="35" spans="1:40" ht="28.5" customHeight="1">
      <c r="A35" s="251"/>
      <c r="B35" s="253"/>
      <c r="C35" s="71" t="s">
        <v>12</v>
      </c>
      <c r="D35" s="15">
        <v>0</v>
      </c>
      <c r="E35" s="15">
        <v>0.08</v>
      </c>
      <c r="F35" s="15">
        <v>0.08</v>
      </c>
      <c r="G35" s="15">
        <v>0.06</v>
      </c>
      <c r="H35" s="15">
        <v>0.1</v>
      </c>
      <c r="I35" s="15">
        <v>0.1</v>
      </c>
      <c r="J35" s="191">
        <v>0.1</v>
      </c>
      <c r="K35" s="198">
        <v>0.09</v>
      </c>
      <c r="L35" s="198">
        <v>0.09</v>
      </c>
      <c r="M35" s="191">
        <v>0.1</v>
      </c>
      <c r="N35" s="191">
        <v>0.15</v>
      </c>
      <c r="O35" s="221">
        <v>0.05</v>
      </c>
      <c r="P35" s="15">
        <f>SUM(D35:O35)</f>
        <v>1</v>
      </c>
      <c r="Q35" s="257"/>
      <c r="R35" s="258"/>
      <c r="S35" s="258"/>
      <c r="T35" s="258"/>
      <c r="U35" s="258"/>
      <c r="V35" s="258"/>
      <c r="W35" s="258"/>
      <c r="X35" s="258"/>
      <c r="Y35" s="258"/>
      <c r="Z35" s="258"/>
      <c r="AA35" s="258"/>
      <c r="AB35" s="259"/>
      <c r="AC35" s="66"/>
      <c r="AE35" s="93"/>
      <c r="AF35" s="93"/>
      <c r="AG35" s="93"/>
      <c r="AH35" s="93"/>
      <c r="AI35" s="93"/>
      <c r="AJ35" s="93"/>
      <c r="AK35" s="93"/>
      <c r="AL35" s="93"/>
      <c r="AM35" s="93"/>
      <c r="AN35" s="93"/>
    </row>
    <row r="36" spans="1:40" ht="28.5" customHeight="1">
      <c r="A36" s="266" t="s">
        <v>158</v>
      </c>
      <c r="B36" s="267"/>
      <c r="C36" s="71"/>
      <c r="D36" s="73">
        <v>0</v>
      </c>
      <c r="E36" s="173">
        <v>7</v>
      </c>
      <c r="F36" s="83">
        <v>0</v>
      </c>
      <c r="G36" s="83">
        <v>0</v>
      </c>
      <c r="H36" s="73">
        <v>20</v>
      </c>
      <c r="I36" s="73">
        <v>20</v>
      </c>
      <c r="J36" s="73">
        <v>15</v>
      </c>
      <c r="K36" s="199">
        <v>13</v>
      </c>
      <c r="L36" s="199">
        <v>20</v>
      </c>
      <c r="M36" s="199">
        <v>15</v>
      </c>
      <c r="N36" s="199">
        <v>20</v>
      </c>
      <c r="O36" s="220">
        <v>6</v>
      </c>
      <c r="P36" s="193">
        <v>20</v>
      </c>
      <c r="Q36" s="257"/>
      <c r="R36" s="258"/>
      <c r="S36" s="258"/>
      <c r="T36" s="258"/>
      <c r="U36" s="258"/>
      <c r="V36" s="258"/>
      <c r="W36" s="258"/>
      <c r="X36" s="258"/>
      <c r="Y36" s="258"/>
      <c r="Z36" s="258"/>
      <c r="AA36" s="258"/>
      <c r="AB36" s="259"/>
      <c r="AC36" s="66"/>
      <c r="AE36" s="93"/>
      <c r="AF36" s="93"/>
      <c r="AG36" s="93"/>
      <c r="AH36" s="93"/>
      <c r="AI36" s="93"/>
      <c r="AJ36" s="93"/>
      <c r="AK36" s="93"/>
      <c r="AL36" s="93"/>
      <c r="AM36" s="93"/>
      <c r="AN36" s="93"/>
    </row>
    <row r="37" spans="1:40" ht="138" customHeight="1" thickBot="1">
      <c r="A37" s="266" t="s">
        <v>185</v>
      </c>
      <c r="B37" s="267"/>
      <c r="C37" s="71"/>
      <c r="D37" s="73">
        <v>0</v>
      </c>
      <c r="E37" s="83">
        <v>0</v>
      </c>
      <c r="F37" s="83">
        <v>0</v>
      </c>
      <c r="G37" s="83">
        <v>0</v>
      </c>
      <c r="H37" s="83">
        <v>0</v>
      </c>
      <c r="I37" s="73">
        <v>1</v>
      </c>
      <c r="J37" s="83">
        <v>0</v>
      </c>
      <c r="K37" s="83">
        <v>0</v>
      </c>
      <c r="L37" s="73">
        <v>1</v>
      </c>
      <c r="M37" s="200">
        <v>0</v>
      </c>
      <c r="N37" s="200">
        <v>0</v>
      </c>
      <c r="O37" s="199">
        <v>1</v>
      </c>
      <c r="P37" s="192">
        <v>1</v>
      </c>
      <c r="Q37" s="257"/>
      <c r="R37" s="258"/>
      <c r="S37" s="258"/>
      <c r="T37" s="258"/>
      <c r="U37" s="258"/>
      <c r="V37" s="258"/>
      <c r="W37" s="258"/>
      <c r="X37" s="258"/>
      <c r="Y37" s="258"/>
      <c r="Z37" s="258"/>
      <c r="AA37" s="258"/>
      <c r="AB37" s="259"/>
      <c r="AC37" s="66"/>
      <c r="AE37" s="93"/>
      <c r="AF37" s="93"/>
      <c r="AG37" s="93"/>
      <c r="AH37" s="93"/>
      <c r="AI37" s="93"/>
      <c r="AJ37" s="93"/>
      <c r="AK37" s="93"/>
      <c r="AL37" s="93"/>
      <c r="AM37" s="93"/>
      <c r="AN37" s="93"/>
    </row>
    <row r="38" spans="1:29" ht="96.75" customHeight="1">
      <c r="A38" s="223" t="s">
        <v>78</v>
      </c>
      <c r="B38" s="226" t="s">
        <v>81</v>
      </c>
      <c r="C38" s="227"/>
      <c r="D38" s="227"/>
      <c r="E38" s="227"/>
      <c r="F38" s="227"/>
      <c r="G38" s="228"/>
      <c r="H38" s="229" t="s">
        <v>79</v>
      </c>
      <c r="I38" s="230"/>
      <c r="J38" s="230"/>
      <c r="K38" s="230"/>
      <c r="L38" s="230"/>
      <c r="M38" s="230"/>
      <c r="N38" s="243" t="s">
        <v>81</v>
      </c>
      <c r="O38" s="244"/>
      <c r="P38" s="244"/>
      <c r="Q38" s="244"/>
      <c r="R38" s="244"/>
      <c r="S38" s="245"/>
      <c r="T38" s="273" t="s">
        <v>17</v>
      </c>
      <c r="U38" s="274"/>
      <c r="V38" s="274"/>
      <c r="W38" s="275"/>
      <c r="X38" s="243" t="s">
        <v>190</v>
      </c>
      <c r="Y38" s="244"/>
      <c r="Z38" s="244"/>
      <c r="AA38" s="244"/>
      <c r="AB38" s="282"/>
      <c r="AC38"/>
    </row>
    <row r="39" spans="1:29" ht="27" customHeight="1">
      <c r="A39" s="224"/>
      <c r="B39" s="235" t="s">
        <v>104</v>
      </c>
      <c r="C39" s="236"/>
      <c r="D39" s="236"/>
      <c r="E39" s="236"/>
      <c r="F39" s="236"/>
      <c r="G39" s="237"/>
      <c r="H39" s="231"/>
      <c r="I39" s="232"/>
      <c r="J39" s="232"/>
      <c r="K39" s="232"/>
      <c r="L39" s="232"/>
      <c r="M39" s="232"/>
      <c r="N39" s="235" t="s">
        <v>168</v>
      </c>
      <c r="O39" s="236"/>
      <c r="P39" s="236"/>
      <c r="Q39" s="236"/>
      <c r="R39" s="236"/>
      <c r="S39" s="237"/>
      <c r="T39" s="276"/>
      <c r="U39" s="277"/>
      <c r="V39" s="277"/>
      <c r="W39" s="278"/>
      <c r="X39" s="235" t="s">
        <v>80</v>
      </c>
      <c r="Y39" s="236"/>
      <c r="Z39" s="236"/>
      <c r="AA39" s="236"/>
      <c r="AB39" s="238"/>
      <c r="AC39"/>
    </row>
    <row r="40" spans="1:29" ht="27" customHeight="1" thickBot="1">
      <c r="A40" s="225"/>
      <c r="B40" s="239" t="s">
        <v>184</v>
      </c>
      <c r="C40" s="240"/>
      <c r="D40" s="240"/>
      <c r="E40" s="240"/>
      <c r="F40" s="240"/>
      <c r="G40" s="241"/>
      <c r="H40" s="233"/>
      <c r="I40" s="234"/>
      <c r="J40" s="234"/>
      <c r="K40" s="234"/>
      <c r="L40" s="234"/>
      <c r="M40" s="234"/>
      <c r="N40" s="239" t="s">
        <v>91</v>
      </c>
      <c r="O40" s="240"/>
      <c r="P40" s="240"/>
      <c r="Q40" s="240"/>
      <c r="R40" s="240"/>
      <c r="S40" s="241"/>
      <c r="T40" s="279"/>
      <c r="U40" s="280"/>
      <c r="V40" s="280"/>
      <c r="W40" s="281"/>
      <c r="X40" s="239" t="s">
        <v>92</v>
      </c>
      <c r="Y40" s="240"/>
      <c r="Z40" s="240"/>
      <c r="AA40" s="240"/>
      <c r="AB40" s="242"/>
      <c r="AC40"/>
    </row>
    <row r="41" spans="6:7" ht="15">
      <c r="F41" s="84"/>
      <c r="G41" s="80"/>
    </row>
    <row r="42" spans="6:7" ht="15">
      <c r="F42" s="85"/>
      <c r="G42" s="82"/>
    </row>
  </sheetData>
  <sheetProtection/>
  <mergeCells count="102">
    <mergeCell ref="A7:B9"/>
    <mergeCell ref="A1:A4"/>
    <mergeCell ref="B1:Y1"/>
    <mergeCell ref="Z1:AB1"/>
    <mergeCell ref="B2:Y2"/>
    <mergeCell ref="Z2:AB2"/>
    <mergeCell ref="B3:Y4"/>
    <mergeCell ref="Z3:AB3"/>
    <mergeCell ref="Z4:AB4"/>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Q17:S17"/>
    <mergeCell ref="T17:V17"/>
    <mergeCell ref="W17:Y17"/>
    <mergeCell ref="Z17:AB17"/>
    <mergeCell ref="D16:E16"/>
    <mergeCell ref="F16:G16"/>
    <mergeCell ref="H16:I16"/>
    <mergeCell ref="Q16:V16"/>
    <mergeCell ref="W16:AB16"/>
    <mergeCell ref="A15:B16"/>
    <mergeCell ref="D15:E15"/>
    <mergeCell ref="F15:G15"/>
    <mergeCell ref="H15:I15"/>
    <mergeCell ref="Q15:AB15"/>
    <mergeCell ref="A20:AB20"/>
    <mergeCell ref="T18:V18"/>
    <mergeCell ref="W18:Y18"/>
    <mergeCell ref="Z18:AB18"/>
    <mergeCell ref="Q18:S18"/>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A28:A29"/>
    <mergeCell ref="B28:B29"/>
    <mergeCell ref="C28:C29"/>
    <mergeCell ref="D28:P28"/>
    <mergeCell ref="Q28:AB28"/>
    <mergeCell ref="Q29:T29"/>
    <mergeCell ref="U29:X29"/>
    <mergeCell ref="T38:W40"/>
    <mergeCell ref="X38:AB38"/>
    <mergeCell ref="A36:B36"/>
    <mergeCell ref="Y29:AB29"/>
    <mergeCell ref="Q30:T30"/>
    <mergeCell ref="U30:X30"/>
    <mergeCell ref="Y30:AB30"/>
    <mergeCell ref="A31:AB31"/>
    <mergeCell ref="A32:A33"/>
    <mergeCell ref="Q33:AB33"/>
    <mergeCell ref="Q23:AB26"/>
    <mergeCell ref="A34:A35"/>
    <mergeCell ref="B34:B35"/>
    <mergeCell ref="Q34:AB37"/>
    <mergeCell ref="B32:B33"/>
    <mergeCell ref="C32:P32"/>
    <mergeCell ref="Q32:AB32"/>
    <mergeCell ref="A37:B37"/>
    <mergeCell ref="P23:P26"/>
    <mergeCell ref="A27:AB27"/>
    <mergeCell ref="A38:A40"/>
    <mergeCell ref="B38:G38"/>
    <mergeCell ref="H38:M40"/>
    <mergeCell ref="B39:G39"/>
    <mergeCell ref="N39:S39"/>
    <mergeCell ref="X39:AB39"/>
    <mergeCell ref="B40:G40"/>
    <mergeCell ref="N40:S40"/>
    <mergeCell ref="X40:AB40"/>
    <mergeCell ref="N38:S38"/>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37">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pageMargins left="0" right="0" top="0" bottom="0" header="0" footer="0"/>
  <pageSetup fitToHeight="0" fitToWidth="1" horizontalDpi="600" verticalDpi="600" orientation="landscape" scale="43" r:id="rId4"/>
  <drawing r:id="rId3"/>
  <legacyDrawing r:id="rId2"/>
</worksheet>
</file>

<file path=xl/worksheets/sheet10.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11.421875" defaultRowHeight="15"/>
  <cols>
    <col min="1" max="1" width="27.421875" style="0" customWidth="1"/>
    <col min="2" max="2" width="63.00390625" style="0" customWidth="1"/>
    <col min="3" max="3" width="28.421875" style="0" customWidth="1"/>
    <col min="4" max="4" width="33.421875" style="0" customWidth="1"/>
  </cols>
  <sheetData>
    <row r="1" spans="1:4" ht="15">
      <c r="A1" s="194" t="s">
        <v>200</v>
      </c>
      <c r="B1" s="194" t="s">
        <v>201</v>
      </c>
      <c r="C1" s="194" t="s">
        <v>202</v>
      </c>
      <c r="D1" s="194" t="s">
        <v>203</v>
      </c>
    </row>
    <row r="2" spans="1:4" ht="15">
      <c r="A2" s="195" t="s">
        <v>137</v>
      </c>
      <c r="B2" s="196">
        <v>229606574.3143</v>
      </c>
      <c r="C2" s="196">
        <v>229606574.3143</v>
      </c>
      <c r="D2" s="196">
        <v>85185424.3143</v>
      </c>
    </row>
    <row r="3" spans="1:4" ht="15">
      <c r="A3" s="195" t="s">
        <v>135</v>
      </c>
      <c r="B3" s="196">
        <v>532814.6953</v>
      </c>
      <c r="C3" s="196">
        <v>532814.6953</v>
      </c>
      <c r="D3" s="196">
        <v>532814.6953</v>
      </c>
    </row>
    <row r="4" spans="1:4" ht="15">
      <c r="A4" s="195" t="s">
        <v>156</v>
      </c>
      <c r="B4" s="196">
        <v>76087979.8095</v>
      </c>
      <c r="C4" s="196">
        <v>76087979.8095</v>
      </c>
      <c r="D4" s="196">
        <v>2731179.8095</v>
      </c>
    </row>
    <row r="5" spans="1:4" ht="15">
      <c r="A5" s="195" t="s">
        <v>130</v>
      </c>
      <c r="B5" s="196">
        <v>311059974.3143</v>
      </c>
      <c r="C5" s="196">
        <v>311059974.3143</v>
      </c>
      <c r="D5" s="196">
        <v>137179974.3143</v>
      </c>
    </row>
    <row r="6" spans="1:4" ht="15">
      <c r="A6" s="195" t="s">
        <v>138</v>
      </c>
      <c r="B6" s="196">
        <v>150000000</v>
      </c>
      <c r="C6" s="196">
        <v>0</v>
      </c>
      <c r="D6" s="196">
        <v>0</v>
      </c>
    </row>
    <row r="7" spans="1:4" ht="15">
      <c r="A7" s="195" t="s">
        <v>134</v>
      </c>
      <c r="B7" s="196">
        <v>1188832656.8665998</v>
      </c>
      <c r="C7" s="196">
        <v>1004860667.8666</v>
      </c>
      <c r="D7" s="196">
        <v>381133517.8666</v>
      </c>
    </row>
    <row r="8" spans="1:4" ht="15">
      <c r="A8" s="195" t="s">
        <v>204</v>
      </c>
      <c r="B8" s="196"/>
      <c r="C8" s="196"/>
      <c r="D8" s="196"/>
    </row>
    <row r="9" spans="1:4" ht="15">
      <c r="A9" s="195" t="s">
        <v>205</v>
      </c>
      <c r="B9" s="196">
        <v>1956119999.9999998</v>
      </c>
      <c r="C9" s="196">
        <v>1622148011</v>
      </c>
      <c r="D9" s="196">
        <v>606762911</v>
      </c>
    </row>
    <row r="12" spans="1:4" ht="15">
      <c r="A12" s="195" t="s">
        <v>137</v>
      </c>
      <c r="B12" s="196">
        <v>229606574</v>
      </c>
      <c r="C12" s="196">
        <v>229606574</v>
      </c>
      <c r="D12" s="196">
        <v>85185424</v>
      </c>
    </row>
    <row r="13" spans="1:4" ht="15">
      <c r="A13" s="195" t="s">
        <v>135</v>
      </c>
      <c r="B13" s="196">
        <v>532815</v>
      </c>
      <c r="C13" s="196">
        <v>532815</v>
      </c>
      <c r="D13" s="196">
        <v>532815</v>
      </c>
    </row>
    <row r="14" spans="1:4" ht="15">
      <c r="A14" s="195" t="s">
        <v>156</v>
      </c>
      <c r="B14" s="196">
        <v>76087980</v>
      </c>
      <c r="C14" s="196">
        <v>76087980</v>
      </c>
      <c r="D14" s="196">
        <v>2731180</v>
      </c>
    </row>
    <row r="15" spans="1:4" ht="15">
      <c r="A15" s="195" t="s">
        <v>130</v>
      </c>
      <c r="B15" s="196">
        <v>311059974</v>
      </c>
      <c r="C15" s="196">
        <v>311059974</v>
      </c>
      <c r="D15" s="196">
        <v>137179974</v>
      </c>
    </row>
    <row r="16" spans="1:4" ht="15">
      <c r="A16" s="195" t="s">
        <v>138</v>
      </c>
      <c r="B16" s="196">
        <v>150000000</v>
      </c>
      <c r="C16" s="196">
        <v>0</v>
      </c>
      <c r="D16" s="196">
        <v>0</v>
      </c>
    </row>
    <row r="17" spans="1:4" ht="15">
      <c r="A17" s="195" t="s">
        <v>134</v>
      </c>
      <c r="B17" s="196">
        <v>1188832657</v>
      </c>
      <c r="C17" s="196">
        <v>1004860668</v>
      </c>
      <c r="D17" s="196">
        <v>381133518</v>
      </c>
    </row>
    <row r="19" spans="1:4" ht="15">
      <c r="A19" s="195"/>
      <c r="B19" s="197">
        <v>1956120000</v>
      </c>
      <c r="C19" s="197">
        <v>1622148011</v>
      </c>
      <c r="D19" s="197">
        <v>606762911</v>
      </c>
    </row>
  </sheetData>
  <sheetProtection/>
  <printOptions/>
  <pageMargins left="0.7" right="0.7" top="0.75" bottom="0.75" header="0.3" footer="0.3"/>
  <pageSetup orientation="portrait"/>
  <tableParts>
    <tablePart r:id="rId1"/>
  </tableParts>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AN51"/>
  <sheetViews>
    <sheetView zoomScale="75" zoomScaleNormal="75" workbookViewId="0" topLeftCell="A10">
      <selection activeCell="Q43" sqref="Q43:AB45"/>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10.140625" style="0" customWidth="1"/>
    <col min="26" max="26" width="12.8515625" style="0" customWidth="1"/>
    <col min="27" max="28" width="6.2812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634" t="s">
        <v>23</v>
      </c>
      <c r="AA1" s="635"/>
      <c r="AB1" s="63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637" t="s">
        <v>72</v>
      </c>
      <c r="AA2" s="638"/>
      <c r="AB2" s="639"/>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637" t="s">
        <v>73</v>
      </c>
      <c r="AA3" s="638"/>
      <c r="AB3" s="639"/>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18</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c r="D7" s="230"/>
      <c r="E7" s="230"/>
      <c r="F7" s="230"/>
      <c r="G7" s="230"/>
      <c r="H7" s="230"/>
      <c r="I7" s="230"/>
      <c r="J7" s="230"/>
      <c r="K7" s="433"/>
      <c r="L7" s="110"/>
      <c r="M7" s="97"/>
      <c r="N7" s="97"/>
      <c r="O7" s="97"/>
      <c r="P7" s="97"/>
      <c r="Q7" s="98"/>
      <c r="R7" s="614" t="s">
        <v>86</v>
      </c>
      <c r="S7" s="615"/>
      <c r="T7" s="615"/>
      <c r="U7" s="620" t="s">
        <v>89</v>
      </c>
      <c r="V7" s="621"/>
      <c r="W7" s="626" t="s">
        <v>82</v>
      </c>
      <c r="X7" s="627"/>
      <c r="Y7" s="632" t="s">
        <v>85</v>
      </c>
      <c r="Z7" s="633"/>
      <c r="AA7" s="600"/>
      <c r="AB7" s="601"/>
    </row>
    <row r="8" spans="1:28" ht="15" customHeight="1">
      <c r="A8" s="404"/>
      <c r="B8" s="405"/>
      <c r="C8" s="434"/>
      <c r="D8" s="232"/>
      <c r="E8" s="232"/>
      <c r="F8" s="232"/>
      <c r="G8" s="232"/>
      <c r="H8" s="232"/>
      <c r="I8" s="232"/>
      <c r="J8" s="232"/>
      <c r="K8" s="435"/>
      <c r="L8" s="110"/>
      <c r="M8" s="97"/>
      <c r="N8" s="97"/>
      <c r="O8" s="97"/>
      <c r="P8" s="97"/>
      <c r="Q8" s="98"/>
      <c r="R8" s="616"/>
      <c r="S8" s="617"/>
      <c r="T8" s="617"/>
      <c r="U8" s="622"/>
      <c r="V8" s="623"/>
      <c r="W8" s="628"/>
      <c r="X8" s="629"/>
      <c r="Y8" s="602" t="s">
        <v>83</v>
      </c>
      <c r="Z8" s="603"/>
      <c r="AA8" s="604"/>
      <c r="AB8" s="605"/>
    </row>
    <row r="9" spans="1:28" ht="15" customHeight="1" thickBot="1">
      <c r="A9" s="406"/>
      <c r="B9" s="407"/>
      <c r="C9" s="436"/>
      <c r="D9" s="234"/>
      <c r="E9" s="234"/>
      <c r="F9" s="234"/>
      <c r="G9" s="234"/>
      <c r="H9" s="234"/>
      <c r="I9" s="234"/>
      <c r="J9" s="234"/>
      <c r="K9" s="437"/>
      <c r="L9" s="110"/>
      <c r="M9" s="97"/>
      <c r="N9" s="97"/>
      <c r="O9" s="97"/>
      <c r="P9" s="97"/>
      <c r="Q9" s="98"/>
      <c r="R9" s="618"/>
      <c r="S9" s="619"/>
      <c r="T9" s="619"/>
      <c r="U9" s="624"/>
      <c r="V9" s="625"/>
      <c r="W9" s="630"/>
      <c r="X9" s="631"/>
      <c r="Y9" s="606" t="s">
        <v>84</v>
      </c>
      <c r="Z9" s="607"/>
      <c r="AA9" s="608"/>
      <c r="AB9" s="609"/>
    </row>
    <row r="10" spans="1:28" ht="9" customHeight="1" thickBot="1">
      <c r="A10" s="99"/>
      <c r="B10" s="111"/>
      <c r="C10" s="14"/>
      <c r="D10" s="14"/>
      <c r="E10" s="14"/>
      <c r="F10" s="14"/>
      <c r="G10" s="14"/>
      <c r="H10" s="14"/>
      <c r="I10" s="14"/>
      <c r="J10" s="14"/>
      <c r="K10" s="14"/>
      <c r="L10" s="14"/>
      <c r="M10" s="100"/>
      <c r="N10" s="100"/>
      <c r="O10" s="100"/>
      <c r="P10" s="100"/>
      <c r="Q10" s="100"/>
      <c r="R10" s="14"/>
      <c r="S10" s="14"/>
      <c r="T10" s="14"/>
      <c r="U10" s="14"/>
      <c r="V10" s="14"/>
      <c r="W10" s="100"/>
      <c r="X10" s="100"/>
      <c r="Y10" s="100"/>
      <c r="Z10" s="100"/>
      <c r="AA10" s="100"/>
      <c r="AB10" s="109"/>
    </row>
    <row r="11" spans="1:28" ht="39" customHeight="1" thickBot="1">
      <c r="A11" s="610" t="s">
        <v>94</v>
      </c>
      <c r="B11" s="611"/>
      <c r="C11" s="612"/>
      <c r="D11" s="367"/>
      <c r="E11" s="367"/>
      <c r="F11" s="367"/>
      <c r="G11" s="367"/>
      <c r="H11" s="367"/>
      <c r="I11" s="367"/>
      <c r="J11" s="367"/>
      <c r="K11" s="368"/>
      <c r="L11" s="68"/>
      <c r="M11" s="610" t="s">
        <v>88</v>
      </c>
      <c r="N11" s="613"/>
      <c r="O11" s="613"/>
      <c r="P11" s="613"/>
      <c r="Q11" s="611"/>
      <c r="R11" s="372"/>
      <c r="S11" s="373"/>
      <c r="T11" s="373"/>
      <c r="U11" s="373"/>
      <c r="V11" s="374"/>
      <c r="W11" s="610" t="s">
        <v>87</v>
      </c>
      <c r="X11" s="611"/>
      <c r="Y11" s="594"/>
      <c r="Z11" s="595"/>
      <c r="AA11" s="595"/>
      <c r="AB11" s="596"/>
    </row>
    <row r="12" spans="1:28" ht="9" customHeight="1" thickBot="1">
      <c r="A12" s="75"/>
      <c r="B12" s="11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597" t="s">
        <v>96</v>
      </c>
      <c r="B13" s="598"/>
      <c r="C13" s="599"/>
      <c r="D13" s="358"/>
      <c r="E13" s="358"/>
      <c r="F13" s="358"/>
      <c r="G13" s="358"/>
      <c r="H13" s="358"/>
      <c r="I13" s="358"/>
      <c r="J13" s="358"/>
      <c r="K13" s="358"/>
      <c r="L13" s="358"/>
      <c r="M13" s="358"/>
      <c r="N13" s="358"/>
      <c r="O13" s="358"/>
      <c r="P13" s="358"/>
      <c r="Q13" s="359"/>
      <c r="R13" s="8"/>
      <c r="S13" s="360" t="s">
        <v>19</v>
      </c>
      <c r="T13" s="360"/>
      <c r="U13" s="117"/>
      <c r="V13" s="361" t="s">
        <v>20</v>
      </c>
      <c r="W13" s="360"/>
      <c r="X13" s="360"/>
      <c r="Y13" s="360"/>
      <c r="Z13" s="8"/>
      <c r="AA13" s="362"/>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19" t="s">
        <v>69</v>
      </c>
      <c r="D15" s="327" t="s">
        <v>24</v>
      </c>
      <c r="E15" s="328"/>
      <c r="F15" s="327" t="s">
        <v>25</v>
      </c>
      <c r="G15" s="328"/>
      <c r="H15" s="327" t="s">
        <v>26</v>
      </c>
      <c r="I15" s="329"/>
      <c r="J15" s="101"/>
      <c r="K15" s="67"/>
      <c r="L15" s="101"/>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c r="G16" s="348"/>
      <c r="H16" s="347"/>
      <c r="I16" s="349"/>
      <c r="J16" s="101"/>
      <c r="K16" s="101"/>
      <c r="L16" s="101"/>
      <c r="M16" s="4"/>
      <c r="N16" s="4"/>
      <c r="O16" s="4"/>
      <c r="P16" s="4"/>
      <c r="Q16" s="350" t="s">
        <v>3</v>
      </c>
      <c r="R16" s="351"/>
      <c r="S16" s="351"/>
      <c r="T16" s="351"/>
      <c r="U16" s="351"/>
      <c r="V16" s="317"/>
      <c r="W16" s="316" t="s">
        <v>4</v>
      </c>
      <c r="X16" s="351"/>
      <c r="Y16" s="351"/>
      <c r="Z16" s="351"/>
      <c r="AA16" s="351"/>
      <c r="AB16" s="352"/>
    </row>
    <row r="17" spans="1:30" ht="27" customHeight="1">
      <c r="A17" s="3"/>
      <c r="B17" s="4"/>
      <c r="C17" s="4"/>
      <c r="D17" s="13"/>
      <c r="E17" s="13"/>
      <c r="F17" s="13"/>
      <c r="G17" s="13"/>
      <c r="H17" s="13"/>
      <c r="I17" s="13"/>
      <c r="J17" s="13"/>
      <c r="K17" s="13"/>
      <c r="L17" s="13"/>
      <c r="M17" s="4"/>
      <c r="N17" s="4"/>
      <c r="O17" s="4"/>
      <c r="P17" s="4"/>
      <c r="Q17" s="455" t="s">
        <v>5</v>
      </c>
      <c r="R17" s="319"/>
      <c r="S17" s="320"/>
      <c r="T17" s="318" t="s">
        <v>6</v>
      </c>
      <c r="U17" s="319"/>
      <c r="V17" s="320"/>
      <c r="W17" s="318" t="s">
        <v>5</v>
      </c>
      <c r="X17" s="319"/>
      <c r="Y17" s="320"/>
      <c r="Z17" s="318" t="s">
        <v>6</v>
      </c>
      <c r="AA17" s="319"/>
      <c r="AB17" s="456"/>
      <c r="AC17" s="18"/>
      <c r="AD17" s="18"/>
    </row>
    <row r="18" spans="1:30" ht="18" customHeight="1" thickBot="1">
      <c r="A18" s="7"/>
      <c r="B18" s="8"/>
      <c r="C18" s="13"/>
      <c r="D18" s="13"/>
      <c r="E18" s="13"/>
      <c r="F18" s="13"/>
      <c r="G18" s="74"/>
      <c r="H18" s="74"/>
      <c r="I18" s="74"/>
      <c r="J18" s="74"/>
      <c r="K18" s="74"/>
      <c r="L18" s="74"/>
      <c r="M18" s="13"/>
      <c r="N18" s="13"/>
      <c r="O18" s="13"/>
      <c r="P18" s="13"/>
      <c r="Q18" s="457"/>
      <c r="R18" s="458"/>
      <c r="S18" s="459"/>
      <c r="T18" s="460"/>
      <c r="U18" s="458"/>
      <c r="V18" s="459"/>
      <c r="W18" s="460"/>
      <c r="X18" s="458"/>
      <c r="Y18" s="459"/>
      <c r="Z18" s="460"/>
      <c r="AA18" s="458"/>
      <c r="AB18" s="4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row>
    <row r="21" spans="1:28" ht="15" customHeight="1">
      <c r="A21" s="298" t="s">
        <v>7</v>
      </c>
      <c r="B21" s="497" t="s">
        <v>8</v>
      </c>
      <c r="C21" s="498"/>
      <c r="D21" s="263" t="s">
        <v>9</v>
      </c>
      <c r="E21" s="264"/>
      <c r="F21" s="264"/>
      <c r="G21" s="264"/>
      <c r="H21" s="264"/>
      <c r="I21" s="264"/>
      <c r="J21" s="264"/>
      <c r="K21" s="264"/>
      <c r="L21" s="264"/>
      <c r="M21" s="264"/>
      <c r="N21" s="264"/>
      <c r="O21" s="499"/>
      <c r="P21" s="262" t="s">
        <v>10</v>
      </c>
      <c r="Q21" s="262" t="s">
        <v>101</v>
      </c>
      <c r="R21" s="262"/>
      <c r="S21" s="262"/>
      <c r="T21" s="262"/>
      <c r="U21" s="262"/>
      <c r="V21" s="262"/>
      <c r="W21" s="262"/>
      <c r="X21" s="262"/>
      <c r="Y21" s="262"/>
      <c r="Z21" s="262"/>
      <c r="AA21" s="262"/>
      <c r="AB21" s="500"/>
    </row>
    <row r="22" spans="1:28" ht="27" customHeight="1">
      <c r="A22" s="496"/>
      <c r="B22" s="283"/>
      <c r="C22" s="296"/>
      <c r="D22" s="263" t="s">
        <v>69</v>
      </c>
      <c r="E22" s="264"/>
      <c r="F22" s="499"/>
      <c r="G22" s="263" t="s">
        <v>24</v>
      </c>
      <c r="H22" s="264"/>
      <c r="I22" s="499"/>
      <c r="J22" s="263" t="s">
        <v>25</v>
      </c>
      <c r="K22" s="264"/>
      <c r="L22" s="499"/>
      <c r="M22" s="263" t="s">
        <v>26</v>
      </c>
      <c r="N22" s="264"/>
      <c r="O22" s="499"/>
      <c r="P22" s="499"/>
      <c r="Q22" s="262"/>
      <c r="R22" s="262"/>
      <c r="S22" s="262"/>
      <c r="T22" s="262"/>
      <c r="U22" s="262"/>
      <c r="V22" s="262"/>
      <c r="W22" s="262"/>
      <c r="X22" s="262"/>
      <c r="Y22" s="262"/>
      <c r="Z22" s="262"/>
      <c r="AA22" s="262"/>
      <c r="AB22" s="500"/>
    </row>
    <row r="23" spans="1:28" ht="15">
      <c r="A23" s="490"/>
      <c r="B23" s="492"/>
      <c r="C23" s="493"/>
      <c r="D23" s="306"/>
      <c r="E23" s="307"/>
      <c r="F23" s="308"/>
      <c r="G23" s="306"/>
      <c r="H23" s="307"/>
      <c r="I23" s="308"/>
      <c r="J23" s="306"/>
      <c r="K23" s="307"/>
      <c r="L23" s="308"/>
      <c r="M23" s="306"/>
      <c r="N23" s="307"/>
      <c r="O23" s="308"/>
      <c r="P23" s="483"/>
      <c r="Q23" s="486"/>
      <c r="R23" s="486"/>
      <c r="S23" s="486"/>
      <c r="T23" s="486"/>
      <c r="U23" s="486"/>
      <c r="V23" s="486"/>
      <c r="W23" s="486"/>
      <c r="X23" s="486"/>
      <c r="Y23" s="486"/>
      <c r="Z23" s="486"/>
      <c r="AA23" s="486"/>
      <c r="AB23" s="487"/>
    </row>
    <row r="24" spans="1:28" ht="15">
      <c r="A24" s="490"/>
      <c r="B24" s="494"/>
      <c r="C24" s="495"/>
      <c r="D24" s="309"/>
      <c r="E24" s="310"/>
      <c r="F24" s="311"/>
      <c r="G24" s="309"/>
      <c r="H24" s="310"/>
      <c r="I24" s="311"/>
      <c r="J24" s="309"/>
      <c r="K24" s="310"/>
      <c r="L24" s="311"/>
      <c r="M24" s="309"/>
      <c r="N24" s="310"/>
      <c r="O24" s="311"/>
      <c r="P24" s="484"/>
      <c r="Q24" s="486"/>
      <c r="R24" s="486"/>
      <c r="S24" s="486"/>
      <c r="T24" s="486"/>
      <c r="U24" s="486"/>
      <c r="V24" s="486"/>
      <c r="W24" s="486"/>
      <c r="X24" s="486"/>
      <c r="Y24" s="486"/>
      <c r="Z24" s="486"/>
      <c r="AA24" s="486"/>
      <c r="AB24" s="487"/>
    </row>
    <row r="25" spans="1:28" ht="15">
      <c r="A25" s="490"/>
      <c r="B25" s="494"/>
      <c r="C25" s="495"/>
      <c r="D25" s="309"/>
      <c r="E25" s="310"/>
      <c r="F25" s="311"/>
      <c r="G25" s="309"/>
      <c r="H25" s="310"/>
      <c r="I25" s="311"/>
      <c r="J25" s="309"/>
      <c r="K25" s="310"/>
      <c r="L25" s="311"/>
      <c r="M25" s="309"/>
      <c r="N25" s="310"/>
      <c r="O25" s="311"/>
      <c r="P25" s="484"/>
      <c r="Q25" s="486"/>
      <c r="R25" s="486"/>
      <c r="S25" s="486"/>
      <c r="T25" s="486"/>
      <c r="U25" s="486"/>
      <c r="V25" s="486"/>
      <c r="W25" s="486"/>
      <c r="X25" s="486"/>
      <c r="Y25" s="486"/>
      <c r="Z25" s="486"/>
      <c r="AA25" s="486"/>
      <c r="AB25" s="487"/>
    </row>
    <row r="26" spans="1:28" ht="30.75" customHeight="1" thickBot="1">
      <c r="A26" s="491"/>
      <c r="B26" s="494"/>
      <c r="C26" s="495"/>
      <c r="D26" s="309"/>
      <c r="E26" s="310"/>
      <c r="F26" s="311"/>
      <c r="G26" s="309"/>
      <c r="H26" s="310"/>
      <c r="I26" s="311"/>
      <c r="J26" s="309"/>
      <c r="K26" s="310"/>
      <c r="L26" s="311"/>
      <c r="M26" s="309"/>
      <c r="N26" s="310"/>
      <c r="O26" s="311"/>
      <c r="P26" s="484"/>
      <c r="Q26" s="488"/>
      <c r="R26" s="488"/>
      <c r="S26" s="488"/>
      <c r="T26" s="488"/>
      <c r="U26" s="488"/>
      <c r="V26" s="488"/>
      <c r="W26" s="488"/>
      <c r="X26" s="488"/>
      <c r="Y26" s="488"/>
      <c r="Z26" s="488"/>
      <c r="AA26" s="488"/>
      <c r="AB26" s="489"/>
    </row>
    <row r="27" spans="1:28" ht="51.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25.5" customHeight="1">
      <c r="A29" s="298"/>
      <c r="B29" s="262"/>
      <c r="C29" s="299"/>
      <c r="D29" s="118" t="s">
        <v>47</v>
      </c>
      <c r="E29" s="118" t="s">
        <v>48</v>
      </c>
      <c r="F29" s="118" t="s">
        <v>49</v>
      </c>
      <c r="G29" s="118" t="s">
        <v>50</v>
      </c>
      <c r="H29" s="118" t="s">
        <v>51</v>
      </c>
      <c r="I29" s="118" t="s">
        <v>52</v>
      </c>
      <c r="J29" s="118" t="s">
        <v>53</v>
      </c>
      <c r="K29" s="118" t="s">
        <v>54</v>
      </c>
      <c r="L29" s="118" t="s">
        <v>55</v>
      </c>
      <c r="M29" s="118" t="s">
        <v>56</v>
      </c>
      <c r="N29" s="118" t="s">
        <v>57</v>
      </c>
      <c r="O29" s="118" t="s">
        <v>58</v>
      </c>
      <c r="P29" s="118"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60" customHeight="1" thickBot="1">
      <c r="A30" s="88"/>
      <c r="B30" s="89"/>
      <c r="C30" s="90"/>
      <c r="D30" s="91"/>
      <c r="E30" s="91"/>
      <c r="F30" s="91"/>
      <c r="G30" s="91"/>
      <c r="H30" s="91"/>
      <c r="I30" s="91"/>
      <c r="J30" s="91"/>
      <c r="K30" s="91"/>
      <c r="L30" s="91"/>
      <c r="M30" s="91"/>
      <c r="N30" s="91"/>
      <c r="O30" s="91"/>
      <c r="P30" s="92">
        <f>SUM(D30:O30)</f>
        <v>0</v>
      </c>
      <c r="Q30" s="447" t="s">
        <v>77</v>
      </c>
      <c r="R30" s="448"/>
      <c r="S30" s="448"/>
      <c r="T30" s="449"/>
      <c r="U30" s="447"/>
      <c r="V30" s="448"/>
      <c r="W30" s="448"/>
      <c r="X30" s="449"/>
      <c r="Y30" s="447"/>
      <c r="Z30" s="448"/>
      <c r="AA30" s="448"/>
      <c r="AB30" s="450"/>
      <c r="AC30" s="87"/>
      <c r="AE30" s="94"/>
      <c r="AF30" s="94"/>
      <c r="AG30" s="94"/>
      <c r="AH30" s="94"/>
      <c r="AI30" s="94"/>
      <c r="AJ30" s="94"/>
      <c r="AK30" s="94"/>
      <c r="AL30" s="94"/>
      <c r="AM30" s="94"/>
      <c r="AN30" s="93"/>
    </row>
    <row r="31" spans="1:40" ht="18.75">
      <c r="A31" s="295"/>
      <c r="B31" s="296"/>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97"/>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25.5" customHeight="1">
      <c r="A33" s="298"/>
      <c r="B33" s="261"/>
      <c r="C33" s="118" t="s">
        <v>15</v>
      </c>
      <c r="D33" s="118" t="s">
        <v>44</v>
      </c>
      <c r="E33" s="118" t="s">
        <v>45</v>
      </c>
      <c r="F33" s="118" t="s">
        <v>46</v>
      </c>
      <c r="G33" s="118" t="s">
        <v>59</v>
      </c>
      <c r="H33" s="118" t="s">
        <v>60</v>
      </c>
      <c r="I33" s="118" t="s">
        <v>61</v>
      </c>
      <c r="J33" s="118" t="s">
        <v>62</v>
      </c>
      <c r="K33" s="118" t="s">
        <v>63</v>
      </c>
      <c r="L33" s="118" t="s">
        <v>64</v>
      </c>
      <c r="M33" s="118" t="s">
        <v>65</v>
      </c>
      <c r="N33" s="118" t="s">
        <v>66</v>
      </c>
      <c r="O33" s="118" t="s">
        <v>67</v>
      </c>
      <c r="P33" s="118"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c r="B34" s="252"/>
      <c r="C34" s="76" t="s">
        <v>11</v>
      </c>
      <c r="D34" s="77"/>
      <c r="E34" s="77"/>
      <c r="F34" s="77"/>
      <c r="G34" s="77"/>
      <c r="H34" s="77"/>
      <c r="I34" s="77"/>
      <c r="J34" s="77"/>
      <c r="K34" s="77"/>
      <c r="L34" s="77"/>
      <c r="M34" s="77"/>
      <c r="N34" s="77"/>
      <c r="O34" s="77"/>
      <c r="P34" s="78">
        <f>SUM(D34:O34)</f>
        <v>0</v>
      </c>
      <c r="Q34" s="438" t="s">
        <v>76</v>
      </c>
      <c r="R34" s="439"/>
      <c r="S34" s="439"/>
      <c r="T34" s="439"/>
      <c r="U34" s="439"/>
      <c r="V34" s="439"/>
      <c r="W34" s="439"/>
      <c r="X34" s="439"/>
      <c r="Y34" s="439"/>
      <c r="Z34" s="439"/>
      <c r="AA34" s="439"/>
      <c r="AB34" s="440"/>
      <c r="AC34" s="66"/>
      <c r="AE34" s="96"/>
      <c r="AF34" s="96"/>
      <c r="AG34" s="96"/>
      <c r="AH34" s="96"/>
      <c r="AI34" s="96"/>
      <c r="AJ34" s="96"/>
      <c r="AK34" s="96"/>
      <c r="AL34" s="96"/>
      <c r="AM34" s="96"/>
      <c r="AN34" s="93"/>
    </row>
    <row r="35" spans="1:40" ht="28.5" customHeight="1">
      <c r="A35" s="251"/>
      <c r="B35" s="253"/>
      <c r="C35" s="71" t="s">
        <v>12</v>
      </c>
      <c r="D35" s="15"/>
      <c r="E35" s="15"/>
      <c r="F35" s="15"/>
      <c r="G35" s="15"/>
      <c r="H35" s="15"/>
      <c r="I35" s="15"/>
      <c r="J35" s="15"/>
      <c r="K35" s="15"/>
      <c r="L35" s="15"/>
      <c r="M35" s="15"/>
      <c r="N35" s="15"/>
      <c r="O35" s="15"/>
      <c r="P35" s="17">
        <f aca="true" t="shared" si="0" ref="P35:P45">SUM(D35:O35)</f>
        <v>0</v>
      </c>
      <c r="Q35" s="441"/>
      <c r="R35" s="442"/>
      <c r="S35" s="442"/>
      <c r="T35" s="442"/>
      <c r="U35" s="442"/>
      <c r="V35" s="442"/>
      <c r="W35" s="442"/>
      <c r="X35" s="442"/>
      <c r="Y35" s="442"/>
      <c r="Z35" s="442"/>
      <c r="AA35" s="442"/>
      <c r="AB35" s="443"/>
      <c r="AC35" s="66"/>
      <c r="AE35" s="93"/>
      <c r="AF35" s="93"/>
      <c r="AG35" s="93"/>
      <c r="AH35" s="93"/>
      <c r="AI35" s="93"/>
      <c r="AJ35" s="93"/>
      <c r="AK35" s="93"/>
      <c r="AL35" s="93"/>
      <c r="AM35" s="93"/>
      <c r="AN35" s="93"/>
    </row>
    <row r="36" spans="1:40" ht="28.5" customHeight="1">
      <c r="A36" s="266"/>
      <c r="B36" s="267"/>
      <c r="C36" s="71"/>
      <c r="D36" s="73"/>
      <c r="E36" s="83"/>
      <c r="F36" s="73"/>
      <c r="G36" s="73"/>
      <c r="H36" s="73"/>
      <c r="I36" s="73"/>
      <c r="J36" s="73"/>
      <c r="K36" s="73"/>
      <c r="L36" s="73"/>
      <c r="M36" s="73"/>
      <c r="N36" s="73"/>
      <c r="O36" s="73"/>
      <c r="P36" s="86">
        <f>SUM(D36:O36)</f>
        <v>0</v>
      </c>
      <c r="Q36" s="444"/>
      <c r="R36" s="445"/>
      <c r="S36" s="445"/>
      <c r="T36" s="445"/>
      <c r="U36" s="445"/>
      <c r="V36" s="445"/>
      <c r="W36" s="445"/>
      <c r="X36" s="445"/>
      <c r="Y36" s="445"/>
      <c r="Z36" s="445"/>
      <c r="AA36" s="445"/>
      <c r="AB36" s="446"/>
      <c r="AC36" s="66"/>
      <c r="AE36" s="93"/>
      <c r="AF36" s="93"/>
      <c r="AG36" s="93"/>
      <c r="AH36" s="93"/>
      <c r="AI36" s="93"/>
      <c r="AJ36" s="93"/>
      <c r="AK36" s="93"/>
      <c r="AL36" s="93"/>
      <c r="AM36" s="93"/>
      <c r="AN36" s="93"/>
    </row>
    <row r="37" spans="1:40" ht="28.5" customHeight="1">
      <c r="A37" s="251"/>
      <c r="B37" s="580"/>
      <c r="C37" s="70" t="s">
        <v>11</v>
      </c>
      <c r="D37" s="72"/>
      <c r="E37" s="72"/>
      <c r="F37" s="72"/>
      <c r="G37" s="72"/>
      <c r="H37" s="72"/>
      <c r="I37" s="72"/>
      <c r="J37" s="72"/>
      <c r="K37" s="72"/>
      <c r="L37" s="72"/>
      <c r="M37" s="72"/>
      <c r="N37" s="72"/>
      <c r="O37" s="72"/>
      <c r="P37" s="17">
        <f t="shared" si="0"/>
        <v>0</v>
      </c>
      <c r="Q37" s="581"/>
      <c r="R37" s="582"/>
      <c r="S37" s="582"/>
      <c r="T37" s="582"/>
      <c r="U37" s="582"/>
      <c r="V37" s="582"/>
      <c r="W37" s="582"/>
      <c r="X37" s="582"/>
      <c r="Y37" s="582"/>
      <c r="Z37" s="582"/>
      <c r="AA37" s="582"/>
      <c r="AB37" s="583"/>
      <c r="AC37" s="66"/>
      <c r="AM37" s="93"/>
      <c r="AN37" s="93"/>
    </row>
    <row r="38" spans="1:40" ht="28.5" customHeight="1">
      <c r="A38" s="251"/>
      <c r="B38" s="253"/>
      <c r="C38" s="71" t="s">
        <v>12</v>
      </c>
      <c r="D38" s="15"/>
      <c r="E38" s="15"/>
      <c r="F38" s="15"/>
      <c r="G38" s="15"/>
      <c r="H38" s="15"/>
      <c r="I38" s="15"/>
      <c r="J38" s="15"/>
      <c r="K38" s="15"/>
      <c r="L38" s="69"/>
      <c r="M38" s="69"/>
      <c r="N38" s="69"/>
      <c r="O38" s="69"/>
      <c r="P38" s="17">
        <f t="shared" si="0"/>
        <v>0</v>
      </c>
      <c r="Q38" s="584"/>
      <c r="R38" s="585"/>
      <c r="S38" s="585"/>
      <c r="T38" s="585"/>
      <c r="U38" s="585"/>
      <c r="V38" s="585"/>
      <c r="W38" s="585"/>
      <c r="X38" s="585"/>
      <c r="Y38" s="585"/>
      <c r="Z38" s="585"/>
      <c r="AA38" s="585"/>
      <c r="AB38" s="586"/>
      <c r="AC38" s="66"/>
      <c r="AM38" s="93"/>
      <c r="AN38" s="93"/>
    </row>
    <row r="39" spans="1:40" ht="28.5" customHeight="1">
      <c r="A39" s="266"/>
      <c r="B39" s="267"/>
      <c r="C39" s="71"/>
      <c r="D39" s="73"/>
      <c r="E39" s="73"/>
      <c r="F39" s="73"/>
      <c r="G39" s="73"/>
      <c r="H39" s="73"/>
      <c r="I39" s="73"/>
      <c r="J39" s="73"/>
      <c r="K39" s="73"/>
      <c r="L39" s="73"/>
      <c r="M39" s="73"/>
      <c r="N39" s="73"/>
      <c r="O39" s="73"/>
      <c r="P39" s="79">
        <f t="shared" si="0"/>
        <v>0</v>
      </c>
      <c r="Q39" s="587"/>
      <c r="R39" s="588"/>
      <c r="S39" s="588"/>
      <c r="T39" s="588"/>
      <c r="U39" s="588"/>
      <c r="V39" s="588"/>
      <c r="W39" s="588"/>
      <c r="X39" s="588"/>
      <c r="Y39" s="588"/>
      <c r="Z39" s="588"/>
      <c r="AA39" s="588"/>
      <c r="AB39" s="589"/>
      <c r="AC39" s="66"/>
      <c r="AM39" s="96"/>
      <c r="AN39" s="93"/>
    </row>
    <row r="40" spans="1:29" ht="28.5" customHeight="1">
      <c r="A40" s="592"/>
      <c r="B40" s="580"/>
      <c r="C40" s="70" t="s">
        <v>11</v>
      </c>
      <c r="D40" s="72"/>
      <c r="E40" s="72"/>
      <c r="F40" s="72"/>
      <c r="G40" s="72"/>
      <c r="H40" s="72"/>
      <c r="I40" s="72"/>
      <c r="J40" s="72"/>
      <c r="K40" s="72"/>
      <c r="L40" s="72"/>
      <c r="M40" s="72"/>
      <c r="N40" s="72"/>
      <c r="O40" s="72"/>
      <c r="P40" s="17">
        <f t="shared" si="0"/>
        <v>0</v>
      </c>
      <c r="Q40" s="581"/>
      <c r="R40" s="582"/>
      <c r="S40" s="582"/>
      <c r="T40" s="582"/>
      <c r="U40" s="582"/>
      <c r="V40" s="582"/>
      <c r="W40" s="582"/>
      <c r="X40" s="582"/>
      <c r="Y40" s="582"/>
      <c r="Z40" s="582"/>
      <c r="AA40" s="582"/>
      <c r="AB40" s="583"/>
      <c r="AC40" s="66"/>
    </row>
    <row r="41" spans="1:40" ht="28.5" customHeight="1">
      <c r="A41" s="593"/>
      <c r="B41" s="253"/>
      <c r="C41" s="71" t="s">
        <v>12</v>
      </c>
      <c r="D41" s="15"/>
      <c r="E41" s="15"/>
      <c r="F41" s="15"/>
      <c r="G41" s="81"/>
      <c r="H41" s="15"/>
      <c r="I41" s="15"/>
      <c r="J41" s="15"/>
      <c r="K41" s="15"/>
      <c r="L41" s="69"/>
      <c r="M41" s="69"/>
      <c r="N41" s="69"/>
      <c r="O41" s="69"/>
      <c r="P41" s="17">
        <f t="shared" si="0"/>
        <v>0</v>
      </c>
      <c r="Q41" s="584"/>
      <c r="R41" s="585"/>
      <c r="S41" s="585"/>
      <c r="T41" s="585"/>
      <c r="U41" s="585"/>
      <c r="V41" s="585"/>
      <c r="W41" s="585"/>
      <c r="X41" s="585"/>
      <c r="Y41" s="585"/>
      <c r="Z41" s="585"/>
      <c r="AA41" s="585"/>
      <c r="AB41" s="586"/>
      <c r="AC41" s="66"/>
      <c r="AN41" s="93"/>
    </row>
    <row r="42" spans="1:29" ht="28.5" customHeight="1">
      <c r="A42" s="266"/>
      <c r="B42" s="267"/>
      <c r="C42" s="71"/>
      <c r="D42" s="73"/>
      <c r="E42" s="73"/>
      <c r="F42" s="73"/>
      <c r="G42" s="73"/>
      <c r="H42" s="73"/>
      <c r="I42" s="73"/>
      <c r="J42" s="73"/>
      <c r="K42" s="73"/>
      <c r="L42" s="73"/>
      <c r="M42" s="73"/>
      <c r="N42" s="73"/>
      <c r="O42" s="73"/>
      <c r="P42" s="79">
        <f>SUM(D42:O42)</f>
        <v>0</v>
      </c>
      <c r="Q42" s="587"/>
      <c r="R42" s="588"/>
      <c r="S42" s="588"/>
      <c r="T42" s="588"/>
      <c r="U42" s="588"/>
      <c r="V42" s="588"/>
      <c r="W42" s="588"/>
      <c r="X42" s="588"/>
      <c r="Y42" s="588"/>
      <c r="Z42" s="588"/>
      <c r="AA42" s="588"/>
      <c r="AB42" s="589"/>
      <c r="AC42" s="66"/>
    </row>
    <row r="43" spans="1:29" ht="28.5" customHeight="1">
      <c r="A43" s="590"/>
      <c r="B43" s="580"/>
      <c r="C43" s="70" t="s">
        <v>11</v>
      </c>
      <c r="D43" s="72"/>
      <c r="E43" s="72"/>
      <c r="F43" s="72"/>
      <c r="G43" s="72"/>
      <c r="H43" s="72"/>
      <c r="I43" s="72"/>
      <c r="J43" s="72"/>
      <c r="K43" s="72"/>
      <c r="L43" s="72"/>
      <c r="M43" s="72"/>
      <c r="N43" s="72"/>
      <c r="O43" s="72"/>
      <c r="P43" s="17">
        <f t="shared" si="0"/>
        <v>0</v>
      </c>
      <c r="Q43" s="581"/>
      <c r="R43" s="582"/>
      <c r="S43" s="582"/>
      <c r="T43" s="582"/>
      <c r="U43" s="582"/>
      <c r="V43" s="582"/>
      <c r="W43" s="582"/>
      <c r="X43" s="582"/>
      <c r="Y43" s="582"/>
      <c r="Z43" s="582"/>
      <c r="AA43" s="582"/>
      <c r="AB43" s="583"/>
      <c r="AC43" s="66"/>
    </row>
    <row r="44" spans="1:29" ht="28.5" customHeight="1">
      <c r="A44" s="591"/>
      <c r="B44" s="253"/>
      <c r="C44" s="71" t="s">
        <v>12</v>
      </c>
      <c r="D44" s="15"/>
      <c r="E44" s="15"/>
      <c r="F44" s="15"/>
      <c r="G44" s="15"/>
      <c r="H44" s="15"/>
      <c r="I44" s="15"/>
      <c r="J44" s="15"/>
      <c r="K44" s="15"/>
      <c r="L44" s="69"/>
      <c r="M44" s="69"/>
      <c r="N44" s="69"/>
      <c r="O44" s="69"/>
      <c r="P44" s="17">
        <f t="shared" si="0"/>
        <v>0</v>
      </c>
      <c r="Q44" s="584"/>
      <c r="R44" s="585"/>
      <c r="S44" s="585"/>
      <c r="T44" s="585"/>
      <c r="U44" s="585"/>
      <c r="V44" s="585"/>
      <c r="W44" s="585"/>
      <c r="X44" s="585"/>
      <c r="Y44" s="585"/>
      <c r="Z44" s="585"/>
      <c r="AA44" s="585"/>
      <c r="AB44" s="586"/>
      <c r="AC44" s="66"/>
    </row>
    <row r="45" spans="1:29" ht="28.5" customHeight="1">
      <c r="A45" s="266"/>
      <c r="B45" s="267"/>
      <c r="C45" s="71"/>
      <c r="D45" s="73"/>
      <c r="E45" s="73"/>
      <c r="F45" s="73"/>
      <c r="G45" s="73"/>
      <c r="H45" s="73"/>
      <c r="I45" s="73"/>
      <c r="J45" s="73"/>
      <c r="K45" s="73"/>
      <c r="L45" s="73"/>
      <c r="M45" s="73"/>
      <c r="N45" s="73"/>
      <c r="O45" s="73"/>
      <c r="P45" s="79">
        <f t="shared" si="0"/>
        <v>0</v>
      </c>
      <c r="Q45" s="587"/>
      <c r="R45" s="588"/>
      <c r="S45" s="588"/>
      <c r="T45" s="588"/>
      <c r="U45" s="588"/>
      <c r="V45" s="588"/>
      <c r="W45" s="588"/>
      <c r="X45" s="588"/>
      <c r="Y45" s="588"/>
      <c r="Z45" s="588"/>
      <c r="AA45" s="588"/>
      <c r="AB45" s="589"/>
      <c r="AC45" s="66"/>
    </row>
    <row r="46" spans="1:28" ht="17.25" customHeight="1" thickBot="1">
      <c r="A46" s="3"/>
      <c r="B46" s="4"/>
      <c r="C46" s="4"/>
      <c r="D46" s="4"/>
      <c r="E46" s="4"/>
      <c r="F46" s="4"/>
      <c r="G46" s="4"/>
      <c r="H46" s="4"/>
      <c r="I46" s="4"/>
      <c r="J46" s="4"/>
      <c r="K46" s="4"/>
      <c r="L46" s="4"/>
      <c r="M46" s="4"/>
      <c r="N46" s="4"/>
      <c r="O46" s="4"/>
      <c r="P46" s="4"/>
      <c r="Q46" s="4"/>
      <c r="R46" s="4"/>
      <c r="S46" s="4"/>
      <c r="T46" s="4"/>
      <c r="U46" s="4"/>
      <c r="V46" s="4"/>
      <c r="W46" s="4"/>
      <c r="X46" s="5"/>
      <c r="Y46" s="4"/>
      <c r="Z46" s="4"/>
      <c r="AA46" s="4"/>
      <c r="AB46" s="106"/>
    </row>
    <row r="47" spans="1:29" ht="27" customHeight="1">
      <c r="A47" s="223" t="s">
        <v>78</v>
      </c>
      <c r="B47" s="243" t="s">
        <v>81</v>
      </c>
      <c r="C47" s="244"/>
      <c r="D47" s="244"/>
      <c r="E47" s="244"/>
      <c r="F47" s="244"/>
      <c r="G47" s="245"/>
      <c r="H47" s="229" t="s">
        <v>79</v>
      </c>
      <c r="I47" s="230"/>
      <c r="J47" s="230"/>
      <c r="K47" s="230"/>
      <c r="L47" s="230"/>
      <c r="M47" s="230"/>
      <c r="N47" s="243" t="s">
        <v>81</v>
      </c>
      <c r="O47" s="244"/>
      <c r="P47" s="244"/>
      <c r="Q47" s="244"/>
      <c r="R47" s="244"/>
      <c r="S47" s="245"/>
      <c r="T47" s="273" t="s">
        <v>17</v>
      </c>
      <c r="U47" s="274"/>
      <c r="V47" s="274"/>
      <c r="W47" s="275"/>
      <c r="X47" s="243" t="s">
        <v>16</v>
      </c>
      <c r="Y47" s="244"/>
      <c r="Z47" s="244"/>
      <c r="AA47" s="244"/>
      <c r="AB47" s="282"/>
      <c r="AC47"/>
    </row>
    <row r="48" spans="1:29" ht="27" customHeight="1">
      <c r="A48" s="224"/>
      <c r="B48" s="113" t="s">
        <v>80</v>
      </c>
      <c r="C48" s="114"/>
      <c r="D48" s="114"/>
      <c r="E48" s="114"/>
      <c r="F48" s="114"/>
      <c r="G48" s="115"/>
      <c r="H48" s="231"/>
      <c r="I48" s="232"/>
      <c r="J48" s="232"/>
      <c r="K48" s="232"/>
      <c r="L48" s="232"/>
      <c r="M48" s="232"/>
      <c r="N48" s="235" t="s">
        <v>80</v>
      </c>
      <c r="O48" s="236"/>
      <c r="P48" s="236"/>
      <c r="Q48" s="236"/>
      <c r="R48" s="236"/>
      <c r="S48" s="237"/>
      <c r="T48" s="276"/>
      <c r="U48" s="277"/>
      <c r="V48" s="277"/>
      <c r="W48" s="278"/>
      <c r="X48" s="235" t="s">
        <v>80</v>
      </c>
      <c r="Y48" s="236"/>
      <c r="Z48" s="236"/>
      <c r="AA48" s="236"/>
      <c r="AB48" s="238"/>
      <c r="AC48"/>
    </row>
    <row r="49" spans="1:29" ht="27" customHeight="1" thickBot="1">
      <c r="A49" s="225"/>
      <c r="B49" s="239" t="s">
        <v>90</v>
      </c>
      <c r="C49" s="240"/>
      <c r="D49" s="240"/>
      <c r="E49" s="240"/>
      <c r="F49" s="240"/>
      <c r="G49" s="241"/>
      <c r="H49" s="233"/>
      <c r="I49" s="234"/>
      <c r="J49" s="234"/>
      <c r="K49" s="234"/>
      <c r="L49" s="234"/>
      <c r="M49" s="234"/>
      <c r="N49" s="239" t="s">
        <v>91</v>
      </c>
      <c r="O49" s="240"/>
      <c r="P49" s="240"/>
      <c r="Q49" s="240"/>
      <c r="R49" s="240"/>
      <c r="S49" s="241"/>
      <c r="T49" s="279"/>
      <c r="U49" s="280"/>
      <c r="V49" s="280"/>
      <c r="W49" s="281"/>
      <c r="X49" s="239" t="s">
        <v>92</v>
      </c>
      <c r="Y49" s="240"/>
      <c r="Z49" s="240"/>
      <c r="AA49" s="240"/>
      <c r="AB49" s="242"/>
      <c r="AC49"/>
    </row>
    <row r="50" spans="6:7" ht="15">
      <c r="F50" s="84"/>
      <c r="G50" s="80"/>
    </row>
    <row r="51" spans="6:7" ht="15">
      <c r="F51" s="85"/>
      <c r="G51" s="82"/>
    </row>
  </sheetData>
  <sheetProtection/>
  <mergeCells count="112">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P23:P26"/>
    <mergeCell ref="Q23:AB26"/>
    <mergeCell ref="A27:AB27"/>
    <mergeCell ref="A28:A29"/>
    <mergeCell ref="B28:B29"/>
    <mergeCell ref="C28:C29"/>
    <mergeCell ref="D28:P28"/>
    <mergeCell ref="Q28:AB28"/>
    <mergeCell ref="Q29:T29"/>
    <mergeCell ref="U29:X29"/>
    <mergeCell ref="Y29:AB29"/>
    <mergeCell ref="Q30:T30"/>
    <mergeCell ref="U30:X30"/>
    <mergeCell ref="Y30:AB30"/>
    <mergeCell ref="A31:AB31"/>
    <mergeCell ref="A32:A33"/>
    <mergeCell ref="B32:B33"/>
    <mergeCell ref="C32:P32"/>
    <mergeCell ref="Q32:AB32"/>
    <mergeCell ref="Q33:AB33"/>
    <mergeCell ref="X49:AB49"/>
    <mergeCell ref="A34:A35"/>
    <mergeCell ref="B34:B35"/>
    <mergeCell ref="Q34:AB36"/>
    <mergeCell ref="A36:B36"/>
    <mergeCell ref="A37:A38"/>
    <mergeCell ref="B37:B38"/>
    <mergeCell ref="Q37:AB39"/>
    <mergeCell ref="A39:B39"/>
    <mergeCell ref="A40:A41"/>
    <mergeCell ref="B40:B41"/>
    <mergeCell ref="Q40:AB42"/>
    <mergeCell ref="A42:B42"/>
    <mergeCell ref="A43:A44"/>
    <mergeCell ref="B43:B44"/>
    <mergeCell ref="Q43:AB45"/>
    <mergeCell ref="A45:B45"/>
    <mergeCell ref="A47:A49"/>
    <mergeCell ref="B47:G47"/>
    <mergeCell ref="H47:M49"/>
    <mergeCell ref="N47:S47"/>
    <mergeCell ref="T47:W49"/>
    <mergeCell ref="X47:AB47"/>
    <mergeCell ref="N48:S48"/>
    <mergeCell ref="X48:AB48"/>
    <mergeCell ref="B49:G49"/>
    <mergeCell ref="N49:S49"/>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45">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pageMargins left="0" right="0" top="0" bottom="0" header="0" footer="0"/>
  <pageSetup fitToHeight="0" fitToWidth="1" horizontalDpi="600" verticalDpi="600" orientation="landscape" paperSize="41" scale="49"/>
  <drawing r:id="rId3"/>
  <legacyDrawing r:id="rId2"/>
</worksheet>
</file>

<file path=xl/worksheets/sheet12.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1" max="2" width="11.421875" style="0" customWidth="1"/>
    <col min="3" max="3" width="6.8515625" style="0" customWidth="1"/>
    <col min="4" max="4" width="8.8515625" style="0" customWidth="1"/>
    <col min="5" max="5" width="10.8515625" style="0" customWidth="1"/>
  </cols>
  <sheetData>
    <row r="1" spans="2:14" ht="15">
      <c r="B1" t="s">
        <v>27</v>
      </c>
      <c r="C1" s="642" t="s">
        <v>28</v>
      </c>
      <c r="D1" s="642"/>
      <c r="E1" s="642"/>
      <c r="F1" s="642"/>
      <c r="G1" s="643" t="s">
        <v>30</v>
      </c>
      <c r="H1" s="644"/>
      <c r="I1" s="644"/>
      <c r="J1" s="645"/>
      <c r="K1" s="641" t="s">
        <v>31</v>
      </c>
      <c r="L1" s="641"/>
      <c r="M1" s="641"/>
      <c r="N1" s="641"/>
    </row>
    <row r="2" spans="3:14" ht="15">
      <c r="C2" s="21"/>
      <c r="D2" s="21"/>
      <c r="E2" s="21"/>
      <c r="F2" s="21" t="s">
        <v>29</v>
      </c>
      <c r="G2" s="47"/>
      <c r="H2" s="21"/>
      <c r="I2" s="21"/>
      <c r="J2" s="48" t="s">
        <v>29</v>
      </c>
      <c r="K2" s="21"/>
      <c r="L2" s="21"/>
      <c r="M2" s="21"/>
      <c r="N2" s="21" t="s">
        <v>29</v>
      </c>
    </row>
    <row r="3" spans="1:14" ht="15">
      <c r="A3" s="640" t="s">
        <v>32</v>
      </c>
      <c r="B3" s="22">
        <v>1</v>
      </c>
      <c r="C3" s="23">
        <v>0.05</v>
      </c>
      <c r="D3" s="23">
        <v>0.05</v>
      </c>
      <c r="E3" s="23">
        <v>0.1</v>
      </c>
      <c r="F3" s="24">
        <f>(C3+D3+E3)</f>
        <v>0.2</v>
      </c>
      <c r="G3" s="49">
        <v>0.1</v>
      </c>
      <c r="H3" s="23">
        <v>0.1</v>
      </c>
      <c r="I3" s="23">
        <v>0.1</v>
      </c>
      <c r="J3" s="50">
        <f>(G3+H3+I3)</f>
        <v>0.30000000000000004</v>
      </c>
      <c r="K3" s="15">
        <v>0.1</v>
      </c>
      <c r="L3" s="15">
        <v>0.1</v>
      </c>
      <c r="M3" s="15">
        <v>0.1</v>
      </c>
      <c r="N3" s="17">
        <f>K3+L3+M3</f>
        <v>0.30000000000000004</v>
      </c>
    </row>
    <row r="4" spans="1:14" ht="15">
      <c r="A4" s="640"/>
      <c r="B4" s="22">
        <v>2</v>
      </c>
      <c r="C4" s="23">
        <v>0.05</v>
      </c>
      <c r="D4" s="23">
        <v>0.05</v>
      </c>
      <c r="E4" s="23">
        <v>0.1</v>
      </c>
      <c r="F4" s="24">
        <f>(C4+D4+E4)</f>
        <v>0.2</v>
      </c>
      <c r="G4" s="49">
        <v>0.1</v>
      </c>
      <c r="H4" s="23">
        <v>0.1</v>
      </c>
      <c r="I4" s="23">
        <v>0.1</v>
      </c>
      <c r="J4" s="50">
        <f>(G4+H4+I4)</f>
        <v>0.30000000000000004</v>
      </c>
      <c r="K4" s="15">
        <v>0.1</v>
      </c>
      <c r="L4" s="15">
        <v>0.1</v>
      </c>
      <c r="M4" s="15">
        <v>0.1</v>
      </c>
      <c r="N4" s="17">
        <f>K4+L4+M4</f>
        <v>0.30000000000000004</v>
      </c>
    </row>
    <row r="5" spans="1:14" ht="15">
      <c r="A5" s="640"/>
      <c r="B5" s="22">
        <v>3</v>
      </c>
      <c r="C5" s="23">
        <v>0.05</v>
      </c>
      <c r="D5" s="23">
        <v>0.05</v>
      </c>
      <c r="E5" s="23">
        <v>0.1</v>
      </c>
      <c r="F5" s="24">
        <f>(C5+D5+E5)</f>
        <v>0.2</v>
      </c>
      <c r="G5" s="49">
        <v>0.1</v>
      </c>
      <c r="H5" s="23">
        <v>0.1</v>
      </c>
      <c r="I5" s="23">
        <v>0.1</v>
      </c>
      <c r="J5" s="50">
        <f>(G5+H5+I5)</f>
        <v>0.30000000000000004</v>
      </c>
      <c r="K5" s="41"/>
      <c r="L5" s="22"/>
      <c r="M5" s="22"/>
      <c r="N5" s="22"/>
    </row>
    <row r="6" spans="1:14" ht="15">
      <c r="A6" s="640"/>
      <c r="B6" s="22">
        <v>4</v>
      </c>
      <c r="C6" s="23">
        <v>0.1</v>
      </c>
      <c r="D6" s="23">
        <v>0.1</v>
      </c>
      <c r="E6" s="23">
        <v>0.2</v>
      </c>
      <c r="F6" s="24">
        <f>(C6+D6+E6)</f>
        <v>0.4</v>
      </c>
      <c r="G6" s="49">
        <v>0</v>
      </c>
      <c r="H6" s="23">
        <v>0</v>
      </c>
      <c r="I6" s="23">
        <v>0.1</v>
      </c>
      <c r="J6" s="50">
        <f>(G6+H6+I6)</f>
        <v>0.1</v>
      </c>
      <c r="K6" s="41"/>
      <c r="L6" s="22"/>
      <c r="M6" s="22"/>
      <c r="N6" s="22"/>
    </row>
    <row r="7" spans="1:14" ht="15">
      <c r="A7" s="640"/>
      <c r="B7" s="22">
        <v>5</v>
      </c>
      <c r="C7" s="23">
        <v>0</v>
      </c>
      <c r="D7" s="23">
        <v>0</v>
      </c>
      <c r="E7" s="23">
        <v>0</v>
      </c>
      <c r="F7" s="24">
        <f>(C7+D7+E7)</f>
        <v>0</v>
      </c>
      <c r="G7" s="49">
        <v>0</v>
      </c>
      <c r="H7" s="23">
        <v>0</v>
      </c>
      <c r="I7" s="23">
        <v>0</v>
      </c>
      <c r="J7" s="50">
        <f>(G7+H7+I7)</f>
        <v>0</v>
      </c>
      <c r="K7" s="41"/>
      <c r="L7" s="22"/>
      <c r="M7" s="22"/>
      <c r="N7" s="22"/>
    </row>
    <row r="8" spans="1:14" ht="15">
      <c r="A8" s="640" t="s">
        <v>33</v>
      </c>
      <c r="B8" s="26">
        <v>6</v>
      </c>
      <c r="C8" s="27">
        <v>0.1</v>
      </c>
      <c r="D8" s="27">
        <v>0.1</v>
      </c>
      <c r="E8" s="27">
        <v>0.1</v>
      </c>
      <c r="F8" s="28">
        <f>C8+D8+E8</f>
        <v>0.30000000000000004</v>
      </c>
      <c r="G8" s="51"/>
      <c r="H8" s="26"/>
      <c r="I8" s="26"/>
      <c r="J8" s="52"/>
      <c r="K8" s="42"/>
      <c r="L8" s="26"/>
      <c r="M8" s="26"/>
      <c r="N8" s="26"/>
    </row>
    <row r="9" spans="1:14" ht="15">
      <c r="A9" s="640"/>
      <c r="B9" s="26">
        <v>7</v>
      </c>
      <c r="C9" s="26"/>
      <c r="D9" s="26"/>
      <c r="E9" s="26"/>
      <c r="F9" s="36"/>
      <c r="G9" s="53"/>
      <c r="H9" s="26"/>
      <c r="I9" s="26"/>
      <c r="J9" s="52"/>
      <c r="K9" s="42"/>
      <c r="L9" s="26"/>
      <c r="M9" s="26"/>
      <c r="N9" s="26"/>
    </row>
    <row r="10" spans="1:14" ht="15">
      <c r="A10" s="640"/>
      <c r="B10" s="26">
        <v>8</v>
      </c>
      <c r="C10" s="26"/>
      <c r="D10" s="26"/>
      <c r="E10" s="26"/>
      <c r="F10" s="36"/>
      <c r="G10" s="53"/>
      <c r="H10" s="26"/>
      <c r="I10" s="26"/>
      <c r="J10" s="52"/>
      <c r="K10" s="42"/>
      <c r="L10" s="26"/>
      <c r="M10" s="26"/>
      <c r="N10" s="26"/>
    </row>
    <row r="11" spans="1:14" ht="15">
      <c r="A11" s="640"/>
      <c r="B11" s="26">
        <v>9</v>
      </c>
      <c r="C11" s="26"/>
      <c r="D11" s="26"/>
      <c r="E11" s="26"/>
      <c r="F11" s="36"/>
      <c r="G11" s="53"/>
      <c r="H11" s="26"/>
      <c r="I11" s="26"/>
      <c r="J11" s="52"/>
      <c r="K11" s="42"/>
      <c r="L11" s="26"/>
      <c r="M11" s="26"/>
      <c r="N11" s="26"/>
    </row>
    <row r="12" spans="1:14" ht="15">
      <c r="A12" s="640" t="s">
        <v>34</v>
      </c>
      <c r="B12" s="31">
        <v>10</v>
      </c>
      <c r="C12" s="31"/>
      <c r="D12" s="31"/>
      <c r="E12" s="31"/>
      <c r="F12" s="37"/>
      <c r="G12" s="54"/>
      <c r="H12" s="31"/>
      <c r="I12" s="31"/>
      <c r="J12" s="55"/>
      <c r="K12" s="43"/>
      <c r="L12" s="31"/>
      <c r="M12" s="31"/>
      <c r="N12" s="31"/>
    </row>
    <row r="13" spans="1:14" ht="15">
      <c r="A13" s="640"/>
      <c r="B13" s="31">
        <v>11</v>
      </c>
      <c r="C13" s="31"/>
      <c r="D13" s="31"/>
      <c r="E13" s="31"/>
      <c r="F13" s="37"/>
      <c r="G13" s="54"/>
      <c r="H13" s="31"/>
      <c r="I13" s="31"/>
      <c r="J13" s="55"/>
      <c r="K13" s="43"/>
      <c r="L13" s="31"/>
      <c r="M13" s="31"/>
      <c r="N13" s="31"/>
    </row>
    <row r="14" spans="1:14" ht="15">
      <c r="A14" s="640"/>
      <c r="B14" s="31">
        <v>12</v>
      </c>
      <c r="C14" s="31"/>
      <c r="D14" s="31"/>
      <c r="E14" s="31"/>
      <c r="F14" s="37"/>
      <c r="G14" s="54"/>
      <c r="H14" s="31"/>
      <c r="I14" s="31"/>
      <c r="J14" s="55"/>
      <c r="K14" s="43"/>
      <c r="L14" s="31"/>
      <c r="M14" s="31"/>
      <c r="N14" s="31"/>
    </row>
    <row r="15" spans="1:14" ht="15">
      <c r="A15" s="640"/>
      <c r="B15" s="31">
        <v>13</v>
      </c>
      <c r="C15" s="31"/>
      <c r="D15" s="31"/>
      <c r="E15" s="31"/>
      <c r="F15" s="37"/>
      <c r="G15" s="54"/>
      <c r="H15" s="31"/>
      <c r="I15" s="31"/>
      <c r="J15" s="55"/>
      <c r="K15" s="43"/>
      <c r="L15" s="31"/>
      <c r="M15" s="31"/>
      <c r="N15" s="31"/>
    </row>
    <row r="16" spans="1:14" ht="15">
      <c r="A16" s="640" t="s">
        <v>35</v>
      </c>
      <c r="B16" s="32">
        <v>14</v>
      </c>
      <c r="C16" s="32"/>
      <c r="D16" s="32"/>
      <c r="E16" s="32"/>
      <c r="F16" s="38"/>
      <c r="G16" s="56"/>
      <c r="H16" s="32"/>
      <c r="I16" s="32"/>
      <c r="J16" s="57"/>
      <c r="K16" s="44"/>
      <c r="L16" s="32"/>
      <c r="M16" s="32"/>
      <c r="N16" s="32"/>
    </row>
    <row r="17" spans="1:14" ht="15">
      <c r="A17" s="640"/>
      <c r="B17" s="32">
        <v>15</v>
      </c>
      <c r="C17" s="32"/>
      <c r="D17" s="32"/>
      <c r="E17" s="32"/>
      <c r="F17" s="38"/>
      <c r="G17" s="56"/>
      <c r="H17" s="32"/>
      <c r="I17" s="32"/>
      <c r="J17" s="57"/>
      <c r="K17" s="44"/>
      <c r="L17" s="32"/>
      <c r="M17" s="32"/>
      <c r="N17" s="32"/>
    </row>
    <row r="18" spans="1:14" ht="15">
      <c r="A18" s="640"/>
      <c r="B18" s="32">
        <v>16</v>
      </c>
      <c r="C18" s="32"/>
      <c r="D18" s="32"/>
      <c r="E18" s="32"/>
      <c r="F18" s="38"/>
      <c r="G18" s="56"/>
      <c r="H18" s="32"/>
      <c r="I18" s="32"/>
      <c r="J18" s="57"/>
      <c r="K18" s="44"/>
      <c r="L18" s="32"/>
      <c r="M18" s="32"/>
      <c r="N18" s="32"/>
    </row>
    <row r="19" spans="1:14" ht="15">
      <c r="A19" s="640" t="s">
        <v>36</v>
      </c>
      <c r="B19" s="35">
        <v>17</v>
      </c>
      <c r="C19" s="35"/>
      <c r="D19" s="35"/>
      <c r="E19" s="35"/>
      <c r="F19" s="39"/>
      <c r="G19" s="58"/>
      <c r="H19" s="35"/>
      <c r="I19" s="35"/>
      <c r="J19" s="59"/>
      <c r="K19" s="45"/>
      <c r="L19" s="35"/>
      <c r="M19" s="35"/>
      <c r="N19" s="35"/>
    </row>
    <row r="20" spans="1:14" ht="15">
      <c r="A20" s="640"/>
      <c r="B20" s="35">
        <v>18</v>
      </c>
      <c r="C20" s="35"/>
      <c r="D20" s="35"/>
      <c r="E20" s="35"/>
      <c r="F20" s="39"/>
      <c r="G20" s="58"/>
      <c r="H20" s="35"/>
      <c r="I20" s="35"/>
      <c r="J20" s="59"/>
      <c r="K20" s="45"/>
      <c r="L20" s="35"/>
      <c r="M20" s="35"/>
      <c r="N20" s="35"/>
    </row>
    <row r="21" spans="1:14" ht="15">
      <c r="A21" s="640"/>
      <c r="B21" s="35">
        <v>19</v>
      </c>
      <c r="C21" s="35"/>
      <c r="D21" s="35"/>
      <c r="E21" s="35"/>
      <c r="F21" s="39"/>
      <c r="G21" s="58"/>
      <c r="H21" s="35"/>
      <c r="I21" s="35"/>
      <c r="J21" s="59"/>
      <c r="K21" s="45"/>
      <c r="L21" s="35"/>
      <c r="M21" s="35"/>
      <c r="N21" s="35"/>
    </row>
    <row r="22" spans="1:14" ht="15">
      <c r="A22" s="640"/>
      <c r="B22" s="35">
        <v>20</v>
      </c>
      <c r="C22" s="35"/>
      <c r="D22" s="35"/>
      <c r="E22" s="35"/>
      <c r="F22" s="39"/>
      <c r="G22" s="58"/>
      <c r="H22" s="35"/>
      <c r="I22" s="35"/>
      <c r="J22" s="59"/>
      <c r="K22" s="45"/>
      <c r="L22" s="35"/>
      <c r="M22" s="35"/>
      <c r="N22" s="35"/>
    </row>
    <row r="23" spans="1:14" ht="15">
      <c r="A23" s="640" t="s">
        <v>37</v>
      </c>
      <c r="B23" s="30">
        <v>21</v>
      </c>
      <c r="C23" s="30"/>
      <c r="D23" s="30"/>
      <c r="E23" s="30"/>
      <c r="F23" s="40"/>
      <c r="G23" s="60"/>
      <c r="H23" s="30"/>
      <c r="I23" s="30"/>
      <c r="J23" s="61"/>
      <c r="K23" s="46"/>
      <c r="L23" s="30"/>
      <c r="M23" s="30"/>
      <c r="N23" s="30"/>
    </row>
    <row r="24" spans="1:14" ht="15">
      <c r="A24" s="640"/>
      <c r="B24" s="30">
        <v>22</v>
      </c>
      <c r="C24" s="30"/>
      <c r="D24" s="30"/>
      <c r="E24" s="30"/>
      <c r="F24" s="40"/>
      <c r="G24" s="60"/>
      <c r="H24" s="30"/>
      <c r="I24" s="30"/>
      <c r="J24" s="61"/>
      <c r="K24" s="46"/>
      <c r="L24" s="30"/>
      <c r="M24" s="30"/>
      <c r="N24" s="30"/>
    </row>
    <row r="25" spans="1:14" ht="15">
      <c r="A25" s="640"/>
      <c r="B25" s="30">
        <v>23</v>
      </c>
      <c r="C25" s="30"/>
      <c r="D25" s="30"/>
      <c r="E25" s="30"/>
      <c r="F25" s="40"/>
      <c r="G25" s="60"/>
      <c r="H25" s="30"/>
      <c r="I25" s="30"/>
      <c r="J25" s="61"/>
      <c r="K25" s="46"/>
      <c r="L25" s="30"/>
      <c r="M25" s="30"/>
      <c r="N25" s="30"/>
    </row>
    <row r="26" spans="1:14" ht="15">
      <c r="A26" s="640"/>
      <c r="B26" s="30">
        <v>24</v>
      </c>
      <c r="C26" s="30"/>
      <c r="D26" s="30"/>
      <c r="E26" s="30"/>
      <c r="F26" s="40"/>
      <c r="G26" s="60"/>
      <c r="H26" s="30"/>
      <c r="I26" s="30"/>
      <c r="J26" s="61"/>
      <c r="K26" s="46"/>
      <c r="L26" s="30"/>
      <c r="M26" s="30"/>
      <c r="N26" s="30"/>
    </row>
    <row r="27" spans="1:14" ht="15">
      <c r="A27" s="640" t="s">
        <v>38</v>
      </c>
      <c r="B27" s="26">
        <v>25</v>
      </c>
      <c r="C27" s="26"/>
      <c r="D27" s="26"/>
      <c r="E27" s="26"/>
      <c r="F27" s="26"/>
      <c r="G27" s="26"/>
      <c r="H27" s="26"/>
      <c r="I27" s="26"/>
      <c r="J27" s="26"/>
      <c r="K27" s="26"/>
      <c r="L27" s="26"/>
      <c r="M27" s="26"/>
      <c r="N27" s="26"/>
    </row>
    <row r="28" spans="1:14" ht="15">
      <c r="A28" s="640"/>
      <c r="B28" s="26">
        <v>26</v>
      </c>
      <c r="C28" s="26"/>
      <c r="D28" s="26"/>
      <c r="E28" s="26"/>
      <c r="F28" s="26"/>
      <c r="G28" s="26"/>
      <c r="H28" s="26"/>
      <c r="I28" s="26"/>
      <c r="J28" s="26"/>
      <c r="K28" s="26"/>
      <c r="L28" s="26"/>
      <c r="M28" s="26"/>
      <c r="N28" s="26"/>
    </row>
    <row r="29" spans="1:14" ht="15">
      <c r="A29" s="640"/>
      <c r="B29" s="26">
        <v>27</v>
      </c>
      <c r="C29" s="26"/>
      <c r="D29" s="26"/>
      <c r="E29" s="26"/>
      <c r="F29" s="26"/>
      <c r="G29" s="26"/>
      <c r="H29" s="26"/>
      <c r="I29" s="26"/>
      <c r="J29" s="26"/>
      <c r="K29" s="26"/>
      <c r="L29" s="26"/>
      <c r="M29" s="26"/>
      <c r="N29" s="26"/>
    </row>
    <row r="30" spans="1:14" ht="15">
      <c r="A30" s="640"/>
      <c r="B30" s="26">
        <v>28</v>
      </c>
      <c r="C30" s="26"/>
      <c r="D30" s="26"/>
      <c r="E30" s="26"/>
      <c r="F30" s="26"/>
      <c r="G30" s="26"/>
      <c r="H30" s="26"/>
      <c r="I30" s="26"/>
      <c r="J30" s="26"/>
      <c r="K30" s="26"/>
      <c r="L30" s="26"/>
      <c r="M30" s="26"/>
      <c r="N30" s="26"/>
    </row>
    <row r="31" spans="1:14" ht="15">
      <c r="A31" s="640"/>
      <c r="B31" s="26">
        <v>29</v>
      </c>
      <c r="C31" s="26"/>
      <c r="D31" s="26"/>
      <c r="E31" s="26"/>
      <c r="F31" s="26"/>
      <c r="G31" s="26"/>
      <c r="H31" s="26"/>
      <c r="I31" s="26"/>
      <c r="J31" s="26"/>
      <c r="K31" s="26"/>
      <c r="L31" s="26"/>
      <c r="M31" s="26"/>
      <c r="N31" s="26"/>
    </row>
    <row r="32" spans="1:14" ht="15">
      <c r="A32" s="640" t="s">
        <v>39</v>
      </c>
      <c r="B32" s="33">
        <v>30</v>
      </c>
      <c r="C32" s="33"/>
      <c r="D32" s="33"/>
      <c r="E32" s="33"/>
      <c r="F32" s="33"/>
      <c r="G32" s="33"/>
      <c r="H32" s="33"/>
      <c r="I32" s="33"/>
      <c r="J32" s="33"/>
      <c r="K32" s="33"/>
      <c r="L32" s="33"/>
      <c r="M32" s="33"/>
      <c r="N32" s="33"/>
    </row>
    <row r="33" spans="1:14" ht="15">
      <c r="A33" s="640"/>
      <c r="B33" s="33">
        <v>31</v>
      </c>
      <c r="C33" s="33"/>
      <c r="D33" s="33"/>
      <c r="E33" s="33"/>
      <c r="F33" s="33"/>
      <c r="G33" s="33"/>
      <c r="H33" s="33"/>
      <c r="I33" s="33"/>
      <c r="J33" s="33"/>
      <c r="K33" s="33"/>
      <c r="L33" s="33"/>
      <c r="M33" s="33"/>
      <c r="N33" s="33"/>
    </row>
    <row r="34" spans="1:14" ht="15">
      <c r="A34" s="640"/>
      <c r="B34" s="33">
        <v>32</v>
      </c>
      <c r="C34" s="33"/>
      <c r="D34" s="33"/>
      <c r="E34" s="33"/>
      <c r="F34" s="33"/>
      <c r="G34" s="33"/>
      <c r="H34" s="33"/>
      <c r="I34" s="33"/>
      <c r="J34" s="33"/>
      <c r="K34" s="33"/>
      <c r="L34" s="33"/>
      <c r="M34" s="33"/>
      <c r="N34" s="33"/>
    </row>
    <row r="35" spans="1:14" ht="15">
      <c r="A35" s="640" t="s">
        <v>40</v>
      </c>
      <c r="B35" s="34">
        <v>33</v>
      </c>
      <c r="C35" s="31"/>
      <c r="D35" s="31"/>
      <c r="E35" s="31"/>
      <c r="F35" s="31"/>
      <c r="G35" s="31"/>
      <c r="H35" s="31"/>
      <c r="I35" s="31"/>
      <c r="J35" s="31"/>
      <c r="K35" s="31"/>
      <c r="L35" s="31"/>
      <c r="M35" s="31"/>
      <c r="N35" s="31"/>
    </row>
    <row r="36" spans="1:14" ht="15">
      <c r="A36" s="640"/>
      <c r="B36" s="31">
        <v>34</v>
      </c>
      <c r="C36" s="31"/>
      <c r="D36" s="31"/>
      <c r="E36" s="31"/>
      <c r="F36" s="31"/>
      <c r="G36" s="31"/>
      <c r="H36" s="31"/>
      <c r="I36" s="31"/>
      <c r="J36" s="31"/>
      <c r="K36" s="31"/>
      <c r="L36" s="31"/>
      <c r="M36" s="31"/>
      <c r="N36" s="31"/>
    </row>
    <row r="37" spans="1:14" ht="15">
      <c r="A37" s="640"/>
      <c r="B37" s="62">
        <v>35</v>
      </c>
      <c r="C37" s="31"/>
      <c r="D37" s="31"/>
      <c r="E37" s="31"/>
      <c r="F37" s="31"/>
      <c r="G37" s="31"/>
      <c r="H37" s="31"/>
      <c r="I37" s="31"/>
      <c r="J37" s="31"/>
      <c r="K37" s="31"/>
      <c r="L37" s="31"/>
      <c r="M37" s="31"/>
      <c r="N37" s="31"/>
    </row>
    <row r="38" spans="1:14" ht="15">
      <c r="A38" s="640" t="s">
        <v>41</v>
      </c>
      <c r="B38" s="25">
        <v>36</v>
      </c>
      <c r="C38" s="25"/>
      <c r="D38" s="25"/>
      <c r="E38" s="25"/>
      <c r="F38" s="25"/>
      <c r="G38" s="25"/>
      <c r="H38" s="25"/>
      <c r="I38" s="25"/>
      <c r="J38" s="25"/>
      <c r="K38" s="25"/>
      <c r="L38" s="25"/>
      <c r="M38" s="25"/>
      <c r="N38" s="25"/>
    </row>
    <row r="39" spans="1:14" ht="15">
      <c r="A39" s="640"/>
      <c r="B39" s="25">
        <v>37</v>
      </c>
      <c r="C39" s="25"/>
      <c r="D39" s="25"/>
      <c r="E39" s="25"/>
      <c r="F39" s="25"/>
      <c r="G39" s="25"/>
      <c r="H39" s="25"/>
      <c r="I39" s="25"/>
      <c r="J39" s="25"/>
      <c r="K39" s="25"/>
      <c r="L39" s="25"/>
      <c r="M39" s="25"/>
      <c r="N39" s="25"/>
    </row>
    <row r="40" spans="1:14" ht="15">
      <c r="A40" s="640"/>
      <c r="B40" s="25">
        <v>38</v>
      </c>
      <c r="C40" s="25"/>
      <c r="D40" s="25"/>
      <c r="E40" s="25"/>
      <c r="F40" s="25"/>
      <c r="G40" s="25"/>
      <c r="H40" s="25"/>
      <c r="I40" s="25"/>
      <c r="J40" s="25"/>
      <c r="K40" s="25"/>
      <c r="L40" s="25"/>
      <c r="M40" s="25"/>
      <c r="N40" s="25"/>
    </row>
    <row r="41" spans="1:14" ht="15">
      <c r="A41" s="646" t="s">
        <v>42</v>
      </c>
      <c r="B41" s="63">
        <v>39</v>
      </c>
      <c r="C41" s="64"/>
      <c r="D41" s="64"/>
      <c r="E41" s="64"/>
      <c r="F41" s="64"/>
      <c r="G41" s="64"/>
      <c r="H41" s="64"/>
      <c r="I41" s="64"/>
      <c r="J41" s="64"/>
      <c r="K41" s="64"/>
      <c r="L41" s="64"/>
      <c r="M41" s="64"/>
      <c r="N41" s="64"/>
    </row>
    <row r="42" spans="1:14" ht="15">
      <c r="A42" s="646"/>
      <c r="B42" s="64">
        <v>40</v>
      </c>
      <c r="C42" s="64"/>
      <c r="D42" s="64"/>
      <c r="E42" s="64"/>
      <c r="F42" s="64"/>
      <c r="G42" s="64"/>
      <c r="H42" s="64"/>
      <c r="I42" s="64"/>
      <c r="J42" s="64"/>
      <c r="K42" s="64"/>
      <c r="L42" s="64"/>
      <c r="M42" s="64"/>
      <c r="N42" s="64"/>
    </row>
    <row r="43" spans="1:14" ht="15">
      <c r="A43" s="646"/>
      <c r="B43" s="64">
        <v>41</v>
      </c>
      <c r="C43" s="64"/>
      <c r="D43" s="64"/>
      <c r="E43" s="64"/>
      <c r="F43" s="64"/>
      <c r="G43" s="64"/>
      <c r="H43" s="64"/>
      <c r="I43" s="64"/>
      <c r="J43" s="64"/>
      <c r="K43" s="64"/>
      <c r="L43" s="64"/>
      <c r="M43" s="64"/>
      <c r="N43" s="64"/>
    </row>
    <row r="44" spans="1:14" ht="15">
      <c r="A44" s="646"/>
      <c r="B44" s="65">
        <v>42</v>
      </c>
      <c r="C44" s="64"/>
      <c r="D44" s="64"/>
      <c r="E44" s="64"/>
      <c r="F44" s="64"/>
      <c r="G44" s="64"/>
      <c r="H44" s="64"/>
      <c r="I44" s="64"/>
      <c r="J44" s="64"/>
      <c r="K44" s="64"/>
      <c r="L44" s="64"/>
      <c r="M44" s="64"/>
      <c r="N44" s="64"/>
    </row>
    <row r="45" spans="1:14" ht="15">
      <c r="A45" s="647" t="s">
        <v>43</v>
      </c>
      <c r="B45" s="29">
        <v>43</v>
      </c>
      <c r="C45" s="29"/>
      <c r="D45" s="29"/>
      <c r="E45" s="29"/>
      <c r="F45" s="29"/>
      <c r="G45" s="29"/>
      <c r="H45" s="29"/>
      <c r="I45" s="29"/>
      <c r="J45" s="29"/>
      <c r="K45" s="29"/>
      <c r="L45" s="29"/>
      <c r="M45" s="29"/>
      <c r="N45" s="29"/>
    </row>
    <row r="46" spans="1:14" ht="15">
      <c r="A46" s="647"/>
      <c r="B46" s="29">
        <v>44</v>
      </c>
      <c r="C46" s="29"/>
      <c r="D46" s="29"/>
      <c r="E46" s="29"/>
      <c r="F46" s="29"/>
      <c r="G46" s="29"/>
      <c r="H46" s="29"/>
      <c r="I46" s="29"/>
      <c r="J46" s="29"/>
      <c r="K46" s="29"/>
      <c r="L46" s="29"/>
      <c r="M46" s="29"/>
      <c r="N46" s="29"/>
    </row>
    <row r="47" spans="1:14" ht="15">
      <c r="A47" s="19"/>
      <c r="B47" s="19"/>
      <c r="C47" s="19"/>
      <c r="D47" s="19"/>
      <c r="E47" s="19"/>
      <c r="F47" s="19"/>
      <c r="G47" s="19"/>
      <c r="H47" s="19"/>
      <c r="I47" s="19"/>
      <c r="J47" s="19"/>
      <c r="K47" s="19"/>
      <c r="L47" s="19"/>
      <c r="M47" s="19"/>
      <c r="N47" s="19"/>
    </row>
    <row r="48" spans="1:14" ht="15">
      <c r="A48" s="19"/>
      <c r="B48" s="19"/>
      <c r="C48" s="19"/>
      <c r="D48" s="19"/>
      <c r="E48" s="19"/>
      <c r="F48" s="19"/>
      <c r="G48" s="19"/>
      <c r="H48" s="19"/>
      <c r="I48" s="19"/>
      <c r="J48" s="19"/>
      <c r="K48" s="19"/>
      <c r="L48" s="19"/>
      <c r="M48" s="19"/>
      <c r="N48" s="19"/>
    </row>
    <row r="49" spans="1:14" ht="15">
      <c r="A49" s="19"/>
      <c r="B49" s="19"/>
      <c r="C49" s="19"/>
      <c r="D49" s="19"/>
      <c r="E49" s="19"/>
      <c r="F49" s="19"/>
      <c r="G49" s="19"/>
      <c r="H49" s="19"/>
      <c r="I49" s="19"/>
      <c r="J49" s="19"/>
      <c r="K49" s="19"/>
      <c r="L49" s="19"/>
      <c r="M49" s="19"/>
      <c r="N49" s="19"/>
    </row>
    <row r="50" spans="1:14" ht="15">
      <c r="A50" s="19"/>
      <c r="B50" s="19"/>
      <c r="C50" s="19"/>
      <c r="D50" s="19"/>
      <c r="E50" s="19"/>
      <c r="F50" s="19"/>
      <c r="G50" s="19"/>
      <c r="H50" s="19"/>
      <c r="I50" s="19"/>
      <c r="J50" s="19"/>
      <c r="K50" s="19"/>
      <c r="L50" s="19"/>
      <c r="M50" s="19"/>
      <c r="N50" s="19"/>
    </row>
    <row r="51" spans="1:14" ht="15">
      <c r="A51" s="19"/>
      <c r="B51" s="19"/>
      <c r="C51" s="19"/>
      <c r="D51" s="19"/>
      <c r="E51" s="19"/>
      <c r="F51" s="19"/>
      <c r="G51" s="19"/>
      <c r="H51" s="19"/>
      <c r="I51" s="19"/>
      <c r="J51" s="19"/>
      <c r="K51" s="19"/>
      <c r="L51" s="19"/>
      <c r="M51" s="19"/>
      <c r="N51" s="19"/>
    </row>
    <row r="52" spans="1:14" ht="15">
      <c r="A52" s="19"/>
      <c r="B52" s="19"/>
      <c r="C52" s="19"/>
      <c r="D52" s="19"/>
      <c r="E52" s="19"/>
      <c r="F52" s="19"/>
      <c r="G52" s="19"/>
      <c r="H52" s="19"/>
      <c r="I52" s="19"/>
      <c r="J52" s="19"/>
      <c r="K52" s="19"/>
      <c r="L52" s="19"/>
      <c r="M52" s="19"/>
      <c r="N52" s="19"/>
    </row>
    <row r="53" spans="1:14" ht="15">
      <c r="A53" s="19"/>
      <c r="B53" s="19"/>
      <c r="C53" s="19"/>
      <c r="D53" s="19"/>
      <c r="E53" s="19"/>
      <c r="F53" s="19"/>
      <c r="G53" s="19"/>
      <c r="H53" s="19"/>
      <c r="I53" s="19"/>
      <c r="J53" s="19"/>
      <c r="K53" s="19"/>
      <c r="L53" s="19"/>
      <c r="M53" s="19"/>
      <c r="N53" s="19"/>
    </row>
    <row r="54" spans="1:14" ht="15">
      <c r="A54" s="19"/>
      <c r="B54" s="19"/>
      <c r="C54" s="19"/>
      <c r="D54" s="19"/>
      <c r="E54" s="19"/>
      <c r="F54" s="19"/>
      <c r="G54" s="19"/>
      <c r="H54" s="19"/>
      <c r="I54" s="19"/>
      <c r="J54" s="19"/>
      <c r="K54" s="19"/>
      <c r="L54" s="19"/>
      <c r="M54" s="19"/>
      <c r="N54" s="19"/>
    </row>
    <row r="55" spans="1:14" ht="15">
      <c r="A55" s="19"/>
      <c r="B55" s="19"/>
      <c r="C55" s="19"/>
      <c r="D55" s="19"/>
      <c r="E55" s="19"/>
      <c r="F55" s="19"/>
      <c r="G55" s="19"/>
      <c r="H55" s="19"/>
      <c r="I55" s="19"/>
      <c r="J55" s="19"/>
      <c r="K55" s="19"/>
      <c r="L55" s="19"/>
      <c r="M55" s="19"/>
      <c r="N55" s="19"/>
    </row>
    <row r="56" spans="1:14" ht="15">
      <c r="A56" s="19"/>
      <c r="B56" s="19"/>
      <c r="C56" s="19"/>
      <c r="D56" s="19"/>
      <c r="E56" s="19"/>
      <c r="F56" s="19"/>
      <c r="G56" s="19"/>
      <c r="H56" s="19"/>
      <c r="I56" s="19"/>
      <c r="J56" s="19"/>
      <c r="K56" s="19"/>
      <c r="L56" s="19"/>
      <c r="M56" s="19"/>
      <c r="N56" s="19"/>
    </row>
    <row r="57" spans="1:14" ht="15">
      <c r="A57" s="19"/>
      <c r="B57" s="19"/>
      <c r="C57" s="19"/>
      <c r="D57" s="19"/>
      <c r="E57" s="19"/>
      <c r="F57" s="19"/>
      <c r="G57" s="19"/>
      <c r="H57" s="19"/>
      <c r="I57" s="19"/>
      <c r="J57" s="19"/>
      <c r="K57" s="19"/>
      <c r="L57" s="19"/>
      <c r="M57" s="19"/>
      <c r="N57" s="19"/>
    </row>
    <row r="58" spans="1:14" ht="15">
      <c r="A58" s="19"/>
      <c r="B58" s="19"/>
      <c r="C58" s="19"/>
      <c r="D58" s="19"/>
      <c r="E58" s="19"/>
      <c r="F58" s="19"/>
      <c r="G58" s="19"/>
      <c r="H58" s="19"/>
      <c r="I58" s="19"/>
      <c r="J58" s="19"/>
      <c r="K58" s="19"/>
      <c r="L58" s="19"/>
      <c r="M58" s="19"/>
      <c r="N58" s="19"/>
    </row>
    <row r="59" spans="1:14" ht="15">
      <c r="A59" s="19"/>
      <c r="B59" s="19"/>
      <c r="C59" s="19"/>
      <c r="D59" s="19"/>
      <c r="E59" s="19"/>
      <c r="F59" s="19"/>
      <c r="G59" s="19"/>
      <c r="H59" s="19"/>
      <c r="I59" s="19"/>
      <c r="J59" s="19"/>
      <c r="K59" s="19"/>
      <c r="L59" s="19"/>
      <c r="M59" s="19"/>
      <c r="N59" s="19"/>
    </row>
    <row r="60" spans="1:14" ht="15">
      <c r="A60" s="19"/>
      <c r="B60" s="19"/>
      <c r="C60" s="19"/>
      <c r="D60" s="19"/>
      <c r="E60" s="19"/>
      <c r="F60" s="19"/>
      <c r="G60" s="19"/>
      <c r="H60" s="19"/>
      <c r="I60" s="19"/>
      <c r="J60" s="19"/>
      <c r="K60" s="19"/>
      <c r="L60" s="19"/>
      <c r="M60" s="19"/>
      <c r="N60" s="19"/>
    </row>
    <row r="61" spans="1:14" ht="15">
      <c r="A61" s="19"/>
      <c r="B61" s="19"/>
      <c r="C61" s="19"/>
      <c r="D61" s="19"/>
      <c r="E61" s="19"/>
      <c r="F61" s="19"/>
      <c r="G61" s="19"/>
      <c r="H61" s="19"/>
      <c r="I61" s="19"/>
      <c r="J61" s="19"/>
      <c r="K61" s="19"/>
      <c r="L61" s="19"/>
      <c r="M61" s="19"/>
      <c r="N61" s="19"/>
    </row>
    <row r="62" spans="1:14" ht="15">
      <c r="A62" s="19"/>
      <c r="B62" s="19"/>
      <c r="C62" s="19"/>
      <c r="D62" s="19"/>
      <c r="E62" s="19"/>
      <c r="F62" s="19"/>
      <c r="G62" s="19"/>
      <c r="H62" s="19"/>
      <c r="I62" s="19"/>
      <c r="J62" s="19"/>
      <c r="K62" s="19"/>
      <c r="L62" s="19"/>
      <c r="M62" s="19"/>
      <c r="N62" s="19"/>
    </row>
    <row r="63" spans="1:14" ht="15">
      <c r="A63" s="19"/>
      <c r="B63" s="19"/>
      <c r="C63" s="19"/>
      <c r="D63" s="19"/>
      <c r="E63" s="19"/>
      <c r="F63" s="19"/>
      <c r="G63" s="19"/>
      <c r="H63" s="19"/>
      <c r="I63" s="19"/>
      <c r="J63" s="19"/>
      <c r="K63" s="19"/>
      <c r="L63" s="19"/>
      <c r="M63" s="19"/>
      <c r="N63" s="19"/>
    </row>
    <row r="64" spans="1:14" ht="15">
      <c r="A64" s="19"/>
      <c r="B64" s="19"/>
      <c r="C64" s="19"/>
      <c r="D64" s="19"/>
      <c r="E64" s="19"/>
      <c r="F64" s="19"/>
      <c r="G64" s="19"/>
      <c r="H64" s="19"/>
      <c r="I64" s="19"/>
      <c r="J64" s="19"/>
      <c r="K64" s="19"/>
      <c r="L64" s="19"/>
      <c r="M64" s="19"/>
      <c r="N64" s="19"/>
    </row>
    <row r="65" spans="1:14" ht="15">
      <c r="A65" s="19"/>
      <c r="B65" s="19"/>
      <c r="C65" s="19"/>
      <c r="D65" s="19"/>
      <c r="E65" s="19"/>
      <c r="F65" s="19"/>
      <c r="G65" s="19"/>
      <c r="H65" s="19"/>
      <c r="I65" s="19"/>
      <c r="J65" s="19"/>
      <c r="K65" s="19"/>
      <c r="L65" s="19"/>
      <c r="M65" s="19"/>
      <c r="N65" s="19"/>
    </row>
    <row r="66" spans="1:14" ht="15">
      <c r="A66" s="19"/>
      <c r="B66" s="19"/>
      <c r="C66" s="19"/>
      <c r="D66" s="19"/>
      <c r="E66" s="19"/>
      <c r="F66" s="19"/>
      <c r="G66" s="19"/>
      <c r="H66" s="19"/>
      <c r="I66" s="19"/>
      <c r="J66" s="19"/>
      <c r="K66" s="19"/>
      <c r="L66" s="19"/>
      <c r="M66" s="19"/>
      <c r="N66" s="19"/>
    </row>
    <row r="67" spans="1:14" ht="15">
      <c r="A67" s="19"/>
      <c r="B67" s="19"/>
      <c r="C67" s="19"/>
      <c r="D67" s="19"/>
      <c r="E67" s="19"/>
      <c r="F67" s="19"/>
      <c r="G67" s="19"/>
      <c r="H67" s="19"/>
      <c r="I67" s="19"/>
      <c r="J67" s="19"/>
      <c r="K67" s="19"/>
      <c r="L67" s="19"/>
      <c r="M67" s="19"/>
      <c r="N67" s="19"/>
    </row>
    <row r="68" spans="1:14" ht="15">
      <c r="A68" s="19"/>
      <c r="B68" s="19"/>
      <c r="C68" s="19"/>
      <c r="D68" s="19"/>
      <c r="E68" s="19"/>
      <c r="F68" s="19"/>
      <c r="G68" s="19"/>
      <c r="H68" s="19"/>
      <c r="I68" s="19"/>
      <c r="J68" s="19"/>
      <c r="K68" s="19"/>
      <c r="L68" s="19"/>
      <c r="M68" s="19"/>
      <c r="N68" s="19"/>
    </row>
    <row r="69" spans="1:14" ht="15">
      <c r="A69" s="19"/>
      <c r="B69" s="19"/>
      <c r="C69" s="19"/>
      <c r="D69" s="19"/>
      <c r="E69" s="19"/>
      <c r="F69" s="19"/>
      <c r="G69" s="19"/>
      <c r="H69" s="19"/>
      <c r="I69" s="19"/>
      <c r="J69" s="19"/>
      <c r="K69" s="19"/>
      <c r="L69" s="19"/>
      <c r="M69" s="19"/>
      <c r="N69" s="19"/>
    </row>
    <row r="70" spans="1:14" ht="15">
      <c r="A70" s="19"/>
      <c r="B70" s="19"/>
      <c r="C70" s="19"/>
      <c r="D70" s="19"/>
      <c r="E70" s="19"/>
      <c r="F70" s="19"/>
      <c r="G70" s="19"/>
      <c r="H70" s="19"/>
      <c r="I70" s="19"/>
      <c r="J70" s="19"/>
      <c r="K70" s="19"/>
      <c r="L70" s="19"/>
      <c r="M70" s="19"/>
      <c r="N70" s="19"/>
    </row>
    <row r="71" spans="1:14" ht="15">
      <c r="A71" s="19"/>
      <c r="B71" s="19"/>
      <c r="C71" s="19"/>
      <c r="D71" s="19"/>
      <c r="E71" s="19"/>
      <c r="F71" s="19"/>
      <c r="G71" s="19"/>
      <c r="H71" s="19"/>
      <c r="I71" s="19"/>
      <c r="J71" s="19"/>
      <c r="K71" s="19"/>
      <c r="L71" s="19"/>
      <c r="M71" s="19"/>
      <c r="N71" s="19"/>
    </row>
    <row r="72" spans="1:14" ht="15">
      <c r="A72" s="19"/>
      <c r="B72" s="19"/>
      <c r="C72" s="19"/>
      <c r="D72" s="19"/>
      <c r="E72" s="19"/>
      <c r="F72" s="19"/>
      <c r="G72" s="19"/>
      <c r="H72" s="19"/>
      <c r="I72" s="19"/>
      <c r="J72" s="19"/>
      <c r="K72" s="19"/>
      <c r="L72" s="19"/>
      <c r="M72" s="19"/>
      <c r="N72" s="19"/>
    </row>
    <row r="73" spans="1:14" ht="15">
      <c r="A73" s="19"/>
      <c r="B73" s="19"/>
      <c r="C73" s="19"/>
      <c r="D73" s="19"/>
      <c r="E73" s="19"/>
      <c r="F73" s="19"/>
      <c r="G73" s="19"/>
      <c r="H73" s="19"/>
      <c r="I73" s="19"/>
      <c r="J73" s="19"/>
      <c r="K73" s="19"/>
      <c r="L73" s="19"/>
      <c r="M73" s="19"/>
      <c r="N73" s="19"/>
    </row>
    <row r="74" spans="1:14" ht="15">
      <c r="A74" s="19"/>
      <c r="B74" s="19"/>
      <c r="C74" s="19"/>
      <c r="D74" s="19"/>
      <c r="E74" s="19"/>
      <c r="F74" s="19"/>
      <c r="G74" s="19"/>
      <c r="H74" s="19"/>
      <c r="I74" s="19"/>
      <c r="J74" s="19"/>
      <c r="K74" s="19"/>
      <c r="L74" s="19"/>
      <c r="M74" s="19"/>
      <c r="N74" s="19"/>
    </row>
    <row r="75" spans="1:14" ht="15">
      <c r="A75" s="19"/>
      <c r="B75" s="19"/>
      <c r="C75" s="19"/>
      <c r="D75" s="19"/>
      <c r="E75" s="19"/>
      <c r="F75" s="19"/>
      <c r="G75" s="19"/>
      <c r="H75" s="19"/>
      <c r="I75" s="19"/>
      <c r="J75" s="19"/>
      <c r="K75" s="19"/>
      <c r="L75" s="19"/>
      <c r="M75" s="19"/>
      <c r="N75" s="19"/>
    </row>
    <row r="76" spans="1:14" ht="15">
      <c r="A76" s="19"/>
      <c r="B76" s="19"/>
      <c r="C76" s="19"/>
      <c r="D76" s="19"/>
      <c r="E76" s="19"/>
      <c r="F76" s="19"/>
      <c r="G76" s="19"/>
      <c r="H76" s="19"/>
      <c r="I76" s="19"/>
      <c r="J76" s="19"/>
      <c r="K76" s="19"/>
      <c r="L76" s="19"/>
      <c r="M76" s="19"/>
      <c r="N76" s="19"/>
    </row>
    <row r="77" spans="1:14" ht="15">
      <c r="A77" s="19"/>
      <c r="B77" s="19"/>
      <c r="C77" s="19"/>
      <c r="D77" s="19"/>
      <c r="E77" s="19"/>
      <c r="F77" s="19"/>
      <c r="G77" s="19"/>
      <c r="H77" s="19"/>
      <c r="I77" s="19"/>
      <c r="J77" s="19"/>
      <c r="K77" s="19"/>
      <c r="L77" s="19"/>
      <c r="M77" s="19"/>
      <c r="N77" s="19"/>
    </row>
    <row r="78" spans="1:14" ht="15">
      <c r="A78" s="19"/>
      <c r="B78" s="19"/>
      <c r="C78" s="19"/>
      <c r="D78" s="19"/>
      <c r="E78" s="19"/>
      <c r="F78" s="19"/>
      <c r="G78" s="19"/>
      <c r="H78" s="19"/>
      <c r="I78" s="19"/>
      <c r="J78" s="19"/>
      <c r="K78" s="19"/>
      <c r="L78" s="19"/>
      <c r="M78" s="19"/>
      <c r="N78" s="19"/>
    </row>
    <row r="79" spans="1:14" ht="15">
      <c r="A79" s="19"/>
      <c r="B79" s="19"/>
      <c r="C79" s="19"/>
      <c r="D79" s="19"/>
      <c r="E79" s="19"/>
      <c r="F79" s="19"/>
      <c r="G79" s="19"/>
      <c r="H79" s="19"/>
      <c r="I79" s="19"/>
      <c r="J79" s="19"/>
      <c r="K79" s="19"/>
      <c r="L79" s="19"/>
      <c r="M79" s="19"/>
      <c r="N79" s="19"/>
    </row>
    <row r="80" spans="1:14" ht="15">
      <c r="A80" s="19"/>
      <c r="B80" s="19"/>
      <c r="C80" s="19"/>
      <c r="D80" s="19"/>
      <c r="E80" s="19"/>
      <c r="F80" s="19"/>
      <c r="G80" s="19"/>
      <c r="H80" s="19"/>
      <c r="I80" s="19"/>
      <c r="J80" s="19"/>
      <c r="K80" s="19"/>
      <c r="L80" s="19"/>
      <c r="M80" s="19"/>
      <c r="N80" s="19"/>
    </row>
    <row r="81" spans="1:14" ht="15">
      <c r="A81" s="19"/>
      <c r="B81" s="19"/>
      <c r="C81" s="19"/>
      <c r="D81" s="19"/>
      <c r="E81" s="19"/>
      <c r="F81" s="19"/>
      <c r="G81" s="19"/>
      <c r="H81" s="19"/>
      <c r="I81" s="19"/>
      <c r="J81" s="19"/>
      <c r="K81" s="19"/>
      <c r="L81" s="19"/>
      <c r="M81" s="19"/>
      <c r="N81" s="19"/>
    </row>
    <row r="82" spans="1:14" ht="15">
      <c r="A82" s="19"/>
      <c r="B82" s="19"/>
      <c r="C82" s="19"/>
      <c r="D82" s="19"/>
      <c r="E82" s="19"/>
      <c r="F82" s="19"/>
      <c r="G82" s="19"/>
      <c r="H82" s="19"/>
      <c r="I82" s="19"/>
      <c r="J82" s="19"/>
      <c r="K82" s="19"/>
      <c r="L82" s="19"/>
      <c r="M82" s="19"/>
      <c r="N82" s="19"/>
    </row>
    <row r="83" spans="1:14" ht="15">
      <c r="A83" s="19"/>
      <c r="B83" s="19"/>
      <c r="C83" s="19"/>
      <c r="D83" s="19"/>
      <c r="E83" s="19"/>
      <c r="F83" s="19"/>
      <c r="G83" s="19"/>
      <c r="H83" s="19"/>
      <c r="I83" s="19"/>
      <c r="J83" s="19"/>
      <c r="K83" s="19"/>
      <c r="L83" s="19"/>
      <c r="M83" s="19"/>
      <c r="N83" s="19"/>
    </row>
    <row r="84" spans="1:14" ht="15">
      <c r="A84" s="19"/>
      <c r="B84" s="19"/>
      <c r="C84" s="19"/>
      <c r="D84" s="19"/>
      <c r="E84" s="19"/>
      <c r="F84" s="19"/>
      <c r="G84" s="19"/>
      <c r="H84" s="19"/>
      <c r="I84" s="19"/>
      <c r="J84" s="19"/>
      <c r="K84" s="19"/>
      <c r="L84" s="19"/>
      <c r="M84" s="19"/>
      <c r="N84" s="19"/>
    </row>
    <row r="85" spans="1:14" ht="15">
      <c r="A85" s="19"/>
      <c r="B85" s="19"/>
      <c r="C85" s="19"/>
      <c r="D85" s="19"/>
      <c r="E85" s="19"/>
      <c r="F85" s="19"/>
      <c r="G85" s="19"/>
      <c r="H85" s="19"/>
      <c r="I85" s="19"/>
      <c r="J85" s="19"/>
      <c r="K85" s="19"/>
      <c r="L85" s="19"/>
      <c r="M85" s="19"/>
      <c r="N85" s="19"/>
    </row>
    <row r="86" spans="1:14" ht="15">
      <c r="A86" s="19"/>
      <c r="B86" s="19"/>
      <c r="C86" s="19"/>
      <c r="D86" s="19"/>
      <c r="E86" s="19"/>
      <c r="F86" s="19"/>
      <c r="G86" s="19"/>
      <c r="H86" s="19"/>
      <c r="I86" s="19"/>
      <c r="J86" s="19"/>
      <c r="K86" s="19"/>
      <c r="L86" s="19"/>
      <c r="M86" s="19"/>
      <c r="N86" s="19"/>
    </row>
    <row r="87" spans="1:14" ht="15">
      <c r="A87" s="19"/>
      <c r="B87" s="19"/>
      <c r="C87" s="19"/>
      <c r="D87" s="19"/>
      <c r="E87" s="19"/>
      <c r="F87" s="19"/>
      <c r="G87" s="19"/>
      <c r="H87" s="19"/>
      <c r="I87" s="19"/>
      <c r="J87" s="19"/>
      <c r="K87" s="19"/>
      <c r="L87" s="19"/>
      <c r="M87" s="19"/>
      <c r="N87" s="19"/>
    </row>
    <row r="88" spans="1:14" ht="15">
      <c r="A88" s="19"/>
      <c r="B88" s="19"/>
      <c r="C88" s="19"/>
      <c r="D88" s="19"/>
      <c r="E88" s="19"/>
      <c r="F88" s="19"/>
      <c r="G88" s="19"/>
      <c r="H88" s="19"/>
      <c r="I88" s="19"/>
      <c r="J88" s="19"/>
      <c r="K88" s="19"/>
      <c r="L88" s="19"/>
      <c r="M88" s="19"/>
      <c r="N88" s="19"/>
    </row>
    <row r="89" spans="1:14" ht="15">
      <c r="A89" s="19"/>
      <c r="B89" s="19"/>
      <c r="C89" s="19"/>
      <c r="D89" s="19"/>
      <c r="E89" s="19"/>
      <c r="F89" s="19"/>
      <c r="G89" s="19"/>
      <c r="H89" s="19"/>
      <c r="I89" s="19"/>
      <c r="J89" s="19"/>
      <c r="K89" s="19"/>
      <c r="L89" s="19"/>
      <c r="M89" s="19"/>
      <c r="N89" s="19"/>
    </row>
    <row r="90" spans="1:14" ht="15">
      <c r="A90" s="19"/>
      <c r="B90" s="19"/>
      <c r="C90" s="19"/>
      <c r="D90" s="19"/>
      <c r="E90" s="19"/>
      <c r="F90" s="19"/>
      <c r="G90" s="19"/>
      <c r="H90" s="19"/>
      <c r="I90" s="19"/>
      <c r="J90" s="19"/>
      <c r="K90" s="19"/>
      <c r="L90" s="19"/>
      <c r="M90" s="19"/>
      <c r="N90" s="19"/>
    </row>
    <row r="91" spans="1:14" ht="15">
      <c r="A91" s="19"/>
      <c r="B91" s="19"/>
      <c r="C91" s="19"/>
      <c r="D91" s="19"/>
      <c r="E91" s="19"/>
      <c r="F91" s="19"/>
      <c r="G91" s="19"/>
      <c r="H91" s="19"/>
      <c r="I91" s="19"/>
      <c r="J91" s="19"/>
      <c r="K91" s="19"/>
      <c r="L91" s="19"/>
      <c r="M91" s="19"/>
      <c r="N91" s="19"/>
    </row>
    <row r="92" spans="1:14" ht="15">
      <c r="A92" s="19"/>
      <c r="B92" s="19"/>
      <c r="C92" s="19"/>
      <c r="D92" s="19"/>
      <c r="E92" s="19"/>
      <c r="F92" s="19"/>
      <c r="G92" s="19"/>
      <c r="H92" s="19"/>
      <c r="I92" s="19"/>
      <c r="J92" s="19"/>
      <c r="K92" s="19"/>
      <c r="L92" s="19"/>
      <c r="M92" s="19"/>
      <c r="N92" s="19"/>
    </row>
    <row r="93" spans="1:14" ht="15">
      <c r="A93" s="19"/>
      <c r="B93" s="19"/>
      <c r="C93" s="19"/>
      <c r="D93" s="19"/>
      <c r="E93" s="19"/>
      <c r="F93" s="19"/>
      <c r="G93" s="19"/>
      <c r="H93" s="19"/>
      <c r="I93" s="19"/>
      <c r="J93" s="19"/>
      <c r="K93" s="19"/>
      <c r="L93" s="19"/>
      <c r="M93" s="19"/>
      <c r="N93" s="19"/>
    </row>
    <row r="94" spans="1:14" ht="15">
      <c r="A94" s="19"/>
      <c r="B94" s="19"/>
      <c r="C94" s="19"/>
      <c r="D94" s="19"/>
      <c r="E94" s="19"/>
      <c r="F94" s="19"/>
      <c r="G94" s="19"/>
      <c r="H94" s="19"/>
      <c r="I94" s="19"/>
      <c r="J94" s="19"/>
      <c r="K94" s="19"/>
      <c r="L94" s="19"/>
      <c r="M94" s="19"/>
      <c r="N94" s="19"/>
    </row>
    <row r="95" spans="1:14" ht="15">
      <c r="A95" s="19"/>
      <c r="B95" s="19"/>
      <c r="C95" s="19"/>
      <c r="D95" s="19"/>
      <c r="E95" s="19"/>
      <c r="F95" s="19"/>
      <c r="G95" s="19"/>
      <c r="H95" s="19"/>
      <c r="I95" s="19"/>
      <c r="J95" s="19"/>
      <c r="K95" s="19"/>
      <c r="L95" s="19"/>
      <c r="M95" s="19"/>
      <c r="N95" s="19"/>
    </row>
    <row r="96" spans="1:14" ht="15">
      <c r="A96" s="19"/>
      <c r="B96" s="19"/>
      <c r="C96" s="19"/>
      <c r="D96" s="19"/>
      <c r="E96" s="19"/>
      <c r="F96" s="19"/>
      <c r="G96" s="19"/>
      <c r="H96" s="19"/>
      <c r="I96" s="19"/>
      <c r="J96" s="19"/>
      <c r="K96" s="19"/>
      <c r="L96" s="19"/>
      <c r="M96" s="19"/>
      <c r="N96" s="19"/>
    </row>
    <row r="97" spans="1:14" ht="15">
      <c r="A97" s="19"/>
      <c r="B97" s="19"/>
      <c r="C97" s="19"/>
      <c r="D97" s="19"/>
      <c r="E97" s="19"/>
      <c r="F97" s="19"/>
      <c r="G97" s="19"/>
      <c r="H97" s="19"/>
      <c r="I97" s="19"/>
      <c r="J97" s="19"/>
      <c r="K97" s="19"/>
      <c r="L97" s="19"/>
      <c r="M97" s="19"/>
      <c r="N97" s="19"/>
    </row>
    <row r="98" spans="1:14" ht="15">
      <c r="A98" s="19"/>
      <c r="B98" s="19"/>
      <c r="C98" s="19"/>
      <c r="D98" s="19"/>
      <c r="E98" s="19"/>
      <c r="F98" s="19"/>
      <c r="G98" s="19"/>
      <c r="H98" s="19"/>
      <c r="I98" s="19"/>
      <c r="J98" s="19"/>
      <c r="K98" s="19"/>
      <c r="L98" s="19"/>
      <c r="M98" s="19"/>
      <c r="N98" s="19"/>
    </row>
    <row r="99" spans="1:14" ht="15">
      <c r="A99" s="19"/>
      <c r="B99" s="19"/>
      <c r="C99" s="19"/>
      <c r="D99" s="19"/>
      <c r="E99" s="19"/>
      <c r="F99" s="19"/>
      <c r="G99" s="19"/>
      <c r="H99" s="19"/>
      <c r="I99" s="19"/>
      <c r="J99" s="19"/>
      <c r="K99" s="19"/>
      <c r="L99" s="19"/>
      <c r="M99" s="19"/>
      <c r="N99" s="19"/>
    </row>
    <row r="100" spans="1:14" ht="15">
      <c r="A100" s="19"/>
      <c r="B100" s="19"/>
      <c r="C100" s="19"/>
      <c r="D100" s="19"/>
      <c r="E100" s="19"/>
      <c r="F100" s="19"/>
      <c r="G100" s="19"/>
      <c r="H100" s="19"/>
      <c r="I100" s="19"/>
      <c r="J100" s="19"/>
      <c r="K100" s="19"/>
      <c r="L100" s="19"/>
      <c r="M100" s="19"/>
      <c r="N100" s="19"/>
    </row>
    <row r="101" spans="1:14" ht="15">
      <c r="A101" s="19"/>
      <c r="B101" s="19"/>
      <c r="C101" s="19"/>
      <c r="D101" s="19"/>
      <c r="E101" s="19"/>
      <c r="F101" s="19"/>
      <c r="G101" s="19"/>
      <c r="H101" s="19"/>
      <c r="I101" s="19"/>
      <c r="J101" s="19"/>
      <c r="K101" s="19"/>
      <c r="L101" s="19"/>
      <c r="M101" s="19"/>
      <c r="N101" s="19"/>
    </row>
    <row r="102" spans="1:14" ht="15">
      <c r="A102" s="19"/>
      <c r="B102" s="19"/>
      <c r="C102" s="19"/>
      <c r="D102" s="19"/>
      <c r="E102" s="19"/>
      <c r="F102" s="19"/>
      <c r="G102" s="19"/>
      <c r="H102" s="19"/>
      <c r="I102" s="19"/>
      <c r="J102" s="19"/>
      <c r="K102" s="19"/>
      <c r="L102" s="19"/>
      <c r="M102" s="19"/>
      <c r="N102" s="19"/>
    </row>
    <row r="103" spans="1:14" ht="15">
      <c r="A103" s="19"/>
      <c r="B103" s="19"/>
      <c r="C103" s="19"/>
      <c r="D103" s="19"/>
      <c r="E103" s="19"/>
      <c r="F103" s="19"/>
      <c r="G103" s="19"/>
      <c r="H103" s="19"/>
      <c r="I103" s="19"/>
      <c r="J103" s="19"/>
      <c r="K103" s="19"/>
      <c r="L103" s="19"/>
      <c r="M103" s="19"/>
      <c r="N103" s="19"/>
    </row>
    <row r="104" spans="1:14" ht="15">
      <c r="A104" s="19"/>
      <c r="B104" s="19"/>
      <c r="C104" s="19"/>
      <c r="D104" s="19"/>
      <c r="E104" s="19"/>
      <c r="F104" s="19"/>
      <c r="G104" s="19"/>
      <c r="H104" s="19"/>
      <c r="I104" s="19"/>
      <c r="J104" s="19"/>
      <c r="K104" s="19"/>
      <c r="L104" s="19"/>
      <c r="M104" s="19"/>
      <c r="N104" s="19"/>
    </row>
    <row r="105" spans="1:14" ht="15">
      <c r="A105" s="19"/>
      <c r="B105" s="19"/>
      <c r="C105" s="19"/>
      <c r="D105" s="19"/>
      <c r="E105" s="19"/>
      <c r="F105" s="19"/>
      <c r="G105" s="19"/>
      <c r="H105" s="19"/>
      <c r="I105" s="19"/>
      <c r="J105" s="19"/>
      <c r="K105" s="19"/>
      <c r="L105" s="19"/>
      <c r="M105" s="19"/>
      <c r="N105" s="19"/>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N38"/>
  <sheetViews>
    <sheetView zoomScale="89" zoomScaleNormal="89" workbookViewId="0" topLeftCell="F19">
      <selection activeCell="U7" sqref="U7:V9"/>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414" t="s">
        <v>23</v>
      </c>
      <c r="AA1" s="415"/>
      <c r="AB1" s="41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420" t="s">
        <v>170</v>
      </c>
      <c r="AA2" s="421"/>
      <c r="AB2" s="422"/>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420" t="s">
        <v>171</v>
      </c>
      <c r="AA3" s="421"/>
      <c r="AB3" s="422"/>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172</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t="s">
        <v>125</v>
      </c>
      <c r="D7" s="230"/>
      <c r="E7" s="230"/>
      <c r="F7" s="230"/>
      <c r="G7" s="230"/>
      <c r="H7" s="230"/>
      <c r="I7" s="230"/>
      <c r="J7" s="230"/>
      <c r="K7" s="433"/>
      <c r="L7" s="110"/>
      <c r="M7" s="97"/>
      <c r="N7" s="97"/>
      <c r="O7" s="97"/>
      <c r="P7" s="97"/>
      <c r="Q7" s="98"/>
      <c r="R7" s="377" t="s">
        <v>86</v>
      </c>
      <c r="S7" s="378"/>
      <c r="T7" s="379"/>
      <c r="U7" s="462">
        <v>44508</v>
      </c>
      <c r="V7" s="463"/>
      <c r="W7" s="377" t="s">
        <v>82</v>
      </c>
      <c r="X7" s="379"/>
      <c r="Y7" s="392" t="s">
        <v>85</v>
      </c>
      <c r="Z7" s="393"/>
      <c r="AA7" s="394"/>
      <c r="AB7" s="395"/>
    </row>
    <row r="8" spans="1:28" ht="15" customHeight="1">
      <c r="A8" s="404"/>
      <c r="B8" s="405"/>
      <c r="C8" s="434"/>
      <c r="D8" s="232"/>
      <c r="E8" s="232"/>
      <c r="F8" s="232"/>
      <c r="G8" s="232"/>
      <c r="H8" s="232"/>
      <c r="I8" s="232"/>
      <c r="J8" s="232"/>
      <c r="K8" s="435"/>
      <c r="L8" s="110"/>
      <c r="M8" s="97"/>
      <c r="N8" s="97"/>
      <c r="O8" s="97"/>
      <c r="P8" s="97"/>
      <c r="Q8" s="98"/>
      <c r="R8" s="380"/>
      <c r="S8" s="381"/>
      <c r="T8" s="382"/>
      <c r="U8" s="464"/>
      <c r="V8" s="465"/>
      <c r="W8" s="380"/>
      <c r="X8" s="382"/>
      <c r="Y8" s="396" t="s">
        <v>83</v>
      </c>
      <c r="Z8" s="397"/>
      <c r="AA8" s="398"/>
      <c r="AB8" s="399"/>
    </row>
    <row r="9" spans="1:28" ht="15" customHeight="1" thickBot="1">
      <c r="A9" s="406"/>
      <c r="B9" s="407"/>
      <c r="C9" s="436"/>
      <c r="D9" s="234"/>
      <c r="E9" s="234"/>
      <c r="F9" s="234"/>
      <c r="G9" s="234"/>
      <c r="H9" s="234"/>
      <c r="I9" s="234"/>
      <c r="J9" s="234"/>
      <c r="K9" s="437"/>
      <c r="L9" s="110"/>
      <c r="M9" s="97"/>
      <c r="N9" s="97"/>
      <c r="O9" s="97"/>
      <c r="P9" s="97"/>
      <c r="Q9" s="98"/>
      <c r="R9" s="383"/>
      <c r="S9" s="384"/>
      <c r="T9" s="385"/>
      <c r="U9" s="466"/>
      <c r="V9" s="467"/>
      <c r="W9" s="383"/>
      <c r="X9" s="385"/>
      <c r="Y9" s="400" t="s">
        <v>84</v>
      </c>
      <c r="Z9" s="401"/>
      <c r="AA9" s="402" t="s">
        <v>103</v>
      </c>
      <c r="AB9" s="403"/>
    </row>
    <row r="10" spans="1:28" ht="9" customHeight="1" thickBot="1">
      <c r="A10" s="99"/>
      <c r="B10" s="111"/>
      <c r="C10" s="14"/>
      <c r="D10" s="14"/>
      <c r="E10" s="14"/>
      <c r="F10" s="14"/>
      <c r="G10" s="14"/>
      <c r="H10" s="14"/>
      <c r="I10" s="14"/>
      <c r="J10" s="14"/>
      <c r="K10" s="14"/>
      <c r="L10" s="14"/>
      <c r="M10" s="135"/>
      <c r="N10" s="135"/>
      <c r="O10" s="135"/>
      <c r="P10" s="135"/>
      <c r="Q10" s="135"/>
      <c r="R10" s="123"/>
      <c r="S10" s="123"/>
      <c r="T10" s="123"/>
      <c r="U10" s="123"/>
      <c r="V10" s="123"/>
      <c r="W10" s="120"/>
      <c r="X10" s="120"/>
      <c r="Y10" s="120"/>
      <c r="Z10" s="120"/>
      <c r="AA10" s="120"/>
      <c r="AB10" s="121"/>
    </row>
    <row r="11" spans="1:28" ht="39" customHeight="1" thickBot="1">
      <c r="A11" s="364" t="s">
        <v>94</v>
      </c>
      <c r="B11" s="365"/>
      <c r="C11" s="366" t="s">
        <v>126</v>
      </c>
      <c r="D11" s="367"/>
      <c r="E11" s="367"/>
      <c r="F11" s="367"/>
      <c r="G11" s="367"/>
      <c r="H11" s="367"/>
      <c r="I11" s="367"/>
      <c r="J11" s="367"/>
      <c r="K11" s="368"/>
      <c r="L11" s="68"/>
      <c r="M11" s="369" t="s">
        <v>88</v>
      </c>
      <c r="N11" s="370"/>
      <c r="O11" s="370"/>
      <c r="P11" s="370"/>
      <c r="Q11" s="371"/>
      <c r="R11" s="372" t="s">
        <v>127</v>
      </c>
      <c r="S11" s="373"/>
      <c r="T11" s="373"/>
      <c r="U11" s="373"/>
      <c r="V11" s="374"/>
      <c r="W11" s="369" t="s">
        <v>87</v>
      </c>
      <c r="X11" s="371"/>
      <c r="Y11" s="366" t="s">
        <v>132</v>
      </c>
      <c r="Z11" s="375"/>
      <c r="AA11" s="375"/>
      <c r="AB11" s="376"/>
    </row>
    <row r="12" spans="1:28" ht="9" customHeight="1" thickBot="1">
      <c r="A12" s="75"/>
      <c r="B12" s="12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355" t="s">
        <v>96</v>
      </c>
      <c r="B13" s="356"/>
      <c r="C13" s="357" t="s">
        <v>131</v>
      </c>
      <c r="D13" s="358"/>
      <c r="E13" s="358"/>
      <c r="F13" s="358"/>
      <c r="G13" s="358"/>
      <c r="H13" s="358"/>
      <c r="I13" s="358"/>
      <c r="J13" s="358"/>
      <c r="K13" s="358"/>
      <c r="L13" s="358"/>
      <c r="M13" s="358"/>
      <c r="N13" s="358"/>
      <c r="O13" s="358"/>
      <c r="P13" s="358"/>
      <c r="Q13" s="359"/>
      <c r="R13" s="8"/>
      <c r="S13" s="360" t="s">
        <v>19</v>
      </c>
      <c r="T13" s="360"/>
      <c r="U13" s="136">
        <v>0</v>
      </c>
      <c r="V13" s="361" t="s">
        <v>20</v>
      </c>
      <c r="W13" s="360"/>
      <c r="X13" s="360"/>
      <c r="Y13" s="360"/>
      <c r="Z13" s="8"/>
      <c r="AA13" s="362">
        <v>0</v>
      </c>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34" t="s">
        <v>69</v>
      </c>
      <c r="D15" s="327" t="s">
        <v>24</v>
      </c>
      <c r="E15" s="328"/>
      <c r="F15" s="327" t="s">
        <v>25</v>
      </c>
      <c r="G15" s="328"/>
      <c r="H15" s="327" t="s">
        <v>26</v>
      </c>
      <c r="I15" s="329"/>
      <c r="J15" s="133"/>
      <c r="K15" s="67"/>
      <c r="L15" s="133"/>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t="s">
        <v>182</v>
      </c>
      <c r="G16" s="348"/>
      <c r="H16" s="347"/>
      <c r="I16" s="349"/>
      <c r="J16" s="133"/>
      <c r="K16" s="133"/>
      <c r="L16" s="133"/>
      <c r="M16" s="4"/>
      <c r="N16" s="4"/>
      <c r="O16" s="4"/>
      <c r="P16" s="4"/>
      <c r="Q16" s="350" t="s">
        <v>3</v>
      </c>
      <c r="R16" s="351"/>
      <c r="S16" s="351"/>
      <c r="T16" s="351"/>
      <c r="U16" s="351"/>
      <c r="V16" s="317"/>
      <c r="W16" s="316" t="s">
        <v>4</v>
      </c>
      <c r="X16" s="351"/>
      <c r="Y16" s="351"/>
      <c r="Z16" s="351"/>
      <c r="AA16" s="351"/>
      <c r="AB16" s="352"/>
    </row>
    <row r="17" spans="1:30" ht="27" customHeight="1">
      <c r="A17" s="3"/>
      <c r="B17" s="4"/>
      <c r="C17" s="4"/>
      <c r="D17" s="13"/>
      <c r="E17" s="13"/>
      <c r="F17" s="13"/>
      <c r="G17" s="13"/>
      <c r="H17" s="13"/>
      <c r="I17" s="13"/>
      <c r="J17" s="13"/>
      <c r="K17" s="13"/>
      <c r="L17" s="13"/>
      <c r="M17" s="4"/>
      <c r="N17" s="4"/>
      <c r="O17" s="4"/>
      <c r="P17" s="4"/>
      <c r="Q17" s="455" t="s">
        <v>5</v>
      </c>
      <c r="R17" s="319"/>
      <c r="S17" s="320"/>
      <c r="T17" s="318" t="s">
        <v>6</v>
      </c>
      <c r="U17" s="319"/>
      <c r="V17" s="320"/>
      <c r="W17" s="318" t="s">
        <v>5</v>
      </c>
      <c r="X17" s="319"/>
      <c r="Y17" s="320"/>
      <c r="Z17" s="318" t="s">
        <v>6</v>
      </c>
      <c r="AA17" s="319"/>
      <c r="AB17" s="456"/>
      <c r="AC17" s="18"/>
      <c r="AD17" s="18"/>
    </row>
    <row r="18" spans="1:30" ht="18" customHeight="1" thickBot="1">
      <c r="A18" s="7"/>
      <c r="B18" s="8"/>
      <c r="C18" s="13"/>
      <c r="D18" s="13"/>
      <c r="E18" s="13"/>
      <c r="F18" s="13"/>
      <c r="G18" s="74"/>
      <c r="H18" s="74"/>
      <c r="I18" s="74"/>
      <c r="J18" s="74"/>
      <c r="K18" s="74"/>
      <c r="L18" s="74"/>
      <c r="M18" s="13"/>
      <c r="N18" s="13"/>
      <c r="O18" s="13"/>
      <c r="P18" s="13"/>
      <c r="Q18" s="457">
        <v>33540000</v>
      </c>
      <c r="R18" s="458"/>
      <c r="S18" s="459"/>
      <c r="T18" s="460">
        <v>33540000</v>
      </c>
      <c r="U18" s="458"/>
      <c r="V18" s="459"/>
      <c r="W18" s="460">
        <v>0</v>
      </c>
      <c r="X18" s="458"/>
      <c r="Y18" s="459"/>
      <c r="Z18" s="460">
        <v>0</v>
      </c>
      <c r="AA18" s="458"/>
      <c r="AB18" s="461"/>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row>
    <row r="21" spans="1:28" ht="15" customHeight="1">
      <c r="A21" s="312" t="s">
        <v>7</v>
      </c>
      <c r="B21" s="314" t="s">
        <v>8</v>
      </c>
      <c r="C21" s="315"/>
      <c r="D21" s="318" t="s">
        <v>9</v>
      </c>
      <c r="E21" s="319"/>
      <c r="F21" s="319"/>
      <c r="G21" s="319"/>
      <c r="H21" s="319"/>
      <c r="I21" s="319"/>
      <c r="J21" s="319"/>
      <c r="K21" s="319"/>
      <c r="L21" s="319"/>
      <c r="M21" s="319"/>
      <c r="N21" s="319"/>
      <c r="O21" s="320"/>
      <c r="P21" s="321" t="s">
        <v>10</v>
      </c>
      <c r="Q21" s="321" t="s">
        <v>101</v>
      </c>
      <c r="R21" s="321"/>
      <c r="S21" s="321"/>
      <c r="T21" s="321"/>
      <c r="U21" s="321"/>
      <c r="V21" s="321"/>
      <c r="W21" s="321"/>
      <c r="X21" s="321"/>
      <c r="Y21" s="321"/>
      <c r="Z21" s="321"/>
      <c r="AA21" s="321"/>
      <c r="AB21" s="322"/>
    </row>
    <row r="22" spans="1:28" ht="27" customHeight="1">
      <c r="A22" s="313"/>
      <c r="B22" s="316"/>
      <c r="C22" s="317"/>
      <c r="D22" s="318" t="s">
        <v>69</v>
      </c>
      <c r="E22" s="319"/>
      <c r="F22" s="320"/>
      <c r="G22" s="318" t="s">
        <v>24</v>
      </c>
      <c r="H22" s="319"/>
      <c r="I22" s="320"/>
      <c r="J22" s="318" t="s">
        <v>25</v>
      </c>
      <c r="K22" s="319"/>
      <c r="L22" s="320"/>
      <c r="M22" s="318" t="s">
        <v>26</v>
      </c>
      <c r="N22" s="319"/>
      <c r="O22" s="320"/>
      <c r="P22" s="320"/>
      <c r="Q22" s="321"/>
      <c r="R22" s="321"/>
      <c r="S22" s="321"/>
      <c r="T22" s="321"/>
      <c r="U22" s="321"/>
      <c r="V22" s="321"/>
      <c r="W22" s="321"/>
      <c r="X22" s="321"/>
      <c r="Y22" s="321"/>
      <c r="Z22" s="321"/>
      <c r="AA22" s="321"/>
      <c r="AB22" s="322"/>
    </row>
    <row r="23" spans="1:28" ht="15">
      <c r="A23" s="300" t="str">
        <f>C13</f>
        <v>Elaborar 1 propuesta de modelo pedagógico y de contenidos para el desarrollo de capacidades de incidencia, liderazgo, empoderamiento y participación política de las Mujeres </v>
      </c>
      <c r="B23" s="302" t="s">
        <v>105</v>
      </c>
      <c r="C23" s="303"/>
      <c r="D23" s="306"/>
      <c r="E23" s="307"/>
      <c r="F23" s="308"/>
      <c r="G23" s="306"/>
      <c r="H23" s="307"/>
      <c r="I23" s="308"/>
      <c r="J23" s="306"/>
      <c r="K23" s="307"/>
      <c r="L23" s="308"/>
      <c r="M23" s="306"/>
      <c r="N23" s="307"/>
      <c r="O23" s="308"/>
      <c r="P23" s="268">
        <v>0</v>
      </c>
      <c r="Q23" s="451" t="s">
        <v>196</v>
      </c>
      <c r="R23" s="451"/>
      <c r="S23" s="451"/>
      <c r="T23" s="451"/>
      <c r="U23" s="451"/>
      <c r="V23" s="451"/>
      <c r="W23" s="451"/>
      <c r="X23" s="451"/>
      <c r="Y23" s="451"/>
      <c r="Z23" s="451"/>
      <c r="AA23" s="451"/>
      <c r="AB23" s="452"/>
    </row>
    <row r="24" spans="1:28" ht="15">
      <c r="A24" s="300"/>
      <c r="B24" s="304"/>
      <c r="C24" s="305"/>
      <c r="D24" s="309"/>
      <c r="E24" s="310"/>
      <c r="F24" s="311"/>
      <c r="G24" s="309"/>
      <c r="H24" s="310"/>
      <c r="I24" s="311"/>
      <c r="J24" s="309"/>
      <c r="K24" s="310"/>
      <c r="L24" s="311"/>
      <c r="M24" s="309"/>
      <c r="N24" s="310"/>
      <c r="O24" s="311"/>
      <c r="P24" s="269"/>
      <c r="Q24" s="451"/>
      <c r="R24" s="451"/>
      <c r="S24" s="451"/>
      <c r="T24" s="451"/>
      <c r="U24" s="451"/>
      <c r="V24" s="451"/>
      <c r="W24" s="451"/>
      <c r="X24" s="451"/>
      <c r="Y24" s="451"/>
      <c r="Z24" s="451"/>
      <c r="AA24" s="451"/>
      <c r="AB24" s="452"/>
    </row>
    <row r="25" spans="1:28" ht="15">
      <c r="A25" s="300"/>
      <c r="B25" s="304"/>
      <c r="C25" s="305"/>
      <c r="D25" s="309"/>
      <c r="E25" s="310"/>
      <c r="F25" s="311"/>
      <c r="G25" s="309"/>
      <c r="H25" s="310"/>
      <c r="I25" s="311"/>
      <c r="J25" s="309"/>
      <c r="K25" s="310"/>
      <c r="L25" s="311"/>
      <c r="M25" s="309"/>
      <c r="N25" s="310"/>
      <c r="O25" s="311"/>
      <c r="P25" s="269"/>
      <c r="Q25" s="451"/>
      <c r="R25" s="451"/>
      <c r="S25" s="451"/>
      <c r="T25" s="451"/>
      <c r="U25" s="451"/>
      <c r="V25" s="451"/>
      <c r="W25" s="451"/>
      <c r="X25" s="451"/>
      <c r="Y25" s="451"/>
      <c r="Z25" s="451"/>
      <c r="AA25" s="451"/>
      <c r="AB25" s="452"/>
    </row>
    <row r="26" spans="1:28" ht="30.75" customHeight="1" thickBot="1">
      <c r="A26" s="301"/>
      <c r="B26" s="304"/>
      <c r="C26" s="305"/>
      <c r="D26" s="309"/>
      <c r="E26" s="310"/>
      <c r="F26" s="311"/>
      <c r="G26" s="309"/>
      <c r="H26" s="310"/>
      <c r="I26" s="311"/>
      <c r="J26" s="309"/>
      <c r="K26" s="310"/>
      <c r="L26" s="311"/>
      <c r="M26" s="309"/>
      <c r="N26" s="310"/>
      <c r="O26" s="311"/>
      <c r="P26" s="269"/>
      <c r="Q26" s="453"/>
      <c r="R26" s="453"/>
      <c r="S26" s="453"/>
      <c r="T26" s="453"/>
      <c r="U26" s="453"/>
      <c r="V26" s="453"/>
      <c r="W26" s="453"/>
      <c r="X26" s="453"/>
      <c r="Y26" s="453"/>
      <c r="Z26" s="453"/>
      <c r="AA26" s="453"/>
      <c r="AB26" s="454"/>
    </row>
    <row r="27" spans="1:28" ht="51.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25.5" customHeight="1">
      <c r="A29" s="298"/>
      <c r="B29" s="262"/>
      <c r="C29" s="299"/>
      <c r="D29" s="132" t="s">
        <v>47</v>
      </c>
      <c r="E29" s="132" t="s">
        <v>48</v>
      </c>
      <c r="F29" s="132" t="s">
        <v>49</v>
      </c>
      <c r="G29" s="132" t="s">
        <v>50</v>
      </c>
      <c r="H29" s="132" t="s">
        <v>51</v>
      </c>
      <c r="I29" s="132" t="s">
        <v>52</v>
      </c>
      <c r="J29" s="132" t="s">
        <v>53</v>
      </c>
      <c r="K29" s="132" t="s">
        <v>54</v>
      </c>
      <c r="L29" s="132" t="s">
        <v>55</v>
      </c>
      <c r="M29" s="132" t="s">
        <v>56</v>
      </c>
      <c r="N29" s="132" t="s">
        <v>57</v>
      </c>
      <c r="O29" s="132" t="s">
        <v>58</v>
      </c>
      <c r="P29" s="132"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60" customHeight="1" thickBot="1">
      <c r="A30" s="88" t="str">
        <f>C13</f>
        <v>Elaborar 1 propuesta de modelo pedagógico y de contenidos para el desarrollo de capacidades de incidencia, liderazgo, empoderamiento y participación política de las Mujeres </v>
      </c>
      <c r="B30" s="89">
        <v>0</v>
      </c>
      <c r="C30" s="127">
        <v>0</v>
      </c>
      <c r="D30" s="91"/>
      <c r="E30" s="91"/>
      <c r="F30" s="91"/>
      <c r="G30" s="91"/>
      <c r="H30" s="91"/>
      <c r="I30" s="91"/>
      <c r="J30" s="128"/>
      <c r="K30" s="128"/>
      <c r="L30" s="128"/>
      <c r="M30" s="128"/>
      <c r="N30" s="128"/>
      <c r="O30" s="128"/>
      <c r="P30" s="90">
        <f>SUM(D30:O30)</f>
        <v>0</v>
      </c>
      <c r="Q30" s="447"/>
      <c r="R30" s="448"/>
      <c r="S30" s="448"/>
      <c r="T30" s="449"/>
      <c r="U30" s="447"/>
      <c r="V30" s="448"/>
      <c r="W30" s="448"/>
      <c r="X30" s="449"/>
      <c r="Y30" s="447"/>
      <c r="Z30" s="448"/>
      <c r="AA30" s="448"/>
      <c r="AB30" s="450"/>
      <c r="AC30" s="87"/>
      <c r="AE30" s="94"/>
      <c r="AF30" s="94"/>
      <c r="AG30" s="94"/>
      <c r="AH30" s="94"/>
      <c r="AI30" s="94"/>
      <c r="AJ30" s="94"/>
      <c r="AK30" s="94"/>
      <c r="AL30" s="94"/>
      <c r="AM30" s="94"/>
      <c r="AN30" s="93"/>
    </row>
    <row r="31" spans="1:40" ht="18.75">
      <c r="A31" s="295"/>
      <c r="B31" s="296"/>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97"/>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25.5" customHeight="1">
      <c r="A33" s="298"/>
      <c r="B33" s="261"/>
      <c r="C33" s="132" t="s">
        <v>15</v>
      </c>
      <c r="D33" s="132" t="s">
        <v>44</v>
      </c>
      <c r="E33" s="132" t="s">
        <v>45</v>
      </c>
      <c r="F33" s="132" t="s">
        <v>46</v>
      </c>
      <c r="G33" s="132" t="s">
        <v>59</v>
      </c>
      <c r="H33" s="132" t="s">
        <v>60</v>
      </c>
      <c r="I33" s="132" t="s">
        <v>61</v>
      </c>
      <c r="J33" s="132" t="s">
        <v>62</v>
      </c>
      <c r="K33" s="132" t="s">
        <v>63</v>
      </c>
      <c r="L33" s="132" t="s">
        <v>64</v>
      </c>
      <c r="M33" s="132" t="s">
        <v>65</v>
      </c>
      <c r="N33" s="132" t="s">
        <v>66</v>
      </c>
      <c r="O33" s="132" t="s">
        <v>67</v>
      </c>
      <c r="P33" s="132"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t="s">
        <v>131</v>
      </c>
      <c r="B34" s="252">
        <v>0</v>
      </c>
      <c r="C34" s="76" t="s">
        <v>11</v>
      </c>
      <c r="D34" s="77"/>
      <c r="E34" s="77"/>
      <c r="F34" s="77"/>
      <c r="G34" s="77"/>
      <c r="H34" s="77"/>
      <c r="I34" s="77"/>
      <c r="J34" s="77"/>
      <c r="K34" s="77"/>
      <c r="L34" s="77"/>
      <c r="M34" s="77"/>
      <c r="N34" s="77"/>
      <c r="O34" s="77"/>
      <c r="P34" s="78">
        <f>SUM(D34:O34)</f>
        <v>0</v>
      </c>
      <c r="Q34" s="438" t="s">
        <v>169</v>
      </c>
      <c r="R34" s="439"/>
      <c r="S34" s="439"/>
      <c r="T34" s="439"/>
      <c r="U34" s="439"/>
      <c r="V34" s="439"/>
      <c r="W34" s="439"/>
      <c r="X34" s="439"/>
      <c r="Y34" s="439"/>
      <c r="Z34" s="439"/>
      <c r="AA34" s="439"/>
      <c r="AB34" s="440"/>
      <c r="AC34" s="66"/>
      <c r="AE34" s="96"/>
      <c r="AF34" s="96"/>
      <c r="AG34" s="96"/>
      <c r="AH34" s="96"/>
      <c r="AI34" s="96"/>
      <c r="AJ34" s="96"/>
      <c r="AK34" s="96"/>
      <c r="AL34" s="96"/>
      <c r="AM34" s="96"/>
      <c r="AN34" s="93"/>
    </row>
    <row r="35" spans="1:40" ht="28.5" customHeight="1">
      <c r="A35" s="251"/>
      <c r="B35" s="253"/>
      <c r="C35" s="71" t="s">
        <v>12</v>
      </c>
      <c r="D35" s="15"/>
      <c r="E35" s="15"/>
      <c r="F35" s="15"/>
      <c r="G35" s="15"/>
      <c r="H35" s="15"/>
      <c r="I35" s="15"/>
      <c r="J35" s="15"/>
      <c r="K35" s="15"/>
      <c r="L35" s="15"/>
      <c r="M35" s="15"/>
      <c r="N35" s="15"/>
      <c r="O35" s="15"/>
      <c r="P35" s="17">
        <f>SUM(D35:O35)</f>
        <v>0</v>
      </c>
      <c r="Q35" s="441"/>
      <c r="R35" s="442"/>
      <c r="S35" s="442"/>
      <c r="T35" s="442"/>
      <c r="U35" s="442"/>
      <c r="V35" s="442"/>
      <c r="W35" s="442"/>
      <c r="X35" s="442"/>
      <c r="Y35" s="442"/>
      <c r="Z35" s="442"/>
      <c r="AA35" s="442"/>
      <c r="AB35" s="443"/>
      <c r="AC35" s="66"/>
      <c r="AE35" s="93"/>
      <c r="AF35" s="93"/>
      <c r="AG35" s="93"/>
      <c r="AH35" s="93"/>
      <c r="AI35" s="93"/>
      <c r="AJ35" s="93"/>
      <c r="AK35" s="93"/>
      <c r="AL35" s="93"/>
      <c r="AM35" s="93"/>
      <c r="AN35" s="93"/>
    </row>
    <row r="36" spans="1:40" ht="28.5" customHeight="1">
      <c r="A36" s="266" t="s">
        <v>133</v>
      </c>
      <c r="B36" s="267"/>
      <c r="C36" s="71"/>
      <c r="D36" s="73"/>
      <c r="E36" s="83"/>
      <c r="F36" s="73"/>
      <c r="G36" s="73"/>
      <c r="H36" s="73"/>
      <c r="I36" s="73"/>
      <c r="J36" s="73"/>
      <c r="K36" s="73"/>
      <c r="L36" s="73"/>
      <c r="M36" s="73"/>
      <c r="N36" s="73"/>
      <c r="O36" s="73"/>
      <c r="P36" s="86">
        <f>SUM(D36:O36)</f>
        <v>0</v>
      </c>
      <c r="Q36" s="444"/>
      <c r="R36" s="445"/>
      <c r="S36" s="445"/>
      <c r="T36" s="445"/>
      <c r="U36" s="445"/>
      <c r="V36" s="445"/>
      <c r="W36" s="445"/>
      <c r="X36" s="445"/>
      <c r="Y36" s="445"/>
      <c r="Z36" s="445"/>
      <c r="AA36" s="445"/>
      <c r="AB36" s="446"/>
      <c r="AC36" s="66"/>
      <c r="AE36" s="93"/>
      <c r="AF36" s="93"/>
      <c r="AG36" s="93"/>
      <c r="AH36" s="93"/>
      <c r="AI36" s="93"/>
      <c r="AJ36" s="93"/>
      <c r="AK36" s="93"/>
      <c r="AL36" s="93"/>
      <c r="AM36" s="93"/>
      <c r="AN36" s="93"/>
    </row>
    <row r="37" spans="1:28" ht="17.25" customHeight="1">
      <c r="A37" s="3"/>
      <c r="B37" s="4"/>
      <c r="C37" s="4"/>
      <c r="D37" s="4"/>
      <c r="E37" s="4"/>
      <c r="F37" s="4"/>
      <c r="G37" s="4"/>
      <c r="H37" s="4"/>
      <c r="I37" s="4"/>
      <c r="J37" s="4"/>
      <c r="K37" s="4"/>
      <c r="L37" s="4"/>
      <c r="M37" s="4"/>
      <c r="N37" s="4"/>
      <c r="O37" s="4"/>
      <c r="P37" s="4"/>
      <c r="Q37" s="4"/>
      <c r="R37" s="4"/>
      <c r="S37" s="4"/>
      <c r="T37" s="4"/>
      <c r="U37" s="4"/>
      <c r="V37" s="4"/>
      <c r="W37" s="4"/>
      <c r="X37" s="5"/>
      <c r="Y37" s="4"/>
      <c r="Z37" s="4"/>
      <c r="AA37" s="4"/>
      <c r="AB37" s="106"/>
    </row>
    <row r="38" spans="6:7" ht="15">
      <c r="F38" s="85"/>
      <c r="G38" s="82"/>
    </row>
    <row r="40" ht="15"/>
    <row r="41" ht="15"/>
    <row r="42" ht="15"/>
  </sheetData>
  <sheetProtection/>
  <mergeCells count="89">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D28:P28"/>
    <mergeCell ref="Q28:AB28"/>
    <mergeCell ref="Q29:T29"/>
    <mergeCell ref="U29:X29"/>
    <mergeCell ref="A23:A26"/>
    <mergeCell ref="B23:C26"/>
    <mergeCell ref="D23:F26"/>
    <mergeCell ref="G23:I26"/>
    <mergeCell ref="J23:L26"/>
    <mergeCell ref="M23:O26"/>
    <mergeCell ref="B32:B33"/>
    <mergeCell ref="C32:P32"/>
    <mergeCell ref="Q32:AB32"/>
    <mergeCell ref="Q33:AB33"/>
    <mergeCell ref="P23:P26"/>
    <mergeCell ref="Q23:AB26"/>
    <mergeCell ref="A27:AB27"/>
    <mergeCell ref="A28:A29"/>
    <mergeCell ref="B28:B29"/>
    <mergeCell ref="C28:C29"/>
    <mergeCell ref="A34:A35"/>
    <mergeCell ref="B34:B35"/>
    <mergeCell ref="Q34:AB36"/>
    <mergeCell ref="A36:B36"/>
    <mergeCell ref="Y29:AB29"/>
    <mergeCell ref="Q30:T30"/>
    <mergeCell ref="U30:X30"/>
    <mergeCell ref="Y30:AB30"/>
    <mergeCell ref="A31:AB31"/>
    <mergeCell ref="A32:A33"/>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Q34:AB36">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 right="0" top="0" bottom="0" header="0" footer="0"/>
  <pageSetup fitToHeight="0" fitToWidth="1" horizontalDpi="600" verticalDpi="600" orientation="landscape" scale="43"/>
  <drawing r:id="rId3"/>
  <legacy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N40"/>
  <sheetViews>
    <sheetView zoomScale="70" zoomScaleNormal="70" workbookViewId="0" topLeftCell="A14">
      <selection activeCell="Q38" sqref="Q38"/>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9" width="7.7109375" style="0" customWidth="1"/>
    <col min="10" max="10" width="10.8515625" style="0" customWidth="1"/>
    <col min="11" max="15" width="7.7109375" style="0" customWidth="1"/>
    <col min="16" max="16" width="11.140625" style="0" customWidth="1"/>
    <col min="17" max="17" width="11.421875" style="0" customWidth="1"/>
    <col min="18" max="18" width="7.421875" style="0" customWidth="1"/>
    <col min="19" max="19" width="11.421875" style="0" customWidth="1"/>
    <col min="20" max="20" width="21.421875" style="0" customWidth="1"/>
    <col min="21" max="21" width="13.00390625" style="0" customWidth="1"/>
    <col min="22" max="22" width="5.7109375" style="0" customWidth="1"/>
    <col min="23" max="23" width="5.28125" style="0" customWidth="1"/>
    <col min="24" max="24" width="10.8515625" style="0" customWidth="1"/>
    <col min="25" max="25" width="9.7109375" style="0" customWidth="1"/>
    <col min="26" max="26" width="12.8515625" style="0" customWidth="1"/>
    <col min="27" max="27" width="6.28125" style="0" customWidth="1"/>
    <col min="28" max="28" width="21.2812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414" t="s">
        <v>23</v>
      </c>
      <c r="AA1" s="415"/>
      <c r="AB1" s="41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420" t="s">
        <v>170</v>
      </c>
      <c r="AA2" s="421"/>
      <c r="AB2" s="422"/>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420" t="s">
        <v>171</v>
      </c>
      <c r="AA3" s="421"/>
      <c r="AB3" s="422"/>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172</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t="s">
        <v>125</v>
      </c>
      <c r="D7" s="230"/>
      <c r="E7" s="230"/>
      <c r="F7" s="230"/>
      <c r="G7" s="230"/>
      <c r="H7" s="230"/>
      <c r="I7" s="230"/>
      <c r="J7" s="230"/>
      <c r="K7" s="433"/>
      <c r="L7" s="110"/>
      <c r="M7" s="97"/>
      <c r="N7" s="97"/>
      <c r="O7" s="97"/>
      <c r="P7" s="97"/>
      <c r="Q7" s="98"/>
      <c r="R7" s="377" t="s">
        <v>86</v>
      </c>
      <c r="S7" s="378"/>
      <c r="T7" s="379"/>
      <c r="U7" s="386">
        <v>44564</v>
      </c>
      <c r="V7" s="387"/>
      <c r="W7" s="377" t="s">
        <v>82</v>
      </c>
      <c r="X7" s="379"/>
      <c r="Y7" s="392" t="s">
        <v>85</v>
      </c>
      <c r="Z7" s="393"/>
      <c r="AA7" s="394"/>
      <c r="AB7" s="395"/>
    </row>
    <row r="8" spans="1:28" ht="15" customHeight="1">
      <c r="A8" s="404"/>
      <c r="B8" s="405"/>
      <c r="C8" s="434"/>
      <c r="D8" s="232"/>
      <c r="E8" s="232"/>
      <c r="F8" s="232"/>
      <c r="G8" s="232"/>
      <c r="H8" s="232"/>
      <c r="I8" s="232"/>
      <c r="J8" s="232"/>
      <c r="K8" s="435"/>
      <c r="L8" s="110"/>
      <c r="M8" s="97"/>
      <c r="N8" s="97"/>
      <c r="O8" s="97"/>
      <c r="P8" s="97"/>
      <c r="Q8" s="98"/>
      <c r="R8" s="380"/>
      <c r="S8" s="381"/>
      <c r="T8" s="382"/>
      <c r="U8" s="388"/>
      <c r="V8" s="389"/>
      <c r="W8" s="380"/>
      <c r="X8" s="382"/>
      <c r="Y8" s="396" t="s">
        <v>83</v>
      </c>
      <c r="Z8" s="397"/>
      <c r="AA8" s="398"/>
      <c r="AB8" s="399"/>
    </row>
    <row r="9" spans="1:28" ht="15" customHeight="1" thickBot="1">
      <c r="A9" s="406"/>
      <c r="B9" s="407"/>
      <c r="C9" s="436"/>
      <c r="D9" s="234"/>
      <c r="E9" s="234"/>
      <c r="F9" s="234"/>
      <c r="G9" s="234"/>
      <c r="H9" s="234"/>
      <c r="I9" s="234"/>
      <c r="J9" s="234"/>
      <c r="K9" s="437"/>
      <c r="L9" s="110"/>
      <c r="M9" s="97"/>
      <c r="N9" s="97"/>
      <c r="O9" s="97"/>
      <c r="P9" s="97"/>
      <c r="Q9" s="98"/>
      <c r="R9" s="383"/>
      <c r="S9" s="384"/>
      <c r="T9" s="385"/>
      <c r="U9" s="390"/>
      <c r="V9" s="391"/>
      <c r="W9" s="383"/>
      <c r="X9" s="385"/>
      <c r="Y9" s="400" t="s">
        <v>84</v>
      </c>
      <c r="Z9" s="401"/>
      <c r="AA9" s="402" t="s">
        <v>103</v>
      </c>
      <c r="AB9" s="403"/>
    </row>
    <row r="10" spans="1:28" ht="9" customHeight="1" thickBot="1">
      <c r="A10" s="99"/>
      <c r="B10" s="111"/>
      <c r="C10" s="14"/>
      <c r="D10" s="14"/>
      <c r="E10" s="14"/>
      <c r="F10" s="14"/>
      <c r="G10" s="14"/>
      <c r="H10" s="14"/>
      <c r="I10" s="14"/>
      <c r="J10" s="14"/>
      <c r="K10" s="14"/>
      <c r="L10" s="14"/>
      <c r="M10" s="135"/>
      <c r="N10" s="135"/>
      <c r="O10" s="135"/>
      <c r="P10" s="135"/>
      <c r="Q10" s="135"/>
      <c r="R10" s="123"/>
      <c r="S10" s="123"/>
      <c r="T10" s="123"/>
      <c r="U10" s="123"/>
      <c r="V10" s="123"/>
      <c r="W10" s="120"/>
      <c r="X10" s="120"/>
      <c r="Y10" s="120"/>
      <c r="Z10" s="120"/>
      <c r="AA10" s="120"/>
      <c r="AB10" s="121"/>
    </row>
    <row r="11" spans="1:28" ht="39" customHeight="1" thickBot="1">
      <c r="A11" s="364" t="s">
        <v>94</v>
      </c>
      <c r="B11" s="365"/>
      <c r="C11" s="366" t="s">
        <v>126</v>
      </c>
      <c r="D11" s="367"/>
      <c r="E11" s="367"/>
      <c r="F11" s="367"/>
      <c r="G11" s="367"/>
      <c r="H11" s="367"/>
      <c r="I11" s="367"/>
      <c r="J11" s="367"/>
      <c r="K11" s="368"/>
      <c r="L11" s="68"/>
      <c r="M11" s="369" t="s">
        <v>88</v>
      </c>
      <c r="N11" s="370"/>
      <c r="O11" s="370"/>
      <c r="P11" s="370"/>
      <c r="Q11" s="371"/>
      <c r="R11" s="372" t="s">
        <v>127</v>
      </c>
      <c r="S11" s="373"/>
      <c r="T11" s="373"/>
      <c r="U11" s="373"/>
      <c r="V11" s="374"/>
      <c r="W11" s="369" t="s">
        <v>87</v>
      </c>
      <c r="X11" s="371"/>
      <c r="Y11" s="366" t="s">
        <v>132</v>
      </c>
      <c r="Z11" s="375"/>
      <c r="AA11" s="375"/>
      <c r="AB11" s="376"/>
    </row>
    <row r="12" spans="1:28" ht="9" customHeight="1" thickBot="1">
      <c r="A12" s="75"/>
      <c r="B12" s="12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355" t="s">
        <v>96</v>
      </c>
      <c r="B13" s="356"/>
      <c r="C13" s="357" t="s">
        <v>134</v>
      </c>
      <c r="D13" s="358"/>
      <c r="E13" s="358"/>
      <c r="F13" s="358"/>
      <c r="G13" s="358"/>
      <c r="H13" s="358"/>
      <c r="I13" s="358"/>
      <c r="J13" s="358"/>
      <c r="K13" s="358"/>
      <c r="L13" s="358"/>
      <c r="M13" s="358"/>
      <c r="N13" s="358"/>
      <c r="O13" s="358"/>
      <c r="P13" s="358"/>
      <c r="Q13" s="359"/>
      <c r="R13" s="8"/>
      <c r="S13" s="360" t="s">
        <v>19</v>
      </c>
      <c r="T13" s="360"/>
      <c r="U13" s="136">
        <v>1400</v>
      </c>
      <c r="V13" s="361" t="s">
        <v>20</v>
      </c>
      <c r="W13" s="360"/>
      <c r="X13" s="360"/>
      <c r="Y13" s="360"/>
      <c r="Z13" s="8"/>
      <c r="AA13" s="362">
        <v>0.25</v>
      </c>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34" t="s">
        <v>69</v>
      </c>
      <c r="D15" s="327" t="s">
        <v>24</v>
      </c>
      <c r="E15" s="328"/>
      <c r="F15" s="327" t="s">
        <v>25</v>
      </c>
      <c r="G15" s="328"/>
      <c r="H15" s="327" t="s">
        <v>26</v>
      </c>
      <c r="I15" s="329"/>
      <c r="J15" s="133"/>
      <c r="K15" s="67"/>
      <c r="L15" s="133"/>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c r="G16" s="348"/>
      <c r="H16" s="347" t="s">
        <v>182</v>
      </c>
      <c r="I16" s="349"/>
      <c r="J16" s="133"/>
      <c r="K16" s="133"/>
      <c r="L16" s="133"/>
      <c r="M16" s="4"/>
      <c r="N16" s="4"/>
      <c r="O16" s="4"/>
      <c r="P16" s="4"/>
      <c r="Q16" s="501" t="s">
        <v>3</v>
      </c>
      <c r="R16" s="502"/>
      <c r="S16" s="502"/>
      <c r="T16" s="502"/>
      <c r="U16" s="502"/>
      <c r="V16" s="503"/>
      <c r="W16" s="504" t="s">
        <v>4</v>
      </c>
      <c r="X16" s="502"/>
      <c r="Y16" s="502"/>
      <c r="Z16" s="502"/>
      <c r="AA16" s="502"/>
      <c r="AB16" s="505"/>
    </row>
    <row r="17" spans="1:30" ht="27" customHeight="1">
      <c r="A17" s="3"/>
      <c r="B17" s="4"/>
      <c r="C17" s="4"/>
      <c r="D17" s="13"/>
      <c r="E17" s="13"/>
      <c r="F17" s="13"/>
      <c r="G17" s="13"/>
      <c r="H17" s="13"/>
      <c r="I17" s="13"/>
      <c r="J17" s="13"/>
      <c r="K17" s="13"/>
      <c r="L17" s="13"/>
      <c r="M17" s="4"/>
      <c r="N17" s="4"/>
      <c r="O17" s="4"/>
      <c r="P17" s="4"/>
      <c r="Q17" s="342" t="s">
        <v>5</v>
      </c>
      <c r="R17" s="343"/>
      <c r="S17" s="344"/>
      <c r="T17" s="345" t="s">
        <v>6</v>
      </c>
      <c r="U17" s="343"/>
      <c r="V17" s="344"/>
      <c r="W17" s="345" t="s">
        <v>5</v>
      </c>
      <c r="X17" s="343"/>
      <c r="Y17" s="344"/>
      <c r="Z17" s="345" t="s">
        <v>6</v>
      </c>
      <c r="AA17" s="343"/>
      <c r="AB17" s="346"/>
      <c r="AC17" s="18"/>
      <c r="AD17" s="18"/>
    </row>
    <row r="18" spans="1:30" ht="18" customHeight="1" thickBot="1">
      <c r="A18" s="7"/>
      <c r="B18" s="8"/>
      <c r="C18" s="13"/>
      <c r="D18" s="13"/>
      <c r="E18" s="13"/>
      <c r="F18" s="13"/>
      <c r="G18" s="74"/>
      <c r="H18" s="74"/>
      <c r="I18" s="74"/>
      <c r="J18" s="74"/>
      <c r="K18" s="74"/>
      <c r="L18" s="74"/>
      <c r="M18" s="13"/>
      <c r="N18" s="13"/>
      <c r="O18" s="13"/>
      <c r="P18" s="13"/>
      <c r="Q18" s="341" t="s">
        <v>167</v>
      </c>
      <c r="R18" s="338"/>
      <c r="S18" s="339"/>
      <c r="T18" s="337" t="s">
        <v>167</v>
      </c>
      <c r="U18" s="338"/>
      <c r="V18" s="339"/>
      <c r="W18" s="337">
        <v>1178405457</v>
      </c>
      <c r="X18" s="338"/>
      <c r="Y18" s="339"/>
      <c r="Z18" s="337">
        <v>1041730311</v>
      </c>
      <c r="AA18" s="338"/>
      <c r="AB18" s="340"/>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row>
    <row r="21" spans="1:28" ht="15" customHeight="1">
      <c r="A21" s="298" t="s">
        <v>7</v>
      </c>
      <c r="B21" s="497" t="s">
        <v>8</v>
      </c>
      <c r="C21" s="498"/>
      <c r="D21" s="263" t="s">
        <v>9</v>
      </c>
      <c r="E21" s="264"/>
      <c r="F21" s="264"/>
      <c r="G21" s="264"/>
      <c r="H21" s="264"/>
      <c r="I21" s="264"/>
      <c r="J21" s="264"/>
      <c r="K21" s="264"/>
      <c r="L21" s="264"/>
      <c r="M21" s="264"/>
      <c r="N21" s="264"/>
      <c r="O21" s="499"/>
      <c r="P21" s="262" t="s">
        <v>10</v>
      </c>
      <c r="Q21" s="262" t="s">
        <v>101</v>
      </c>
      <c r="R21" s="262"/>
      <c r="S21" s="262"/>
      <c r="T21" s="262"/>
      <c r="U21" s="262"/>
      <c r="V21" s="262"/>
      <c r="W21" s="262"/>
      <c r="X21" s="262"/>
      <c r="Y21" s="262"/>
      <c r="Z21" s="262"/>
      <c r="AA21" s="262"/>
      <c r="AB21" s="500"/>
    </row>
    <row r="22" spans="1:28" ht="27" customHeight="1">
      <c r="A22" s="496"/>
      <c r="B22" s="283"/>
      <c r="C22" s="296"/>
      <c r="D22" s="263" t="s">
        <v>69</v>
      </c>
      <c r="E22" s="264"/>
      <c r="F22" s="499"/>
      <c r="G22" s="263" t="s">
        <v>24</v>
      </c>
      <c r="H22" s="264"/>
      <c r="I22" s="499"/>
      <c r="J22" s="263" t="s">
        <v>25</v>
      </c>
      <c r="K22" s="264"/>
      <c r="L22" s="499"/>
      <c r="M22" s="263" t="s">
        <v>26</v>
      </c>
      <c r="N22" s="264"/>
      <c r="O22" s="499"/>
      <c r="P22" s="499"/>
      <c r="Q22" s="262"/>
      <c r="R22" s="262"/>
      <c r="S22" s="262"/>
      <c r="T22" s="262"/>
      <c r="U22" s="262"/>
      <c r="V22" s="262"/>
      <c r="W22" s="262"/>
      <c r="X22" s="262"/>
      <c r="Y22" s="262"/>
      <c r="Z22" s="262"/>
      <c r="AA22" s="262"/>
      <c r="AB22" s="500"/>
    </row>
    <row r="23" spans="1:28" ht="15">
      <c r="A23" s="490" t="str">
        <f>C13</f>
        <v>Vincular 4800 mujeres a los procesos formativos para el desarrollo de capacidades de incidencia, liderazgo, empoderamiento y participación política de las Mujeres </v>
      </c>
      <c r="B23" s="492">
        <f>U13</f>
        <v>1400</v>
      </c>
      <c r="C23" s="493"/>
      <c r="D23" s="306"/>
      <c r="E23" s="307"/>
      <c r="F23" s="308"/>
      <c r="G23" s="306"/>
      <c r="H23" s="307"/>
      <c r="I23" s="308"/>
      <c r="J23" s="306"/>
      <c r="K23" s="307"/>
      <c r="L23" s="308"/>
      <c r="M23" s="306"/>
      <c r="N23" s="307"/>
      <c r="O23" s="308"/>
      <c r="P23" s="483"/>
      <c r="Q23" s="485"/>
      <c r="R23" s="486"/>
      <c r="S23" s="486"/>
      <c r="T23" s="486"/>
      <c r="U23" s="486"/>
      <c r="V23" s="486"/>
      <c r="W23" s="486"/>
      <c r="X23" s="486"/>
      <c r="Y23" s="486"/>
      <c r="Z23" s="486"/>
      <c r="AA23" s="486"/>
      <c r="AB23" s="487"/>
    </row>
    <row r="24" spans="1:28" ht="15">
      <c r="A24" s="490"/>
      <c r="B24" s="494"/>
      <c r="C24" s="495"/>
      <c r="D24" s="309"/>
      <c r="E24" s="310"/>
      <c r="F24" s="311"/>
      <c r="G24" s="309"/>
      <c r="H24" s="310"/>
      <c r="I24" s="311"/>
      <c r="J24" s="309"/>
      <c r="K24" s="310"/>
      <c r="L24" s="311"/>
      <c r="M24" s="309"/>
      <c r="N24" s="310"/>
      <c r="O24" s="311"/>
      <c r="P24" s="484"/>
      <c r="Q24" s="486"/>
      <c r="R24" s="486"/>
      <c r="S24" s="486"/>
      <c r="T24" s="486"/>
      <c r="U24" s="486"/>
      <c r="V24" s="486"/>
      <c r="W24" s="486"/>
      <c r="X24" s="486"/>
      <c r="Y24" s="486"/>
      <c r="Z24" s="486"/>
      <c r="AA24" s="486"/>
      <c r="AB24" s="487"/>
    </row>
    <row r="25" spans="1:28" ht="15">
      <c r="A25" s="490"/>
      <c r="B25" s="494"/>
      <c r="C25" s="495"/>
      <c r="D25" s="309"/>
      <c r="E25" s="310"/>
      <c r="F25" s="311"/>
      <c r="G25" s="309"/>
      <c r="H25" s="310"/>
      <c r="I25" s="311"/>
      <c r="J25" s="309"/>
      <c r="K25" s="310"/>
      <c r="L25" s="311"/>
      <c r="M25" s="309"/>
      <c r="N25" s="310"/>
      <c r="O25" s="311"/>
      <c r="P25" s="484"/>
      <c r="Q25" s="486"/>
      <c r="R25" s="486"/>
      <c r="S25" s="486"/>
      <c r="T25" s="486"/>
      <c r="U25" s="486"/>
      <c r="V25" s="486"/>
      <c r="W25" s="486"/>
      <c r="X25" s="486"/>
      <c r="Y25" s="486"/>
      <c r="Z25" s="486"/>
      <c r="AA25" s="486"/>
      <c r="AB25" s="487"/>
    </row>
    <row r="26" spans="1:28" ht="63" customHeight="1" thickBot="1">
      <c r="A26" s="491"/>
      <c r="B26" s="494"/>
      <c r="C26" s="495"/>
      <c r="D26" s="309"/>
      <c r="E26" s="310"/>
      <c r="F26" s="311"/>
      <c r="G26" s="309"/>
      <c r="H26" s="310"/>
      <c r="I26" s="311"/>
      <c r="J26" s="309"/>
      <c r="K26" s="310"/>
      <c r="L26" s="311"/>
      <c r="M26" s="309"/>
      <c r="N26" s="310"/>
      <c r="O26" s="311"/>
      <c r="P26" s="484"/>
      <c r="Q26" s="488"/>
      <c r="R26" s="488"/>
      <c r="S26" s="488"/>
      <c r="T26" s="488"/>
      <c r="U26" s="488"/>
      <c r="V26" s="488"/>
      <c r="W26" s="488"/>
      <c r="X26" s="488"/>
      <c r="Y26" s="488"/>
      <c r="Z26" s="488"/>
      <c r="AA26" s="488"/>
      <c r="AB26" s="489"/>
    </row>
    <row r="27" spans="1:28" ht="51.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45.75" customHeight="1">
      <c r="A29" s="298"/>
      <c r="B29" s="262"/>
      <c r="C29" s="299"/>
      <c r="D29" s="132" t="s">
        <v>47</v>
      </c>
      <c r="E29" s="132" t="s">
        <v>48</v>
      </c>
      <c r="F29" s="132" t="s">
        <v>49</v>
      </c>
      <c r="G29" s="132" t="s">
        <v>50</v>
      </c>
      <c r="H29" s="132" t="s">
        <v>51</v>
      </c>
      <c r="I29" s="132" t="s">
        <v>52</v>
      </c>
      <c r="J29" s="132" t="s">
        <v>53</v>
      </c>
      <c r="K29" s="132" t="s">
        <v>54</v>
      </c>
      <c r="L29" s="132" t="s">
        <v>55</v>
      </c>
      <c r="M29" s="132" t="s">
        <v>56</v>
      </c>
      <c r="N29" s="132" t="s">
        <v>57</v>
      </c>
      <c r="O29" s="132" t="s">
        <v>58</v>
      </c>
      <c r="P29" s="132"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391.5" customHeight="1" thickBot="1">
      <c r="A30" s="88" t="str">
        <f>C13</f>
        <v>Vincular 4800 mujeres a los procesos formativos para el desarrollo de capacidades de incidencia, liderazgo, empoderamiento y participación política de las Mujeres </v>
      </c>
      <c r="B30" s="89">
        <v>0.25</v>
      </c>
      <c r="C30" s="172">
        <v>1400</v>
      </c>
      <c r="D30" s="161">
        <f>+D36+D37</f>
        <v>0</v>
      </c>
      <c r="E30" s="161">
        <f aca="true" t="shared" si="0" ref="E30:N30">+E36+E37</f>
        <v>0</v>
      </c>
      <c r="F30" s="161">
        <f t="shared" si="0"/>
        <v>0</v>
      </c>
      <c r="G30" s="161">
        <f t="shared" si="0"/>
        <v>0</v>
      </c>
      <c r="H30" s="161">
        <f t="shared" si="0"/>
        <v>0</v>
      </c>
      <c r="I30" s="161">
        <f t="shared" si="0"/>
        <v>0</v>
      </c>
      <c r="J30" s="161">
        <v>1188</v>
      </c>
      <c r="K30" s="161">
        <f t="shared" si="0"/>
        <v>0</v>
      </c>
      <c r="L30" s="161">
        <f t="shared" si="0"/>
        <v>0</v>
      </c>
      <c r="M30" s="161">
        <f t="shared" si="0"/>
        <v>0</v>
      </c>
      <c r="N30" s="161">
        <f t="shared" si="0"/>
        <v>0</v>
      </c>
      <c r="O30" s="161">
        <v>173</v>
      </c>
      <c r="P30" s="127">
        <f>SUM(D30:O30)</f>
        <v>1361</v>
      </c>
      <c r="Q30" s="477" t="s">
        <v>222</v>
      </c>
      <c r="R30" s="478"/>
      <c r="S30" s="478"/>
      <c r="T30" s="479"/>
      <c r="U30" s="477" t="s">
        <v>223</v>
      </c>
      <c r="V30" s="478"/>
      <c r="W30" s="478"/>
      <c r="X30" s="479"/>
      <c r="Y30" s="480" t="s">
        <v>224</v>
      </c>
      <c r="Z30" s="481"/>
      <c r="AA30" s="481"/>
      <c r="AB30" s="482"/>
      <c r="AC30" s="219"/>
      <c r="AE30" s="94"/>
      <c r="AF30" s="94"/>
      <c r="AG30" s="94"/>
      <c r="AH30" s="94"/>
      <c r="AI30" s="94"/>
      <c r="AJ30" s="94"/>
      <c r="AK30" s="94"/>
      <c r="AL30" s="94"/>
      <c r="AM30" s="94"/>
      <c r="AN30" s="93"/>
    </row>
    <row r="31" spans="1:40" ht="18.75">
      <c r="A31" s="295"/>
      <c r="B31" s="296"/>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97"/>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66.75" customHeight="1">
      <c r="A33" s="298"/>
      <c r="B33" s="261"/>
      <c r="C33" s="175" t="s">
        <v>15</v>
      </c>
      <c r="D33" s="175" t="s">
        <v>44</v>
      </c>
      <c r="E33" s="175" t="s">
        <v>45</v>
      </c>
      <c r="F33" s="175" t="s">
        <v>46</v>
      </c>
      <c r="G33" s="175" t="s">
        <v>59</v>
      </c>
      <c r="H33" s="175" t="s">
        <v>60</v>
      </c>
      <c r="I33" s="175" t="s">
        <v>61</v>
      </c>
      <c r="J33" s="175" t="s">
        <v>62</v>
      </c>
      <c r="K33" s="175" t="s">
        <v>63</v>
      </c>
      <c r="L33" s="175" t="s">
        <v>64</v>
      </c>
      <c r="M33" s="175" t="s">
        <v>65</v>
      </c>
      <c r="N33" s="175" t="s">
        <v>66</v>
      </c>
      <c r="O33" s="175" t="s">
        <v>67</v>
      </c>
      <c r="P33" s="175"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t="s">
        <v>154</v>
      </c>
      <c r="B34" s="252">
        <v>25</v>
      </c>
      <c r="C34" s="76" t="s">
        <v>11</v>
      </c>
      <c r="D34" s="77">
        <v>0</v>
      </c>
      <c r="E34" s="77">
        <v>0.2</v>
      </c>
      <c r="F34" s="77">
        <v>0.2</v>
      </c>
      <c r="G34" s="77">
        <v>0.05</v>
      </c>
      <c r="H34" s="77">
        <v>0.05</v>
      </c>
      <c r="I34" s="77">
        <v>0.05</v>
      </c>
      <c r="J34" s="77">
        <v>0.05</v>
      </c>
      <c r="K34" s="77">
        <v>0.05</v>
      </c>
      <c r="L34" s="77">
        <v>0.1</v>
      </c>
      <c r="M34" s="77">
        <v>0.1</v>
      </c>
      <c r="N34" s="77">
        <v>0.1</v>
      </c>
      <c r="O34" s="77">
        <v>0.05</v>
      </c>
      <c r="P34" s="78">
        <f>SUM(D34:O34)</f>
        <v>1</v>
      </c>
      <c r="Q34" s="468" t="s">
        <v>225</v>
      </c>
      <c r="R34" s="469"/>
      <c r="S34" s="469"/>
      <c r="T34" s="469"/>
      <c r="U34" s="469"/>
      <c r="V34" s="469"/>
      <c r="W34" s="469"/>
      <c r="X34" s="469"/>
      <c r="Y34" s="469"/>
      <c r="Z34" s="469"/>
      <c r="AA34" s="469"/>
      <c r="AB34" s="470"/>
      <c r="AC34" s="66"/>
      <c r="AE34" s="96"/>
      <c r="AF34" s="96"/>
      <c r="AG34" s="96"/>
      <c r="AH34" s="96"/>
      <c r="AI34" s="96"/>
      <c r="AJ34" s="96"/>
      <c r="AK34" s="96"/>
      <c r="AL34" s="96"/>
      <c r="AM34" s="96"/>
      <c r="AN34" s="93"/>
    </row>
    <row r="35" spans="1:40" ht="28.5" customHeight="1">
      <c r="A35" s="251"/>
      <c r="B35" s="253"/>
      <c r="C35" s="71" t="s">
        <v>12</v>
      </c>
      <c r="D35" s="15">
        <v>0</v>
      </c>
      <c r="E35" s="15">
        <v>0</v>
      </c>
      <c r="F35" s="15">
        <v>0.25</v>
      </c>
      <c r="G35" s="15">
        <v>0.05</v>
      </c>
      <c r="H35" s="15">
        <v>0.05</v>
      </c>
      <c r="I35" s="15">
        <v>0.05</v>
      </c>
      <c r="J35" s="15">
        <v>0.05</v>
      </c>
      <c r="K35" s="15">
        <v>0.05</v>
      </c>
      <c r="L35" s="198">
        <v>0.15</v>
      </c>
      <c r="M35" s="15">
        <v>0.1</v>
      </c>
      <c r="N35" s="198">
        <v>0.2</v>
      </c>
      <c r="O35" s="198">
        <v>0.05</v>
      </c>
      <c r="P35" s="17">
        <f>SUM(D35:O35)</f>
        <v>1</v>
      </c>
      <c r="Q35" s="471"/>
      <c r="R35" s="472"/>
      <c r="S35" s="472"/>
      <c r="T35" s="472"/>
      <c r="U35" s="472"/>
      <c r="V35" s="472"/>
      <c r="W35" s="472"/>
      <c r="X35" s="472"/>
      <c r="Y35" s="472"/>
      <c r="Z35" s="472"/>
      <c r="AA35" s="472"/>
      <c r="AB35" s="473"/>
      <c r="AC35" s="66"/>
      <c r="AE35" s="93"/>
      <c r="AF35" s="93"/>
      <c r="AG35" s="93"/>
      <c r="AH35" s="93"/>
      <c r="AI35" s="93"/>
      <c r="AJ35" s="93"/>
      <c r="AK35" s="93"/>
      <c r="AL35" s="93"/>
      <c r="AM35" s="93"/>
      <c r="AN35" s="93"/>
    </row>
    <row r="36" spans="1:40" ht="57" customHeight="1">
      <c r="A36" s="266" t="s">
        <v>179</v>
      </c>
      <c r="B36" s="267"/>
      <c r="C36" s="71"/>
      <c r="D36" s="73"/>
      <c r="E36" s="83">
        <v>0</v>
      </c>
      <c r="F36" s="73">
        <v>0</v>
      </c>
      <c r="G36" s="73"/>
      <c r="H36" s="73"/>
      <c r="I36" s="73"/>
      <c r="J36" s="73">
        <v>620</v>
      </c>
      <c r="K36" s="73"/>
      <c r="L36" s="73"/>
      <c r="M36" s="73"/>
      <c r="N36" s="73"/>
      <c r="O36" s="199">
        <v>173</v>
      </c>
      <c r="P36" s="210">
        <f>SUM(I36:O36)</f>
        <v>793</v>
      </c>
      <c r="Q36" s="471"/>
      <c r="R36" s="472"/>
      <c r="S36" s="472"/>
      <c r="T36" s="472"/>
      <c r="U36" s="472"/>
      <c r="V36" s="472"/>
      <c r="W36" s="472"/>
      <c r="X36" s="472"/>
      <c r="Y36" s="472"/>
      <c r="Z36" s="472"/>
      <c r="AA36" s="472"/>
      <c r="AB36" s="473"/>
      <c r="AC36" s="66"/>
      <c r="AE36" s="93"/>
      <c r="AF36" s="93"/>
      <c r="AG36" s="93"/>
      <c r="AH36" s="93"/>
      <c r="AI36" s="93"/>
      <c r="AJ36" s="93"/>
      <c r="AK36" s="93"/>
      <c r="AL36" s="93"/>
      <c r="AM36" s="93"/>
      <c r="AN36" s="93"/>
    </row>
    <row r="37" spans="1:40" ht="87.75" customHeight="1">
      <c r="A37" s="266" t="s">
        <v>180</v>
      </c>
      <c r="B37" s="267"/>
      <c r="C37" s="71"/>
      <c r="D37" s="73"/>
      <c r="E37" s="83">
        <v>0</v>
      </c>
      <c r="F37" s="73">
        <v>0</v>
      </c>
      <c r="G37" s="73"/>
      <c r="H37" s="73"/>
      <c r="I37" s="73"/>
      <c r="J37" s="73">
        <v>568</v>
      </c>
      <c r="K37" s="73"/>
      <c r="L37" s="73"/>
      <c r="M37" s="73"/>
      <c r="N37" s="73"/>
      <c r="O37" s="199"/>
      <c r="P37" s="190">
        <f>SUM(D37:O37)</f>
        <v>568</v>
      </c>
      <c r="Q37" s="474"/>
      <c r="R37" s="475"/>
      <c r="S37" s="475"/>
      <c r="T37" s="475"/>
      <c r="U37" s="475"/>
      <c r="V37" s="475"/>
      <c r="W37" s="475"/>
      <c r="X37" s="475"/>
      <c r="Y37" s="475"/>
      <c r="Z37" s="475"/>
      <c r="AA37" s="475"/>
      <c r="AB37" s="476"/>
      <c r="AC37" s="66"/>
      <c r="AE37" s="93"/>
      <c r="AF37" s="93"/>
      <c r="AG37" s="93"/>
      <c r="AH37" s="93"/>
      <c r="AI37" s="93"/>
      <c r="AJ37" s="93"/>
      <c r="AK37" s="93"/>
      <c r="AL37" s="93"/>
      <c r="AM37" s="93"/>
      <c r="AN37" s="93"/>
    </row>
    <row r="38" spans="1:28" ht="17.25" customHeight="1">
      <c r="A38" s="3"/>
      <c r="B38" s="4"/>
      <c r="C38" s="4"/>
      <c r="D38" s="4"/>
      <c r="E38" s="4"/>
      <c r="F38" s="4"/>
      <c r="G38" s="4"/>
      <c r="H38" s="4"/>
      <c r="I38" s="4"/>
      <c r="J38" s="4"/>
      <c r="K38" s="4"/>
      <c r="L38" s="4"/>
      <c r="M38" s="4"/>
      <c r="N38" s="4"/>
      <c r="O38" s="4"/>
      <c r="P38" s="4"/>
      <c r="Q38" s="203"/>
      <c r="R38" s="4"/>
      <c r="S38" s="4"/>
      <c r="T38" s="4"/>
      <c r="U38" s="4"/>
      <c r="V38" s="4"/>
      <c r="W38" s="4"/>
      <c r="X38" s="5"/>
      <c r="Y38" s="4"/>
      <c r="Z38" s="4"/>
      <c r="AA38" s="4"/>
      <c r="AB38" s="4"/>
    </row>
    <row r="39" spans="6:17" ht="15">
      <c r="F39" s="84"/>
      <c r="G39" s="80"/>
      <c r="Q39" s="203"/>
    </row>
    <row r="40" spans="6:17" ht="15">
      <c r="F40" s="85"/>
      <c r="G40" s="82"/>
      <c r="Q40" s="203"/>
    </row>
  </sheetData>
  <sheetProtection/>
  <mergeCells count="90">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M22:O22"/>
    <mergeCell ref="Q17:S17"/>
    <mergeCell ref="T17:V17"/>
    <mergeCell ref="W17:Y17"/>
    <mergeCell ref="Z17:AB17"/>
    <mergeCell ref="Q18:S18"/>
    <mergeCell ref="T18:V18"/>
    <mergeCell ref="W18:Y18"/>
    <mergeCell ref="Z18:AB18"/>
    <mergeCell ref="M23:O26"/>
    <mergeCell ref="A20:AB20"/>
    <mergeCell ref="A21:A22"/>
    <mergeCell ref="B21:C22"/>
    <mergeCell ref="D21:O21"/>
    <mergeCell ref="P21:P22"/>
    <mergeCell ref="Q21:AB22"/>
    <mergeCell ref="D22:F22"/>
    <mergeCell ref="G22:I22"/>
    <mergeCell ref="J22:L22"/>
    <mergeCell ref="C28:C29"/>
    <mergeCell ref="D28:P28"/>
    <mergeCell ref="Q28:AB28"/>
    <mergeCell ref="Q29:T29"/>
    <mergeCell ref="U29:X29"/>
    <mergeCell ref="A23:A26"/>
    <mergeCell ref="B23:C26"/>
    <mergeCell ref="D23:F26"/>
    <mergeCell ref="G23:I26"/>
    <mergeCell ref="J23:L26"/>
    <mergeCell ref="A32:A33"/>
    <mergeCell ref="B32:B33"/>
    <mergeCell ref="C32:P32"/>
    <mergeCell ref="Q32:AB32"/>
    <mergeCell ref="Q33:AB33"/>
    <mergeCell ref="P23:P26"/>
    <mergeCell ref="Q23:AB26"/>
    <mergeCell ref="A27:AB27"/>
    <mergeCell ref="A28:A29"/>
    <mergeCell ref="B28:B29"/>
    <mergeCell ref="A36:B36"/>
    <mergeCell ref="A34:A35"/>
    <mergeCell ref="B34:B35"/>
    <mergeCell ref="Q34:AB37"/>
    <mergeCell ref="A37:B37"/>
    <mergeCell ref="Y29:AB29"/>
    <mergeCell ref="Q30:T30"/>
    <mergeCell ref="U30:X30"/>
    <mergeCell ref="Y30:AB30"/>
    <mergeCell ref="A31:AB31"/>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37">
      <formula1>2000</formula1>
    </dataValidation>
    <dataValidation type="textLength" operator="lessThanOrEqual" allowBlank="1" showInputMessage="1" showErrorMessage="1" promptTitle="2.000 caracteres" errorTitle="Máximo 2.000 caracteres" error="Máximo 2.000 caracteres" sqref="Q23:AB26">
      <formula1>2000</formula1>
    </dataValidation>
  </dataValidations>
  <printOptions/>
  <pageMargins left="0" right="0" top="0" bottom="0" header="0" footer="0"/>
  <pageSetup fitToHeight="0" fitToWidth="1" horizontalDpi="600" verticalDpi="600" orientation="landscape" scale="39"/>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1"/>
  <sheetViews>
    <sheetView zoomScalePageLayoutView="0" workbookViewId="0" topLeftCell="A1">
      <selection activeCell="I10" sqref="I10"/>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N47"/>
  <sheetViews>
    <sheetView zoomScale="70" zoomScaleNormal="70" workbookViewId="0" topLeftCell="B1">
      <selection activeCell="Q42" sqref="Q42"/>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19" width="11.421875" style="0" customWidth="1"/>
    <col min="20" max="20" width="7.421875" style="0" customWidth="1"/>
    <col min="21" max="21" width="13.00390625" style="0" customWidth="1"/>
    <col min="22" max="22" width="7.8515625" style="0" customWidth="1"/>
    <col min="23" max="23" width="5.421875" style="0" customWidth="1"/>
    <col min="24" max="24" width="2.7109375" style="0" customWidth="1"/>
    <col min="25" max="25" width="9.00390625" style="0" customWidth="1"/>
    <col min="26" max="26" width="10.28125" style="0" customWidth="1"/>
    <col min="27" max="27" width="19.00390625" style="0" customWidth="1"/>
    <col min="28" max="28" width="3.2812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414" t="s">
        <v>23</v>
      </c>
      <c r="AA1" s="415"/>
      <c r="AB1" s="41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420" t="s">
        <v>170</v>
      </c>
      <c r="AA2" s="421"/>
      <c r="AB2" s="422"/>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420" t="s">
        <v>171</v>
      </c>
      <c r="AA3" s="421"/>
      <c r="AB3" s="422"/>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172</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t="s">
        <v>125</v>
      </c>
      <c r="D7" s="230"/>
      <c r="E7" s="230"/>
      <c r="F7" s="230"/>
      <c r="G7" s="230"/>
      <c r="H7" s="230"/>
      <c r="I7" s="230"/>
      <c r="J7" s="230"/>
      <c r="K7" s="433"/>
      <c r="L7" s="110"/>
      <c r="M7" s="97"/>
      <c r="N7" s="97"/>
      <c r="O7" s="97"/>
      <c r="P7" s="97"/>
      <c r="Q7" s="98"/>
      <c r="R7" s="377" t="s">
        <v>86</v>
      </c>
      <c r="S7" s="378"/>
      <c r="T7" s="379"/>
      <c r="U7" s="386">
        <v>44564</v>
      </c>
      <c r="V7" s="387"/>
      <c r="W7" s="377" t="s">
        <v>82</v>
      </c>
      <c r="X7" s="379"/>
      <c r="Y7" s="392" t="s">
        <v>85</v>
      </c>
      <c r="Z7" s="393"/>
      <c r="AA7" s="394"/>
      <c r="AB7" s="395"/>
    </row>
    <row r="8" spans="1:28" ht="15" customHeight="1">
      <c r="A8" s="404"/>
      <c r="B8" s="405"/>
      <c r="C8" s="434"/>
      <c r="D8" s="232"/>
      <c r="E8" s="232"/>
      <c r="F8" s="232"/>
      <c r="G8" s="232"/>
      <c r="H8" s="232"/>
      <c r="I8" s="232"/>
      <c r="J8" s="232"/>
      <c r="K8" s="435"/>
      <c r="L8" s="110"/>
      <c r="M8" s="97"/>
      <c r="N8" s="97"/>
      <c r="O8" s="97"/>
      <c r="P8" s="97"/>
      <c r="Q8" s="98"/>
      <c r="R8" s="380"/>
      <c r="S8" s="381"/>
      <c r="T8" s="382"/>
      <c r="U8" s="388"/>
      <c r="V8" s="389"/>
      <c r="W8" s="380"/>
      <c r="X8" s="382"/>
      <c r="Y8" s="396" t="s">
        <v>83</v>
      </c>
      <c r="Z8" s="397"/>
      <c r="AA8" s="398"/>
      <c r="AB8" s="399"/>
    </row>
    <row r="9" spans="1:28" ht="15" customHeight="1" thickBot="1">
      <c r="A9" s="406"/>
      <c r="B9" s="407"/>
      <c r="C9" s="436"/>
      <c r="D9" s="234"/>
      <c r="E9" s="234"/>
      <c r="F9" s="234"/>
      <c r="G9" s="234"/>
      <c r="H9" s="234"/>
      <c r="I9" s="234"/>
      <c r="J9" s="234"/>
      <c r="K9" s="437"/>
      <c r="L9" s="110"/>
      <c r="M9" s="97"/>
      <c r="N9" s="97"/>
      <c r="O9" s="97"/>
      <c r="P9" s="97"/>
      <c r="Q9" s="98"/>
      <c r="R9" s="383"/>
      <c r="S9" s="384"/>
      <c r="T9" s="385"/>
      <c r="U9" s="390"/>
      <c r="V9" s="391"/>
      <c r="W9" s="383"/>
      <c r="X9" s="385"/>
      <c r="Y9" s="400" t="s">
        <v>84</v>
      </c>
      <c r="Z9" s="401"/>
      <c r="AA9" s="402" t="s">
        <v>103</v>
      </c>
      <c r="AB9" s="403"/>
    </row>
    <row r="10" spans="1:28" ht="9" customHeight="1" thickBot="1">
      <c r="A10" s="99"/>
      <c r="B10" s="111"/>
      <c r="C10" s="14"/>
      <c r="D10" s="14"/>
      <c r="E10" s="14"/>
      <c r="F10" s="14"/>
      <c r="G10" s="14"/>
      <c r="H10" s="14"/>
      <c r="I10" s="14"/>
      <c r="J10" s="14"/>
      <c r="K10" s="14"/>
      <c r="L10" s="14"/>
      <c r="M10" s="135"/>
      <c r="N10" s="135"/>
      <c r="O10" s="135"/>
      <c r="P10" s="135"/>
      <c r="Q10" s="135"/>
      <c r="R10" s="123"/>
      <c r="S10" s="123"/>
      <c r="T10" s="123"/>
      <c r="U10" s="123"/>
      <c r="V10" s="123"/>
      <c r="W10" s="120"/>
      <c r="X10" s="120"/>
      <c r="Y10" s="120"/>
      <c r="Z10" s="120"/>
      <c r="AA10" s="120"/>
      <c r="AB10" s="121"/>
    </row>
    <row r="11" spans="1:28" ht="50.25" customHeight="1" thickBot="1">
      <c r="A11" s="364" t="s">
        <v>94</v>
      </c>
      <c r="B11" s="365"/>
      <c r="C11" s="366" t="s">
        <v>126</v>
      </c>
      <c r="D11" s="367"/>
      <c r="E11" s="367"/>
      <c r="F11" s="367"/>
      <c r="G11" s="367"/>
      <c r="H11" s="367"/>
      <c r="I11" s="367"/>
      <c r="J11" s="367"/>
      <c r="K11" s="368"/>
      <c r="L11" s="68"/>
      <c r="M11" s="369" t="s">
        <v>88</v>
      </c>
      <c r="N11" s="370"/>
      <c r="O11" s="370"/>
      <c r="P11" s="370"/>
      <c r="Q11" s="371"/>
      <c r="R11" s="372" t="s">
        <v>127</v>
      </c>
      <c r="S11" s="373"/>
      <c r="T11" s="373"/>
      <c r="U11" s="373"/>
      <c r="V11" s="374"/>
      <c r="W11" s="369" t="s">
        <v>87</v>
      </c>
      <c r="X11" s="371"/>
      <c r="Y11" s="366" t="s">
        <v>193</v>
      </c>
      <c r="Z11" s="375"/>
      <c r="AA11" s="375"/>
      <c r="AB11" s="376"/>
    </row>
    <row r="12" spans="1:28" ht="9" customHeight="1" thickBot="1">
      <c r="A12" s="75"/>
      <c r="B12" s="12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355" t="s">
        <v>96</v>
      </c>
      <c r="B13" s="356"/>
      <c r="C13" s="357" t="s">
        <v>156</v>
      </c>
      <c r="D13" s="358"/>
      <c r="E13" s="358"/>
      <c r="F13" s="358"/>
      <c r="G13" s="358"/>
      <c r="H13" s="358"/>
      <c r="I13" s="358"/>
      <c r="J13" s="358"/>
      <c r="K13" s="358"/>
      <c r="L13" s="358"/>
      <c r="M13" s="358"/>
      <c r="N13" s="358"/>
      <c r="O13" s="358"/>
      <c r="P13" s="358"/>
      <c r="Q13" s="359"/>
      <c r="R13" s="8"/>
      <c r="S13" s="360" t="s">
        <v>19</v>
      </c>
      <c r="T13" s="360"/>
      <c r="U13" s="136">
        <v>19</v>
      </c>
      <c r="V13" s="361" t="s">
        <v>20</v>
      </c>
      <c r="W13" s="360"/>
      <c r="X13" s="360"/>
      <c r="Y13" s="360"/>
      <c r="Z13" s="8"/>
      <c r="AA13" s="362">
        <v>0.25</v>
      </c>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34" t="s">
        <v>69</v>
      </c>
      <c r="D15" s="327" t="s">
        <v>24</v>
      </c>
      <c r="E15" s="328"/>
      <c r="F15" s="327" t="s">
        <v>25</v>
      </c>
      <c r="G15" s="328"/>
      <c r="H15" s="327" t="s">
        <v>26</v>
      </c>
      <c r="I15" s="329"/>
      <c r="J15" s="133"/>
      <c r="K15" s="67"/>
      <c r="L15" s="133"/>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c r="G16" s="348"/>
      <c r="H16" s="347" t="s">
        <v>182</v>
      </c>
      <c r="I16" s="349"/>
      <c r="J16" s="133"/>
      <c r="K16" s="133"/>
      <c r="L16" s="133"/>
      <c r="M16" s="4"/>
      <c r="N16" s="4"/>
      <c r="O16" s="4"/>
      <c r="P16" s="4"/>
      <c r="Q16" s="501" t="s">
        <v>3</v>
      </c>
      <c r="R16" s="502"/>
      <c r="S16" s="502"/>
      <c r="T16" s="502"/>
      <c r="U16" s="502"/>
      <c r="V16" s="503"/>
      <c r="W16" s="504" t="s">
        <v>4</v>
      </c>
      <c r="X16" s="502"/>
      <c r="Y16" s="502"/>
      <c r="Z16" s="502"/>
      <c r="AA16" s="502"/>
      <c r="AB16" s="505"/>
    </row>
    <row r="17" spans="1:30" ht="27" customHeight="1">
      <c r="A17" s="3"/>
      <c r="B17" s="4"/>
      <c r="C17" s="4"/>
      <c r="D17" s="13"/>
      <c r="E17" s="13"/>
      <c r="F17" s="13"/>
      <c r="G17" s="13"/>
      <c r="H17" s="13"/>
      <c r="I17" s="13"/>
      <c r="J17" s="13"/>
      <c r="K17" s="13"/>
      <c r="L17" s="13"/>
      <c r="M17" s="4"/>
      <c r="N17" s="4"/>
      <c r="O17" s="4"/>
      <c r="P17" s="4"/>
      <c r="Q17" s="342" t="s">
        <v>5</v>
      </c>
      <c r="R17" s="343"/>
      <c r="S17" s="344"/>
      <c r="T17" s="345" t="s">
        <v>6</v>
      </c>
      <c r="U17" s="343"/>
      <c r="V17" s="344"/>
      <c r="W17" s="345" t="s">
        <v>5</v>
      </c>
      <c r="X17" s="343"/>
      <c r="Y17" s="344"/>
      <c r="Z17" s="345" t="s">
        <v>6</v>
      </c>
      <c r="AA17" s="343"/>
      <c r="AB17" s="346"/>
      <c r="AC17" s="18"/>
      <c r="AD17" s="18"/>
    </row>
    <row r="18" spans="1:30" ht="18" customHeight="1" thickBot="1">
      <c r="A18" s="7"/>
      <c r="B18" s="8"/>
      <c r="C18" s="13"/>
      <c r="D18" s="13"/>
      <c r="E18" s="13"/>
      <c r="F18" s="13"/>
      <c r="G18" s="74"/>
      <c r="H18" s="74"/>
      <c r="I18" s="74"/>
      <c r="J18" s="74"/>
      <c r="K18" s="74"/>
      <c r="L18" s="74"/>
      <c r="M18" s="13"/>
      <c r="N18" s="13"/>
      <c r="O18" s="13"/>
      <c r="P18" s="13"/>
      <c r="Q18" s="341" t="s">
        <v>167</v>
      </c>
      <c r="R18" s="338"/>
      <c r="S18" s="339"/>
      <c r="T18" s="337" t="s">
        <v>167</v>
      </c>
      <c r="U18" s="338"/>
      <c r="V18" s="339"/>
      <c r="W18" s="337">
        <v>76087980</v>
      </c>
      <c r="X18" s="338"/>
      <c r="Y18" s="339"/>
      <c r="Z18" s="337">
        <v>71294780</v>
      </c>
      <c r="AA18" s="338"/>
      <c r="AB18" s="340"/>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row>
    <row r="21" spans="1:28" ht="15" customHeight="1">
      <c r="A21" s="298" t="s">
        <v>7</v>
      </c>
      <c r="B21" s="497" t="s">
        <v>8</v>
      </c>
      <c r="C21" s="498"/>
      <c r="D21" s="263" t="s">
        <v>9</v>
      </c>
      <c r="E21" s="264"/>
      <c r="F21" s="264"/>
      <c r="G21" s="264"/>
      <c r="H21" s="264"/>
      <c r="I21" s="264"/>
      <c r="J21" s="264"/>
      <c r="K21" s="264"/>
      <c r="L21" s="264"/>
      <c r="M21" s="264"/>
      <c r="N21" s="264"/>
      <c r="O21" s="499"/>
      <c r="P21" s="262" t="s">
        <v>10</v>
      </c>
      <c r="Q21" s="262" t="s">
        <v>101</v>
      </c>
      <c r="R21" s="262"/>
      <c r="S21" s="262"/>
      <c r="T21" s="262"/>
      <c r="U21" s="262"/>
      <c r="V21" s="262"/>
      <c r="W21" s="262"/>
      <c r="X21" s="262"/>
      <c r="Y21" s="262"/>
      <c r="Z21" s="262"/>
      <c r="AA21" s="262"/>
      <c r="AB21" s="500"/>
    </row>
    <row r="22" spans="1:28" ht="27" customHeight="1">
      <c r="A22" s="496"/>
      <c r="B22" s="283"/>
      <c r="C22" s="296"/>
      <c r="D22" s="263" t="s">
        <v>69</v>
      </c>
      <c r="E22" s="264"/>
      <c r="F22" s="499"/>
      <c r="G22" s="263" t="s">
        <v>24</v>
      </c>
      <c r="H22" s="264"/>
      <c r="I22" s="499"/>
      <c r="J22" s="263" t="s">
        <v>25</v>
      </c>
      <c r="K22" s="264"/>
      <c r="L22" s="499"/>
      <c r="M22" s="263" t="s">
        <v>26</v>
      </c>
      <c r="N22" s="264"/>
      <c r="O22" s="499"/>
      <c r="P22" s="499"/>
      <c r="Q22" s="262"/>
      <c r="R22" s="262"/>
      <c r="S22" s="262"/>
      <c r="T22" s="262"/>
      <c r="U22" s="262"/>
      <c r="V22" s="262"/>
      <c r="W22" s="262"/>
      <c r="X22" s="262"/>
      <c r="Y22" s="262"/>
      <c r="Z22" s="262"/>
      <c r="AA22" s="262"/>
      <c r="AB22" s="500"/>
    </row>
    <row r="23" spans="1:28" ht="15">
      <c r="A23" s="490" t="str">
        <f>C13</f>
        <v>Ofrecer asistencia técnica a 19 instancias que incluyen las Bancadas de Mujeres de las Juntas Administradoras Locales y la Mesa Multipartidista de género en el Distrito Capital</v>
      </c>
      <c r="B23" s="492" t="s">
        <v>105</v>
      </c>
      <c r="C23" s="493"/>
      <c r="D23" s="306"/>
      <c r="E23" s="307"/>
      <c r="F23" s="308"/>
      <c r="G23" s="306"/>
      <c r="H23" s="307"/>
      <c r="I23" s="308"/>
      <c r="J23" s="306"/>
      <c r="K23" s="307"/>
      <c r="L23" s="308"/>
      <c r="M23" s="306"/>
      <c r="N23" s="307"/>
      <c r="O23" s="308"/>
      <c r="P23" s="483"/>
      <c r="Q23" s="485"/>
      <c r="R23" s="486"/>
      <c r="S23" s="486"/>
      <c r="T23" s="486"/>
      <c r="U23" s="486"/>
      <c r="V23" s="486"/>
      <c r="W23" s="486"/>
      <c r="X23" s="486"/>
      <c r="Y23" s="486"/>
      <c r="Z23" s="486"/>
      <c r="AA23" s="486"/>
      <c r="AB23" s="487"/>
    </row>
    <row r="24" spans="1:28" ht="15">
      <c r="A24" s="490"/>
      <c r="B24" s="494"/>
      <c r="C24" s="495"/>
      <c r="D24" s="309"/>
      <c r="E24" s="310"/>
      <c r="F24" s="311"/>
      <c r="G24" s="309"/>
      <c r="H24" s="310"/>
      <c r="I24" s="311"/>
      <c r="J24" s="309"/>
      <c r="K24" s="310"/>
      <c r="L24" s="311"/>
      <c r="M24" s="309"/>
      <c r="N24" s="310"/>
      <c r="O24" s="311"/>
      <c r="P24" s="484"/>
      <c r="Q24" s="486"/>
      <c r="R24" s="486"/>
      <c r="S24" s="486"/>
      <c r="T24" s="486"/>
      <c r="U24" s="486"/>
      <c r="V24" s="486"/>
      <c r="W24" s="486"/>
      <c r="X24" s="486"/>
      <c r="Y24" s="486"/>
      <c r="Z24" s="486"/>
      <c r="AA24" s="486"/>
      <c r="AB24" s="487"/>
    </row>
    <row r="25" spans="1:28" ht="22.5" customHeight="1">
      <c r="A25" s="490"/>
      <c r="B25" s="494"/>
      <c r="C25" s="495"/>
      <c r="D25" s="309"/>
      <c r="E25" s="310"/>
      <c r="F25" s="311"/>
      <c r="G25" s="309"/>
      <c r="H25" s="310"/>
      <c r="I25" s="311"/>
      <c r="J25" s="309"/>
      <c r="K25" s="310"/>
      <c r="L25" s="311"/>
      <c r="M25" s="309"/>
      <c r="N25" s="310"/>
      <c r="O25" s="311"/>
      <c r="P25" s="484"/>
      <c r="Q25" s="486"/>
      <c r="R25" s="486"/>
      <c r="S25" s="486"/>
      <c r="T25" s="486"/>
      <c r="U25" s="486"/>
      <c r="V25" s="486"/>
      <c r="W25" s="486"/>
      <c r="X25" s="486"/>
      <c r="Y25" s="486"/>
      <c r="Z25" s="486"/>
      <c r="AA25" s="486"/>
      <c r="AB25" s="487"/>
    </row>
    <row r="26" spans="1:28" ht="4.5" customHeight="1" thickBot="1">
      <c r="A26" s="491"/>
      <c r="B26" s="494"/>
      <c r="C26" s="495"/>
      <c r="D26" s="309"/>
      <c r="E26" s="310"/>
      <c r="F26" s="311"/>
      <c r="G26" s="309"/>
      <c r="H26" s="310"/>
      <c r="I26" s="311"/>
      <c r="J26" s="309"/>
      <c r="K26" s="310"/>
      <c r="L26" s="311"/>
      <c r="M26" s="309"/>
      <c r="N26" s="310"/>
      <c r="O26" s="311"/>
      <c r="P26" s="484"/>
      <c r="Q26" s="488"/>
      <c r="R26" s="488"/>
      <c r="S26" s="488"/>
      <c r="T26" s="488"/>
      <c r="U26" s="488"/>
      <c r="V26" s="488"/>
      <c r="W26" s="488"/>
      <c r="X26" s="488"/>
      <c r="Y26" s="488"/>
      <c r="Z26" s="488"/>
      <c r="AA26" s="488"/>
      <c r="AB26" s="489"/>
    </row>
    <row r="27" spans="1:28" ht="51.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25.5" customHeight="1">
      <c r="A29" s="298"/>
      <c r="B29" s="262"/>
      <c r="C29" s="299"/>
      <c r="D29" s="132" t="s">
        <v>47</v>
      </c>
      <c r="E29" s="132" t="s">
        <v>48</v>
      </c>
      <c r="F29" s="132" t="s">
        <v>49</v>
      </c>
      <c r="G29" s="132" t="s">
        <v>50</v>
      </c>
      <c r="H29" s="132" t="s">
        <v>51</v>
      </c>
      <c r="I29" s="132" t="s">
        <v>52</v>
      </c>
      <c r="J29" s="132" t="s">
        <v>53</v>
      </c>
      <c r="K29" s="132" t="s">
        <v>54</v>
      </c>
      <c r="L29" s="132" t="s">
        <v>55</v>
      </c>
      <c r="M29" s="132" t="s">
        <v>56</v>
      </c>
      <c r="N29" s="132" t="s">
        <v>57</v>
      </c>
      <c r="O29" s="132" t="s">
        <v>58</v>
      </c>
      <c r="P29" s="132"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324" customHeight="1" thickBot="1">
      <c r="A30" s="88" t="str">
        <f>C13</f>
        <v>Ofrecer asistencia técnica a 19 instancias que incluyen las Bancadas de Mujeres de las Juntas Administradoras Locales y la Mesa Multipartidista de género en el Distrito Capital</v>
      </c>
      <c r="B30" s="89">
        <f>AA13</f>
        <v>0.25</v>
      </c>
      <c r="C30" s="127">
        <v>19</v>
      </c>
      <c r="D30" s="162">
        <v>0</v>
      </c>
      <c r="E30" s="162">
        <v>14</v>
      </c>
      <c r="F30" s="162">
        <v>0</v>
      </c>
      <c r="G30" s="162">
        <v>4</v>
      </c>
      <c r="H30" s="162">
        <v>5</v>
      </c>
      <c r="I30" s="162">
        <v>4</v>
      </c>
      <c r="J30" s="162">
        <v>1</v>
      </c>
      <c r="K30" s="162">
        <v>6</v>
      </c>
      <c r="L30" s="162">
        <v>19</v>
      </c>
      <c r="M30" s="162">
        <v>10</v>
      </c>
      <c r="N30" s="162">
        <v>13</v>
      </c>
      <c r="O30" s="162">
        <v>11</v>
      </c>
      <c r="P30" s="127">
        <v>19</v>
      </c>
      <c r="Q30" s="515" t="s">
        <v>226</v>
      </c>
      <c r="R30" s="516"/>
      <c r="S30" s="516"/>
      <c r="T30" s="517"/>
      <c r="U30" s="515"/>
      <c r="V30" s="516"/>
      <c r="W30" s="516"/>
      <c r="X30" s="517"/>
      <c r="Y30" s="518" t="s">
        <v>216</v>
      </c>
      <c r="Z30" s="519"/>
      <c r="AA30" s="519"/>
      <c r="AB30" s="520"/>
      <c r="AC30" s="201"/>
      <c r="AE30" s="94"/>
      <c r="AF30" s="94"/>
      <c r="AG30" s="94"/>
      <c r="AH30" s="94"/>
      <c r="AI30" s="94"/>
      <c r="AJ30" s="94"/>
      <c r="AK30" s="94"/>
      <c r="AL30" s="94"/>
      <c r="AM30" s="94"/>
      <c r="AN30" s="93"/>
    </row>
    <row r="31" spans="1:40" ht="18.75">
      <c r="A31" s="295"/>
      <c r="B31" s="296"/>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97"/>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25.5" customHeight="1">
      <c r="A33" s="298"/>
      <c r="B33" s="261"/>
      <c r="C33" s="132" t="s">
        <v>15</v>
      </c>
      <c r="D33" s="132" t="s">
        <v>44</v>
      </c>
      <c r="E33" s="132" t="s">
        <v>45</v>
      </c>
      <c r="F33" s="132" t="s">
        <v>46</v>
      </c>
      <c r="G33" s="132" t="s">
        <v>59</v>
      </c>
      <c r="H33" s="132" t="s">
        <v>60</v>
      </c>
      <c r="I33" s="132" t="s">
        <v>61</v>
      </c>
      <c r="J33" s="132" t="s">
        <v>62</v>
      </c>
      <c r="K33" s="132" t="s">
        <v>63</v>
      </c>
      <c r="L33" s="132" t="s">
        <v>64</v>
      </c>
      <c r="M33" s="132" t="s">
        <v>65</v>
      </c>
      <c r="N33" s="132" t="s">
        <v>66</v>
      </c>
      <c r="O33" s="132" t="s">
        <v>67</v>
      </c>
      <c r="P33" s="132"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t="s">
        <v>160</v>
      </c>
      <c r="B34" s="252">
        <v>12.5</v>
      </c>
      <c r="C34" s="76" t="s">
        <v>11</v>
      </c>
      <c r="D34" s="77">
        <v>0</v>
      </c>
      <c r="E34" s="77">
        <v>0.09</v>
      </c>
      <c r="F34" s="77">
        <v>0.1</v>
      </c>
      <c r="G34" s="77">
        <v>0.09</v>
      </c>
      <c r="H34" s="77">
        <v>0.09</v>
      </c>
      <c r="I34" s="77">
        <v>0.09</v>
      </c>
      <c r="J34" s="77">
        <v>0.09</v>
      </c>
      <c r="K34" s="77">
        <v>0.09</v>
      </c>
      <c r="L34" s="77">
        <v>0.09</v>
      </c>
      <c r="M34" s="77">
        <v>0.09</v>
      </c>
      <c r="N34" s="77">
        <v>0.09</v>
      </c>
      <c r="O34" s="77">
        <v>0.09</v>
      </c>
      <c r="P34" s="78">
        <f aca="true" t="shared" si="0" ref="P34:P39">SUM(D34:O34)</f>
        <v>0.9999999999999998</v>
      </c>
      <c r="Q34" s="506" t="s">
        <v>208</v>
      </c>
      <c r="R34" s="507"/>
      <c r="S34" s="507"/>
      <c r="T34" s="507"/>
      <c r="U34" s="507"/>
      <c r="V34" s="507"/>
      <c r="W34" s="507"/>
      <c r="X34" s="507"/>
      <c r="Y34" s="507"/>
      <c r="Z34" s="507"/>
      <c r="AA34" s="507"/>
      <c r="AB34" s="508"/>
      <c r="AC34" s="66"/>
      <c r="AE34" s="96"/>
      <c r="AF34" s="96"/>
      <c r="AG34" s="96"/>
      <c r="AH34" s="96"/>
      <c r="AI34" s="96"/>
      <c r="AJ34" s="96"/>
      <c r="AK34" s="96"/>
      <c r="AL34" s="96"/>
      <c r="AM34" s="96"/>
      <c r="AN34" s="93"/>
    </row>
    <row r="35" spans="1:40" ht="21.75" customHeight="1">
      <c r="A35" s="251"/>
      <c r="B35" s="253"/>
      <c r="C35" s="71" t="s">
        <v>12</v>
      </c>
      <c r="D35" s="15">
        <v>0</v>
      </c>
      <c r="E35" s="15">
        <v>0.09</v>
      </c>
      <c r="F35" s="15">
        <v>0.05</v>
      </c>
      <c r="G35" s="15"/>
      <c r="H35" s="15">
        <v>0.15</v>
      </c>
      <c r="I35" s="15">
        <v>0.09</v>
      </c>
      <c r="J35" s="15">
        <v>0.05</v>
      </c>
      <c r="K35" s="15">
        <v>0.1</v>
      </c>
      <c r="L35" s="198">
        <v>0.15</v>
      </c>
      <c r="M35" s="198">
        <v>0.14</v>
      </c>
      <c r="N35" s="15">
        <v>0.1</v>
      </c>
      <c r="O35" s="198">
        <v>0.08</v>
      </c>
      <c r="P35" s="17">
        <f t="shared" si="0"/>
        <v>1</v>
      </c>
      <c r="Q35" s="509"/>
      <c r="R35" s="510"/>
      <c r="S35" s="510"/>
      <c r="T35" s="510"/>
      <c r="U35" s="510"/>
      <c r="V35" s="510"/>
      <c r="W35" s="510"/>
      <c r="X35" s="510"/>
      <c r="Y35" s="510"/>
      <c r="Z35" s="510"/>
      <c r="AA35" s="510"/>
      <c r="AB35" s="511"/>
      <c r="AC35" s="66"/>
      <c r="AE35" s="93"/>
      <c r="AF35" s="93"/>
      <c r="AG35" s="93"/>
      <c r="AH35" s="93"/>
      <c r="AI35" s="93"/>
      <c r="AJ35" s="93"/>
      <c r="AK35" s="93"/>
      <c r="AL35" s="93"/>
      <c r="AM35" s="93"/>
      <c r="AN35" s="93"/>
    </row>
    <row r="36" spans="1:40" ht="34.5" customHeight="1">
      <c r="A36" s="266" t="s">
        <v>183</v>
      </c>
      <c r="B36" s="267"/>
      <c r="C36" s="71"/>
      <c r="D36" s="73">
        <v>0</v>
      </c>
      <c r="E36" s="170">
        <v>14</v>
      </c>
      <c r="F36" s="73">
        <v>0</v>
      </c>
      <c r="G36" s="73">
        <v>4</v>
      </c>
      <c r="H36" s="73">
        <v>6</v>
      </c>
      <c r="I36" s="73">
        <v>4</v>
      </c>
      <c r="J36" s="73">
        <v>0</v>
      </c>
      <c r="K36" s="73">
        <v>6</v>
      </c>
      <c r="L36" s="199">
        <v>9</v>
      </c>
      <c r="M36" s="199">
        <v>10</v>
      </c>
      <c r="N36" s="73">
        <v>13</v>
      </c>
      <c r="O36" s="199">
        <v>10</v>
      </c>
      <c r="P36" s="177">
        <v>18</v>
      </c>
      <c r="Q36" s="509"/>
      <c r="R36" s="510"/>
      <c r="S36" s="510"/>
      <c r="T36" s="510"/>
      <c r="U36" s="510"/>
      <c r="V36" s="510"/>
      <c r="W36" s="510"/>
      <c r="X36" s="510"/>
      <c r="Y36" s="510"/>
      <c r="Z36" s="510"/>
      <c r="AA36" s="510"/>
      <c r="AB36" s="511"/>
      <c r="AC36" s="66"/>
      <c r="AE36" s="93"/>
      <c r="AF36" s="93"/>
      <c r="AG36" s="93"/>
      <c r="AH36" s="93"/>
      <c r="AI36" s="93"/>
      <c r="AJ36" s="93"/>
      <c r="AK36" s="93"/>
      <c r="AL36" s="93"/>
      <c r="AM36" s="93"/>
      <c r="AN36" s="93"/>
    </row>
    <row r="37" spans="1:40" ht="40.5" customHeight="1">
      <c r="A37" s="266" t="s">
        <v>163</v>
      </c>
      <c r="B37" s="267"/>
      <c r="C37" s="71"/>
      <c r="D37" s="73">
        <v>0</v>
      </c>
      <c r="E37" s="73">
        <v>0</v>
      </c>
      <c r="F37" s="73">
        <v>1</v>
      </c>
      <c r="G37" s="73">
        <v>0</v>
      </c>
      <c r="H37" s="73">
        <v>0</v>
      </c>
      <c r="I37" s="73">
        <v>1</v>
      </c>
      <c r="J37" s="73">
        <v>0</v>
      </c>
      <c r="K37" s="73">
        <v>0</v>
      </c>
      <c r="L37" s="73">
        <v>1</v>
      </c>
      <c r="M37" s="199">
        <v>0</v>
      </c>
      <c r="N37" s="199">
        <v>0</v>
      </c>
      <c r="O37" s="199">
        <v>1</v>
      </c>
      <c r="P37" s="190">
        <v>1</v>
      </c>
      <c r="Q37" s="512"/>
      <c r="R37" s="513"/>
      <c r="S37" s="513"/>
      <c r="T37" s="513"/>
      <c r="U37" s="513"/>
      <c r="V37" s="513"/>
      <c r="W37" s="513"/>
      <c r="X37" s="513"/>
      <c r="Y37" s="513"/>
      <c r="Z37" s="513"/>
      <c r="AA37" s="513"/>
      <c r="AB37" s="514"/>
      <c r="AC37" s="178"/>
      <c r="AE37" s="93"/>
      <c r="AF37" s="93"/>
      <c r="AG37" s="93"/>
      <c r="AH37" s="93"/>
      <c r="AI37" s="93"/>
      <c r="AJ37" s="93"/>
      <c r="AK37" s="93"/>
      <c r="AL37" s="93"/>
      <c r="AM37" s="93"/>
      <c r="AN37" s="93"/>
    </row>
    <row r="38" spans="1:40" ht="28.5" customHeight="1">
      <c r="A38" s="250" t="s">
        <v>181</v>
      </c>
      <c r="B38" s="252">
        <v>12.5</v>
      </c>
      <c r="C38" s="76" t="s">
        <v>11</v>
      </c>
      <c r="D38" s="77">
        <v>0</v>
      </c>
      <c r="E38" s="77">
        <v>0.09</v>
      </c>
      <c r="F38" s="77">
        <v>0.1</v>
      </c>
      <c r="G38" s="77">
        <v>0.09</v>
      </c>
      <c r="H38" s="77">
        <v>0.09</v>
      </c>
      <c r="I38" s="77">
        <v>0.09</v>
      </c>
      <c r="J38" s="77">
        <v>0.09</v>
      </c>
      <c r="K38" s="77">
        <v>0.09</v>
      </c>
      <c r="L38" s="77">
        <v>0.09</v>
      </c>
      <c r="M38" s="77">
        <v>0.09</v>
      </c>
      <c r="N38" s="77">
        <v>0.09</v>
      </c>
      <c r="O38" s="77">
        <v>0.09</v>
      </c>
      <c r="P38" s="78">
        <f t="shared" si="0"/>
        <v>0.9999999999999998</v>
      </c>
      <c r="Q38" s="506" t="s">
        <v>227</v>
      </c>
      <c r="R38" s="507"/>
      <c r="S38" s="507"/>
      <c r="T38" s="507"/>
      <c r="U38" s="507"/>
      <c r="V38" s="507"/>
      <c r="W38" s="507"/>
      <c r="X38" s="507"/>
      <c r="Y38" s="507"/>
      <c r="Z38" s="507"/>
      <c r="AA38" s="507"/>
      <c r="AB38" s="508"/>
      <c r="AC38" s="66"/>
      <c r="AE38" s="96"/>
      <c r="AF38" s="96"/>
      <c r="AG38" s="96"/>
      <c r="AH38" s="96"/>
      <c r="AI38" s="96"/>
      <c r="AJ38" s="96"/>
      <c r="AK38" s="96"/>
      <c r="AL38" s="96"/>
      <c r="AM38" s="96"/>
      <c r="AN38" s="93"/>
    </row>
    <row r="39" spans="1:40" ht="51.75" customHeight="1">
      <c r="A39" s="251"/>
      <c r="B39" s="253"/>
      <c r="C39" s="71" t="s">
        <v>12</v>
      </c>
      <c r="D39" s="15">
        <v>0</v>
      </c>
      <c r="E39" s="15">
        <v>0</v>
      </c>
      <c r="F39" s="15">
        <v>0.19</v>
      </c>
      <c r="G39" s="15">
        <v>0.04</v>
      </c>
      <c r="H39" s="15">
        <v>0.08</v>
      </c>
      <c r="I39" s="15">
        <v>0.08</v>
      </c>
      <c r="J39" s="15">
        <v>0.15</v>
      </c>
      <c r="K39" s="15">
        <v>0.09</v>
      </c>
      <c r="L39" s="198">
        <v>0.15</v>
      </c>
      <c r="M39" s="198">
        <v>0.09</v>
      </c>
      <c r="N39" s="15">
        <v>0.09</v>
      </c>
      <c r="O39" s="198">
        <v>0.04</v>
      </c>
      <c r="P39" s="17">
        <f t="shared" si="0"/>
        <v>1</v>
      </c>
      <c r="Q39" s="509"/>
      <c r="R39" s="510"/>
      <c r="S39" s="510"/>
      <c r="T39" s="510"/>
      <c r="U39" s="510"/>
      <c r="V39" s="510"/>
      <c r="W39" s="510"/>
      <c r="X39" s="510"/>
      <c r="Y39" s="510"/>
      <c r="Z39" s="510"/>
      <c r="AA39" s="510"/>
      <c r="AB39" s="511"/>
      <c r="AC39" s="66"/>
      <c r="AE39" s="93"/>
      <c r="AF39" s="93"/>
      <c r="AG39" s="93"/>
      <c r="AH39" s="93"/>
      <c r="AI39" s="93"/>
      <c r="AJ39" s="93"/>
      <c r="AK39" s="93"/>
      <c r="AL39" s="93"/>
      <c r="AM39" s="93"/>
      <c r="AN39" s="93"/>
    </row>
    <row r="40" spans="1:40" ht="36" customHeight="1">
      <c r="A40" s="266" t="s">
        <v>161</v>
      </c>
      <c r="B40" s="267"/>
      <c r="C40" s="71"/>
      <c r="D40" s="73">
        <v>0</v>
      </c>
      <c r="E40" s="83">
        <v>0</v>
      </c>
      <c r="F40" s="73">
        <v>1</v>
      </c>
      <c r="G40" s="73">
        <v>0</v>
      </c>
      <c r="H40" s="73">
        <v>0</v>
      </c>
      <c r="I40" s="73">
        <v>0</v>
      </c>
      <c r="J40" s="73">
        <v>1</v>
      </c>
      <c r="K40" s="73">
        <v>0</v>
      </c>
      <c r="L40" s="199">
        <v>1</v>
      </c>
      <c r="M40" s="199">
        <v>0</v>
      </c>
      <c r="N40" s="73"/>
      <c r="O40" s="199"/>
      <c r="P40" s="190">
        <v>1</v>
      </c>
      <c r="Q40" s="509"/>
      <c r="R40" s="510"/>
      <c r="S40" s="510"/>
      <c r="T40" s="510"/>
      <c r="U40" s="510"/>
      <c r="V40" s="510"/>
      <c r="W40" s="510"/>
      <c r="X40" s="510"/>
      <c r="Y40" s="510"/>
      <c r="Z40" s="510"/>
      <c r="AA40" s="510"/>
      <c r="AB40" s="511"/>
      <c r="AC40" s="66"/>
      <c r="AE40" s="93"/>
      <c r="AF40" s="93"/>
      <c r="AG40" s="93"/>
      <c r="AH40" s="93"/>
      <c r="AI40" s="93"/>
      <c r="AJ40" s="93"/>
      <c r="AK40" s="93"/>
      <c r="AL40" s="93"/>
      <c r="AM40" s="93"/>
      <c r="AN40" s="93"/>
    </row>
    <row r="41" spans="1:40" ht="27" customHeight="1">
      <c r="A41" s="266" t="s">
        <v>162</v>
      </c>
      <c r="B41" s="267"/>
      <c r="C41" s="71"/>
      <c r="D41" s="73">
        <v>0</v>
      </c>
      <c r="E41" s="83">
        <v>0</v>
      </c>
      <c r="F41" s="73">
        <v>1</v>
      </c>
      <c r="G41" s="73">
        <v>0</v>
      </c>
      <c r="H41" s="73">
        <v>0</v>
      </c>
      <c r="I41" s="73">
        <v>1</v>
      </c>
      <c r="J41" s="73">
        <v>0</v>
      </c>
      <c r="K41" s="73">
        <v>0</v>
      </c>
      <c r="L41" s="199">
        <v>1</v>
      </c>
      <c r="M41" s="199">
        <v>0</v>
      </c>
      <c r="N41" s="73"/>
      <c r="O41" s="199">
        <v>1</v>
      </c>
      <c r="P41" s="190">
        <v>1</v>
      </c>
      <c r="Q41" s="512"/>
      <c r="R41" s="513"/>
      <c r="S41" s="513"/>
      <c r="T41" s="513"/>
      <c r="U41" s="513"/>
      <c r="V41" s="513"/>
      <c r="W41" s="513"/>
      <c r="X41" s="513"/>
      <c r="Y41" s="513"/>
      <c r="Z41" s="513"/>
      <c r="AA41" s="513"/>
      <c r="AB41" s="514"/>
      <c r="AC41" s="66"/>
      <c r="AE41" s="93"/>
      <c r="AF41" s="93"/>
      <c r="AG41" s="93"/>
      <c r="AH41" s="93"/>
      <c r="AI41" s="93"/>
      <c r="AJ41" s="93"/>
      <c r="AK41" s="93"/>
      <c r="AL41" s="93"/>
      <c r="AM41" s="93"/>
      <c r="AN41" s="93"/>
    </row>
    <row r="42" spans="15:28" ht="15">
      <c r="O42" s="205"/>
      <c r="P42" s="205"/>
      <c r="Q42" s="205"/>
      <c r="R42" s="205"/>
      <c r="S42" s="205"/>
      <c r="T42" s="205"/>
      <c r="U42" s="205"/>
      <c r="V42" s="205"/>
      <c r="W42" s="205"/>
      <c r="X42" s="205"/>
      <c r="Y42" s="205"/>
      <c r="Z42" s="205"/>
      <c r="AA42" s="205"/>
      <c r="AB42" s="205"/>
    </row>
    <row r="43" spans="15:28" ht="15">
      <c r="O43" s="205"/>
      <c r="P43" s="205"/>
      <c r="Q43" s="205"/>
      <c r="R43" s="205"/>
      <c r="S43" s="205"/>
      <c r="T43" s="205"/>
      <c r="U43" s="205"/>
      <c r="V43" s="205"/>
      <c r="W43" s="205"/>
      <c r="X43" s="205"/>
      <c r="Y43" s="205"/>
      <c r="Z43" s="205"/>
      <c r="AA43" s="205"/>
      <c r="AB43" s="205"/>
    </row>
    <row r="47" ht="15">
      <c r="H47" s="174"/>
    </row>
  </sheetData>
  <sheetProtection/>
  <mergeCells count="95">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D28:P28"/>
    <mergeCell ref="Q28:AB28"/>
    <mergeCell ref="Q29:T29"/>
    <mergeCell ref="U29:X29"/>
    <mergeCell ref="A23:A26"/>
    <mergeCell ref="B23:C26"/>
    <mergeCell ref="D23:F26"/>
    <mergeCell ref="G23:I26"/>
    <mergeCell ref="J23:L26"/>
    <mergeCell ref="M23:O26"/>
    <mergeCell ref="B32:B33"/>
    <mergeCell ref="C32:P32"/>
    <mergeCell ref="Q32:AB32"/>
    <mergeCell ref="Q33:AB33"/>
    <mergeCell ref="P23:P26"/>
    <mergeCell ref="Q23:AB26"/>
    <mergeCell ref="A27:AB27"/>
    <mergeCell ref="A28:A29"/>
    <mergeCell ref="B28:B29"/>
    <mergeCell ref="C28:C29"/>
    <mergeCell ref="A34:A35"/>
    <mergeCell ref="B34:B35"/>
    <mergeCell ref="Q34:AB37"/>
    <mergeCell ref="A37:B37"/>
    <mergeCell ref="Y29:AB29"/>
    <mergeCell ref="Q30:T30"/>
    <mergeCell ref="U30:X30"/>
    <mergeCell ref="Y30:AB30"/>
    <mergeCell ref="A31:AB31"/>
    <mergeCell ref="A32:A33"/>
    <mergeCell ref="A36:B36"/>
    <mergeCell ref="A38:A39"/>
    <mergeCell ref="B38:B39"/>
    <mergeCell ref="Q38:AB41"/>
    <mergeCell ref="A40:B40"/>
    <mergeCell ref="A41:B41"/>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Q34:AB41">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 right="0" top="0" bottom="0" header="0" footer="0"/>
  <pageSetup fitToHeight="0" fitToWidth="1" horizontalDpi="600" verticalDpi="600" orientation="landscape" scale="43"/>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N39"/>
  <sheetViews>
    <sheetView zoomScale="90" zoomScaleNormal="90" workbookViewId="0" topLeftCell="I30">
      <selection activeCell="W38" sqref="W38"/>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414" t="s">
        <v>23</v>
      </c>
      <c r="AA1" s="415"/>
      <c r="AB1" s="41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420" t="s">
        <v>170</v>
      </c>
      <c r="AA2" s="421"/>
      <c r="AB2" s="422"/>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420" t="s">
        <v>171</v>
      </c>
      <c r="AA3" s="421"/>
      <c r="AB3" s="422"/>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172</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t="s">
        <v>125</v>
      </c>
      <c r="D7" s="230"/>
      <c r="E7" s="230"/>
      <c r="F7" s="230"/>
      <c r="G7" s="230"/>
      <c r="H7" s="230"/>
      <c r="I7" s="230"/>
      <c r="J7" s="230"/>
      <c r="K7" s="433"/>
      <c r="L7" s="110"/>
      <c r="M7" s="97"/>
      <c r="N7" s="97"/>
      <c r="O7" s="97"/>
      <c r="P7" s="97"/>
      <c r="Q7" s="98"/>
      <c r="R7" s="377" t="s">
        <v>86</v>
      </c>
      <c r="S7" s="378"/>
      <c r="T7" s="379"/>
      <c r="U7" s="386">
        <v>44564</v>
      </c>
      <c r="V7" s="387"/>
      <c r="W7" s="377" t="s">
        <v>82</v>
      </c>
      <c r="X7" s="379"/>
      <c r="Y7" s="392" t="s">
        <v>85</v>
      </c>
      <c r="Z7" s="393"/>
      <c r="AA7" s="394"/>
      <c r="AB7" s="395"/>
    </row>
    <row r="8" spans="1:28" ht="15" customHeight="1">
      <c r="A8" s="404"/>
      <c r="B8" s="405"/>
      <c r="C8" s="434"/>
      <c r="D8" s="232"/>
      <c r="E8" s="232"/>
      <c r="F8" s="232"/>
      <c r="G8" s="232"/>
      <c r="H8" s="232"/>
      <c r="I8" s="232"/>
      <c r="J8" s="232"/>
      <c r="K8" s="435"/>
      <c r="L8" s="110"/>
      <c r="M8" s="97"/>
      <c r="N8" s="97"/>
      <c r="O8" s="97"/>
      <c r="P8" s="97"/>
      <c r="Q8" s="98"/>
      <c r="R8" s="380"/>
      <c r="S8" s="381"/>
      <c r="T8" s="382"/>
      <c r="U8" s="388"/>
      <c r="V8" s="389"/>
      <c r="W8" s="380"/>
      <c r="X8" s="382"/>
      <c r="Y8" s="396" t="s">
        <v>83</v>
      </c>
      <c r="Z8" s="397"/>
      <c r="AA8" s="398"/>
      <c r="AB8" s="399"/>
    </row>
    <row r="9" spans="1:28" ht="15" customHeight="1" thickBot="1">
      <c r="A9" s="406"/>
      <c r="B9" s="407"/>
      <c r="C9" s="436"/>
      <c r="D9" s="234"/>
      <c r="E9" s="234"/>
      <c r="F9" s="234"/>
      <c r="G9" s="234"/>
      <c r="H9" s="234"/>
      <c r="I9" s="234"/>
      <c r="J9" s="234"/>
      <c r="K9" s="437"/>
      <c r="L9" s="110"/>
      <c r="M9" s="97"/>
      <c r="N9" s="97"/>
      <c r="O9" s="97"/>
      <c r="P9" s="97"/>
      <c r="Q9" s="98"/>
      <c r="R9" s="383"/>
      <c r="S9" s="384"/>
      <c r="T9" s="385"/>
      <c r="U9" s="390"/>
      <c r="V9" s="391"/>
      <c r="W9" s="383"/>
      <c r="X9" s="385"/>
      <c r="Y9" s="400" t="s">
        <v>84</v>
      </c>
      <c r="Z9" s="401"/>
      <c r="AA9" s="402" t="s">
        <v>103</v>
      </c>
      <c r="AB9" s="403"/>
    </row>
    <row r="10" spans="1:28" ht="9" customHeight="1" thickBot="1">
      <c r="A10" s="99"/>
      <c r="B10" s="111"/>
      <c r="C10" s="14"/>
      <c r="D10" s="14"/>
      <c r="E10" s="14"/>
      <c r="F10" s="14"/>
      <c r="G10" s="14"/>
      <c r="H10" s="14"/>
      <c r="I10" s="14"/>
      <c r="J10" s="14"/>
      <c r="K10" s="14"/>
      <c r="L10" s="14"/>
      <c r="M10" s="135"/>
      <c r="N10" s="135"/>
      <c r="O10" s="135"/>
      <c r="P10" s="135"/>
      <c r="Q10" s="135"/>
      <c r="R10" s="123"/>
      <c r="S10" s="123"/>
      <c r="T10" s="123"/>
      <c r="U10" s="123"/>
      <c r="V10" s="123"/>
      <c r="W10" s="120"/>
      <c r="X10" s="120"/>
      <c r="Y10" s="120"/>
      <c r="Z10" s="120"/>
      <c r="AA10" s="120"/>
      <c r="AB10" s="121"/>
    </row>
    <row r="11" spans="1:28" ht="39" customHeight="1" thickBot="1">
      <c r="A11" s="364" t="s">
        <v>94</v>
      </c>
      <c r="B11" s="365"/>
      <c r="C11" s="366" t="s">
        <v>126</v>
      </c>
      <c r="D11" s="367"/>
      <c r="E11" s="367"/>
      <c r="F11" s="367"/>
      <c r="G11" s="367"/>
      <c r="H11" s="367"/>
      <c r="I11" s="367"/>
      <c r="J11" s="367"/>
      <c r="K11" s="368"/>
      <c r="L11" s="68"/>
      <c r="M11" s="369" t="s">
        <v>88</v>
      </c>
      <c r="N11" s="370"/>
      <c r="O11" s="370"/>
      <c r="P11" s="370"/>
      <c r="Q11" s="371"/>
      <c r="R11" s="372" t="s">
        <v>127</v>
      </c>
      <c r="S11" s="373"/>
      <c r="T11" s="373"/>
      <c r="U11" s="373"/>
      <c r="V11" s="374"/>
      <c r="W11" s="369" t="s">
        <v>87</v>
      </c>
      <c r="X11" s="371"/>
      <c r="Y11" s="366" t="s">
        <v>136</v>
      </c>
      <c r="Z11" s="375"/>
      <c r="AA11" s="375"/>
      <c r="AB11" s="376"/>
    </row>
    <row r="12" spans="1:28" ht="9" customHeight="1" thickBot="1">
      <c r="A12" s="75"/>
      <c r="B12" s="12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355" t="s">
        <v>96</v>
      </c>
      <c r="B13" s="356"/>
      <c r="C13" s="357" t="s">
        <v>135</v>
      </c>
      <c r="D13" s="358"/>
      <c r="E13" s="358"/>
      <c r="F13" s="358"/>
      <c r="G13" s="358"/>
      <c r="H13" s="358"/>
      <c r="I13" s="358"/>
      <c r="J13" s="358"/>
      <c r="K13" s="358"/>
      <c r="L13" s="358"/>
      <c r="M13" s="358"/>
      <c r="N13" s="358"/>
      <c r="O13" s="358"/>
      <c r="P13" s="358"/>
      <c r="Q13" s="359"/>
      <c r="R13" s="8"/>
      <c r="S13" s="360" t="s">
        <v>19</v>
      </c>
      <c r="T13" s="360"/>
      <c r="U13" s="136">
        <v>1</v>
      </c>
      <c r="V13" s="361" t="s">
        <v>20</v>
      </c>
      <c r="W13" s="360"/>
      <c r="X13" s="360"/>
      <c r="Y13" s="360"/>
      <c r="Z13" s="8"/>
      <c r="AA13" s="362">
        <v>0.1</v>
      </c>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34" t="s">
        <v>69</v>
      </c>
      <c r="D15" s="327" t="s">
        <v>24</v>
      </c>
      <c r="E15" s="328"/>
      <c r="F15" s="327" t="s">
        <v>25</v>
      </c>
      <c r="G15" s="328"/>
      <c r="H15" s="327" t="s">
        <v>26</v>
      </c>
      <c r="I15" s="329"/>
      <c r="J15" s="133"/>
      <c r="K15" s="67"/>
      <c r="L15" s="133"/>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c r="G16" s="348"/>
      <c r="H16" s="347" t="s">
        <v>103</v>
      </c>
      <c r="I16" s="349"/>
      <c r="J16" s="133"/>
      <c r="K16" s="133"/>
      <c r="L16" s="133"/>
      <c r="M16" s="4"/>
      <c r="N16" s="4"/>
      <c r="O16" s="4"/>
      <c r="P16" s="4"/>
      <c r="Q16" s="501" t="s">
        <v>3</v>
      </c>
      <c r="R16" s="502"/>
      <c r="S16" s="502"/>
      <c r="T16" s="502"/>
      <c r="U16" s="502"/>
      <c r="V16" s="503"/>
      <c r="W16" s="504" t="s">
        <v>4</v>
      </c>
      <c r="X16" s="502"/>
      <c r="Y16" s="502"/>
      <c r="Z16" s="502"/>
      <c r="AA16" s="502"/>
      <c r="AB16" s="505"/>
    </row>
    <row r="17" spans="1:30" ht="27" customHeight="1">
      <c r="A17" s="3"/>
      <c r="B17" s="4"/>
      <c r="C17" s="4"/>
      <c r="D17" s="13"/>
      <c r="E17" s="13"/>
      <c r="F17" s="13"/>
      <c r="G17" s="13"/>
      <c r="H17" s="13"/>
      <c r="I17" s="13"/>
      <c r="J17" s="13"/>
      <c r="K17" s="13"/>
      <c r="L17" s="13"/>
      <c r="M17" s="4"/>
      <c r="N17" s="4"/>
      <c r="O17" s="4"/>
      <c r="P17" s="4"/>
      <c r="Q17" s="342" t="s">
        <v>5</v>
      </c>
      <c r="R17" s="343"/>
      <c r="S17" s="344"/>
      <c r="T17" s="345" t="s">
        <v>6</v>
      </c>
      <c r="U17" s="343"/>
      <c r="V17" s="344"/>
      <c r="W17" s="345" t="s">
        <v>5</v>
      </c>
      <c r="X17" s="343"/>
      <c r="Y17" s="344"/>
      <c r="Z17" s="345" t="s">
        <v>6</v>
      </c>
      <c r="AA17" s="343"/>
      <c r="AB17" s="346"/>
      <c r="AC17" s="18"/>
      <c r="AD17" s="18"/>
    </row>
    <row r="18" spans="1:30" ht="18" customHeight="1" thickBot="1">
      <c r="A18" s="7"/>
      <c r="B18" s="8"/>
      <c r="C18" s="13"/>
      <c r="D18" s="13"/>
      <c r="E18" s="13"/>
      <c r="F18" s="13"/>
      <c r="G18" s="74"/>
      <c r="H18" s="74"/>
      <c r="I18" s="74"/>
      <c r="J18" s="74"/>
      <c r="K18" s="74"/>
      <c r="L18" s="74"/>
      <c r="M18" s="13"/>
      <c r="N18" s="13"/>
      <c r="O18" s="13"/>
      <c r="P18" s="13"/>
      <c r="Q18" s="341" t="s">
        <v>167</v>
      </c>
      <c r="R18" s="338"/>
      <c r="S18" s="339"/>
      <c r="T18" s="337" t="s">
        <v>167</v>
      </c>
      <c r="U18" s="338"/>
      <c r="V18" s="339"/>
      <c r="W18" s="337">
        <v>532815</v>
      </c>
      <c r="X18" s="338"/>
      <c r="Y18" s="339"/>
      <c r="Z18" s="537">
        <v>532815</v>
      </c>
      <c r="AA18" s="538"/>
      <c r="AB18" s="539"/>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row>
    <row r="21" spans="1:28" ht="15" customHeight="1">
      <c r="A21" s="298" t="s">
        <v>7</v>
      </c>
      <c r="B21" s="497" t="s">
        <v>8</v>
      </c>
      <c r="C21" s="498"/>
      <c r="D21" s="263" t="s">
        <v>9</v>
      </c>
      <c r="E21" s="264"/>
      <c r="F21" s="264"/>
      <c r="G21" s="264"/>
      <c r="H21" s="264"/>
      <c r="I21" s="264"/>
      <c r="J21" s="264"/>
      <c r="K21" s="264"/>
      <c r="L21" s="264"/>
      <c r="M21" s="264"/>
      <c r="N21" s="264"/>
      <c r="O21" s="499"/>
      <c r="P21" s="262" t="s">
        <v>10</v>
      </c>
      <c r="Q21" s="262" t="s">
        <v>101</v>
      </c>
      <c r="R21" s="262"/>
      <c r="S21" s="262"/>
      <c r="T21" s="262"/>
      <c r="U21" s="262"/>
      <c r="V21" s="262"/>
      <c r="W21" s="262"/>
      <c r="X21" s="262"/>
      <c r="Y21" s="262"/>
      <c r="Z21" s="262"/>
      <c r="AA21" s="262"/>
      <c r="AB21" s="500"/>
    </row>
    <row r="22" spans="1:28" ht="27" customHeight="1">
      <c r="A22" s="496"/>
      <c r="B22" s="283"/>
      <c r="C22" s="296"/>
      <c r="D22" s="263" t="s">
        <v>69</v>
      </c>
      <c r="E22" s="264"/>
      <c r="F22" s="499"/>
      <c r="G22" s="263" t="s">
        <v>24</v>
      </c>
      <c r="H22" s="264"/>
      <c r="I22" s="499"/>
      <c r="J22" s="263" t="s">
        <v>25</v>
      </c>
      <c r="K22" s="264"/>
      <c r="L22" s="499"/>
      <c r="M22" s="263" t="s">
        <v>26</v>
      </c>
      <c r="N22" s="264"/>
      <c r="O22" s="499"/>
      <c r="P22" s="499"/>
      <c r="Q22" s="262"/>
      <c r="R22" s="262"/>
      <c r="S22" s="262"/>
      <c r="T22" s="262"/>
      <c r="U22" s="262"/>
      <c r="V22" s="262"/>
      <c r="W22" s="262"/>
      <c r="X22" s="262"/>
      <c r="Y22" s="262"/>
      <c r="Z22" s="262"/>
      <c r="AA22" s="262"/>
      <c r="AB22" s="500"/>
    </row>
    <row r="23" spans="1:28" ht="15">
      <c r="A23" s="490" t="str">
        <f>C13</f>
        <v>Desarrollar 1 documento de lineamientos de presupuesto participativo sensible al género</v>
      </c>
      <c r="B23" s="492" t="s">
        <v>105</v>
      </c>
      <c r="C23" s="493"/>
      <c r="D23" s="306"/>
      <c r="E23" s="307"/>
      <c r="F23" s="308"/>
      <c r="G23" s="306"/>
      <c r="H23" s="307"/>
      <c r="I23" s="308"/>
      <c r="J23" s="306"/>
      <c r="K23" s="307"/>
      <c r="L23" s="308"/>
      <c r="M23" s="306"/>
      <c r="N23" s="307"/>
      <c r="O23" s="308"/>
      <c r="P23" s="483"/>
      <c r="Q23" s="528"/>
      <c r="R23" s="529"/>
      <c r="S23" s="529"/>
      <c r="T23" s="529"/>
      <c r="U23" s="529"/>
      <c r="V23" s="529"/>
      <c r="W23" s="529"/>
      <c r="X23" s="529"/>
      <c r="Y23" s="529"/>
      <c r="Z23" s="529"/>
      <c r="AA23" s="529"/>
      <c r="AB23" s="530"/>
    </row>
    <row r="24" spans="1:28" ht="15">
      <c r="A24" s="490"/>
      <c r="B24" s="494"/>
      <c r="C24" s="495"/>
      <c r="D24" s="309"/>
      <c r="E24" s="310"/>
      <c r="F24" s="311"/>
      <c r="G24" s="309"/>
      <c r="H24" s="310"/>
      <c r="I24" s="311"/>
      <c r="J24" s="309"/>
      <c r="K24" s="310"/>
      <c r="L24" s="311"/>
      <c r="M24" s="309"/>
      <c r="N24" s="310"/>
      <c r="O24" s="311"/>
      <c r="P24" s="484"/>
      <c r="Q24" s="531"/>
      <c r="R24" s="532"/>
      <c r="S24" s="532"/>
      <c r="T24" s="532"/>
      <c r="U24" s="532"/>
      <c r="V24" s="532"/>
      <c r="W24" s="532"/>
      <c r="X24" s="532"/>
      <c r="Y24" s="532"/>
      <c r="Z24" s="532"/>
      <c r="AA24" s="532"/>
      <c r="AB24" s="533"/>
    </row>
    <row r="25" spans="1:28" ht="15">
      <c r="A25" s="490"/>
      <c r="B25" s="494"/>
      <c r="C25" s="495"/>
      <c r="D25" s="309"/>
      <c r="E25" s="310"/>
      <c r="F25" s="311"/>
      <c r="G25" s="309"/>
      <c r="H25" s="310"/>
      <c r="I25" s="311"/>
      <c r="J25" s="309"/>
      <c r="K25" s="310"/>
      <c r="L25" s="311"/>
      <c r="M25" s="309"/>
      <c r="N25" s="310"/>
      <c r="O25" s="311"/>
      <c r="P25" s="484"/>
      <c r="Q25" s="531"/>
      <c r="R25" s="532"/>
      <c r="S25" s="532"/>
      <c r="T25" s="532"/>
      <c r="U25" s="532"/>
      <c r="V25" s="532"/>
      <c r="W25" s="532"/>
      <c r="X25" s="532"/>
      <c r="Y25" s="532"/>
      <c r="Z25" s="532"/>
      <c r="AA25" s="532"/>
      <c r="AB25" s="533"/>
    </row>
    <row r="26" spans="1:28" ht="30.75" customHeight="1" thickBot="1">
      <c r="A26" s="491"/>
      <c r="B26" s="494"/>
      <c r="C26" s="495"/>
      <c r="D26" s="309"/>
      <c r="E26" s="310"/>
      <c r="F26" s="311"/>
      <c r="G26" s="309"/>
      <c r="H26" s="310"/>
      <c r="I26" s="311"/>
      <c r="J26" s="309"/>
      <c r="K26" s="310"/>
      <c r="L26" s="311"/>
      <c r="M26" s="309"/>
      <c r="N26" s="310"/>
      <c r="O26" s="311"/>
      <c r="P26" s="484"/>
      <c r="Q26" s="534"/>
      <c r="R26" s="535"/>
      <c r="S26" s="535"/>
      <c r="T26" s="535"/>
      <c r="U26" s="535"/>
      <c r="V26" s="535"/>
      <c r="W26" s="535"/>
      <c r="X26" s="535"/>
      <c r="Y26" s="535"/>
      <c r="Z26" s="535"/>
      <c r="AA26" s="535"/>
      <c r="AB26" s="536"/>
    </row>
    <row r="27" spans="1:28" ht="51.75" customHeight="1">
      <c r="A27" s="270"/>
      <c r="B27" s="271"/>
      <c r="C27" s="271"/>
      <c r="D27" s="271"/>
      <c r="E27" s="271"/>
      <c r="F27" s="271"/>
      <c r="G27" s="271"/>
      <c r="H27" s="271"/>
      <c r="I27" s="271"/>
      <c r="J27" s="271"/>
      <c r="K27" s="271"/>
      <c r="L27" s="271"/>
      <c r="M27" s="271"/>
      <c r="N27" s="271"/>
      <c r="O27" s="271"/>
      <c r="P27" s="271"/>
      <c r="Q27" s="261"/>
      <c r="R27" s="261"/>
      <c r="S27" s="261"/>
      <c r="T27" s="261"/>
      <c r="U27" s="261"/>
      <c r="V27" s="261"/>
      <c r="W27" s="261"/>
      <c r="X27" s="261"/>
      <c r="Y27" s="261"/>
      <c r="Z27" s="261"/>
      <c r="AA27" s="261"/>
      <c r="AB27" s="297"/>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25.5" customHeight="1">
      <c r="A29" s="298"/>
      <c r="B29" s="262"/>
      <c r="C29" s="299"/>
      <c r="D29" s="132" t="s">
        <v>47</v>
      </c>
      <c r="E29" s="132" t="s">
        <v>48</v>
      </c>
      <c r="F29" s="132" t="s">
        <v>49</v>
      </c>
      <c r="G29" s="132" t="s">
        <v>50</v>
      </c>
      <c r="H29" s="132" t="s">
        <v>51</v>
      </c>
      <c r="I29" s="132" t="s">
        <v>52</v>
      </c>
      <c r="J29" s="132" t="s">
        <v>53</v>
      </c>
      <c r="K29" s="132" t="s">
        <v>54</v>
      </c>
      <c r="L29" s="132" t="s">
        <v>55</v>
      </c>
      <c r="M29" s="132" t="s">
        <v>56</v>
      </c>
      <c r="N29" s="132" t="s">
        <v>57</v>
      </c>
      <c r="O29" s="132" t="s">
        <v>58</v>
      </c>
      <c r="P29" s="132"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270" customHeight="1" thickBot="1">
      <c r="A30" s="88" t="str">
        <f>C13</f>
        <v>Desarrollar 1 documento de lineamientos de presupuesto participativo sensible al género</v>
      </c>
      <c r="B30" s="89">
        <v>0.1</v>
      </c>
      <c r="C30" s="127">
        <v>1</v>
      </c>
      <c r="D30" s="162">
        <v>0</v>
      </c>
      <c r="E30" s="162">
        <v>0</v>
      </c>
      <c r="F30" s="162">
        <v>0</v>
      </c>
      <c r="G30" s="162">
        <v>0</v>
      </c>
      <c r="H30" s="162">
        <v>0</v>
      </c>
      <c r="I30" s="162">
        <v>0</v>
      </c>
      <c r="J30" s="162">
        <v>0</v>
      </c>
      <c r="K30" s="162">
        <v>0</v>
      </c>
      <c r="L30" s="162">
        <v>0</v>
      </c>
      <c r="M30" s="162">
        <v>1</v>
      </c>
      <c r="N30" s="162">
        <v>1</v>
      </c>
      <c r="O30" s="127">
        <v>1</v>
      </c>
      <c r="P30" s="127">
        <v>1</v>
      </c>
      <c r="Q30" s="480" t="s">
        <v>228</v>
      </c>
      <c r="R30" s="481"/>
      <c r="S30" s="481"/>
      <c r="T30" s="521"/>
      <c r="U30" s="522"/>
      <c r="V30" s="523"/>
      <c r="W30" s="523"/>
      <c r="X30" s="524"/>
      <c r="Y30" s="525" t="s">
        <v>209</v>
      </c>
      <c r="Z30" s="526"/>
      <c r="AA30" s="526"/>
      <c r="AB30" s="527"/>
      <c r="AC30" s="87"/>
      <c r="AE30" s="94"/>
      <c r="AF30" s="94"/>
      <c r="AG30" s="94"/>
      <c r="AH30" s="94"/>
      <c r="AI30" s="94"/>
      <c r="AJ30" s="94"/>
      <c r="AK30" s="94"/>
      <c r="AL30" s="94"/>
      <c r="AM30" s="94"/>
      <c r="AN30" s="93"/>
    </row>
    <row r="31" spans="1:40" ht="18.75">
      <c r="A31" s="295"/>
      <c r="B31" s="296"/>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97"/>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25.5" customHeight="1">
      <c r="A33" s="298"/>
      <c r="B33" s="261"/>
      <c r="C33" s="132" t="s">
        <v>15</v>
      </c>
      <c r="D33" s="132" t="s">
        <v>44</v>
      </c>
      <c r="E33" s="132" t="s">
        <v>45</v>
      </c>
      <c r="F33" s="132" t="s">
        <v>46</v>
      </c>
      <c r="G33" s="132" t="s">
        <v>59</v>
      </c>
      <c r="H33" s="132" t="s">
        <v>60</v>
      </c>
      <c r="I33" s="132" t="s">
        <v>61</v>
      </c>
      <c r="J33" s="132" t="s">
        <v>62</v>
      </c>
      <c r="K33" s="132" t="s">
        <v>63</v>
      </c>
      <c r="L33" s="132" t="s">
        <v>64</v>
      </c>
      <c r="M33" s="132" t="s">
        <v>65</v>
      </c>
      <c r="N33" s="132" t="s">
        <v>66</v>
      </c>
      <c r="O33" s="132" t="s">
        <v>67</v>
      </c>
      <c r="P33" s="132"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t="s">
        <v>135</v>
      </c>
      <c r="B34" s="252">
        <v>10</v>
      </c>
      <c r="C34" s="76" t="s">
        <v>11</v>
      </c>
      <c r="D34" s="77">
        <v>0</v>
      </c>
      <c r="E34" s="77">
        <v>0</v>
      </c>
      <c r="F34" s="77">
        <v>0.05</v>
      </c>
      <c r="G34" s="77">
        <v>0.08</v>
      </c>
      <c r="H34" s="77">
        <v>0.11</v>
      </c>
      <c r="I34" s="77">
        <v>0.11</v>
      </c>
      <c r="J34" s="77">
        <v>0.11</v>
      </c>
      <c r="K34" s="77">
        <v>0.11</v>
      </c>
      <c r="L34" s="77">
        <v>0.11</v>
      </c>
      <c r="M34" s="77">
        <v>0.11</v>
      </c>
      <c r="N34" s="77">
        <v>0.11</v>
      </c>
      <c r="O34" s="77">
        <v>0.1</v>
      </c>
      <c r="P34" s="78">
        <f>SUM(D34:O34)</f>
        <v>0.9999999999999999</v>
      </c>
      <c r="Q34" s="468" t="s">
        <v>229</v>
      </c>
      <c r="R34" s="469"/>
      <c r="S34" s="469"/>
      <c r="T34" s="469"/>
      <c r="U34" s="469"/>
      <c r="V34" s="469"/>
      <c r="W34" s="469"/>
      <c r="X34" s="469"/>
      <c r="Y34" s="469"/>
      <c r="Z34" s="469"/>
      <c r="AA34" s="469"/>
      <c r="AB34" s="470"/>
      <c r="AC34" s="66"/>
      <c r="AE34" s="96"/>
      <c r="AF34" s="96"/>
      <c r="AG34" s="96"/>
      <c r="AH34" s="96"/>
      <c r="AI34" s="96"/>
      <c r="AJ34" s="96"/>
      <c r="AK34" s="96"/>
      <c r="AL34" s="96"/>
      <c r="AM34" s="96"/>
      <c r="AN34" s="93"/>
    </row>
    <row r="35" spans="1:40" ht="63.75" customHeight="1">
      <c r="A35" s="251"/>
      <c r="B35" s="253"/>
      <c r="C35" s="71" t="s">
        <v>12</v>
      </c>
      <c r="D35" s="15">
        <v>0</v>
      </c>
      <c r="E35" s="15">
        <v>0</v>
      </c>
      <c r="F35" s="15">
        <v>0.05</v>
      </c>
      <c r="G35" s="15">
        <v>0.03</v>
      </c>
      <c r="H35" s="15">
        <v>0.1</v>
      </c>
      <c r="I35" s="15">
        <v>0.11</v>
      </c>
      <c r="J35" s="15">
        <v>0.05</v>
      </c>
      <c r="K35" s="15">
        <v>0</v>
      </c>
      <c r="L35" s="198">
        <v>0.26</v>
      </c>
      <c r="M35" s="198">
        <v>0.3</v>
      </c>
      <c r="N35" s="198">
        <v>0.05</v>
      </c>
      <c r="O35" s="198">
        <v>0.05</v>
      </c>
      <c r="P35" s="17">
        <f>SUM(D35:O35)</f>
        <v>1</v>
      </c>
      <c r="Q35" s="471"/>
      <c r="R35" s="472"/>
      <c r="S35" s="472"/>
      <c r="T35" s="472"/>
      <c r="U35" s="472"/>
      <c r="V35" s="472"/>
      <c r="W35" s="472"/>
      <c r="X35" s="472"/>
      <c r="Y35" s="472"/>
      <c r="Z35" s="472"/>
      <c r="AA35" s="472"/>
      <c r="AB35" s="473"/>
      <c r="AC35" s="66"/>
      <c r="AE35" s="93"/>
      <c r="AF35" s="93"/>
      <c r="AG35" s="93"/>
      <c r="AH35" s="93"/>
      <c r="AI35" s="93"/>
      <c r="AJ35" s="93"/>
      <c r="AK35" s="93"/>
      <c r="AL35" s="93"/>
      <c r="AM35" s="93"/>
      <c r="AN35" s="93"/>
    </row>
    <row r="36" spans="1:40" ht="211.5" customHeight="1">
      <c r="A36" s="266" t="s">
        <v>177</v>
      </c>
      <c r="B36" s="267"/>
      <c r="C36" s="71"/>
      <c r="D36" s="73">
        <v>0</v>
      </c>
      <c r="E36" s="83">
        <v>0</v>
      </c>
      <c r="F36" s="73">
        <v>0</v>
      </c>
      <c r="G36" s="83">
        <v>0</v>
      </c>
      <c r="H36" s="73">
        <v>0</v>
      </c>
      <c r="I36" s="73">
        <v>0</v>
      </c>
      <c r="J36" s="73">
        <f>-I36+K36</f>
        <v>0</v>
      </c>
      <c r="K36" s="200">
        <v>0</v>
      </c>
      <c r="L36" s="199">
        <v>0</v>
      </c>
      <c r="M36" s="199">
        <v>0</v>
      </c>
      <c r="N36" s="199">
        <f>-M36+O36</f>
        <v>0</v>
      </c>
      <c r="O36" s="199">
        <v>0</v>
      </c>
      <c r="P36" s="190">
        <v>1</v>
      </c>
      <c r="Q36" s="474"/>
      <c r="R36" s="475"/>
      <c r="S36" s="475"/>
      <c r="T36" s="475"/>
      <c r="U36" s="475"/>
      <c r="V36" s="475"/>
      <c r="W36" s="475"/>
      <c r="X36" s="475"/>
      <c r="Y36" s="475"/>
      <c r="Z36" s="475"/>
      <c r="AA36" s="475"/>
      <c r="AB36" s="476"/>
      <c r="AC36" s="66"/>
      <c r="AE36" s="93"/>
      <c r="AF36" s="93"/>
      <c r="AG36" s="93"/>
      <c r="AH36" s="93"/>
      <c r="AI36" s="93"/>
      <c r="AJ36" s="93"/>
      <c r="AK36" s="93"/>
      <c r="AL36" s="93"/>
      <c r="AM36" s="93"/>
      <c r="AN36" s="93"/>
    </row>
    <row r="37" spans="1:28" ht="17.25" customHeight="1">
      <c r="A37" s="3"/>
      <c r="B37" s="4"/>
      <c r="C37" s="4"/>
      <c r="D37" s="4"/>
      <c r="E37" s="4"/>
      <c r="F37" s="4"/>
      <c r="G37" s="4"/>
      <c r="H37" s="4"/>
      <c r="I37" s="4"/>
      <c r="J37" s="4"/>
      <c r="K37" s="4"/>
      <c r="L37" s="4"/>
      <c r="M37" s="4"/>
      <c r="N37" s="4"/>
      <c r="O37" s="4"/>
      <c r="P37" s="4"/>
      <c r="Q37" s="4"/>
      <c r="R37" s="4"/>
      <c r="S37" s="4"/>
      <c r="T37" s="4"/>
      <c r="U37" s="4"/>
      <c r="V37" s="4"/>
      <c r="W37" s="4"/>
      <c r="X37" s="5"/>
      <c r="Y37" s="4"/>
      <c r="Z37" s="4"/>
      <c r="AA37" s="4"/>
      <c r="AB37" s="106"/>
    </row>
    <row r="38" spans="6:7" ht="15">
      <c r="F38" s="84"/>
      <c r="G38" s="80"/>
    </row>
    <row r="39" spans="6:7" ht="15">
      <c r="F39" s="85"/>
      <c r="G39" s="82"/>
    </row>
  </sheetData>
  <sheetProtection/>
  <mergeCells count="89">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D28:P28"/>
    <mergeCell ref="Q28:AB28"/>
    <mergeCell ref="Q29:T29"/>
    <mergeCell ref="U29:X29"/>
    <mergeCell ref="A23:A26"/>
    <mergeCell ref="B23:C26"/>
    <mergeCell ref="D23:F26"/>
    <mergeCell ref="G23:I26"/>
    <mergeCell ref="J23:L26"/>
    <mergeCell ref="M23:O26"/>
    <mergeCell ref="B32:B33"/>
    <mergeCell ref="C32:P32"/>
    <mergeCell ref="Q32:AB32"/>
    <mergeCell ref="Q33:AB33"/>
    <mergeCell ref="P23:P26"/>
    <mergeCell ref="Q23:AB26"/>
    <mergeCell ref="A27:AB27"/>
    <mergeCell ref="A28:A29"/>
    <mergeCell ref="B28:B29"/>
    <mergeCell ref="C28:C29"/>
    <mergeCell ref="A34:A35"/>
    <mergeCell ref="B34:B35"/>
    <mergeCell ref="Q34:AB36"/>
    <mergeCell ref="A36:B36"/>
    <mergeCell ref="Y29:AB29"/>
    <mergeCell ref="Q30:T30"/>
    <mergeCell ref="U30:X30"/>
    <mergeCell ref="Y30:AB30"/>
    <mergeCell ref="A31:AB31"/>
    <mergeCell ref="A32:A33"/>
  </mergeCells>
  <dataValidations count="2">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36">
      <formula1>2000</formula1>
    </dataValidation>
  </dataValidations>
  <printOptions/>
  <pageMargins left="0" right="0" top="0" bottom="0" header="0" footer="0"/>
  <pageSetup fitToHeight="0" fitToWidth="1" horizontalDpi="600" verticalDpi="600" orientation="landscape" scale="42"/>
  <drawing r:id="rId3"/>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N46"/>
  <sheetViews>
    <sheetView zoomScale="85" zoomScaleNormal="85" workbookViewId="0" topLeftCell="D19">
      <selection activeCell="AD44" sqref="AD44"/>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19" width="11.421875" style="0" customWidth="1"/>
    <col min="20" max="20" width="5.421875" style="0" customWidth="1"/>
    <col min="21" max="21" width="13.00390625" style="0" customWidth="1"/>
    <col min="22" max="22" width="7.8515625" style="0" customWidth="1"/>
    <col min="23" max="23" width="9.140625" style="0" customWidth="1"/>
    <col min="24" max="24" width="8.00390625" style="0" customWidth="1"/>
    <col min="25" max="25" width="9.7109375" style="0" customWidth="1"/>
    <col min="26" max="26" width="12.8515625" style="0" customWidth="1"/>
    <col min="27" max="27" width="6.28125" style="0" customWidth="1"/>
    <col min="28" max="28" width="6.851562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414" t="s">
        <v>23</v>
      </c>
      <c r="AA1" s="415"/>
      <c r="AB1" s="41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420" t="s">
        <v>170</v>
      </c>
      <c r="AA2" s="421"/>
      <c r="AB2" s="422"/>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420" t="s">
        <v>171</v>
      </c>
      <c r="AA3" s="421"/>
      <c r="AB3" s="422"/>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172</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t="s">
        <v>125</v>
      </c>
      <c r="D7" s="230"/>
      <c r="E7" s="230"/>
      <c r="F7" s="230"/>
      <c r="G7" s="230"/>
      <c r="H7" s="230"/>
      <c r="I7" s="230"/>
      <c r="J7" s="230"/>
      <c r="K7" s="433"/>
      <c r="L7" s="110"/>
      <c r="M7" s="97"/>
      <c r="N7" s="97"/>
      <c r="O7" s="97"/>
      <c r="P7" s="97"/>
      <c r="Q7" s="98"/>
      <c r="R7" s="377" t="s">
        <v>86</v>
      </c>
      <c r="S7" s="378"/>
      <c r="T7" s="379"/>
      <c r="U7" s="386">
        <v>44564</v>
      </c>
      <c r="V7" s="387"/>
      <c r="W7" s="377" t="s">
        <v>82</v>
      </c>
      <c r="X7" s="379"/>
      <c r="Y7" s="392" t="s">
        <v>85</v>
      </c>
      <c r="Z7" s="393"/>
      <c r="AA7" s="394"/>
      <c r="AB7" s="395"/>
    </row>
    <row r="8" spans="1:28" ht="15" customHeight="1">
      <c r="A8" s="404"/>
      <c r="B8" s="405"/>
      <c r="C8" s="434"/>
      <c r="D8" s="232"/>
      <c r="E8" s="232"/>
      <c r="F8" s="232"/>
      <c r="G8" s="232"/>
      <c r="H8" s="232"/>
      <c r="I8" s="232"/>
      <c r="J8" s="232"/>
      <c r="K8" s="435"/>
      <c r="L8" s="110"/>
      <c r="M8" s="97"/>
      <c r="N8" s="97"/>
      <c r="O8" s="97"/>
      <c r="P8" s="97"/>
      <c r="Q8" s="98"/>
      <c r="R8" s="380"/>
      <c r="S8" s="381"/>
      <c r="T8" s="382"/>
      <c r="U8" s="388"/>
      <c r="V8" s="389"/>
      <c r="W8" s="380"/>
      <c r="X8" s="382"/>
      <c r="Y8" s="396" t="s">
        <v>83</v>
      </c>
      <c r="Z8" s="397"/>
      <c r="AA8" s="398"/>
      <c r="AB8" s="399"/>
    </row>
    <row r="9" spans="1:28" ht="15" customHeight="1" thickBot="1">
      <c r="A9" s="406"/>
      <c r="B9" s="407"/>
      <c r="C9" s="436"/>
      <c r="D9" s="234"/>
      <c r="E9" s="234"/>
      <c r="F9" s="234"/>
      <c r="G9" s="234"/>
      <c r="H9" s="234"/>
      <c r="I9" s="234"/>
      <c r="J9" s="234"/>
      <c r="K9" s="437"/>
      <c r="L9" s="110"/>
      <c r="M9" s="97"/>
      <c r="N9" s="97"/>
      <c r="O9" s="97"/>
      <c r="P9" s="97"/>
      <c r="Q9" s="98"/>
      <c r="R9" s="383"/>
      <c r="S9" s="384"/>
      <c r="T9" s="385"/>
      <c r="U9" s="390"/>
      <c r="V9" s="391"/>
      <c r="W9" s="383"/>
      <c r="X9" s="385"/>
      <c r="Y9" s="400" t="s">
        <v>84</v>
      </c>
      <c r="Z9" s="401"/>
      <c r="AA9" s="402" t="s">
        <v>103</v>
      </c>
      <c r="AB9" s="403"/>
    </row>
    <row r="10" spans="1:28" ht="9" customHeight="1" thickBot="1">
      <c r="A10" s="99"/>
      <c r="B10" s="111"/>
      <c r="C10" s="14"/>
      <c r="D10" s="14"/>
      <c r="E10" s="14"/>
      <c r="F10" s="14"/>
      <c r="G10" s="14"/>
      <c r="H10" s="14"/>
      <c r="I10" s="14"/>
      <c r="J10" s="14"/>
      <c r="K10" s="14"/>
      <c r="L10" s="14"/>
      <c r="M10" s="135"/>
      <c r="N10" s="135"/>
      <c r="O10" s="135"/>
      <c r="P10" s="135"/>
      <c r="Q10" s="135"/>
      <c r="R10" s="123"/>
      <c r="S10" s="123"/>
      <c r="T10" s="123"/>
      <c r="U10" s="123"/>
      <c r="V10" s="123"/>
      <c r="W10" s="120"/>
      <c r="X10" s="120"/>
      <c r="Y10" s="120"/>
      <c r="Z10" s="120"/>
      <c r="AA10" s="120"/>
      <c r="AB10" s="121"/>
    </row>
    <row r="11" spans="1:28" ht="39" customHeight="1" thickBot="1">
      <c r="A11" s="364" t="s">
        <v>94</v>
      </c>
      <c r="B11" s="365"/>
      <c r="C11" s="366" t="s">
        <v>126</v>
      </c>
      <c r="D11" s="367"/>
      <c r="E11" s="367"/>
      <c r="F11" s="367"/>
      <c r="G11" s="367"/>
      <c r="H11" s="367"/>
      <c r="I11" s="367"/>
      <c r="J11" s="367"/>
      <c r="K11" s="368"/>
      <c r="L11" s="68"/>
      <c r="M11" s="369" t="s">
        <v>88</v>
      </c>
      <c r="N11" s="370"/>
      <c r="O11" s="370"/>
      <c r="P11" s="370"/>
      <c r="Q11" s="371"/>
      <c r="R11" s="372" t="s">
        <v>127</v>
      </c>
      <c r="S11" s="373"/>
      <c r="T11" s="373"/>
      <c r="U11" s="373"/>
      <c r="V11" s="374"/>
      <c r="W11" s="369" t="s">
        <v>87</v>
      </c>
      <c r="X11" s="371"/>
      <c r="Y11" s="366" t="s">
        <v>136</v>
      </c>
      <c r="Z11" s="375"/>
      <c r="AA11" s="375"/>
      <c r="AB11" s="376"/>
    </row>
    <row r="12" spans="1:28" ht="9" customHeight="1" thickBot="1">
      <c r="A12" s="75"/>
      <c r="B12" s="12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355" t="s">
        <v>96</v>
      </c>
      <c r="B13" s="356"/>
      <c r="C13" s="357" t="s">
        <v>137</v>
      </c>
      <c r="D13" s="358"/>
      <c r="E13" s="358"/>
      <c r="F13" s="358"/>
      <c r="G13" s="358"/>
      <c r="H13" s="358"/>
      <c r="I13" s="358"/>
      <c r="J13" s="358"/>
      <c r="K13" s="358"/>
      <c r="L13" s="358"/>
      <c r="M13" s="358"/>
      <c r="N13" s="358"/>
      <c r="O13" s="358"/>
      <c r="P13" s="358"/>
      <c r="Q13" s="359"/>
      <c r="R13" s="8"/>
      <c r="S13" s="360" t="s">
        <v>19</v>
      </c>
      <c r="T13" s="360"/>
      <c r="U13" s="136">
        <v>60</v>
      </c>
      <c r="V13" s="361" t="s">
        <v>20</v>
      </c>
      <c r="W13" s="360"/>
      <c r="X13" s="360"/>
      <c r="Y13" s="360"/>
      <c r="Z13" s="8"/>
      <c r="AA13" s="362">
        <v>0.1</v>
      </c>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34" t="s">
        <v>69</v>
      </c>
      <c r="D15" s="327" t="s">
        <v>24</v>
      </c>
      <c r="E15" s="328"/>
      <c r="F15" s="327" t="s">
        <v>25</v>
      </c>
      <c r="G15" s="328"/>
      <c r="H15" s="327" t="s">
        <v>26</v>
      </c>
      <c r="I15" s="329"/>
      <c r="J15" s="133"/>
      <c r="K15" s="67"/>
      <c r="L15" s="133"/>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c r="G16" s="348"/>
      <c r="H16" s="347" t="s">
        <v>103</v>
      </c>
      <c r="I16" s="349"/>
      <c r="J16" s="133"/>
      <c r="K16" s="133"/>
      <c r="L16" s="133"/>
      <c r="M16" s="4"/>
      <c r="N16" s="4"/>
      <c r="O16" s="4"/>
      <c r="P16" s="4"/>
      <c r="Q16" s="501" t="s">
        <v>3</v>
      </c>
      <c r="R16" s="502"/>
      <c r="S16" s="502"/>
      <c r="T16" s="502"/>
      <c r="U16" s="502"/>
      <c r="V16" s="503"/>
      <c r="W16" s="504" t="s">
        <v>4</v>
      </c>
      <c r="X16" s="502"/>
      <c r="Y16" s="502"/>
      <c r="Z16" s="502"/>
      <c r="AA16" s="502"/>
      <c r="AB16" s="505"/>
    </row>
    <row r="17" spans="1:30" ht="27" customHeight="1">
      <c r="A17" s="3"/>
      <c r="B17" s="4"/>
      <c r="C17" s="4"/>
      <c r="D17" s="13"/>
      <c r="E17" s="13"/>
      <c r="F17" s="13"/>
      <c r="G17" s="13"/>
      <c r="H17" s="13"/>
      <c r="I17" s="13"/>
      <c r="J17" s="13"/>
      <c r="K17" s="13"/>
      <c r="L17" s="13"/>
      <c r="M17" s="4"/>
      <c r="N17" s="4"/>
      <c r="O17" s="4"/>
      <c r="P17" s="4"/>
      <c r="Q17" s="342" t="s">
        <v>5</v>
      </c>
      <c r="R17" s="343"/>
      <c r="S17" s="344"/>
      <c r="T17" s="345" t="s">
        <v>6</v>
      </c>
      <c r="U17" s="343"/>
      <c r="V17" s="344"/>
      <c r="W17" s="345" t="s">
        <v>5</v>
      </c>
      <c r="X17" s="343"/>
      <c r="Y17" s="344"/>
      <c r="Z17" s="345" t="s">
        <v>6</v>
      </c>
      <c r="AA17" s="343"/>
      <c r="AB17" s="346"/>
      <c r="AC17" s="18"/>
      <c r="AD17" s="18"/>
    </row>
    <row r="18" spans="1:30" ht="18" customHeight="1" thickBot="1">
      <c r="A18" s="7"/>
      <c r="B18" s="8"/>
      <c r="C18" s="13"/>
      <c r="D18" s="13"/>
      <c r="E18" s="13"/>
      <c r="F18" s="13"/>
      <c r="G18" s="74"/>
      <c r="H18" s="74"/>
      <c r="I18" s="74"/>
      <c r="J18" s="74"/>
      <c r="K18" s="74"/>
      <c r="L18" s="74"/>
      <c r="M18" s="13"/>
      <c r="N18" s="13"/>
      <c r="O18" s="13"/>
      <c r="P18" s="13"/>
      <c r="Q18" s="341">
        <v>10574667</v>
      </c>
      <c r="R18" s="338"/>
      <c r="S18" s="339"/>
      <c r="T18" s="337">
        <v>10574667</v>
      </c>
      <c r="U18" s="338"/>
      <c r="V18" s="339"/>
      <c r="W18" s="337">
        <v>240033774</v>
      </c>
      <c r="X18" s="338"/>
      <c r="Y18" s="340"/>
      <c r="Z18" s="337">
        <v>240033774</v>
      </c>
      <c r="AA18" s="338"/>
      <c r="AB18" s="340"/>
      <c r="AC18" s="202"/>
      <c r="AD18" s="20"/>
    </row>
    <row r="19" spans="1:29"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c r="AC19" s="67"/>
    </row>
    <row r="20" spans="1:29"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c r="AC20" s="67"/>
    </row>
    <row r="21" spans="1:29" ht="15" customHeight="1">
      <c r="A21" s="312" t="s">
        <v>7</v>
      </c>
      <c r="B21" s="314" t="s">
        <v>8</v>
      </c>
      <c r="C21" s="315"/>
      <c r="D21" s="318" t="s">
        <v>9</v>
      </c>
      <c r="E21" s="319"/>
      <c r="F21" s="319"/>
      <c r="G21" s="319"/>
      <c r="H21" s="319"/>
      <c r="I21" s="319"/>
      <c r="J21" s="319"/>
      <c r="K21" s="319"/>
      <c r="L21" s="319"/>
      <c r="M21" s="319"/>
      <c r="N21" s="319"/>
      <c r="O21" s="320"/>
      <c r="P21" s="321" t="s">
        <v>10</v>
      </c>
      <c r="Q21" s="321" t="s">
        <v>101</v>
      </c>
      <c r="R21" s="321"/>
      <c r="S21" s="321"/>
      <c r="T21" s="321"/>
      <c r="U21" s="321"/>
      <c r="V21" s="321"/>
      <c r="W21" s="321"/>
      <c r="X21" s="321"/>
      <c r="Y21" s="321"/>
      <c r="Z21" s="321"/>
      <c r="AA21" s="321"/>
      <c r="AB21" s="322"/>
      <c r="AC21" s="67"/>
    </row>
    <row r="22" spans="1:29" ht="27" customHeight="1">
      <c r="A22" s="313"/>
      <c r="B22" s="316"/>
      <c r="C22" s="317"/>
      <c r="D22" s="318" t="s">
        <v>69</v>
      </c>
      <c r="E22" s="319"/>
      <c r="F22" s="320"/>
      <c r="G22" s="318" t="s">
        <v>24</v>
      </c>
      <c r="H22" s="319"/>
      <c r="I22" s="320"/>
      <c r="J22" s="318" t="s">
        <v>25</v>
      </c>
      <c r="K22" s="319"/>
      <c r="L22" s="320"/>
      <c r="M22" s="318" t="s">
        <v>26</v>
      </c>
      <c r="N22" s="319"/>
      <c r="O22" s="320"/>
      <c r="P22" s="320"/>
      <c r="Q22" s="321"/>
      <c r="R22" s="321"/>
      <c r="S22" s="321"/>
      <c r="T22" s="321"/>
      <c r="U22" s="321"/>
      <c r="V22" s="321"/>
      <c r="W22" s="321"/>
      <c r="X22" s="321"/>
      <c r="Y22" s="321"/>
      <c r="Z22" s="321"/>
      <c r="AA22" s="321"/>
      <c r="AB22" s="322"/>
      <c r="AC22" s="67"/>
    </row>
    <row r="23" spans="1:29" ht="15" customHeight="1">
      <c r="A23" s="300" t="str">
        <f>C13</f>
        <v>Brindar a 60 instancias, incluidos los Fondos de Desarrollo Local, el servicio de asistencia técnica para la transversalización de los enfoques de género e interseccionalidad en los procesos de presupuesto participativo</v>
      </c>
      <c r="B23" s="302" t="s">
        <v>105</v>
      </c>
      <c r="C23" s="303"/>
      <c r="D23" s="306"/>
      <c r="E23" s="307"/>
      <c r="F23" s="308"/>
      <c r="G23" s="306"/>
      <c r="H23" s="307"/>
      <c r="I23" s="308"/>
      <c r="J23" s="306"/>
      <c r="K23" s="307"/>
      <c r="L23" s="308"/>
      <c r="M23" s="306"/>
      <c r="N23" s="307"/>
      <c r="O23" s="308"/>
      <c r="P23" s="268"/>
      <c r="Q23" s="246" t="s">
        <v>206</v>
      </c>
      <c r="R23" s="246"/>
      <c r="S23" s="246"/>
      <c r="T23" s="246"/>
      <c r="U23" s="246"/>
      <c r="V23" s="246"/>
      <c r="W23" s="246"/>
      <c r="X23" s="246"/>
      <c r="Y23" s="246"/>
      <c r="Z23" s="246"/>
      <c r="AA23" s="246"/>
      <c r="AB23" s="247"/>
      <c r="AC23" s="67"/>
    </row>
    <row r="24" spans="1:29" ht="15">
      <c r="A24" s="300"/>
      <c r="B24" s="304"/>
      <c r="C24" s="305"/>
      <c r="D24" s="309"/>
      <c r="E24" s="310"/>
      <c r="F24" s="311"/>
      <c r="G24" s="309"/>
      <c r="H24" s="310"/>
      <c r="I24" s="311"/>
      <c r="J24" s="309"/>
      <c r="K24" s="310"/>
      <c r="L24" s="311"/>
      <c r="M24" s="309"/>
      <c r="N24" s="310"/>
      <c r="O24" s="311"/>
      <c r="P24" s="269"/>
      <c r="Q24" s="246"/>
      <c r="R24" s="246"/>
      <c r="S24" s="246"/>
      <c r="T24" s="246"/>
      <c r="U24" s="246"/>
      <c r="V24" s="246"/>
      <c r="W24" s="246"/>
      <c r="X24" s="246"/>
      <c r="Y24" s="246"/>
      <c r="Z24" s="246"/>
      <c r="AA24" s="246"/>
      <c r="AB24" s="247"/>
      <c r="AC24" s="67"/>
    </row>
    <row r="25" spans="1:29" ht="15">
      <c r="A25" s="300"/>
      <c r="B25" s="304"/>
      <c r="C25" s="305"/>
      <c r="D25" s="309"/>
      <c r="E25" s="310"/>
      <c r="F25" s="311"/>
      <c r="G25" s="309"/>
      <c r="H25" s="310"/>
      <c r="I25" s="311"/>
      <c r="J25" s="309"/>
      <c r="K25" s="310"/>
      <c r="L25" s="311"/>
      <c r="M25" s="309"/>
      <c r="N25" s="310"/>
      <c r="O25" s="311"/>
      <c r="P25" s="269"/>
      <c r="Q25" s="246"/>
      <c r="R25" s="246"/>
      <c r="S25" s="246"/>
      <c r="T25" s="246"/>
      <c r="U25" s="246"/>
      <c r="V25" s="246"/>
      <c r="W25" s="246"/>
      <c r="X25" s="246"/>
      <c r="Y25" s="246"/>
      <c r="Z25" s="246"/>
      <c r="AA25" s="246"/>
      <c r="AB25" s="247"/>
      <c r="AC25" s="67"/>
    </row>
    <row r="26" spans="1:29" ht="10.5" customHeight="1" thickBot="1">
      <c r="A26" s="301"/>
      <c r="B26" s="304"/>
      <c r="C26" s="305"/>
      <c r="D26" s="309"/>
      <c r="E26" s="310"/>
      <c r="F26" s="311"/>
      <c r="G26" s="309"/>
      <c r="H26" s="310"/>
      <c r="I26" s="311"/>
      <c r="J26" s="309"/>
      <c r="K26" s="310"/>
      <c r="L26" s="311"/>
      <c r="M26" s="309"/>
      <c r="N26" s="310"/>
      <c r="O26" s="311"/>
      <c r="P26" s="269"/>
      <c r="Q26" s="248"/>
      <c r="R26" s="248"/>
      <c r="S26" s="248"/>
      <c r="T26" s="248"/>
      <c r="U26" s="248"/>
      <c r="V26" s="248"/>
      <c r="W26" s="248"/>
      <c r="X26" s="248"/>
      <c r="Y26" s="248"/>
      <c r="Z26" s="248"/>
      <c r="AA26" s="248"/>
      <c r="AB26" s="249"/>
      <c r="AC26" s="67"/>
    </row>
    <row r="27" spans="1:28" ht="51.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25.5" customHeight="1">
      <c r="A29" s="298"/>
      <c r="B29" s="262"/>
      <c r="C29" s="299"/>
      <c r="D29" s="132" t="s">
        <v>47</v>
      </c>
      <c r="E29" s="132" t="s">
        <v>48</v>
      </c>
      <c r="F29" s="132" t="s">
        <v>49</v>
      </c>
      <c r="G29" s="132" t="s">
        <v>50</v>
      </c>
      <c r="H29" s="132" t="s">
        <v>51</v>
      </c>
      <c r="I29" s="132" t="s">
        <v>52</v>
      </c>
      <c r="J29" s="132" t="s">
        <v>53</v>
      </c>
      <c r="K29" s="132" t="s">
        <v>54</v>
      </c>
      <c r="L29" s="132" t="s">
        <v>55</v>
      </c>
      <c r="M29" s="132" t="s">
        <v>56</v>
      </c>
      <c r="N29" s="132" t="s">
        <v>57</v>
      </c>
      <c r="O29" s="132" t="s">
        <v>58</v>
      </c>
      <c r="P29" s="132"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231.75" customHeight="1" thickBot="1">
      <c r="A30" s="88" t="str">
        <f>C13</f>
        <v>Brindar a 60 instancias, incluidos los Fondos de Desarrollo Local, el servicio de asistencia técnica para la transversalización de los enfoques de género e interseccionalidad en los procesos de presupuesto participativo</v>
      </c>
      <c r="B30" s="89">
        <v>0.1</v>
      </c>
      <c r="C30" s="127">
        <v>60</v>
      </c>
      <c r="D30" s="162">
        <f>+SUM(D36+D40+D44)</f>
        <v>0</v>
      </c>
      <c r="E30" s="162">
        <f>+E36+E40+E44</f>
        <v>21</v>
      </c>
      <c r="F30" s="162">
        <v>35</v>
      </c>
      <c r="G30" s="162">
        <v>37</v>
      </c>
      <c r="H30" s="162">
        <v>53</v>
      </c>
      <c r="I30" s="162">
        <v>40</v>
      </c>
      <c r="J30" s="162">
        <v>41</v>
      </c>
      <c r="K30" s="162">
        <v>43</v>
      </c>
      <c r="L30" s="162">
        <v>47</v>
      </c>
      <c r="M30" s="162">
        <v>43</v>
      </c>
      <c r="N30" s="162">
        <v>50</v>
      </c>
      <c r="O30" s="162">
        <v>49</v>
      </c>
      <c r="P30" s="127">
        <v>60</v>
      </c>
      <c r="Q30" s="545" t="s">
        <v>230</v>
      </c>
      <c r="R30" s="546"/>
      <c r="S30" s="546"/>
      <c r="T30" s="547"/>
      <c r="U30" s="289"/>
      <c r="V30" s="290"/>
      <c r="W30" s="290"/>
      <c r="X30" s="291"/>
      <c r="Y30" s="289" t="s">
        <v>209</v>
      </c>
      <c r="Z30" s="290"/>
      <c r="AA30" s="290"/>
      <c r="AB30" s="548"/>
      <c r="AC30" s="87"/>
      <c r="AE30" s="94"/>
      <c r="AF30" s="94"/>
      <c r="AG30" s="94"/>
      <c r="AH30" s="94"/>
      <c r="AI30" s="94"/>
      <c r="AJ30" s="94"/>
      <c r="AK30" s="94"/>
      <c r="AL30" s="94"/>
      <c r="AM30" s="94"/>
      <c r="AN30" s="93"/>
    </row>
    <row r="31" spans="1:40" ht="18.75">
      <c r="A31" s="270" t="s">
        <v>199</v>
      </c>
      <c r="B31" s="549"/>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2"/>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25.5" customHeight="1">
      <c r="A33" s="298"/>
      <c r="B33" s="261"/>
      <c r="C33" s="163" t="s">
        <v>15</v>
      </c>
      <c r="D33" s="163" t="s">
        <v>44</v>
      </c>
      <c r="E33" s="163" t="s">
        <v>45</v>
      </c>
      <c r="F33" s="163" t="s">
        <v>46</v>
      </c>
      <c r="G33" s="163" t="s">
        <v>59</v>
      </c>
      <c r="H33" s="163" t="s">
        <v>60</v>
      </c>
      <c r="I33" s="163" t="s">
        <v>61</v>
      </c>
      <c r="J33" s="163" t="s">
        <v>62</v>
      </c>
      <c r="K33" s="163" t="s">
        <v>63</v>
      </c>
      <c r="L33" s="163" t="s">
        <v>64</v>
      </c>
      <c r="M33" s="163" t="s">
        <v>65</v>
      </c>
      <c r="N33" s="163" t="s">
        <v>66</v>
      </c>
      <c r="O33" s="163" t="s">
        <v>67</v>
      </c>
      <c r="P33" s="163"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t="s">
        <v>164</v>
      </c>
      <c r="B34" s="252">
        <v>3.3</v>
      </c>
      <c r="C34" s="76" t="s">
        <v>11</v>
      </c>
      <c r="D34" s="77">
        <v>0</v>
      </c>
      <c r="E34" s="77">
        <v>0.05</v>
      </c>
      <c r="F34" s="77">
        <v>0.1</v>
      </c>
      <c r="G34" s="77">
        <v>0.1</v>
      </c>
      <c r="H34" s="77">
        <v>0.1</v>
      </c>
      <c r="I34" s="77">
        <v>0.1</v>
      </c>
      <c r="J34" s="77">
        <v>0.1</v>
      </c>
      <c r="K34" s="77">
        <v>0.1</v>
      </c>
      <c r="L34" s="77">
        <v>0.09</v>
      </c>
      <c r="M34" s="77">
        <v>0.09</v>
      </c>
      <c r="N34" s="77">
        <v>0.09</v>
      </c>
      <c r="O34" s="77">
        <v>0.08</v>
      </c>
      <c r="P34" s="78">
        <f aca="true" t="shared" si="0" ref="P34:P43">SUM(D34:O34)</f>
        <v>0.9999999999999998</v>
      </c>
      <c r="Q34" s="468" t="s">
        <v>215</v>
      </c>
      <c r="R34" s="469"/>
      <c r="S34" s="469"/>
      <c r="T34" s="469"/>
      <c r="U34" s="469"/>
      <c r="V34" s="469"/>
      <c r="W34" s="469"/>
      <c r="X34" s="469"/>
      <c r="Y34" s="469"/>
      <c r="Z34" s="469"/>
      <c r="AA34" s="469"/>
      <c r="AB34" s="470"/>
      <c r="AC34" s="66"/>
      <c r="AE34" s="96"/>
      <c r="AF34" s="96"/>
      <c r="AG34" s="96"/>
      <c r="AH34" s="96"/>
      <c r="AI34" s="96"/>
      <c r="AJ34" s="96"/>
      <c r="AK34" s="96"/>
      <c r="AL34" s="96"/>
      <c r="AM34" s="96"/>
      <c r="AN34" s="93"/>
    </row>
    <row r="35" spans="1:40" ht="26.25" customHeight="1">
      <c r="A35" s="251"/>
      <c r="B35" s="253"/>
      <c r="C35" s="71" t="s">
        <v>12</v>
      </c>
      <c r="D35" s="15">
        <v>0</v>
      </c>
      <c r="E35" s="15">
        <v>0.05</v>
      </c>
      <c r="F35" s="15">
        <v>0.1</v>
      </c>
      <c r="G35" s="15">
        <v>0.1</v>
      </c>
      <c r="H35" s="15">
        <v>0.1</v>
      </c>
      <c r="I35" s="15">
        <v>0.11</v>
      </c>
      <c r="J35" s="15"/>
      <c r="K35" s="15">
        <v>0.2</v>
      </c>
      <c r="L35" s="198">
        <v>0.09</v>
      </c>
      <c r="M35" s="198">
        <v>0.09</v>
      </c>
      <c r="N35" s="198">
        <v>0.08</v>
      </c>
      <c r="O35" s="198">
        <v>0.08</v>
      </c>
      <c r="P35" s="17">
        <f t="shared" si="0"/>
        <v>0.9999999999999998</v>
      </c>
      <c r="Q35" s="471"/>
      <c r="R35" s="472"/>
      <c r="S35" s="472"/>
      <c r="T35" s="472"/>
      <c r="U35" s="472"/>
      <c r="V35" s="472"/>
      <c r="W35" s="472"/>
      <c r="X35" s="472"/>
      <c r="Y35" s="472"/>
      <c r="Z35" s="472"/>
      <c r="AA35" s="472"/>
      <c r="AB35" s="473"/>
      <c r="AC35" s="66"/>
      <c r="AE35" s="93"/>
      <c r="AF35" s="93"/>
      <c r="AG35" s="93"/>
      <c r="AH35" s="93"/>
      <c r="AI35" s="93"/>
      <c r="AJ35" s="93"/>
      <c r="AK35" s="93"/>
      <c r="AL35" s="93"/>
      <c r="AM35" s="93"/>
      <c r="AN35" s="93"/>
    </row>
    <row r="36" spans="1:40" ht="43.5" customHeight="1">
      <c r="A36" s="266" t="s">
        <v>194</v>
      </c>
      <c r="B36" s="267"/>
      <c r="C36" s="71"/>
      <c r="D36" s="73">
        <v>0</v>
      </c>
      <c r="E36" s="170">
        <v>10</v>
      </c>
      <c r="F36" s="73">
        <v>20</v>
      </c>
      <c r="G36" s="73">
        <v>20</v>
      </c>
      <c r="H36" s="73">
        <v>20</v>
      </c>
      <c r="I36" s="73">
        <v>20</v>
      </c>
      <c r="J36" s="73">
        <v>17</v>
      </c>
      <c r="K36" s="73">
        <v>19</v>
      </c>
      <c r="L36" s="199">
        <v>19</v>
      </c>
      <c r="M36" s="199">
        <v>19</v>
      </c>
      <c r="N36" s="199">
        <v>18</v>
      </c>
      <c r="O36" s="199">
        <v>18</v>
      </c>
      <c r="P36" s="199">
        <v>20</v>
      </c>
      <c r="Q36" s="471"/>
      <c r="R36" s="472"/>
      <c r="S36" s="472"/>
      <c r="T36" s="472"/>
      <c r="U36" s="472"/>
      <c r="V36" s="472"/>
      <c r="W36" s="472"/>
      <c r="X36" s="472"/>
      <c r="Y36" s="472"/>
      <c r="Z36" s="472"/>
      <c r="AA36" s="472"/>
      <c r="AB36" s="473"/>
      <c r="AC36" s="66"/>
      <c r="AE36" s="93"/>
      <c r="AF36" s="93"/>
      <c r="AG36" s="93"/>
      <c r="AH36" s="93"/>
      <c r="AI36" s="93"/>
      <c r="AJ36" s="93"/>
      <c r="AK36" s="93"/>
      <c r="AL36" s="93"/>
      <c r="AM36" s="93"/>
      <c r="AN36" s="93"/>
    </row>
    <row r="37" spans="1:40" ht="73.5" customHeight="1">
      <c r="A37" s="266" t="s">
        <v>195</v>
      </c>
      <c r="B37" s="267"/>
      <c r="C37" s="71"/>
      <c r="D37" s="73">
        <v>0</v>
      </c>
      <c r="E37" s="170">
        <v>22</v>
      </c>
      <c r="F37" s="73">
        <v>47</v>
      </c>
      <c r="G37" s="73">
        <v>47</v>
      </c>
      <c r="H37" s="73">
        <v>8</v>
      </c>
      <c r="I37" s="73">
        <v>0</v>
      </c>
      <c r="J37" s="73">
        <v>30</v>
      </c>
      <c r="K37" s="73">
        <v>54</v>
      </c>
      <c r="L37" s="199">
        <v>20</v>
      </c>
      <c r="M37" s="199">
        <v>0</v>
      </c>
      <c r="N37" s="199">
        <v>0</v>
      </c>
      <c r="O37" s="199">
        <v>0</v>
      </c>
      <c r="P37" s="199">
        <v>54</v>
      </c>
      <c r="Q37" s="471"/>
      <c r="R37" s="472"/>
      <c r="S37" s="472"/>
      <c r="T37" s="472"/>
      <c r="U37" s="472"/>
      <c r="V37" s="472"/>
      <c r="W37" s="472"/>
      <c r="X37" s="472"/>
      <c r="Y37" s="472"/>
      <c r="Z37" s="472"/>
      <c r="AA37" s="472"/>
      <c r="AB37" s="473"/>
      <c r="AC37" s="66"/>
      <c r="AE37" s="93"/>
      <c r="AF37" s="93"/>
      <c r="AG37" s="93"/>
      <c r="AH37" s="93"/>
      <c r="AI37" s="93"/>
      <c r="AJ37" s="93"/>
      <c r="AK37" s="93"/>
      <c r="AL37" s="93"/>
      <c r="AM37" s="93"/>
      <c r="AN37" s="93"/>
    </row>
    <row r="38" spans="1:40" ht="24" customHeight="1">
      <c r="A38" s="250" t="s">
        <v>165</v>
      </c>
      <c r="B38" s="252">
        <v>3.3</v>
      </c>
      <c r="C38" s="76" t="s">
        <v>11</v>
      </c>
      <c r="D38" s="77">
        <v>0</v>
      </c>
      <c r="E38" s="77">
        <v>0.05</v>
      </c>
      <c r="F38" s="77">
        <v>0.1</v>
      </c>
      <c r="G38" s="77">
        <v>0.1</v>
      </c>
      <c r="H38" s="77">
        <v>0.1</v>
      </c>
      <c r="I38" s="77">
        <v>0.1</v>
      </c>
      <c r="J38" s="77">
        <v>0.1</v>
      </c>
      <c r="K38" s="77">
        <v>0.1</v>
      </c>
      <c r="L38" s="77">
        <v>0.09</v>
      </c>
      <c r="M38" s="77">
        <v>0.09</v>
      </c>
      <c r="N38" s="77">
        <v>0.09</v>
      </c>
      <c r="O38" s="77">
        <v>0.08</v>
      </c>
      <c r="P38" s="78">
        <f t="shared" si="0"/>
        <v>0.9999999999999998</v>
      </c>
      <c r="Q38" s="468" t="s">
        <v>231</v>
      </c>
      <c r="R38" s="469"/>
      <c r="S38" s="469"/>
      <c r="T38" s="469"/>
      <c r="U38" s="469"/>
      <c r="V38" s="469"/>
      <c r="W38" s="469"/>
      <c r="X38" s="469"/>
      <c r="Y38" s="469"/>
      <c r="Z38" s="469"/>
      <c r="AA38" s="469"/>
      <c r="AB38" s="470"/>
      <c r="AC38" s="66"/>
      <c r="AE38" s="96"/>
      <c r="AF38" s="96"/>
      <c r="AG38" s="96"/>
      <c r="AH38" s="96"/>
      <c r="AI38" s="96"/>
      <c r="AJ38" s="96"/>
      <c r="AK38" s="96"/>
      <c r="AL38" s="96"/>
      <c r="AM38" s="96"/>
      <c r="AN38" s="93"/>
    </row>
    <row r="39" spans="1:40" ht="30.75" customHeight="1">
      <c r="A39" s="251"/>
      <c r="B39" s="253"/>
      <c r="C39" s="71" t="s">
        <v>12</v>
      </c>
      <c r="D39" s="15">
        <v>0</v>
      </c>
      <c r="E39" s="15">
        <v>0</v>
      </c>
      <c r="F39" s="15">
        <v>0</v>
      </c>
      <c r="G39" s="15">
        <v>0</v>
      </c>
      <c r="H39" s="15">
        <v>0.15</v>
      </c>
      <c r="I39" s="198">
        <v>0.09</v>
      </c>
      <c r="J39" s="198">
        <v>0.09</v>
      </c>
      <c r="K39" s="198">
        <v>0.15</v>
      </c>
      <c r="L39" s="198">
        <v>0.15</v>
      </c>
      <c r="M39" s="198">
        <v>0.1</v>
      </c>
      <c r="N39" s="198">
        <v>0.2</v>
      </c>
      <c r="O39" s="198">
        <v>0.07</v>
      </c>
      <c r="P39" s="17">
        <f t="shared" si="0"/>
        <v>1</v>
      </c>
      <c r="Q39" s="471"/>
      <c r="R39" s="472"/>
      <c r="S39" s="472"/>
      <c r="T39" s="472"/>
      <c r="U39" s="472"/>
      <c r="V39" s="472"/>
      <c r="W39" s="472"/>
      <c r="X39" s="472"/>
      <c r="Y39" s="472"/>
      <c r="Z39" s="472"/>
      <c r="AA39" s="472"/>
      <c r="AB39" s="473"/>
      <c r="AC39" s="66"/>
      <c r="AE39" s="93"/>
      <c r="AF39" s="93"/>
      <c r="AG39" s="93"/>
      <c r="AH39" s="93"/>
      <c r="AI39" s="93"/>
      <c r="AJ39" s="93"/>
      <c r="AK39" s="93"/>
      <c r="AL39" s="93"/>
      <c r="AM39" s="93"/>
      <c r="AN39" s="93"/>
    </row>
    <row r="40" spans="1:40" ht="89.25" customHeight="1">
      <c r="A40" s="266" t="s">
        <v>186</v>
      </c>
      <c r="B40" s="267"/>
      <c r="C40" s="71"/>
      <c r="D40" s="73">
        <f>-D400</f>
        <v>0</v>
      </c>
      <c r="E40" s="83">
        <v>0</v>
      </c>
      <c r="F40" s="83">
        <v>0</v>
      </c>
      <c r="G40" s="83">
        <v>0</v>
      </c>
      <c r="H40" s="73">
        <v>13</v>
      </c>
      <c r="I40" s="200">
        <v>0</v>
      </c>
      <c r="J40" s="199">
        <v>6</v>
      </c>
      <c r="K40" s="73">
        <v>10</v>
      </c>
      <c r="L40" s="199">
        <v>11</v>
      </c>
      <c r="M40" s="199">
        <v>10</v>
      </c>
      <c r="N40" s="199">
        <v>14</v>
      </c>
      <c r="O40" s="199">
        <v>16</v>
      </c>
      <c r="P40" s="218">
        <v>20</v>
      </c>
      <c r="Q40" s="471"/>
      <c r="R40" s="472"/>
      <c r="S40" s="472"/>
      <c r="T40" s="472"/>
      <c r="U40" s="472"/>
      <c r="V40" s="472"/>
      <c r="W40" s="472"/>
      <c r="X40" s="472"/>
      <c r="Y40" s="472"/>
      <c r="Z40" s="472"/>
      <c r="AA40" s="472"/>
      <c r="AB40" s="473"/>
      <c r="AC40" s="66"/>
      <c r="AE40" s="93"/>
      <c r="AF40" s="93"/>
      <c r="AG40" s="93"/>
      <c r="AH40" s="93"/>
      <c r="AI40" s="93"/>
      <c r="AJ40" s="93"/>
      <c r="AK40" s="93"/>
      <c r="AL40" s="93"/>
      <c r="AM40" s="93"/>
      <c r="AN40" s="93"/>
    </row>
    <row r="41" spans="1:40" ht="57.75" customHeight="1">
      <c r="A41" s="266" t="s">
        <v>187</v>
      </c>
      <c r="B41" s="267"/>
      <c r="C41" s="71"/>
      <c r="D41" s="73">
        <v>0</v>
      </c>
      <c r="E41" s="83">
        <v>0</v>
      </c>
      <c r="F41" s="83">
        <v>0</v>
      </c>
      <c r="G41" s="83">
        <v>0</v>
      </c>
      <c r="H41" s="83">
        <v>0</v>
      </c>
      <c r="I41" s="200">
        <v>0</v>
      </c>
      <c r="J41" s="199">
        <v>15</v>
      </c>
      <c r="K41" s="73">
        <v>30</v>
      </c>
      <c r="L41" s="199">
        <v>26</v>
      </c>
      <c r="M41" s="199">
        <v>8</v>
      </c>
      <c r="N41" s="199">
        <v>27</v>
      </c>
      <c r="O41" s="199">
        <v>3</v>
      </c>
      <c r="P41" s="218">
        <v>97</v>
      </c>
      <c r="Q41" s="471"/>
      <c r="R41" s="472"/>
      <c r="S41" s="472"/>
      <c r="T41" s="472"/>
      <c r="U41" s="472"/>
      <c r="V41" s="472"/>
      <c r="W41" s="472"/>
      <c r="X41" s="472"/>
      <c r="Y41" s="472"/>
      <c r="Z41" s="472"/>
      <c r="AA41" s="472"/>
      <c r="AB41" s="473"/>
      <c r="AC41" s="66"/>
      <c r="AE41" s="93"/>
      <c r="AF41" s="93"/>
      <c r="AG41" s="93"/>
      <c r="AH41" s="93"/>
      <c r="AI41" s="93"/>
      <c r="AJ41" s="93"/>
      <c r="AK41" s="93"/>
      <c r="AL41" s="93"/>
      <c r="AM41" s="93"/>
      <c r="AN41" s="93"/>
    </row>
    <row r="42" spans="1:40" ht="25.5" customHeight="1">
      <c r="A42" s="250" t="s">
        <v>166</v>
      </c>
      <c r="B42" s="252">
        <v>3.4</v>
      </c>
      <c r="C42" s="76" t="s">
        <v>11</v>
      </c>
      <c r="D42" s="77">
        <v>0</v>
      </c>
      <c r="E42" s="77">
        <v>0.05</v>
      </c>
      <c r="F42" s="77">
        <v>0.1</v>
      </c>
      <c r="G42" s="77">
        <v>0.1</v>
      </c>
      <c r="H42" s="77">
        <v>0.1</v>
      </c>
      <c r="I42" s="77">
        <v>0.1</v>
      </c>
      <c r="J42" s="77">
        <v>0.1</v>
      </c>
      <c r="K42" s="77">
        <v>0.1</v>
      </c>
      <c r="L42" s="77">
        <v>0.09</v>
      </c>
      <c r="M42" s="77">
        <v>0.09</v>
      </c>
      <c r="N42" s="77">
        <v>0.09</v>
      </c>
      <c r="O42" s="77">
        <v>0.08</v>
      </c>
      <c r="P42" s="78">
        <f t="shared" si="0"/>
        <v>0.9999999999999998</v>
      </c>
      <c r="Q42" s="468" t="s">
        <v>214</v>
      </c>
      <c r="R42" s="469"/>
      <c r="S42" s="469"/>
      <c r="T42" s="469"/>
      <c r="U42" s="469"/>
      <c r="V42" s="469"/>
      <c r="W42" s="469"/>
      <c r="X42" s="469"/>
      <c r="Y42" s="469"/>
      <c r="Z42" s="469"/>
      <c r="AA42" s="469"/>
      <c r="AB42" s="470"/>
      <c r="AC42" s="66"/>
      <c r="AE42" s="96"/>
      <c r="AF42" s="96"/>
      <c r="AG42" s="96"/>
      <c r="AH42" s="96"/>
      <c r="AI42" s="96"/>
      <c r="AJ42" s="96"/>
      <c r="AK42" s="96"/>
      <c r="AL42" s="96"/>
      <c r="AM42" s="96"/>
      <c r="AN42" s="93"/>
    </row>
    <row r="43" spans="1:40" ht="54" customHeight="1">
      <c r="A43" s="251"/>
      <c r="B43" s="253"/>
      <c r="C43" s="71" t="s">
        <v>12</v>
      </c>
      <c r="D43" s="15">
        <v>0</v>
      </c>
      <c r="E43" s="15">
        <v>0.05</v>
      </c>
      <c r="F43" s="15">
        <v>0.1</v>
      </c>
      <c r="G43" s="15">
        <v>0.1</v>
      </c>
      <c r="H43" s="15">
        <v>0.15</v>
      </c>
      <c r="I43" s="15">
        <v>0.1</v>
      </c>
      <c r="J43" s="15"/>
      <c r="K43" s="15">
        <v>0.2</v>
      </c>
      <c r="L43" s="198">
        <v>0.09</v>
      </c>
      <c r="M43" s="198">
        <v>0.09</v>
      </c>
      <c r="N43" s="198">
        <v>0.07</v>
      </c>
      <c r="O43" s="198">
        <v>0.05</v>
      </c>
      <c r="P43" s="17">
        <f t="shared" si="0"/>
        <v>1</v>
      </c>
      <c r="Q43" s="471"/>
      <c r="R43" s="472"/>
      <c r="S43" s="472"/>
      <c r="T43" s="472"/>
      <c r="U43" s="472"/>
      <c r="V43" s="472"/>
      <c r="W43" s="472"/>
      <c r="X43" s="472"/>
      <c r="Y43" s="472"/>
      <c r="Z43" s="472"/>
      <c r="AA43" s="472"/>
      <c r="AB43" s="473"/>
      <c r="AC43" s="66"/>
      <c r="AE43" s="93"/>
      <c r="AF43" s="93"/>
      <c r="AG43" s="93"/>
      <c r="AH43" s="93"/>
      <c r="AI43" s="93"/>
      <c r="AJ43" s="93"/>
      <c r="AK43" s="93"/>
      <c r="AL43" s="93"/>
      <c r="AM43" s="93"/>
      <c r="AN43" s="93"/>
    </row>
    <row r="44" spans="1:40" ht="64.5" customHeight="1">
      <c r="A44" s="266" t="s">
        <v>188</v>
      </c>
      <c r="B44" s="267"/>
      <c r="C44" s="71"/>
      <c r="D44" s="73">
        <v>0</v>
      </c>
      <c r="E44" s="170">
        <v>11</v>
      </c>
      <c r="F44" s="73">
        <v>15</v>
      </c>
      <c r="G44" s="73">
        <v>16</v>
      </c>
      <c r="H44" s="73">
        <v>19</v>
      </c>
      <c r="I44" s="73">
        <v>20</v>
      </c>
      <c r="J44" s="73">
        <v>18</v>
      </c>
      <c r="K44" s="73">
        <v>14</v>
      </c>
      <c r="L44" s="199">
        <v>17</v>
      </c>
      <c r="M44" s="199">
        <v>14</v>
      </c>
      <c r="N44" s="199">
        <v>18</v>
      </c>
      <c r="O44" s="199">
        <v>15</v>
      </c>
      <c r="P44" s="190">
        <v>20</v>
      </c>
      <c r="Q44" s="471"/>
      <c r="R44" s="472"/>
      <c r="S44" s="472"/>
      <c r="T44" s="472"/>
      <c r="U44" s="472"/>
      <c r="V44" s="472"/>
      <c r="W44" s="472"/>
      <c r="X44" s="472"/>
      <c r="Y44" s="472"/>
      <c r="Z44" s="472"/>
      <c r="AA44" s="472"/>
      <c r="AB44" s="473"/>
      <c r="AE44" s="93"/>
      <c r="AF44" s="93"/>
      <c r="AG44" s="93"/>
      <c r="AH44" s="93"/>
      <c r="AI44" s="93"/>
      <c r="AJ44" s="93"/>
      <c r="AK44" s="93"/>
      <c r="AL44" s="93"/>
      <c r="AM44" s="93"/>
      <c r="AN44" s="93"/>
    </row>
    <row r="45" spans="1:40" ht="64.5" customHeight="1" thickBot="1">
      <c r="A45" s="543" t="s">
        <v>189</v>
      </c>
      <c r="B45" s="544"/>
      <c r="C45" s="167"/>
      <c r="D45" s="168">
        <v>0</v>
      </c>
      <c r="E45" s="169">
        <v>0</v>
      </c>
      <c r="F45" s="168">
        <v>270</v>
      </c>
      <c r="G45" s="168">
        <v>150</v>
      </c>
      <c r="H45" s="168">
        <v>35</v>
      </c>
      <c r="I45" s="168">
        <v>26</v>
      </c>
      <c r="J45" s="168">
        <v>18</v>
      </c>
      <c r="K45" s="168">
        <v>9</v>
      </c>
      <c r="L45" s="168">
        <v>24</v>
      </c>
      <c r="M45" s="168">
        <v>12</v>
      </c>
      <c r="N45" s="168">
        <v>35</v>
      </c>
      <c r="O45" s="168">
        <v>6</v>
      </c>
      <c r="P45" s="217">
        <v>450</v>
      </c>
      <c r="Q45" s="540"/>
      <c r="R45" s="541"/>
      <c r="S45" s="541"/>
      <c r="T45" s="541"/>
      <c r="U45" s="541"/>
      <c r="V45" s="541"/>
      <c r="W45" s="541"/>
      <c r="X45" s="541"/>
      <c r="Y45" s="541"/>
      <c r="Z45" s="541"/>
      <c r="AA45" s="541"/>
      <c r="AB45" s="542"/>
      <c r="AC45" s="66"/>
      <c r="AE45" s="93"/>
      <c r="AF45" s="93"/>
      <c r="AG45" s="93"/>
      <c r="AH45" s="93"/>
      <c r="AI45" s="93"/>
      <c r="AJ45" s="93"/>
      <c r="AK45" s="93"/>
      <c r="AL45" s="93"/>
      <c r="AM45" s="93"/>
      <c r="AN45" s="93"/>
    </row>
    <row r="46" spans="17:28" ht="15">
      <c r="Q46" s="205"/>
      <c r="R46" s="205"/>
      <c r="S46" s="205"/>
      <c r="T46" s="205"/>
      <c r="U46" s="205"/>
      <c r="V46" s="205"/>
      <c r="W46" s="205"/>
      <c r="X46" s="205"/>
      <c r="Y46" s="205"/>
      <c r="Z46" s="205"/>
      <c r="AA46" s="205"/>
      <c r="AB46" s="205"/>
    </row>
  </sheetData>
  <sheetProtection/>
  <mergeCells count="100">
    <mergeCell ref="A7:B9"/>
    <mergeCell ref="A1:A4"/>
    <mergeCell ref="B1:Y1"/>
    <mergeCell ref="Z1:AB1"/>
    <mergeCell ref="B2:Y2"/>
    <mergeCell ref="Z2:AB2"/>
    <mergeCell ref="B3:Y4"/>
    <mergeCell ref="Z3:AB3"/>
    <mergeCell ref="Z4:AB4"/>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M22:O22"/>
    <mergeCell ref="Q17:S17"/>
    <mergeCell ref="T17:V17"/>
    <mergeCell ref="W17:Y17"/>
    <mergeCell ref="Z17:AB17"/>
    <mergeCell ref="Q18:S18"/>
    <mergeCell ref="T18:V18"/>
    <mergeCell ref="W18:Y18"/>
    <mergeCell ref="Z18:AB18"/>
    <mergeCell ref="M23:O26"/>
    <mergeCell ref="A20:AB20"/>
    <mergeCell ref="A21:A22"/>
    <mergeCell ref="B21:C22"/>
    <mergeCell ref="D21:O21"/>
    <mergeCell ref="P21:P22"/>
    <mergeCell ref="Q21:AB22"/>
    <mergeCell ref="D22:F22"/>
    <mergeCell ref="G22:I22"/>
    <mergeCell ref="J22:L22"/>
    <mergeCell ref="C28:C29"/>
    <mergeCell ref="D28:P28"/>
    <mergeCell ref="Q28:AB28"/>
    <mergeCell ref="Q29:T29"/>
    <mergeCell ref="U29:X29"/>
    <mergeCell ref="A23:A26"/>
    <mergeCell ref="B23:C26"/>
    <mergeCell ref="D23:F26"/>
    <mergeCell ref="G23:I26"/>
    <mergeCell ref="J23:L26"/>
    <mergeCell ref="A32:A33"/>
    <mergeCell ref="B32:B33"/>
    <mergeCell ref="C32:P32"/>
    <mergeCell ref="Q32:AB32"/>
    <mergeCell ref="Q33:AB33"/>
    <mergeCell ref="P23:P26"/>
    <mergeCell ref="A27:AB27"/>
    <mergeCell ref="A28:A29"/>
    <mergeCell ref="B28:B29"/>
    <mergeCell ref="Q23:AB26"/>
    <mergeCell ref="Q38:AB41"/>
    <mergeCell ref="A41:B41"/>
    <mergeCell ref="A34:A35"/>
    <mergeCell ref="B34:B35"/>
    <mergeCell ref="Q34:AB37"/>
    <mergeCell ref="Y29:AB29"/>
    <mergeCell ref="Q30:T30"/>
    <mergeCell ref="U30:X30"/>
    <mergeCell ref="Y30:AB30"/>
    <mergeCell ref="A31:AB31"/>
    <mergeCell ref="A42:A43"/>
    <mergeCell ref="B42:B43"/>
    <mergeCell ref="Q42:AB45"/>
    <mergeCell ref="A45:B45"/>
    <mergeCell ref="A36:B36"/>
    <mergeCell ref="A40:B40"/>
    <mergeCell ref="A44:B44"/>
    <mergeCell ref="A37:B37"/>
    <mergeCell ref="A38:A39"/>
    <mergeCell ref="B38:B39"/>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Q34:AB45">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 right="0" top="0" bottom="0" header="0" footer="0"/>
  <pageSetup fitToHeight="0" fitToWidth="1" horizontalDpi="600" verticalDpi="600" orientation="landscape" scale="42"/>
  <drawing r:id="rId3"/>
  <legacyDrawing r:id="rId2"/>
</worksheet>
</file>

<file path=xl/worksheets/sheet8.xml><?xml version="1.0" encoding="utf-8"?>
<worksheet xmlns="http://schemas.openxmlformats.org/spreadsheetml/2006/main" xmlns:r="http://schemas.openxmlformats.org/officeDocument/2006/relationships">
  <sheetPr>
    <tabColor rgb="FF00B0F0"/>
    <pageSetUpPr fitToPage="1"/>
  </sheetPr>
  <dimension ref="A1:AN44"/>
  <sheetViews>
    <sheetView zoomScale="70" zoomScaleNormal="70" workbookViewId="0" topLeftCell="B30">
      <selection activeCell="Q38" sqref="Q38"/>
    </sheetView>
  </sheetViews>
  <sheetFormatPr defaultColWidth="11.421875" defaultRowHeight="15"/>
  <cols>
    <col min="1" max="1" width="38.421875" style="0" customWidth="1"/>
    <col min="2" max="2" width="18.28125" style="0" customWidth="1"/>
    <col min="3" max="3" width="17.421875" style="0" customWidth="1"/>
    <col min="4" max="6" width="7.00390625" style="0" customWidth="1"/>
    <col min="7" max="15" width="7.7109375" style="0" customWidth="1"/>
    <col min="16" max="16" width="11.140625" style="0" customWidth="1"/>
    <col min="17" max="17" width="11.421875" style="0" customWidth="1"/>
    <col min="18" max="18" width="7.421875" style="0" customWidth="1"/>
    <col min="19" max="20" width="11.421875" style="0" customWidth="1"/>
    <col min="21" max="21" width="13.00390625" style="0" customWidth="1"/>
    <col min="22" max="22" width="7.8515625" style="0" customWidth="1"/>
    <col min="23" max="23" width="9.140625" style="0" customWidth="1"/>
    <col min="24" max="24" width="11.421875" style="0" customWidth="1"/>
    <col min="25" max="25" width="9.7109375" style="0" customWidth="1"/>
    <col min="26" max="26" width="12.8515625" style="0" customWidth="1"/>
    <col min="27" max="27" width="6.28125" style="0" customWidth="1"/>
    <col min="28" max="28" width="7.7109375" style="0" customWidth="1"/>
    <col min="29" max="29" width="6.28125" style="19" bestFit="1" customWidth="1"/>
    <col min="30" max="30" width="22.8515625" style="0" customWidth="1"/>
    <col min="31" max="31" width="18.421875" style="0" bestFit="1" customWidth="1"/>
    <col min="32" max="32" width="8.421875" style="0" customWidth="1"/>
    <col min="33" max="33" width="18.421875" style="0" bestFit="1" customWidth="1"/>
    <col min="34" max="34" width="5.7109375" style="0" customWidth="1"/>
    <col min="35" max="35" width="18.421875" style="0" bestFit="1" customWidth="1"/>
    <col min="36" max="36" width="4.7109375" style="0" customWidth="1"/>
    <col min="37" max="37" width="23.00390625" style="0" bestFit="1" customWidth="1"/>
    <col min="38" max="38" width="11.421875" style="0" customWidth="1"/>
    <col min="39" max="39" width="18.421875" style="0" bestFit="1" customWidth="1"/>
    <col min="40" max="40" width="16.140625" style="0" customWidth="1"/>
  </cols>
  <sheetData>
    <row r="1" spans="1:28" ht="32.25" customHeight="1">
      <c r="A1" s="408"/>
      <c r="B1" s="411" t="s">
        <v>21</v>
      </c>
      <c r="C1" s="412"/>
      <c r="D1" s="412"/>
      <c r="E1" s="412"/>
      <c r="F1" s="412"/>
      <c r="G1" s="412"/>
      <c r="H1" s="412"/>
      <c r="I1" s="412"/>
      <c r="J1" s="412"/>
      <c r="K1" s="412"/>
      <c r="L1" s="412"/>
      <c r="M1" s="412"/>
      <c r="N1" s="412"/>
      <c r="O1" s="412"/>
      <c r="P1" s="412"/>
      <c r="Q1" s="412"/>
      <c r="R1" s="412"/>
      <c r="S1" s="412"/>
      <c r="T1" s="412"/>
      <c r="U1" s="412"/>
      <c r="V1" s="412"/>
      <c r="W1" s="412"/>
      <c r="X1" s="412"/>
      <c r="Y1" s="413"/>
      <c r="Z1" s="414" t="s">
        <v>23</v>
      </c>
      <c r="AA1" s="415"/>
      <c r="AB1" s="416"/>
    </row>
    <row r="2" spans="1:28" ht="30.75" customHeight="1">
      <c r="A2" s="409"/>
      <c r="B2" s="417" t="s">
        <v>22</v>
      </c>
      <c r="C2" s="418"/>
      <c r="D2" s="418"/>
      <c r="E2" s="418"/>
      <c r="F2" s="418"/>
      <c r="G2" s="418"/>
      <c r="H2" s="418"/>
      <c r="I2" s="418"/>
      <c r="J2" s="418"/>
      <c r="K2" s="418"/>
      <c r="L2" s="418"/>
      <c r="M2" s="418"/>
      <c r="N2" s="418"/>
      <c r="O2" s="418"/>
      <c r="P2" s="418"/>
      <c r="Q2" s="418"/>
      <c r="R2" s="418"/>
      <c r="S2" s="418"/>
      <c r="T2" s="418"/>
      <c r="U2" s="418"/>
      <c r="V2" s="418"/>
      <c r="W2" s="418"/>
      <c r="X2" s="418"/>
      <c r="Y2" s="419"/>
      <c r="Z2" s="420" t="s">
        <v>170</v>
      </c>
      <c r="AA2" s="421"/>
      <c r="AB2" s="422"/>
    </row>
    <row r="3" spans="1:28" ht="24" customHeight="1">
      <c r="A3" s="409"/>
      <c r="B3" s="423" t="s">
        <v>75</v>
      </c>
      <c r="C3" s="424"/>
      <c r="D3" s="424"/>
      <c r="E3" s="424"/>
      <c r="F3" s="424"/>
      <c r="G3" s="424"/>
      <c r="H3" s="424"/>
      <c r="I3" s="424"/>
      <c r="J3" s="424"/>
      <c r="K3" s="424"/>
      <c r="L3" s="424"/>
      <c r="M3" s="424"/>
      <c r="N3" s="424"/>
      <c r="O3" s="424"/>
      <c r="P3" s="424"/>
      <c r="Q3" s="424"/>
      <c r="R3" s="424"/>
      <c r="S3" s="424"/>
      <c r="T3" s="424"/>
      <c r="U3" s="424"/>
      <c r="V3" s="424"/>
      <c r="W3" s="424"/>
      <c r="X3" s="424"/>
      <c r="Y3" s="425"/>
      <c r="Z3" s="420" t="s">
        <v>171</v>
      </c>
      <c r="AA3" s="421"/>
      <c r="AB3" s="422"/>
    </row>
    <row r="4" spans="1:28" ht="15.75" customHeight="1" thickBot="1">
      <c r="A4" s="410"/>
      <c r="B4" s="426"/>
      <c r="C4" s="427"/>
      <c r="D4" s="427"/>
      <c r="E4" s="427"/>
      <c r="F4" s="427"/>
      <c r="G4" s="427"/>
      <c r="H4" s="427"/>
      <c r="I4" s="427"/>
      <c r="J4" s="427"/>
      <c r="K4" s="427"/>
      <c r="L4" s="427"/>
      <c r="M4" s="427"/>
      <c r="N4" s="427"/>
      <c r="O4" s="427"/>
      <c r="P4" s="427"/>
      <c r="Q4" s="427"/>
      <c r="R4" s="427"/>
      <c r="S4" s="427"/>
      <c r="T4" s="427"/>
      <c r="U4" s="427"/>
      <c r="V4" s="427"/>
      <c r="W4" s="427"/>
      <c r="X4" s="427"/>
      <c r="Y4" s="428"/>
      <c r="Z4" s="429" t="s">
        <v>172</v>
      </c>
      <c r="AA4" s="430"/>
      <c r="AB4" s="431"/>
    </row>
    <row r="5" spans="1:28" ht="9" customHeight="1" thickBot="1">
      <c r="A5" s="104"/>
      <c r="B5" s="102"/>
      <c r="C5" s="103"/>
      <c r="D5" s="8"/>
      <c r="E5" s="8"/>
      <c r="F5" s="8"/>
      <c r="G5" s="8"/>
      <c r="H5" s="8"/>
      <c r="I5" s="8"/>
      <c r="J5" s="8"/>
      <c r="K5" s="8"/>
      <c r="L5" s="8"/>
      <c r="M5" s="8"/>
      <c r="N5" s="8"/>
      <c r="O5" s="8"/>
      <c r="P5" s="8"/>
      <c r="Q5" s="8"/>
      <c r="R5" s="8"/>
      <c r="S5" s="8"/>
      <c r="T5" s="8"/>
      <c r="U5" s="8"/>
      <c r="V5" s="8"/>
      <c r="W5" s="8"/>
      <c r="X5" s="9"/>
      <c r="Y5" s="8"/>
      <c r="Z5" s="10"/>
      <c r="AA5" s="2"/>
      <c r="AB5" s="105"/>
    </row>
    <row r="6" spans="1:28"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106"/>
    </row>
    <row r="7" spans="1:28" ht="15" customHeight="1">
      <c r="A7" s="355" t="s">
        <v>0</v>
      </c>
      <c r="B7" s="356"/>
      <c r="C7" s="432" t="s">
        <v>125</v>
      </c>
      <c r="D7" s="230"/>
      <c r="E7" s="230"/>
      <c r="F7" s="230"/>
      <c r="G7" s="230"/>
      <c r="H7" s="230"/>
      <c r="I7" s="230"/>
      <c r="J7" s="230"/>
      <c r="K7" s="433"/>
      <c r="L7" s="110"/>
      <c r="M7" s="97"/>
      <c r="N7" s="97"/>
      <c r="O7" s="97"/>
      <c r="P7" s="97"/>
      <c r="Q7" s="98"/>
      <c r="R7" s="377" t="s">
        <v>86</v>
      </c>
      <c r="S7" s="378"/>
      <c r="T7" s="379"/>
      <c r="U7" s="386">
        <v>44564</v>
      </c>
      <c r="V7" s="387"/>
      <c r="W7" s="377" t="s">
        <v>82</v>
      </c>
      <c r="X7" s="379"/>
      <c r="Y7" s="392" t="s">
        <v>85</v>
      </c>
      <c r="Z7" s="393"/>
      <c r="AA7" s="394"/>
      <c r="AB7" s="395"/>
    </row>
    <row r="8" spans="1:28" ht="15" customHeight="1">
      <c r="A8" s="404"/>
      <c r="B8" s="405"/>
      <c r="C8" s="434"/>
      <c r="D8" s="232"/>
      <c r="E8" s="232"/>
      <c r="F8" s="232"/>
      <c r="G8" s="232"/>
      <c r="H8" s="232"/>
      <c r="I8" s="232"/>
      <c r="J8" s="232"/>
      <c r="K8" s="435"/>
      <c r="L8" s="110"/>
      <c r="M8" s="97"/>
      <c r="N8" s="97"/>
      <c r="O8" s="97"/>
      <c r="P8" s="97"/>
      <c r="Q8" s="98"/>
      <c r="R8" s="380"/>
      <c r="S8" s="381"/>
      <c r="T8" s="382"/>
      <c r="U8" s="388"/>
      <c r="V8" s="389"/>
      <c r="W8" s="380"/>
      <c r="X8" s="382"/>
      <c r="Y8" s="396" t="s">
        <v>83</v>
      </c>
      <c r="Z8" s="397"/>
      <c r="AA8" s="398"/>
      <c r="AB8" s="399"/>
    </row>
    <row r="9" spans="1:28" ht="15" customHeight="1" thickBot="1">
      <c r="A9" s="406"/>
      <c r="B9" s="407"/>
      <c r="C9" s="436"/>
      <c r="D9" s="234"/>
      <c r="E9" s="234"/>
      <c r="F9" s="234"/>
      <c r="G9" s="234"/>
      <c r="H9" s="234"/>
      <c r="I9" s="234"/>
      <c r="J9" s="234"/>
      <c r="K9" s="437"/>
      <c r="L9" s="110"/>
      <c r="M9" s="97"/>
      <c r="N9" s="97"/>
      <c r="O9" s="97"/>
      <c r="P9" s="97"/>
      <c r="Q9" s="98"/>
      <c r="R9" s="383"/>
      <c r="S9" s="384"/>
      <c r="T9" s="385"/>
      <c r="U9" s="390"/>
      <c r="V9" s="391"/>
      <c r="W9" s="383"/>
      <c r="X9" s="385"/>
      <c r="Y9" s="400" t="s">
        <v>84</v>
      </c>
      <c r="Z9" s="401"/>
      <c r="AA9" s="558" t="s">
        <v>103</v>
      </c>
      <c r="AB9" s="559"/>
    </row>
    <row r="10" spans="1:28" ht="9" customHeight="1" thickBot="1">
      <c r="A10" s="99"/>
      <c r="B10" s="111"/>
      <c r="C10" s="14"/>
      <c r="D10" s="14"/>
      <c r="E10" s="14"/>
      <c r="F10" s="14"/>
      <c r="G10" s="14"/>
      <c r="H10" s="14"/>
      <c r="I10" s="14"/>
      <c r="J10" s="14"/>
      <c r="K10" s="14"/>
      <c r="L10" s="14"/>
      <c r="M10" s="135"/>
      <c r="N10" s="135"/>
      <c r="O10" s="135"/>
      <c r="P10" s="135"/>
      <c r="Q10" s="135"/>
      <c r="R10" s="123"/>
      <c r="S10" s="123"/>
      <c r="T10" s="123"/>
      <c r="U10" s="123"/>
      <c r="V10" s="123"/>
      <c r="W10" s="120"/>
      <c r="X10" s="120"/>
      <c r="Y10" s="120"/>
      <c r="Z10" s="120"/>
      <c r="AA10" s="120"/>
      <c r="AB10" s="121"/>
    </row>
    <row r="11" spans="1:28" ht="39" customHeight="1" thickBot="1">
      <c r="A11" s="364" t="s">
        <v>94</v>
      </c>
      <c r="B11" s="365"/>
      <c r="C11" s="366" t="s">
        <v>126</v>
      </c>
      <c r="D11" s="367"/>
      <c r="E11" s="367"/>
      <c r="F11" s="367"/>
      <c r="G11" s="367"/>
      <c r="H11" s="367"/>
      <c r="I11" s="367"/>
      <c r="J11" s="367"/>
      <c r="K11" s="368"/>
      <c r="L11" s="68"/>
      <c r="M11" s="369" t="s">
        <v>88</v>
      </c>
      <c r="N11" s="370"/>
      <c r="O11" s="370"/>
      <c r="P11" s="370"/>
      <c r="Q11" s="371"/>
      <c r="R11" s="372" t="s">
        <v>127</v>
      </c>
      <c r="S11" s="373"/>
      <c r="T11" s="373"/>
      <c r="U11" s="373"/>
      <c r="V11" s="374"/>
      <c r="W11" s="369" t="s">
        <v>87</v>
      </c>
      <c r="X11" s="371"/>
      <c r="Y11" s="366" t="s">
        <v>136</v>
      </c>
      <c r="Z11" s="375"/>
      <c r="AA11" s="375"/>
      <c r="AB11" s="376"/>
    </row>
    <row r="12" spans="1:28" ht="9" customHeight="1" thickBot="1">
      <c r="A12" s="75"/>
      <c r="B12" s="122"/>
      <c r="C12" s="353"/>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6"/>
      <c r="AB12" s="107"/>
    </row>
    <row r="13" spans="1:28" s="1" customFormat="1" ht="37.5" customHeight="1" thickBot="1">
      <c r="A13" s="355" t="s">
        <v>96</v>
      </c>
      <c r="B13" s="356"/>
      <c r="C13" s="357" t="s">
        <v>138</v>
      </c>
      <c r="D13" s="358"/>
      <c r="E13" s="358"/>
      <c r="F13" s="358"/>
      <c r="G13" s="358"/>
      <c r="H13" s="358"/>
      <c r="I13" s="358"/>
      <c r="J13" s="358"/>
      <c r="K13" s="358"/>
      <c r="L13" s="358"/>
      <c r="M13" s="358"/>
      <c r="N13" s="358"/>
      <c r="O13" s="358"/>
      <c r="P13" s="358"/>
      <c r="Q13" s="359"/>
      <c r="R13" s="8"/>
      <c r="S13" s="360" t="s">
        <v>19</v>
      </c>
      <c r="T13" s="360"/>
      <c r="U13" s="136">
        <v>1</v>
      </c>
      <c r="V13" s="361" t="s">
        <v>20</v>
      </c>
      <c r="W13" s="360"/>
      <c r="X13" s="360"/>
      <c r="Y13" s="360"/>
      <c r="Z13" s="8"/>
      <c r="AA13" s="362">
        <v>0.1</v>
      </c>
      <c r="AB13" s="363"/>
    </row>
    <row r="14" spans="1:28"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8"/>
    </row>
    <row r="15" spans="1:28" ht="24" customHeight="1" thickBot="1">
      <c r="A15" s="323" t="s">
        <v>1</v>
      </c>
      <c r="B15" s="324"/>
      <c r="C15" s="134" t="s">
        <v>69</v>
      </c>
      <c r="D15" s="327" t="s">
        <v>24</v>
      </c>
      <c r="E15" s="328"/>
      <c r="F15" s="327" t="s">
        <v>25</v>
      </c>
      <c r="G15" s="328"/>
      <c r="H15" s="327" t="s">
        <v>26</v>
      </c>
      <c r="I15" s="329"/>
      <c r="J15" s="133"/>
      <c r="K15" s="67"/>
      <c r="L15" s="133"/>
      <c r="M15" s="4"/>
      <c r="N15" s="4"/>
      <c r="O15" s="4"/>
      <c r="P15" s="4"/>
      <c r="Q15" s="330" t="s">
        <v>2</v>
      </c>
      <c r="R15" s="331"/>
      <c r="S15" s="331"/>
      <c r="T15" s="331"/>
      <c r="U15" s="331"/>
      <c r="V15" s="331"/>
      <c r="W15" s="331"/>
      <c r="X15" s="331"/>
      <c r="Y15" s="331"/>
      <c r="Z15" s="331"/>
      <c r="AA15" s="331"/>
      <c r="AB15" s="332"/>
    </row>
    <row r="16" spans="1:28" ht="35.25" customHeight="1" thickBot="1">
      <c r="A16" s="325"/>
      <c r="B16" s="326"/>
      <c r="C16" s="116"/>
      <c r="D16" s="347"/>
      <c r="E16" s="348"/>
      <c r="F16" s="347"/>
      <c r="G16" s="348"/>
      <c r="H16" s="347" t="s">
        <v>103</v>
      </c>
      <c r="I16" s="349"/>
      <c r="J16" s="133"/>
      <c r="K16" s="133"/>
      <c r="L16" s="133"/>
      <c r="M16" s="4"/>
      <c r="N16" s="4"/>
      <c r="O16" s="4"/>
      <c r="P16" s="4"/>
      <c r="Q16" s="501" t="s">
        <v>3</v>
      </c>
      <c r="R16" s="502"/>
      <c r="S16" s="502"/>
      <c r="T16" s="502"/>
      <c r="U16" s="502"/>
      <c r="V16" s="503"/>
      <c r="W16" s="504" t="s">
        <v>4</v>
      </c>
      <c r="X16" s="502"/>
      <c r="Y16" s="502"/>
      <c r="Z16" s="502"/>
      <c r="AA16" s="502"/>
      <c r="AB16" s="505"/>
    </row>
    <row r="17" spans="1:30" ht="27" customHeight="1">
      <c r="A17" s="3"/>
      <c r="B17" s="4"/>
      <c r="C17" s="4"/>
      <c r="D17" s="13"/>
      <c r="E17" s="13"/>
      <c r="F17" s="13"/>
      <c r="G17" s="13"/>
      <c r="H17" s="13"/>
      <c r="I17" s="13"/>
      <c r="J17" s="13"/>
      <c r="K17" s="13"/>
      <c r="L17" s="13"/>
      <c r="M17" s="4"/>
      <c r="N17" s="4"/>
      <c r="O17" s="4"/>
      <c r="P17" s="4"/>
      <c r="Q17" s="342" t="s">
        <v>5</v>
      </c>
      <c r="R17" s="343"/>
      <c r="S17" s="344"/>
      <c r="T17" s="345" t="s">
        <v>6</v>
      </c>
      <c r="U17" s="343"/>
      <c r="V17" s="344"/>
      <c r="W17" s="345" t="s">
        <v>5</v>
      </c>
      <c r="X17" s="343"/>
      <c r="Y17" s="344"/>
      <c r="Z17" s="345" t="s">
        <v>6</v>
      </c>
      <c r="AA17" s="343"/>
      <c r="AB17" s="346"/>
      <c r="AC17" s="18"/>
      <c r="AD17" s="18"/>
    </row>
    <row r="18" spans="1:30" ht="18" customHeight="1" thickBot="1">
      <c r="A18" s="7"/>
      <c r="B18" s="8"/>
      <c r="C18" s="13"/>
      <c r="D18" s="13"/>
      <c r="E18" s="13"/>
      <c r="F18" s="13"/>
      <c r="G18" s="74"/>
      <c r="H18" s="74"/>
      <c r="I18" s="74"/>
      <c r="J18" s="74"/>
      <c r="K18" s="74"/>
      <c r="L18" s="74"/>
      <c r="M18" s="13"/>
      <c r="N18" s="13"/>
      <c r="O18" s="13"/>
      <c r="P18" s="13"/>
      <c r="Q18" s="341" t="s">
        <v>167</v>
      </c>
      <c r="R18" s="338"/>
      <c r="S18" s="339"/>
      <c r="T18" s="337" t="s">
        <v>167</v>
      </c>
      <c r="U18" s="338"/>
      <c r="V18" s="339"/>
      <c r="W18" s="337">
        <v>150000000</v>
      </c>
      <c r="X18" s="338"/>
      <c r="Y18" s="339"/>
      <c r="Z18" s="337">
        <v>150000000</v>
      </c>
      <c r="AA18" s="338"/>
      <c r="AB18" s="339"/>
      <c r="AC18" s="20"/>
      <c r="AD18" s="20"/>
    </row>
    <row r="19" spans="1:28"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106"/>
    </row>
    <row r="20" spans="1:28" ht="17.25" customHeight="1">
      <c r="A20" s="333" t="s">
        <v>93</v>
      </c>
      <c r="B20" s="334"/>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6"/>
    </row>
    <row r="21" spans="1:28" ht="15" customHeight="1">
      <c r="A21" s="298" t="s">
        <v>7</v>
      </c>
      <c r="B21" s="497" t="s">
        <v>8</v>
      </c>
      <c r="C21" s="498"/>
      <c r="D21" s="263" t="s">
        <v>9</v>
      </c>
      <c r="E21" s="264"/>
      <c r="F21" s="264"/>
      <c r="G21" s="264"/>
      <c r="H21" s="264"/>
      <c r="I21" s="264"/>
      <c r="J21" s="264"/>
      <c r="K21" s="264"/>
      <c r="L21" s="264"/>
      <c r="M21" s="264"/>
      <c r="N21" s="264"/>
      <c r="O21" s="499"/>
      <c r="P21" s="262" t="s">
        <v>10</v>
      </c>
      <c r="Q21" s="262" t="s">
        <v>101</v>
      </c>
      <c r="R21" s="262"/>
      <c r="S21" s="262"/>
      <c r="T21" s="262"/>
      <c r="U21" s="262"/>
      <c r="V21" s="262"/>
      <c r="W21" s="262"/>
      <c r="X21" s="262"/>
      <c r="Y21" s="262"/>
      <c r="Z21" s="262"/>
      <c r="AA21" s="262"/>
      <c r="AB21" s="500"/>
    </row>
    <row r="22" spans="1:28" ht="27" customHeight="1">
      <c r="A22" s="496"/>
      <c r="B22" s="283"/>
      <c r="C22" s="296"/>
      <c r="D22" s="263" t="s">
        <v>69</v>
      </c>
      <c r="E22" s="264"/>
      <c r="F22" s="499"/>
      <c r="G22" s="263" t="s">
        <v>24</v>
      </c>
      <c r="H22" s="264"/>
      <c r="I22" s="499"/>
      <c r="J22" s="263" t="s">
        <v>25</v>
      </c>
      <c r="K22" s="264"/>
      <c r="L22" s="499"/>
      <c r="M22" s="263" t="s">
        <v>26</v>
      </c>
      <c r="N22" s="264"/>
      <c r="O22" s="499"/>
      <c r="P22" s="499"/>
      <c r="Q22" s="262"/>
      <c r="R22" s="262"/>
      <c r="S22" s="262"/>
      <c r="T22" s="262"/>
      <c r="U22" s="262"/>
      <c r="V22" s="262"/>
      <c r="W22" s="262"/>
      <c r="X22" s="262"/>
      <c r="Y22" s="262"/>
      <c r="Z22" s="262"/>
      <c r="AA22" s="262"/>
      <c r="AB22" s="500"/>
    </row>
    <row r="23" spans="1:28" ht="15">
      <c r="A23" s="490" t="str">
        <f>C13</f>
        <v>Promover 1 Veeduría Ciudadana de mujeres para el seguimiento a la garantía de sus derechos</v>
      </c>
      <c r="B23" s="492" t="s">
        <v>105</v>
      </c>
      <c r="C23" s="493"/>
      <c r="D23" s="306"/>
      <c r="E23" s="307"/>
      <c r="F23" s="308"/>
      <c r="G23" s="306"/>
      <c r="H23" s="307"/>
      <c r="I23" s="308"/>
      <c r="J23" s="306"/>
      <c r="K23" s="307"/>
      <c r="L23" s="308"/>
      <c r="M23" s="306"/>
      <c r="N23" s="307"/>
      <c r="O23" s="308"/>
      <c r="P23" s="483"/>
      <c r="Q23" s="486"/>
      <c r="R23" s="486"/>
      <c r="S23" s="486"/>
      <c r="T23" s="486"/>
      <c r="U23" s="486"/>
      <c r="V23" s="486"/>
      <c r="W23" s="486"/>
      <c r="X23" s="486"/>
      <c r="Y23" s="486"/>
      <c r="Z23" s="486"/>
      <c r="AA23" s="486"/>
      <c r="AB23" s="487"/>
    </row>
    <row r="24" spans="1:28" ht="15">
      <c r="A24" s="490"/>
      <c r="B24" s="494"/>
      <c r="C24" s="495"/>
      <c r="D24" s="309"/>
      <c r="E24" s="310"/>
      <c r="F24" s="311"/>
      <c r="G24" s="309"/>
      <c r="H24" s="310"/>
      <c r="I24" s="311"/>
      <c r="J24" s="309"/>
      <c r="K24" s="310"/>
      <c r="L24" s="311"/>
      <c r="M24" s="309"/>
      <c r="N24" s="310"/>
      <c r="O24" s="311"/>
      <c r="P24" s="484"/>
      <c r="Q24" s="486"/>
      <c r="R24" s="486"/>
      <c r="S24" s="486"/>
      <c r="T24" s="486"/>
      <c r="U24" s="486"/>
      <c r="V24" s="486"/>
      <c r="W24" s="486"/>
      <c r="X24" s="486"/>
      <c r="Y24" s="486"/>
      <c r="Z24" s="486"/>
      <c r="AA24" s="486"/>
      <c r="AB24" s="487"/>
    </row>
    <row r="25" spans="1:28" ht="15">
      <c r="A25" s="490"/>
      <c r="B25" s="494"/>
      <c r="C25" s="495"/>
      <c r="D25" s="309"/>
      <c r="E25" s="310"/>
      <c r="F25" s="311"/>
      <c r="G25" s="309"/>
      <c r="H25" s="310"/>
      <c r="I25" s="311"/>
      <c r="J25" s="309"/>
      <c r="K25" s="310"/>
      <c r="L25" s="311"/>
      <c r="M25" s="309"/>
      <c r="N25" s="310"/>
      <c r="O25" s="311"/>
      <c r="P25" s="484"/>
      <c r="Q25" s="486"/>
      <c r="R25" s="486"/>
      <c r="S25" s="486"/>
      <c r="T25" s="486"/>
      <c r="U25" s="486"/>
      <c r="V25" s="486"/>
      <c r="W25" s="486"/>
      <c r="X25" s="486"/>
      <c r="Y25" s="486"/>
      <c r="Z25" s="486"/>
      <c r="AA25" s="486"/>
      <c r="AB25" s="487"/>
    </row>
    <row r="26" spans="1:28" ht="30.75" customHeight="1" thickBot="1">
      <c r="A26" s="491"/>
      <c r="B26" s="494"/>
      <c r="C26" s="495"/>
      <c r="D26" s="309"/>
      <c r="E26" s="310"/>
      <c r="F26" s="311"/>
      <c r="G26" s="309"/>
      <c r="H26" s="310"/>
      <c r="I26" s="311"/>
      <c r="J26" s="309"/>
      <c r="K26" s="310"/>
      <c r="L26" s="311"/>
      <c r="M26" s="309"/>
      <c r="N26" s="310"/>
      <c r="O26" s="311"/>
      <c r="P26" s="484"/>
      <c r="Q26" s="488"/>
      <c r="R26" s="488"/>
      <c r="S26" s="488"/>
      <c r="T26" s="488"/>
      <c r="U26" s="488"/>
      <c r="V26" s="488"/>
      <c r="W26" s="488"/>
      <c r="X26" s="488"/>
      <c r="Y26" s="488"/>
      <c r="Z26" s="488"/>
      <c r="AA26" s="488"/>
      <c r="AB26" s="489"/>
    </row>
    <row r="27" spans="1:28" ht="51.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40" ht="36.75" customHeight="1">
      <c r="A28" s="298" t="s">
        <v>7</v>
      </c>
      <c r="B28" s="262" t="s">
        <v>71</v>
      </c>
      <c r="C28" s="262" t="s">
        <v>8</v>
      </c>
      <c r="D28" s="262" t="s">
        <v>68</v>
      </c>
      <c r="E28" s="262"/>
      <c r="F28" s="262"/>
      <c r="G28" s="262"/>
      <c r="H28" s="262"/>
      <c r="I28" s="262"/>
      <c r="J28" s="262"/>
      <c r="K28" s="262"/>
      <c r="L28" s="262"/>
      <c r="M28" s="262"/>
      <c r="N28" s="262"/>
      <c r="O28" s="262"/>
      <c r="P28" s="262"/>
      <c r="Q28" s="262" t="s">
        <v>102</v>
      </c>
      <c r="R28" s="262"/>
      <c r="S28" s="262"/>
      <c r="T28" s="262"/>
      <c r="U28" s="262"/>
      <c r="V28" s="262"/>
      <c r="W28" s="262"/>
      <c r="X28" s="262"/>
      <c r="Y28" s="262"/>
      <c r="Z28" s="262"/>
      <c r="AA28" s="262"/>
      <c r="AB28" s="262"/>
      <c r="AE28" s="94"/>
      <c r="AF28" s="94"/>
      <c r="AG28" s="94"/>
      <c r="AH28" s="94"/>
      <c r="AI28" s="94"/>
      <c r="AJ28" s="94"/>
      <c r="AK28" s="94"/>
      <c r="AL28" s="94"/>
      <c r="AM28" s="94"/>
      <c r="AN28" s="93"/>
    </row>
    <row r="29" spans="1:40" ht="25.5" customHeight="1">
      <c r="A29" s="298"/>
      <c r="B29" s="262"/>
      <c r="C29" s="299"/>
      <c r="D29" s="132" t="s">
        <v>47</v>
      </c>
      <c r="E29" s="132" t="s">
        <v>48</v>
      </c>
      <c r="F29" s="132" t="s">
        <v>49</v>
      </c>
      <c r="G29" s="132" t="s">
        <v>50</v>
      </c>
      <c r="H29" s="132" t="s">
        <v>51</v>
      </c>
      <c r="I29" s="132" t="s">
        <v>52</v>
      </c>
      <c r="J29" s="132" t="s">
        <v>53</v>
      </c>
      <c r="K29" s="132" t="s">
        <v>54</v>
      </c>
      <c r="L29" s="132" t="s">
        <v>55</v>
      </c>
      <c r="M29" s="132" t="s">
        <v>56</v>
      </c>
      <c r="N29" s="132" t="s">
        <v>57</v>
      </c>
      <c r="O29" s="132" t="s">
        <v>58</v>
      </c>
      <c r="P29" s="132" t="s">
        <v>10</v>
      </c>
      <c r="Q29" s="283" t="s">
        <v>97</v>
      </c>
      <c r="R29" s="284"/>
      <c r="S29" s="284"/>
      <c r="T29" s="296"/>
      <c r="U29" s="283" t="s">
        <v>98</v>
      </c>
      <c r="V29" s="284"/>
      <c r="W29" s="284"/>
      <c r="X29" s="296"/>
      <c r="Y29" s="283" t="s">
        <v>99</v>
      </c>
      <c r="Z29" s="284"/>
      <c r="AA29" s="284"/>
      <c r="AB29" s="285"/>
      <c r="AE29" s="94"/>
      <c r="AF29" s="94"/>
      <c r="AG29" s="94"/>
      <c r="AH29" s="94"/>
      <c r="AI29" s="94"/>
      <c r="AJ29" s="94"/>
      <c r="AK29" s="94"/>
      <c r="AL29" s="94"/>
      <c r="AM29" s="94"/>
      <c r="AN29" s="93"/>
    </row>
    <row r="30" spans="1:40" ht="372" customHeight="1" thickBot="1">
      <c r="A30" s="88" t="str">
        <f>C13</f>
        <v>Promover 1 Veeduría Ciudadana de mujeres para el seguimiento a la garantía de sus derechos</v>
      </c>
      <c r="B30" s="89">
        <f>AA13</f>
        <v>0.1</v>
      </c>
      <c r="C30" s="127">
        <v>1</v>
      </c>
      <c r="D30" s="162">
        <v>0</v>
      </c>
      <c r="E30" s="162">
        <v>0</v>
      </c>
      <c r="F30" s="162">
        <v>0</v>
      </c>
      <c r="G30" s="162">
        <v>0</v>
      </c>
      <c r="H30" s="162">
        <v>0</v>
      </c>
      <c r="I30" s="162">
        <v>0</v>
      </c>
      <c r="J30" s="162">
        <v>0</v>
      </c>
      <c r="K30" s="162">
        <v>0</v>
      </c>
      <c r="L30" s="162">
        <v>0</v>
      </c>
      <c r="M30" s="162">
        <v>0</v>
      </c>
      <c r="N30" s="162">
        <v>0</v>
      </c>
      <c r="O30" s="162" t="s">
        <v>218</v>
      </c>
      <c r="P30" s="162" t="s">
        <v>218</v>
      </c>
      <c r="Q30" s="289" t="s">
        <v>213</v>
      </c>
      <c r="R30" s="290"/>
      <c r="S30" s="290"/>
      <c r="T30" s="291"/>
      <c r="U30" s="551" t="s">
        <v>232</v>
      </c>
      <c r="V30" s="552"/>
      <c r="W30" s="552"/>
      <c r="X30" s="553"/>
      <c r="Y30" s="289" t="s">
        <v>233</v>
      </c>
      <c r="Z30" s="290"/>
      <c r="AA30" s="290"/>
      <c r="AB30" s="548"/>
      <c r="AC30" s="87"/>
      <c r="AE30" s="94"/>
      <c r="AF30" s="94"/>
      <c r="AG30" s="94"/>
      <c r="AH30" s="94"/>
      <c r="AI30" s="94"/>
      <c r="AJ30" s="94"/>
      <c r="AK30" s="94"/>
      <c r="AL30" s="94"/>
      <c r="AM30" s="94"/>
      <c r="AN30" s="93"/>
    </row>
    <row r="31" spans="1:40" ht="18.75">
      <c r="A31" s="554"/>
      <c r="B31" s="555"/>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7"/>
      <c r="AD31" s="16"/>
      <c r="AE31" s="94"/>
      <c r="AF31" s="94"/>
      <c r="AG31" s="94"/>
      <c r="AH31" s="94"/>
      <c r="AI31" s="94"/>
      <c r="AJ31" s="94"/>
      <c r="AK31" s="94"/>
      <c r="AL31" s="94"/>
      <c r="AM31" s="94"/>
      <c r="AN31" s="93"/>
    </row>
    <row r="32" spans="1:40" ht="15" customHeight="1">
      <c r="A32" s="298" t="s">
        <v>13</v>
      </c>
      <c r="B32" s="260" t="s">
        <v>70</v>
      </c>
      <c r="C32" s="262" t="s">
        <v>14</v>
      </c>
      <c r="D32" s="262"/>
      <c r="E32" s="262"/>
      <c r="F32" s="262"/>
      <c r="G32" s="262"/>
      <c r="H32" s="262"/>
      <c r="I32" s="262"/>
      <c r="J32" s="262"/>
      <c r="K32" s="262"/>
      <c r="L32" s="262"/>
      <c r="M32" s="262"/>
      <c r="N32" s="262"/>
      <c r="O32" s="262"/>
      <c r="P32" s="262"/>
      <c r="Q32" s="263" t="s">
        <v>95</v>
      </c>
      <c r="R32" s="264"/>
      <c r="S32" s="264"/>
      <c r="T32" s="264"/>
      <c r="U32" s="264"/>
      <c r="V32" s="264"/>
      <c r="W32" s="264"/>
      <c r="X32" s="264"/>
      <c r="Y32" s="264"/>
      <c r="Z32" s="264"/>
      <c r="AA32" s="264"/>
      <c r="AB32" s="265"/>
      <c r="AE32" s="94"/>
      <c r="AF32" s="94"/>
      <c r="AG32" s="94"/>
      <c r="AH32" s="94"/>
      <c r="AI32" s="94"/>
      <c r="AJ32" s="94"/>
      <c r="AK32" s="94"/>
      <c r="AL32" s="94"/>
      <c r="AM32" s="94"/>
      <c r="AN32" s="93"/>
    </row>
    <row r="33" spans="1:40" ht="25.5" customHeight="1">
      <c r="A33" s="298"/>
      <c r="B33" s="261"/>
      <c r="C33" s="163" t="s">
        <v>15</v>
      </c>
      <c r="D33" s="163" t="s">
        <v>44</v>
      </c>
      <c r="E33" s="163" t="s">
        <v>45</v>
      </c>
      <c r="F33" s="163" t="s">
        <v>46</v>
      </c>
      <c r="G33" s="163" t="s">
        <v>59</v>
      </c>
      <c r="H33" s="163" t="s">
        <v>60</v>
      </c>
      <c r="I33" s="163" t="s">
        <v>61</v>
      </c>
      <c r="J33" s="163" t="s">
        <v>62</v>
      </c>
      <c r="K33" s="163" t="s">
        <v>63</v>
      </c>
      <c r="L33" s="163" t="s">
        <v>64</v>
      </c>
      <c r="M33" s="163" t="s">
        <v>65</v>
      </c>
      <c r="N33" s="163" t="s">
        <v>66</v>
      </c>
      <c r="O33" s="163" t="s">
        <v>67</v>
      </c>
      <c r="P33" s="163" t="s">
        <v>74</v>
      </c>
      <c r="Q33" s="263" t="s">
        <v>100</v>
      </c>
      <c r="R33" s="264"/>
      <c r="S33" s="264"/>
      <c r="T33" s="264"/>
      <c r="U33" s="264"/>
      <c r="V33" s="264"/>
      <c r="W33" s="264"/>
      <c r="X33" s="264"/>
      <c r="Y33" s="264"/>
      <c r="Z33" s="264"/>
      <c r="AA33" s="264"/>
      <c r="AB33" s="265"/>
      <c r="AE33" s="95"/>
      <c r="AF33" s="95"/>
      <c r="AG33" s="95"/>
      <c r="AH33" s="95"/>
      <c r="AI33" s="95"/>
      <c r="AJ33" s="95"/>
      <c r="AK33" s="95"/>
      <c r="AL33" s="95"/>
      <c r="AM33" s="95"/>
      <c r="AN33" s="93"/>
    </row>
    <row r="34" spans="1:40" ht="28.5" customHeight="1">
      <c r="A34" s="250" t="s">
        <v>138</v>
      </c>
      <c r="B34" s="252">
        <v>10</v>
      </c>
      <c r="C34" s="76" t="s">
        <v>11</v>
      </c>
      <c r="D34" s="77">
        <v>0</v>
      </c>
      <c r="E34" s="77">
        <v>0</v>
      </c>
      <c r="F34" s="77">
        <v>0.05</v>
      </c>
      <c r="G34" s="77">
        <v>0.05</v>
      </c>
      <c r="H34" s="77">
        <v>0.05</v>
      </c>
      <c r="I34" s="77">
        <v>0.05</v>
      </c>
      <c r="J34" s="77">
        <v>0.15</v>
      </c>
      <c r="K34" s="77">
        <v>0.15</v>
      </c>
      <c r="L34" s="77">
        <v>0.15</v>
      </c>
      <c r="M34" s="77">
        <v>0.15</v>
      </c>
      <c r="N34" s="77">
        <v>0.15</v>
      </c>
      <c r="O34" s="77">
        <v>0.05</v>
      </c>
      <c r="P34" s="78">
        <f>SUM(D34:O34)</f>
        <v>1</v>
      </c>
      <c r="Q34" s="468" t="s">
        <v>210</v>
      </c>
      <c r="R34" s="469"/>
      <c r="S34" s="469"/>
      <c r="T34" s="469"/>
      <c r="U34" s="469"/>
      <c r="V34" s="469"/>
      <c r="W34" s="469"/>
      <c r="X34" s="469"/>
      <c r="Y34" s="469"/>
      <c r="Z34" s="469"/>
      <c r="AA34" s="469"/>
      <c r="AB34" s="470"/>
      <c r="AC34" s="66"/>
      <c r="AE34" s="96"/>
      <c r="AF34" s="96"/>
      <c r="AG34" s="96"/>
      <c r="AH34" s="96"/>
      <c r="AI34" s="96"/>
      <c r="AJ34" s="96"/>
      <c r="AK34" s="96"/>
      <c r="AL34" s="96"/>
      <c r="AM34" s="96"/>
      <c r="AN34" s="93"/>
    </row>
    <row r="35" spans="1:40" ht="28.5" customHeight="1">
      <c r="A35" s="251"/>
      <c r="B35" s="253"/>
      <c r="C35" s="71" t="s">
        <v>12</v>
      </c>
      <c r="D35" s="15">
        <v>0</v>
      </c>
      <c r="E35" s="15">
        <v>0</v>
      </c>
      <c r="F35" s="15">
        <v>0</v>
      </c>
      <c r="G35" s="15">
        <v>0</v>
      </c>
      <c r="H35" s="15">
        <v>0.05</v>
      </c>
      <c r="I35" s="15">
        <v>0.05</v>
      </c>
      <c r="J35" s="15">
        <v>0.05</v>
      </c>
      <c r="K35" s="198">
        <v>0</v>
      </c>
      <c r="L35" s="198">
        <v>0.1</v>
      </c>
      <c r="M35" s="15">
        <v>0.12</v>
      </c>
      <c r="N35" s="15">
        <v>0.3</v>
      </c>
      <c r="O35" s="198">
        <v>0.33</v>
      </c>
      <c r="P35" s="17">
        <f>SUM(D35:O35)</f>
        <v>1</v>
      </c>
      <c r="Q35" s="471"/>
      <c r="R35" s="472"/>
      <c r="S35" s="472"/>
      <c r="T35" s="472"/>
      <c r="U35" s="472"/>
      <c r="V35" s="472"/>
      <c r="W35" s="472"/>
      <c r="X35" s="472"/>
      <c r="Y35" s="472"/>
      <c r="Z35" s="472"/>
      <c r="AA35" s="472"/>
      <c r="AB35" s="473"/>
      <c r="AC35" s="66"/>
      <c r="AE35" s="93"/>
      <c r="AF35" s="93"/>
      <c r="AG35" s="93"/>
      <c r="AH35" s="93"/>
      <c r="AI35" s="93"/>
      <c r="AJ35" s="93"/>
      <c r="AK35" s="93"/>
      <c r="AL35" s="93"/>
      <c r="AM35" s="93"/>
      <c r="AN35" s="93"/>
    </row>
    <row r="36" spans="1:40" ht="57" customHeight="1">
      <c r="A36" s="266" t="s">
        <v>191</v>
      </c>
      <c r="B36" s="267"/>
      <c r="C36" s="71"/>
      <c r="D36" s="73">
        <v>0</v>
      </c>
      <c r="E36" s="83">
        <v>0</v>
      </c>
      <c r="F36" s="83">
        <v>0</v>
      </c>
      <c r="G36" s="83">
        <v>0</v>
      </c>
      <c r="H36" s="83">
        <v>0</v>
      </c>
      <c r="I36" s="199">
        <v>0</v>
      </c>
      <c r="J36" s="200">
        <v>0</v>
      </c>
      <c r="K36" s="200">
        <v>0</v>
      </c>
      <c r="L36" s="200">
        <v>0</v>
      </c>
      <c r="M36" s="200">
        <v>0</v>
      </c>
      <c r="N36" s="199" t="s">
        <v>207</v>
      </c>
      <c r="O36" s="190" t="s">
        <v>218</v>
      </c>
      <c r="P36" s="190" t="s">
        <v>218</v>
      </c>
      <c r="Q36" s="471"/>
      <c r="R36" s="472"/>
      <c r="S36" s="472"/>
      <c r="T36" s="472"/>
      <c r="U36" s="472"/>
      <c r="V36" s="472"/>
      <c r="W36" s="472"/>
      <c r="X36" s="472"/>
      <c r="Y36" s="472"/>
      <c r="Z36" s="472"/>
      <c r="AA36" s="472"/>
      <c r="AB36" s="473"/>
      <c r="AC36" s="66"/>
      <c r="AE36" s="93"/>
      <c r="AF36" s="93"/>
      <c r="AG36" s="93"/>
      <c r="AH36" s="93"/>
      <c r="AI36" s="93"/>
      <c r="AJ36" s="93"/>
      <c r="AK36" s="93"/>
      <c r="AL36" s="93"/>
      <c r="AM36" s="93"/>
      <c r="AN36" s="93"/>
    </row>
    <row r="37" spans="1:40" ht="112.5" customHeight="1" thickBot="1">
      <c r="A37" s="543" t="s">
        <v>192</v>
      </c>
      <c r="B37" s="544"/>
      <c r="C37" s="167"/>
      <c r="D37" s="168">
        <v>0</v>
      </c>
      <c r="E37" s="169">
        <v>0</v>
      </c>
      <c r="F37" s="169">
        <v>0</v>
      </c>
      <c r="G37" s="169">
        <v>0</v>
      </c>
      <c r="H37" s="169">
        <v>0</v>
      </c>
      <c r="I37" s="168">
        <v>0</v>
      </c>
      <c r="J37" s="169">
        <v>0</v>
      </c>
      <c r="K37" s="169">
        <v>0</v>
      </c>
      <c r="L37" s="169">
        <v>0</v>
      </c>
      <c r="M37" s="169">
        <v>0</v>
      </c>
      <c r="N37" s="169">
        <v>0</v>
      </c>
      <c r="O37" s="168">
        <v>196</v>
      </c>
      <c r="P37" s="217">
        <f>SUM(D37:O37)</f>
        <v>196</v>
      </c>
      <c r="Q37" s="540"/>
      <c r="R37" s="541"/>
      <c r="S37" s="541"/>
      <c r="T37" s="541"/>
      <c r="U37" s="541"/>
      <c r="V37" s="541"/>
      <c r="W37" s="541"/>
      <c r="X37" s="541"/>
      <c r="Y37" s="541"/>
      <c r="Z37" s="541"/>
      <c r="AA37" s="541"/>
      <c r="AB37" s="542"/>
      <c r="AC37" s="66"/>
      <c r="AE37" s="93"/>
      <c r="AF37" s="93"/>
      <c r="AG37" s="93"/>
      <c r="AH37" s="93"/>
      <c r="AI37" s="93"/>
      <c r="AJ37" s="93"/>
      <c r="AK37" s="93"/>
      <c r="AL37" s="93"/>
      <c r="AM37" s="93"/>
      <c r="AN37" s="93"/>
    </row>
    <row r="38" spans="6:7" ht="15">
      <c r="F38" s="85"/>
      <c r="G38" s="82"/>
    </row>
    <row r="39" spans="21:25" ht="15">
      <c r="U39" s="550"/>
      <c r="V39" s="550"/>
      <c r="W39" s="550"/>
      <c r="X39" s="550"/>
      <c r="Y39" s="550"/>
    </row>
    <row r="40" spans="21:25" ht="15">
      <c r="U40" s="550"/>
      <c r="V40" s="550"/>
      <c r="W40" s="550"/>
      <c r="X40" s="550"/>
      <c r="Y40" s="550"/>
    </row>
    <row r="41" spans="21:25" ht="15">
      <c r="U41" s="550"/>
      <c r="V41" s="550"/>
      <c r="W41" s="550"/>
      <c r="X41" s="550"/>
      <c r="Y41" s="550"/>
    </row>
    <row r="42" spans="21:25" ht="15">
      <c r="U42" s="550"/>
      <c r="V42" s="550"/>
      <c r="W42" s="550"/>
      <c r="X42" s="550"/>
      <c r="Y42" s="550"/>
    </row>
    <row r="43" spans="21:25" ht="15">
      <c r="U43" s="550"/>
      <c r="V43" s="550"/>
      <c r="W43" s="550"/>
      <c r="X43" s="550"/>
      <c r="Y43" s="550"/>
    </row>
    <row r="44" spans="21:25" ht="15">
      <c r="U44" s="550"/>
      <c r="V44" s="550"/>
      <c r="W44" s="550"/>
      <c r="X44" s="550"/>
      <c r="Y44" s="550"/>
    </row>
  </sheetData>
  <sheetProtection/>
  <mergeCells count="91">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P23:P26"/>
    <mergeCell ref="Q23:AB26"/>
    <mergeCell ref="A27:AB27"/>
    <mergeCell ref="A28:A29"/>
    <mergeCell ref="B28:B29"/>
    <mergeCell ref="C28:C29"/>
    <mergeCell ref="D28:P28"/>
    <mergeCell ref="Q28:AB28"/>
    <mergeCell ref="Q29:T29"/>
    <mergeCell ref="U29:X29"/>
    <mergeCell ref="Y29:AB29"/>
    <mergeCell ref="Q30:T30"/>
    <mergeCell ref="U30:X30"/>
    <mergeCell ref="Y30:AB30"/>
    <mergeCell ref="A31:AB31"/>
    <mergeCell ref="A32:A33"/>
    <mergeCell ref="B32:B33"/>
    <mergeCell ref="C32:P32"/>
    <mergeCell ref="Q32:AB32"/>
    <mergeCell ref="Q33:AB33"/>
    <mergeCell ref="U39:Y44"/>
    <mergeCell ref="A37:B37"/>
    <mergeCell ref="A36:B36"/>
    <mergeCell ref="A34:A35"/>
    <mergeCell ref="B34:B35"/>
    <mergeCell ref="Q34:AB37"/>
  </mergeCells>
  <dataValidations count="3">
    <dataValidation type="textLength" operator="lessThanOrEqual" allowBlank="1" showInputMessage="1" showErrorMessage="1" promptTitle="2.000 caracteres" errorTitle="Máximo 2.000 caracteres" error="Máximo 2.000 caracteres" sqref="Q23:AB26">
      <formula1>2000</formula1>
    </dataValidation>
    <dataValidation type="textLength" operator="lessThanOrEqual" allowBlank="1" showInputMessage="1" showErrorMessage="1" errorTitle="Máximo 2.000 caracteres" error="Máximo 2.000 caracteres" sqref="Q30:T30 Q34:AB37">
      <formula1>2000</formula1>
    </dataValidation>
    <dataValidation type="textLength" operator="lessThanOrEqual" allowBlank="1" showInputMessage="1" showErrorMessage="1" errorTitle="Máximo 1.000 caracteres" error="Máximo 1.000 caracteres" sqref="U30:X30">
      <formula1>1000</formula1>
    </dataValidation>
  </dataValidations>
  <printOptions/>
  <pageMargins left="0" right="0" top="0" bottom="0" header="0" footer="0"/>
  <pageSetup fitToHeight="0" fitToWidth="1" horizontalDpi="600" verticalDpi="600" orientation="landscape" scale="42"/>
  <drawing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S38"/>
  <sheetViews>
    <sheetView zoomScale="80" zoomScaleNormal="80" zoomScalePageLayoutView="0" workbookViewId="0" topLeftCell="I1">
      <selection activeCell="S42" sqref="S42"/>
    </sheetView>
  </sheetViews>
  <sheetFormatPr defaultColWidth="11.421875" defaultRowHeight="15"/>
  <cols>
    <col min="2" max="2" width="9.8515625" style="0" bestFit="1" customWidth="1"/>
    <col min="3" max="3" width="28.00390625" style="0" customWidth="1"/>
    <col min="4" max="4" width="20.00390625" style="0" customWidth="1"/>
    <col min="5" max="5" width="12.00390625" style="0" customWidth="1"/>
    <col min="6" max="10" width="11.140625" style="0" bestFit="1" customWidth="1"/>
    <col min="11" max="11" width="8.140625" style="0" bestFit="1" customWidth="1"/>
    <col min="12" max="12" width="14.421875" style="0" customWidth="1"/>
    <col min="14" max="14" width="8.28125" style="0" bestFit="1" customWidth="1"/>
    <col min="16" max="16" width="7.8515625" style="0" bestFit="1" customWidth="1"/>
    <col min="17" max="17" width="10.28125" style="0" customWidth="1"/>
    <col min="18" max="18" width="8.421875" style="0" customWidth="1"/>
    <col min="19" max="19" width="118.8515625" style="0" customWidth="1"/>
  </cols>
  <sheetData>
    <row r="1" spans="1:19" ht="15.75">
      <c r="A1" s="578" t="s">
        <v>21</v>
      </c>
      <c r="B1" s="578"/>
      <c r="C1" s="578"/>
      <c r="D1" s="578"/>
      <c r="E1" s="578"/>
      <c r="F1" s="578"/>
      <c r="G1" s="578"/>
      <c r="H1" s="578"/>
      <c r="I1" s="578"/>
      <c r="J1" s="578"/>
      <c r="K1" s="578"/>
      <c r="L1" s="578"/>
      <c r="M1" s="578"/>
      <c r="N1" s="578"/>
      <c r="O1" s="578"/>
      <c r="P1" s="578"/>
      <c r="Q1" s="414" t="s">
        <v>23</v>
      </c>
      <c r="R1" s="415"/>
      <c r="S1" s="416"/>
    </row>
    <row r="2" spans="1:19" ht="15.75">
      <c r="A2" s="578" t="s">
        <v>22</v>
      </c>
      <c r="B2" s="578"/>
      <c r="C2" s="578"/>
      <c r="D2" s="578"/>
      <c r="E2" s="578"/>
      <c r="F2" s="578"/>
      <c r="G2" s="578"/>
      <c r="H2" s="578"/>
      <c r="I2" s="578"/>
      <c r="J2" s="578"/>
      <c r="K2" s="578"/>
      <c r="L2" s="578"/>
      <c r="M2" s="578"/>
      <c r="N2" s="578"/>
      <c r="O2" s="578"/>
      <c r="P2" s="578"/>
      <c r="Q2" s="420" t="s">
        <v>170</v>
      </c>
      <c r="R2" s="421"/>
      <c r="S2" s="422"/>
    </row>
    <row r="3" spans="1:19" ht="15">
      <c r="A3" s="579" t="s">
        <v>75</v>
      </c>
      <c r="B3" s="579"/>
      <c r="C3" s="579"/>
      <c r="D3" s="579"/>
      <c r="E3" s="579"/>
      <c r="F3" s="579"/>
      <c r="G3" s="579"/>
      <c r="H3" s="579"/>
      <c r="I3" s="579"/>
      <c r="J3" s="579"/>
      <c r="K3" s="579"/>
      <c r="L3" s="579"/>
      <c r="M3" s="579"/>
      <c r="N3" s="579"/>
      <c r="O3" s="579"/>
      <c r="P3" s="579"/>
      <c r="Q3" s="420" t="s">
        <v>171</v>
      </c>
      <c r="R3" s="421"/>
      <c r="S3" s="422"/>
    </row>
    <row r="4" spans="1:19" ht="15">
      <c r="A4" s="579"/>
      <c r="B4" s="579"/>
      <c r="C4" s="579"/>
      <c r="D4" s="579"/>
      <c r="E4" s="579"/>
      <c r="F4" s="579"/>
      <c r="G4" s="579"/>
      <c r="H4" s="579"/>
      <c r="I4" s="579"/>
      <c r="J4" s="579"/>
      <c r="K4" s="579"/>
      <c r="L4" s="579"/>
      <c r="M4" s="579"/>
      <c r="N4" s="579"/>
      <c r="O4" s="579"/>
      <c r="P4" s="579"/>
      <c r="Q4" s="575" t="s">
        <v>175</v>
      </c>
      <c r="R4" s="576"/>
      <c r="S4" s="577"/>
    </row>
    <row r="5" spans="1:19" ht="15" customHeight="1">
      <c r="A5" s="564" t="s">
        <v>106</v>
      </c>
      <c r="B5" s="564"/>
      <c r="C5" s="564"/>
      <c r="D5" s="564"/>
      <c r="E5" s="564"/>
      <c r="F5" s="564"/>
      <c r="G5" s="564"/>
      <c r="H5" s="564"/>
      <c r="I5" s="564"/>
      <c r="J5" s="564"/>
      <c r="K5" s="564"/>
      <c r="L5" s="564"/>
      <c r="M5" s="564"/>
      <c r="N5" s="564"/>
      <c r="O5" s="564"/>
      <c r="P5" s="564"/>
      <c r="Q5" s="564"/>
      <c r="R5" s="564"/>
      <c r="S5" s="564"/>
    </row>
    <row r="6" spans="1:19" ht="15" customHeight="1">
      <c r="A6" s="564" t="s">
        <v>107</v>
      </c>
      <c r="B6" s="564"/>
      <c r="C6" s="564"/>
      <c r="D6" s="564"/>
      <c r="E6" s="564"/>
      <c r="F6" s="564"/>
      <c r="G6" s="564"/>
      <c r="H6" s="564"/>
      <c r="I6" s="564"/>
      <c r="J6" s="564"/>
      <c r="K6" s="564"/>
      <c r="L6" s="564"/>
      <c r="M6" s="574" t="s">
        <v>108</v>
      </c>
      <c r="N6" s="574"/>
      <c r="O6" s="574"/>
      <c r="P6" s="574"/>
      <c r="Q6" s="574"/>
      <c r="R6" s="574"/>
      <c r="S6" s="574"/>
    </row>
    <row r="7" spans="1:19" ht="15">
      <c r="A7" s="564" t="s">
        <v>173</v>
      </c>
      <c r="B7" s="564" t="s">
        <v>109</v>
      </c>
      <c r="C7" s="564" t="s">
        <v>7</v>
      </c>
      <c r="D7" s="564" t="s">
        <v>110</v>
      </c>
      <c r="E7" s="564" t="s">
        <v>111</v>
      </c>
      <c r="F7" s="564" t="s">
        <v>112</v>
      </c>
      <c r="G7" s="568" t="s">
        <v>113</v>
      </c>
      <c r="H7" s="569"/>
      <c r="I7" s="569"/>
      <c r="J7" s="569"/>
      <c r="K7" s="570"/>
      <c r="L7" s="564" t="s">
        <v>114</v>
      </c>
      <c r="M7" s="564" t="s">
        <v>115</v>
      </c>
      <c r="N7" s="564"/>
      <c r="O7" s="564"/>
      <c r="P7" s="564"/>
      <c r="Q7" s="565" t="s">
        <v>10</v>
      </c>
      <c r="R7" s="566"/>
      <c r="S7" s="571" t="s">
        <v>102</v>
      </c>
    </row>
    <row r="8" spans="1:19" ht="45">
      <c r="A8" s="564"/>
      <c r="B8" s="564"/>
      <c r="C8" s="564"/>
      <c r="D8" s="564"/>
      <c r="E8" s="567"/>
      <c r="F8" s="567"/>
      <c r="G8" s="158">
        <v>2020</v>
      </c>
      <c r="H8" s="158">
        <v>2021</v>
      </c>
      <c r="I8" s="158">
        <v>2022</v>
      </c>
      <c r="J8" s="158">
        <v>2023</v>
      </c>
      <c r="K8" s="158">
        <v>2024</v>
      </c>
      <c r="L8" s="564"/>
      <c r="M8" s="158" t="s">
        <v>69</v>
      </c>
      <c r="N8" s="158" t="s">
        <v>24</v>
      </c>
      <c r="O8" s="158" t="s">
        <v>116</v>
      </c>
      <c r="P8" s="158" t="s">
        <v>26</v>
      </c>
      <c r="Q8" s="158" t="s">
        <v>117</v>
      </c>
      <c r="R8" s="158" t="s">
        <v>118</v>
      </c>
      <c r="S8" s="571"/>
    </row>
    <row r="9" spans="1:19" ht="180">
      <c r="A9" s="171" t="s">
        <v>174</v>
      </c>
      <c r="B9" s="166">
        <v>426</v>
      </c>
      <c r="C9" s="207" t="s">
        <v>145</v>
      </c>
      <c r="D9" s="207" t="s">
        <v>147</v>
      </c>
      <c r="E9" s="164" t="s">
        <v>149</v>
      </c>
      <c r="F9" s="129">
        <f>SUM(G9:K9)</f>
        <v>5000</v>
      </c>
      <c r="G9" s="155">
        <v>0</v>
      </c>
      <c r="H9" s="129">
        <v>1400</v>
      </c>
      <c r="I9" s="129">
        <v>1200</v>
      </c>
      <c r="J9" s="129">
        <v>1200</v>
      </c>
      <c r="K9" s="129">
        <v>1200</v>
      </c>
      <c r="L9" s="150" t="s">
        <v>176</v>
      </c>
      <c r="M9" s="130">
        <v>0</v>
      </c>
      <c r="N9" s="130">
        <v>0</v>
      </c>
      <c r="O9" s="204">
        <v>1188</v>
      </c>
      <c r="P9" s="211">
        <v>173</v>
      </c>
      <c r="Q9" s="211">
        <v>1361</v>
      </c>
      <c r="R9" s="212">
        <v>0.97</v>
      </c>
      <c r="S9" s="213" t="s">
        <v>212</v>
      </c>
    </row>
    <row r="10" spans="1:19" ht="300" customHeight="1">
      <c r="A10" s="171" t="s">
        <v>174</v>
      </c>
      <c r="B10" s="166">
        <v>428</v>
      </c>
      <c r="C10" s="207" t="s">
        <v>146</v>
      </c>
      <c r="D10" s="207" t="s">
        <v>148</v>
      </c>
      <c r="E10" s="164" t="s">
        <v>149</v>
      </c>
      <c r="F10" s="165">
        <f>SUM(G10:K10)</f>
        <v>1</v>
      </c>
      <c r="G10" s="155">
        <v>0</v>
      </c>
      <c r="H10" s="129">
        <v>1</v>
      </c>
      <c r="I10" s="129"/>
      <c r="J10" s="129"/>
      <c r="K10" s="129"/>
      <c r="L10" s="150" t="s">
        <v>177</v>
      </c>
      <c r="M10" s="130">
        <v>0</v>
      </c>
      <c r="N10" s="130">
        <v>0</v>
      </c>
      <c r="O10" s="130">
        <v>0.54</v>
      </c>
      <c r="P10" s="212">
        <v>0.46</v>
      </c>
      <c r="Q10" s="214">
        <v>1</v>
      </c>
      <c r="R10" s="212">
        <v>1</v>
      </c>
      <c r="S10" s="215" t="s">
        <v>219</v>
      </c>
    </row>
    <row r="11" spans="1:19" ht="408.75" customHeight="1">
      <c r="A11" s="171" t="s">
        <v>174</v>
      </c>
      <c r="B11" s="166">
        <v>404</v>
      </c>
      <c r="C11" s="207" t="s">
        <v>143</v>
      </c>
      <c r="D11" s="207" t="s">
        <v>144</v>
      </c>
      <c r="E11" s="179" t="s">
        <v>150</v>
      </c>
      <c r="F11" s="154">
        <v>0.5</v>
      </c>
      <c r="G11" s="185">
        <v>0.07</v>
      </c>
      <c r="H11" s="186">
        <v>0.15</v>
      </c>
      <c r="I11" s="186">
        <v>0.3</v>
      </c>
      <c r="J11" s="187">
        <v>0.395</v>
      </c>
      <c r="K11" s="186">
        <v>0.5</v>
      </c>
      <c r="L11" s="186" t="s">
        <v>178</v>
      </c>
      <c r="M11" s="188">
        <v>0.08</v>
      </c>
      <c r="N11" s="189">
        <v>0.31</v>
      </c>
      <c r="O11" s="206">
        <v>0.31</v>
      </c>
      <c r="P11" s="212">
        <v>0.3</v>
      </c>
      <c r="Q11" s="216" t="s">
        <v>211</v>
      </c>
      <c r="R11" s="212">
        <f>SUM(M11:P11)</f>
        <v>1</v>
      </c>
      <c r="S11" s="222" t="s">
        <v>217</v>
      </c>
    </row>
    <row r="12" ht="15" hidden="1"/>
    <row r="13" spans="3:10" ht="15" hidden="1">
      <c r="C13" s="131" t="s">
        <v>120</v>
      </c>
      <c r="D13" s="131" t="s">
        <v>197</v>
      </c>
      <c r="E13" s="131">
        <v>2020</v>
      </c>
      <c r="F13" s="131">
        <v>2021</v>
      </c>
      <c r="G13" s="131">
        <v>2022</v>
      </c>
      <c r="H13" s="131">
        <v>2023</v>
      </c>
      <c r="I13" s="131">
        <v>2024</v>
      </c>
      <c r="J13" s="131" t="s">
        <v>121</v>
      </c>
    </row>
    <row r="14" spans="2:15" ht="15" hidden="1">
      <c r="B14" s="159" t="s">
        <v>151</v>
      </c>
      <c r="C14" s="572" t="s">
        <v>130</v>
      </c>
      <c r="D14" s="153" t="s">
        <v>119</v>
      </c>
      <c r="E14" s="149">
        <v>20</v>
      </c>
      <c r="F14" s="149">
        <v>20</v>
      </c>
      <c r="G14" s="149">
        <v>20</v>
      </c>
      <c r="H14" s="149">
        <v>20</v>
      </c>
      <c r="I14" s="149">
        <v>20</v>
      </c>
      <c r="J14" s="149">
        <v>20</v>
      </c>
      <c r="L14" s="160"/>
      <c r="M14" s="160"/>
      <c r="N14" s="160"/>
      <c r="O14" s="160"/>
    </row>
    <row r="15" spans="3:15" ht="34.5" customHeight="1" hidden="1">
      <c r="C15" s="573"/>
      <c r="D15" s="153" t="s">
        <v>123</v>
      </c>
      <c r="E15" s="147">
        <v>100000000</v>
      </c>
      <c r="F15" s="147">
        <v>400000000</v>
      </c>
      <c r="G15" s="147">
        <v>400000000</v>
      </c>
      <c r="H15" s="147">
        <v>262213300</v>
      </c>
      <c r="I15" s="147">
        <v>214518100</v>
      </c>
      <c r="J15" s="148">
        <f>SUM(E15:I15)</f>
        <v>1376731400</v>
      </c>
      <c r="K15" s="156"/>
      <c r="L15" s="160"/>
      <c r="M15" s="160"/>
      <c r="N15" s="160"/>
      <c r="O15" s="160"/>
    </row>
    <row r="16" spans="2:15" ht="15" hidden="1">
      <c r="B16" s="157">
        <v>2</v>
      </c>
      <c r="C16" s="560" t="s">
        <v>131</v>
      </c>
      <c r="D16" s="151" t="s">
        <v>122</v>
      </c>
      <c r="E16" s="149">
        <v>1</v>
      </c>
      <c r="F16" s="149">
        <v>0</v>
      </c>
      <c r="G16" s="149">
        <v>0</v>
      </c>
      <c r="H16" s="149">
        <v>0</v>
      </c>
      <c r="I16" s="149">
        <v>0</v>
      </c>
      <c r="J16" s="149">
        <f>SUM(E16:I16)</f>
        <v>1</v>
      </c>
      <c r="L16" s="160"/>
      <c r="M16" s="160"/>
      <c r="N16" s="160"/>
      <c r="O16" s="160"/>
    </row>
    <row r="17" spans="3:15" ht="34.5" customHeight="1" hidden="1">
      <c r="C17" s="561"/>
      <c r="D17" s="151" t="s">
        <v>123</v>
      </c>
      <c r="E17" s="147">
        <v>130200000</v>
      </c>
      <c r="F17" s="147"/>
      <c r="G17" s="147"/>
      <c r="H17" s="147"/>
      <c r="I17" s="147"/>
      <c r="J17" s="148">
        <f>SUM(E17:I17)</f>
        <v>130200000</v>
      </c>
      <c r="L17" s="160"/>
      <c r="M17" s="160"/>
      <c r="N17" s="160"/>
      <c r="O17" s="160"/>
    </row>
    <row r="18" spans="2:15" ht="15" hidden="1">
      <c r="B18" s="157" t="s">
        <v>155</v>
      </c>
      <c r="C18" s="560" t="s">
        <v>134</v>
      </c>
      <c r="D18" s="151" t="s">
        <v>122</v>
      </c>
      <c r="E18" s="149">
        <v>0</v>
      </c>
      <c r="F18" s="149">
        <v>1200</v>
      </c>
      <c r="G18" s="149">
        <v>1200</v>
      </c>
      <c r="H18" s="149">
        <v>1200</v>
      </c>
      <c r="I18" s="149">
        <v>1200</v>
      </c>
      <c r="J18" s="149">
        <f>SUM(E18:I18)</f>
        <v>4800</v>
      </c>
      <c r="L18" s="160"/>
      <c r="M18" s="160"/>
      <c r="N18" s="160"/>
      <c r="O18" s="160"/>
    </row>
    <row r="19" spans="3:15" ht="34.5" customHeight="1" hidden="1">
      <c r="C19" s="561"/>
      <c r="D19" s="151" t="s">
        <v>123</v>
      </c>
      <c r="E19" s="147">
        <v>0</v>
      </c>
      <c r="F19" s="147">
        <v>1208200000</v>
      </c>
      <c r="G19" s="147">
        <v>1090740000</v>
      </c>
      <c r="H19" s="147">
        <v>1090740000</v>
      </c>
      <c r="I19" s="147">
        <v>1208200000</v>
      </c>
      <c r="J19" s="148">
        <f>SUM(E19:I19)</f>
        <v>4597880000</v>
      </c>
      <c r="L19" s="160"/>
      <c r="M19" s="160"/>
      <c r="N19" s="160"/>
      <c r="O19" s="160"/>
    </row>
    <row r="20" spans="2:15" ht="15" hidden="1">
      <c r="B20" s="157" t="s">
        <v>152</v>
      </c>
      <c r="C20" s="560" t="s">
        <v>157</v>
      </c>
      <c r="D20" s="151" t="s">
        <v>119</v>
      </c>
      <c r="E20" s="149">
        <v>19</v>
      </c>
      <c r="F20" s="149">
        <v>19</v>
      </c>
      <c r="G20" s="149">
        <v>19</v>
      </c>
      <c r="H20" s="149">
        <v>19</v>
      </c>
      <c r="I20" s="149">
        <v>19</v>
      </c>
      <c r="J20" s="149">
        <v>19</v>
      </c>
      <c r="L20" s="160"/>
      <c r="M20" s="160"/>
      <c r="N20" s="160"/>
      <c r="O20" s="160"/>
    </row>
    <row r="21" spans="3:15" ht="34.5" customHeight="1" hidden="1">
      <c r="C21" s="561"/>
      <c r="D21" s="151" t="s">
        <v>123</v>
      </c>
      <c r="E21" s="147">
        <f>12360000*2</f>
        <v>24720000</v>
      </c>
      <c r="F21" s="147">
        <v>61800000</v>
      </c>
      <c r="G21" s="147">
        <v>61800000</v>
      </c>
      <c r="H21" s="147">
        <v>56000000</v>
      </c>
      <c r="I21" s="147">
        <v>54000000</v>
      </c>
      <c r="J21" s="148">
        <f>SUM(E21:I21)</f>
        <v>258320000</v>
      </c>
      <c r="L21" s="160"/>
      <c r="M21" s="160"/>
      <c r="N21" s="160"/>
      <c r="O21" s="160"/>
    </row>
    <row r="22" spans="2:10" ht="15" hidden="1">
      <c r="B22">
        <v>5</v>
      </c>
      <c r="C22" s="562" t="s">
        <v>135</v>
      </c>
      <c r="D22" s="152" t="s">
        <v>122</v>
      </c>
      <c r="E22" s="149">
        <v>0</v>
      </c>
      <c r="F22" s="149">
        <v>1</v>
      </c>
      <c r="G22" s="149">
        <v>0</v>
      </c>
      <c r="H22" s="149">
        <v>0</v>
      </c>
      <c r="I22" s="149">
        <v>0</v>
      </c>
      <c r="J22" s="149">
        <f>SUM(E22:I22)</f>
        <v>1</v>
      </c>
    </row>
    <row r="23" spans="3:10" ht="15" hidden="1">
      <c r="C23" s="563"/>
      <c r="D23" s="152" t="s">
        <v>123</v>
      </c>
      <c r="E23" s="147">
        <v>0</v>
      </c>
      <c r="F23" s="147">
        <v>71400000</v>
      </c>
      <c r="G23" s="147">
        <v>0</v>
      </c>
      <c r="H23" s="147">
        <v>0</v>
      </c>
      <c r="I23" s="147">
        <v>0</v>
      </c>
      <c r="J23" s="148">
        <f>SUM(E23:I23)</f>
        <v>71400000</v>
      </c>
    </row>
    <row r="24" spans="2:10" ht="15" hidden="1">
      <c r="B24" s="157" t="s">
        <v>153</v>
      </c>
      <c r="C24" s="562" t="s">
        <v>137</v>
      </c>
      <c r="D24" s="152" t="s">
        <v>119</v>
      </c>
      <c r="E24" s="149">
        <v>40</v>
      </c>
      <c r="F24" s="149">
        <v>60</v>
      </c>
      <c r="G24" s="149">
        <v>60</v>
      </c>
      <c r="H24" s="149">
        <v>60</v>
      </c>
      <c r="I24" s="149">
        <v>60</v>
      </c>
      <c r="J24" s="149">
        <v>60</v>
      </c>
    </row>
    <row r="25" spans="3:10" ht="34.5" customHeight="1" hidden="1">
      <c r="C25" s="563"/>
      <c r="D25" s="152" t="s">
        <v>123</v>
      </c>
      <c r="E25" s="147">
        <v>69720000</v>
      </c>
      <c r="F25" s="147">
        <v>114720000</v>
      </c>
      <c r="G25" s="147">
        <v>114720000</v>
      </c>
      <c r="H25" s="147">
        <v>80732700</v>
      </c>
      <c r="I25" s="147">
        <v>90081900</v>
      </c>
      <c r="J25" s="148">
        <f>SUM(E25:I25)</f>
        <v>469974600</v>
      </c>
    </row>
    <row r="26" spans="2:10" ht="15" hidden="1">
      <c r="B26">
        <v>7</v>
      </c>
      <c r="C26" s="562" t="s">
        <v>138</v>
      </c>
      <c r="D26" s="152" t="s">
        <v>122</v>
      </c>
      <c r="E26" s="149">
        <v>0</v>
      </c>
      <c r="F26" s="149">
        <v>1</v>
      </c>
      <c r="G26" s="149">
        <v>0</v>
      </c>
      <c r="H26" s="149">
        <v>0</v>
      </c>
      <c r="I26" s="149">
        <v>0</v>
      </c>
      <c r="J26" s="149">
        <v>1</v>
      </c>
    </row>
    <row r="27" spans="3:10" ht="15" hidden="1">
      <c r="C27" s="563"/>
      <c r="D27" s="152" t="s">
        <v>123</v>
      </c>
      <c r="E27" s="147">
        <v>0</v>
      </c>
      <c r="F27" s="147">
        <v>100000000</v>
      </c>
      <c r="G27" s="147">
        <v>0</v>
      </c>
      <c r="H27" s="147">
        <v>0</v>
      </c>
      <c r="I27" s="147">
        <v>0</v>
      </c>
      <c r="J27" s="148">
        <f>SUM(E27:I27)</f>
        <v>100000000</v>
      </c>
    </row>
    <row r="28" spans="3:10" ht="15" hidden="1">
      <c r="C28" s="139"/>
      <c r="D28" s="137" t="s">
        <v>142</v>
      </c>
      <c r="E28" s="143">
        <f aca="true" t="shared" si="0" ref="E28:J28">+E27+E25+E23+E21+E19+E17+E15</f>
        <v>324640000</v>
      </c>
      <c r="F28" s="143">
        <f t="shared" si="0"/>
        <v>1956120000</v>
      </c>
      <c r="G28" s="143">
        <f t="shared" si="0"/>
        <v>1667260000</v>
      </c>
      <c r="H28" s="143">
        <f t="shared" si="0"/>
        <v>1489686000</v>
      </c>
      <c r="I28" s="143">
        <f t="shared" si="0"/>
        <v>1566800000</v>
      </c>
      <c r="J28" s="143">
        <f t="shared" si="0"/>
        <v>7004506000</v>
      </c>
    </row>
    <row r="29" spans="3:10" ht="15" hidden="1">
      <c r="C29" s="139"/>
      <c r="D29" s="139"/>
      <c r="E29" s="139"/>
      <c r="F29" s="139"/>
      <c r="G29" s="140"/>
      <c r="H29" s="140"/>
      <c r="I29" s="140"/>
      <c r="J29" s="139"/>
    </row>
    <row r="30" spans="4:10" ht="15" hidden="1">
      <c r="D30" s="144" t="s">
        <v>124</v>
      </c>
      <c r="E30" s="145">
        <v>2020</v>
      </c>
      <c r="F30" s="145">
        <v>2021</v>
      </c>
      <c r="G30" s="145">
        <v>2022</v>
      </c>
      <c r="H30" s="145">
        <v>2023</v>
      </c>
      <c r="I30" s="145">
        <v>2024</v>
      </c>
      <c r="J30" s="146" t="s">
        <v>121</v>
      </c>
    </row>
    <row r="31" spans="4:10" ht="56.25" hidden="1">
      <c r="D31" s="141" t="s">
        <v>139</v>
      </c>
      <c r="E31" s="138">
        <v>0</v>
      </c>
      <c r="F31" s="138">
        <v>125000000</v>
      </c>
      <c r="G31" s="138">
        <v>7540000</v>
      </c>
      <c r="H31" s="138">
        <v>115753064</v>
      </c>
      <c r="I31" s="138">
        <v>6777783</v>
      </c>
      <c r="J31" s="142">
        <f>SUM(E31:I31)</f>
        <v>255070847</v>
      </c>
    </row>
    <row r="32" spans="4:10" ht="56.25" hidden="1">
      <c r="D32" s="141" t="s">
        <v>140</v>
      </c>
      <c r="E32" s="138">
        <v>324640000</v>
      </c>
      <c r="F32" s="138">
        <v>1447920000</v>
      </c>
      <c r="G32" s="138">
        <v>1376520000</v>
      </c>
      <c r="H32" s="138">
        <v>1111682795</v>
      </c>
      <c r="I32" s="138">
        <v>1215559807</v>
      </c>
      <c r="J32" s="142">
        <f>SUM(E32:I32)</f>
        <v>5476322602</v>
      </c>
    </row>
    <row r="33" spans="4:10" ht="15" hidden="1">
      <c r="D33" s="141" t="s">
        <v>141</v>
      </c>
      <c r="E33" s="138">
        <v>0</v>
      </c>
      <c r="F33" s="138">
        <v>383200000</v>
      </c>
      <c r="G33" s="138">
        <v>283200000</v>
      </c>
      <c r="H33" s="138">
        <v>262250141</v>
      </c>
      <c r="I33" s="138">
        <v>344462410</v>
      </c>
      <c r="J33" s="142">
        <f>SUM(E33:I33)</f>
        <v>1273112551</v>
      </c>
    </row>
    <row r="34" spans="4:19" ht="15" hidden="1">
      <c r="D34" s="181"/>
      <c r="E34" s="182"/>
      <c r="F34" s="182"/>
      <c r="G34" s="182"/>
      <c r="H34" s="182"/>
      <c r="I34" s="182"/>
      <c r="J34" s="183"/>
      <c r="S34" s="180"/>
    </row>
    <row r="35" ht="15">
      <c r="S35" s="205"/>
    </row>
    <row r="38" ht="15">
      <c r="L38" s="184"/>
    </row>
  </sheetData>
  <sheetProtection/>
  <mergeCells count="28">
    <mergeCell ref="Q4:S4"/>
    <mergeCell ref="A7:A8"/>
    <mergeCell ref="A5:S5"/>
    <mergeCell ref="A6:L6"/>
    <mergeCell ref="A1:P1"/>
    <mergeCell ref="Q1:S1"/>
    <mergeCell ref="A2:P2"/>
    <mergeCell ref="Q2:S2"/>
    <mergeCell ref="A3:P4"/>
    <mergeCell ref="Q3:S3"/>
    <mergeCell ref="S7:S8"/>
    <mergeCell ref="C14:C15"/>
    <mergeCell ref="C16:C17"/>
    <mergeCell ref="C18:C19"/>
    <mergeCell ref="M6:S6"/>
    <mergeCell ref="B7:B8"/>
    <mergeCell ref="C7:C8"/>
    <mergeCell ref="D7:D8"/>
    <mergeCell ref="C20:C21"/>
    <mergeCell ref="C22:C23"/>
    <mergeCell ref="C24:C25"/>
    <mergeCell ref="C26:C27"/>
    <mergeCell ref="M7:P7"/>
    <mergeCell ref="Q7:R7"/>
    <mergeCell ref="E7:E8"/>
    <mergeCell ref="F7:F8"/>
    <mergeCell ref="G7:K7"/>
    <mergeCell ref="L7:L8"/>
  </mergeCells>
  <printOptions/>
  <pageMargins left="0.7" right="0.7" top="0.75" bottom="0.75" header="0.3" footer="0.3"/>
  <pageSetup fitToHeight="1" fitToWidth="1" horizontalDpi="600" verticalDpi="600" orientation="landscape" scale="34"/>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Luz Angela Andrade</cp:lastModifiedBy>
  <cp:lastPrinted>2022-01-27T20:17:48Z</cp:lastPrinted>
  <dcterms:created xsi:type="dcterms:W3CDTF">2011-04-26T22:16:52Z</dcterms:created>
  <dcterms:modified xsi:type="dcterms:W3CDTF">2023-10-03T12:55:45Z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