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ao\Documents\AAAA2020\PLANES DE ACCION\Diciembre\"/>
    </mc:Choice>
  </mc:AlternateContent>
  <bookViews>
    <workbookView xWindow="0" yWindow="0" windowWidth="20460" windowHeight="7320" tabRatio="674" activeTab="4"/>
  </bookViews>
  <sheets>
    <sheet name="Meta 1" sheetId="1" r:id="rId1"/>
    <sheet name="Meta 2" sheetId="36" r:id="rId2"/>
    <sheet name="Meta 3" sheetId="37" r:id="rId3"/>
    <sheet name="Meta 4" sheetId="38" r:id="rId4"/>
    <sheet name="Metas PDD" sheetId="40" r:id="rId5"/>
    <sheet name="Ponderación " sheetId="39" state="hidden" r:id="rId6"/>
    <sheet name="Hoja13" sheetId="32" state="hidden" r:id="rId7"/>
    <sheet name="Hoja1" sheetId="20" state="hidden" r:id="rId8"/>
  </sheets>
  <definedNames>
    <definedName name="_xlnm.Print_Area" localSheetId="0">'Meta 1'!$A$1:$AB$47</definedName>
    <definedName name="_xlnm.Print_Area" localSheetId="1">'Meta 2'!$A$1:$AB$42</definedName>
    <definedName name="_xlnm.Print_Area" localSheetId="2">'Meta 3'!$A$1:$AB$36</definedName>
    <definedName name="_xlnm.Print_Area" localSheetId="3">'Meta 4'!$A$1:$AB$45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8" i="38" l="1"/>
  <c r="AC18" i="36"/>
  <c r="AC18" i="1"/>
  <c r="AC18" i="37"/>
  <c r="P15" i="40" l="1"/>
  <c r="K30" i="37"/>
  <c r="O30" i="37"/>
  <c r="L39" i="1"/>
  <c r="K39" i="1"/>
  <c r="O30" i="1"/>
  <c r="O36" i="1" s="1"/>
  <c r="K30" i="1"/>
  <c r="K36" i="1" s="1"/>
  <c r="P36" i="1" s="1"/>
  <c r="A30" i="1"/>
  <c r="O36" i="37"/>
  <c r="P30" i="36"/>
  <c r="N30" i="38"/>
  <c r="M30" i="38"/>
  <c r="N30" i="37"/>
  <c r="O15" i="40"/>
  <c r="N30" i="1"/>
  <c r="N36" i="1" s="1"/>
  <c r="N36" i="37"/>
  <c r="N42" i="38"/>
  <c r="M30" i="37"/>
  <c r="N15" i="40"/>
  <c r="M14" i="40"/>
  <c r="M15" i="40" s="1"/>
  <c r="M13" i="40"/>
  <c r="Q9" i="40"/>
  <c r="R9" i="40" s="1"/>
  <c r="K30" i="38"/>
  <c r="M30" i="1"/>
  <c r="L30" i="1"/>
  <c r="L36" i="1"/>
  <c r="M36" i="1"/>
  <c r="L30" i="37"/>
  <c r="P30" i="37" s="1"/>
  <c r="L36" i="37"/>
  <c r="M36" i="37"/>
  <c r="K36" i="37"/>
  <c r="P36" i="37"/>
  <c r="M42" i="38"/>
  <c r="P42" i="38" s="1"/>
  <c r="L42" i="38"/>
  <c r="M39" i="1"/>
  <c r="N39" i="1"/>
  <c r="O39" i="1"/>
  <c r="P39" i="1"/>
  <c r="F3" i="20"/>
  <c r="J3" i="20"/>
  <c r="N3" i="20"/>
  <c r="F4" i="20"/>
  <c r="J4" i="20"/>
  <c r="N4" i="20"/>
  <c r="F5" i="20"/>
  <c r="J5" i="20"/>
  <c r="F6" i="20"/>
  <c r="J6" i="20"/>
  <c r="F7" i="20"/>
  <c r="J7" i="20"/>
  <c r="F8" i="20"/>
  <c r="C6" i="39"/>
  <c r="D3" i="39"/>
  <c r="D4" i="39"/>
  <c r="H10" i="39"/>
  <c r="H11" i="39"/>
  <c r="H12" i="39"/>
  <c r="H17" i="39"/>
  <c r="H14" i="39"/>
  <c r="H15" i="39"/>
  <c r="H16" i="39"/>
  <c r="C17" i="39"/>
  <c r="D17" i="39"/>
  <c r="E17" i="39"/>
  <c r="F17" i="39"/>
  <c r="G17" i="39"/>
  <c r="C23" i="39"/>
  <c r="D23" i="39"/>
  <c r="E23" i="39"/>
  <c r="F23" i="39"/>
  <c r="H23" i="39" s="1"/>
  <c r="G23" i="39"/>
  <c r="Q10" i="40"/>
  <c r="R10" i="40"/>
  <c r="A23" i="38"/>
  <c r="A30" i="38"/>
  <c r="L30" i="38"/>
  <c r="P30" i="38"/>
  <c r="P34" i="38"/>
  <c r="P35" i="38"/>
  <c r="P37" i="38"/>
  <c r="P38" i="38"/>
  <c r="P40" i="38"/>
  <c r="P41" i="38"/>
  <c r="P34" i="37"/>
  <c r="P35" i="37"/>
  <c r="P34" i="36"/>
  <c r="P35" i="36"/>
  <c r="P37" i="36"/>
  <c r="P38" i="36"/>
  <c r="P40" i="36"/>
  <c r="P41" i="36"/>
  <c r="A23" i="1"/>
  <c r="P34" i="1"/>
  <c r="P35" i="1"/>
  <c r="P37" i="1"/>
  <c r="P38" i="1"/>
  <c r="P40" i="1"/>
  <c r="P41" i="1"/>
  <c r="P43" i="1"/>
  <c r="P44" i="1"/>
  <c r="P45" i="1"/>
  <c r="P46" i="1"/>
  <c r="D2" i="39"/>
  <c r="D6" i="39" s="1"/>
  <c r="D5" i="39"/>
  <c r="P30" i="1" l="1"/>
</calcChain>
</file>

<file path=xl/comments1.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2.xml><?xml version="1.0" encoding="utf-8"?>
<comments xmlns="http://schemas.openxmlformats.org/spreadsheetml/2006/main">
  <authors>
    <author>ANDREA PAOLA BELLO VARGAS</author>
  </authors>
  <commentList>
    <comment ref="Q28"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3.xml><?xml version="1.0" encoding="utf-8"?>
<comments xmlns="http://schemas.openxmlformats.org/spreadsheetml/2006/main">
  <authors>
    <author>ANDREA PAOLA BELLO VARGAS</author>
  </authors>
  <commentList>
    <comment ref="Q28"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4.xml><?xml version="1.0" encoding="utf-8"?>
<comments xmlns="http://schemas.openxmlformats.org/spreadsheetml/2006/main">
  <authors>
    <author>ANDREA PAOLA BELLO VARGAS</author>
  </authors>
  <commentList>
    <comment ref="Q28"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5.xml><?xml version="1.0" encoding="utf-8"?>
<comments xmlns="http://schemas.openxmlformats.org/spreadsheetml/2006/main">
  <authors>
    <author>Microsoft Office User</author>
    <author>pc</author>
  </authors>
  <commentList>
    <comment ref="A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Esta información corresponde a la estructura del PDD y al tipo de meta al cual se le va a hacer seguimiento:
</t>
        </r>
        <r>
          <rPr>
            <sz val="10"/>
            <color indexed="8"/>
            <rFont val="Tahoma"/>
            <family val="2"/>
          </rPr>
          <t xml:space="preserve">1. Meta sectorial
</t>
        </r>
        <r>
          <rPr>
            <sz val="10"/>
            <color indexed="8"/>
            <rFont val="Tahoma"/>
            <family val="2"/>
          </rPr>
          <t xml:space="preserve">2. Meta trazadora
</t>
        </r>
        <r>
          <rPr>
            <sz val="10"/>
            <color indexed="8"/>
            <rFont val="Tahoma"/>
            <family val="2"/>
          </rPr>
          <t xml:space="preserve">3. Metas estratégicas </t>
        </r>
      </text>
    </comment>
    <comment ref="L7" authorId="0" shapeId="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t>
        </r>
      </text>
    </comment>
    <comment ref="P9" authorId="1" shapeId="0">
      <text>
        <r>
          <rPr>
            <b/>
            <sz val="9"/>
            <color indexed="8"/>
            <rFont val="Tahoma"/>
            <family val="2"/>
          </rPr>
          <t>pc:</t>
        </r>
        <r>
          <rPr>
            <sz val="9"/>
            <color indexed="8"/>
            <rFont val="Tahoma"/>
            <family val="2"/>
          </rPr>
          <t xml:space="preserve">
</t>
        </r>
        <r>
          <rPr>
            <sz val="9"/>
            <color indexed="8"/>
            <rFont val="Tahoma"/>
            <family val="2"/>
          </rPr>
          <t xml:space="preserve">Estimada Paola Bello.
</t>
        </r>
        <r>
          <rPr>
            <sz val="9"/>
            <color indexed="8"/>
            <rFont val="Tahoma"/>
            <family val="2"/>
          </rPr>
          <t>No incluyo avance, la verdad no tengo claro de donde lo saco.</t>
        </r>
      </text>
    </comment>
  </commentList>
</comments>
</file>

<file path=xl/comments6.xml><?xml version="1.0" encoding="utf-8"?>
<comments xmlns="http://schemas.openxmlformats.org/spreadsheetml/2006/main">
  <authors>
    <author>pc</author>
  </authors>
  <commentList>
    <comment ref="A11" authorId="0" shapeId="0">
      <text>
        <r>
          <rPr>
            <b/>
            <sz val="9"/>
            <color indexed="8"/>
            <rFont val="Tahoma"/>
            <family val="2"/>
          </rPr>
          <t>pc:</t>
        </r>
        <r>
          <rPr>
            <sz val="9"/>
            <color indexed="8"/>
            <rFont val="Tahoma"/>
            <family val="2"/>
          </rPr>
          <t xml:space="preserve">
</t>
        </r>
        <r>
          <rPr>
            <sz val="9"/>
            <color indexed="8"/>
            <rFont val="Tahoma"/>
            <family val="2"/>
          </rPr>
          <t xml:space="preserve">Se plantea por porcentaje de avance
</t>
        </r>
        <r>
          <rPr>
            <sz val="9"/>
            <color indexed="8"/>
            <rFont val="Tahoma"/>
            <family val="2"/>
          </rPr>
          <t xml:space="preserve">año 1 = 10%
</t>
        </r>
        <r>
          <rPr>
            <sz val="9"/>
            <color indexed="8"/>
            <rFont val="Tahoma"/>
            <family val="2"/>
          </rPr>
          <t xml:space="preserve">año 2 = 25%
</t>
        </r>
        <r>
          <rPr>
            <sz val="9"/>
            <color indexed="8"/>
            <rFont val="Tahoma"/>
            <family val="2"/>
          </rPr>
          <t xml:space="preserve">año 3 = 25%
</t>
        </r>
        <r>
          <rPr>
            <sz val="9"/>
            <color indexed="8"/>
            <rFont val="Tahoma"/>
            <family val="2"/>
          </rPr>
          <t xml:space="preserve">año 4 = 25%
</t>
        </r>
        <r>
          <rPr>
            <sz val="9"/>
            <color indexed="8"/>
            <rFont val="Tahoma"/>
            <family val="2"/>
          </rPr>
          <t>año 5 = 15%</t>
        </r>
      </text>
    </comment>
    <comment ref="A13" authorId="0" shapeId="0">
      <text>
        <r>
          <rPr>
            <b/>
            <sz val="9"/>
            <color indexed="8"/>
            <rFont val="Tahoma"/>
            <family val="2"/>
          </rPr>
          <t>pc:</t>
        </r>
        <r>
          <rPr>
            <sz val="9"/>
            <color indexed="8"/>
            <rFont val="Tahoma"/>
            <family val="2"/>
          </rPr>
          <t xml:space="preserve">
</t>
        </r>
        <r>
          <rPr>
            <sz val="9"/>
            <color indexed="8"/>
            <rFont val="Tahoma"/>
            <family val="2"/>
          </rPr>
          <t xml:space="preserve">Se planea por porcentaje en el diseño y luego se mantiene
</t>
        </r>
        <r>
          <rPr>
            <sz val="9"/>
            <color indexed="8"/>
            <rFont val="Tahoma"/>
            <family val="2"/>
          </rPr>
          <t xml:space="preserve">año 1 = 10%
</t>
        </r>
        <r>
          <rPr>
            <sz val="9"/>
            <color indexed="8"/>
            <rFont val="Tahoma"/>
            <family val="2"/>
          </rPr>
          <t xml:space="preserve">año 2 = 30%
</t>
        </r>
        <r>
          <rPr>
            <sz val="9"/>
            <color indexed="8"/>
            <rFont val="Tahoma"/>
            <family val="2"/>
          </rPr>
          <t xml:space="preserve">año 3 = 60%
</t>
        </r>
        <r>
          <rPr>
            <sz val="9"/>
            <color indexed="8"/>
            <rFont val="Tahoma"/>
            <family val="2"/>
          </rPr>
          <t>Se mantiene una línea base en el año 4 y 5</t>
        </r>
      </text>
    </comment>
  </commentList>
</comments>
</file>

<file path=xl/sharedStrings.xml><?xml version="1.0" encoding="utf-8"?>
<sst xmlns="http://schemas.openxmlformats.org/spreadsheetml/2006/main" count="571" uniqueCount="206">
  <si>
    <t>NOMBRE DEL PROYECTO</t>
  </si>
  <si>
    <t>TRIMESTRE REPORTADO</t>
  </si>
  <si>
    <t>EJECUCIÓN PRESUPUESTAL DEL PROYECTO</t>
  </si>
  <si>
    <t>RESERVAS VIGENCIA ANTERIOR</t>
  </si>
  <si>
    <t>PRESUPUESTO ASIGNADO EN LA VIGENCIA ACTUAL</t>
  </si>
  <si>
    <t>Recursos Programados</t>
  </si>
  <si>
    <t>Recursos Ejecutados</t>
  </si>
  <si>
    <t>DESCRIPCIÓN DE LA META</t>
  </si>
  <si>
    <t>PROG.</t>
  </si>
  <si>
    <t>AVANCE TRIMESTRE</t>
  </si>
  <si>
    <t>TOTAL</t>
  </si>
  <si>
    <t>Programación</t>
  </si>
  <si>
    <t>Ejecución</t>
  </si>
  <si>
    <t>DESCRIPCIÓN DE LA ACTIVIDAD</t>
  </si>
  <si>
    <t>CRONOGRAMA %</t>
  </si>
  <si>
    <t>CRITERIOS DE SEGUIMIENTO</t>
  </si>
  <si>
    <t xml:space="preserve">VoBo. </t>
  </si>
  <si>
    <t>REVISIÓN OFICINA ASESORA DE PLANEACIÓN</t>
  </si>
  <si>
    <t>MAGNITUD META VIGENCIA ACTUAL</t>
  </si>
  <si>
    <t>PONDERACIÓN META (%)</t>
  </si>
  <si>
    <t>SECRETARÍA DISTRITAL DE LA MUJER</t>
  </si>
  <si>
    <t xml:space="preserve">DIRECCIONAMIENTO ESTRATEGICO </t>
  </si>
  <si>
    <t>Código: DE-FO-05</t>
  </si>
  <si>
    <t>ABR-JUN</t>
  </si>
  <si>
    <t>JUL-SEP</t>
  </si>
  <si>
    <t>OCT-DIC</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</si>
  <si>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</si>
  <si>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</si>
  <si>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</si>
  <si>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</si>
  <si>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</si>
  <si>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</si>
  <si>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</si>
  <si>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</si>
  <si>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</si>
  <si>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</si>
  <si>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</si>
  <si>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</si>
  <si>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</si>
  <si>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</si>
  <si>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</si>
  <si>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</si>
  <si>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</si>
  <si>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ENE</t>
  </si>
  <si>
    <t>FEB</t>
  </si>
  <si>
    <t>MAR</t>
  </si>
  <si>
    <t>ABR</t>
  </si>
  <si>
    <t>MAY</t>
  </si>
  <si>
    <t>JUN</t>
  </si>
  <si>
    <t>JUL</t>
  </si>
  <si>
    <t>AGO</t>
  </si>
  <si>
    <t>SEP</t>
  </si>
  <si>
    <t>OCT</t>
  </si>
  <si>
    <t>NOV</t>
  </si>
  <si>
    <t>DIC</t>
  </si>
  <si>
    <t xml:space="preserve">AVANCE DE META </t>
  </si>
  <si>
    <t>ENE-MAR</t>
  </si>
  <si>
    <t>PONDERACIÓN VERTICAL (Porcentual)</t>
  </si>
  <si>
    <t>PONDERACIÓN META</t>
  </si>
  <si>
    <t>ACUMULADO</t>
  </si>
  <si>
    <t>FORMULACIÓN Y SEGUIMIENTO PLANES DE ACCIÓN DE PROYECTOS</t>
  </si>
  <si>
    <t>ELABORÓ</t>
  </si>
  <si>
    <t>APROBÓ</t>
  </si>
  <si>
    <t>Firma:</t>
  </si>
  <si>
    <t>TIPO DE REPORTE</t>
  </si>
  <si>
    <t>ACTUALIZACION</t>
  </si>
  <si>
    <t>SEGUIMIENTO</t>
  </si>
  <si>
    <t>FORMULACION</t>
  </si>
  <si>
    <t>FECHA DE REPORTE</t>
  </si>
  <si>
    <t>PROGRAMA</t>
  </si>
  <si>
    <t>LOGRO</t>
  </si>
  <si>
    <t>Cargo: Gerenta de Proyecto</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</si>
  <si>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</si>
  <si>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</si>
  <si>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</si>
  <si>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</si>
  <si>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</si>
  <si>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</si>
  <si>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</si>
  <si>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</si>
  <si>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</si>
  <si>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</si>
  <si>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</si>
  <si>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 Operar (1) un Sistema de Información sobre los derechos de las mujeres, con datos  proveniente de diferentes fuentes de información internas y externas
</t>
  </si>
  <si>
    <t>5 - Construir Bogotá - Región con gobierno abierto, transparente y ciudadanía consciente</t>
  </si>
  <si>
    <t>53 - Información para la toma de desiciones</t>
  </si>
  <si>
    <t>X</t>
  </si>
  <si>
    <t>Formular e Implementar una (1) estrategia metodológica que permita incluir la perspectiva de género y diferencial en la captura de la información</t>
  </si>
  <si>
    <t xml:space="preserve">Formular e Implementar una (1) estrategia metodológica que permita incluir la perspectiva de género y diferencial en la captura de la información
</t>
  </si>
  <si>
    <t xml:space="preserve">Diseñar y producir una (1) línea base de la política púbica de las Mujeres y Equidad de Género
</t>
  </si>
  <si>
    <t>Diseñar y producir una (1) línea base de la política púbica de las Mujeres y Equidad de Género</t>
  </si>
  <si>
    <t>Meta 1</t>
  </si>
  <si>
    <t xml:space="preserve">
Operar (1) un Sistema de Información que articule información proveniente de diferentes sectores distritales y produzca información propia.
</t>
  </si>
  <si>
    <t>Meta 2</t>
  </si>
  <si>
    <t>Meta 3</t>
  </si>
  <si>
    <t>Meta 4</t>
  </si>
  <si>
    <t xml:space="preserve">Formular e Implementar una (1) estrategia metodológica que permita incluir la perspectiva de género y diferencial en la captura de la información </t>
  </si>
  <si>
    <t>Diseñar y producir una (1) línea base de la política púbica de las Mujeres y Equidad de Género que permita reconocer la situación, condición y posición de las mujeres en Bogotá.</t>
  </si>
  <si>
    <t xml:space="preserve">Producir y divulgar (14) estudios y/o investigaciones con base en el OMEG que permitan la incorporación de datos cuantitativos y cualitativos sobre los derechos de las mujeres </t>
  </si>
  <si>
    <t>PONDERACIÓN 2020</t>
  </si>
  <si>
    <t xml:space="preserve">7668 - Levantamiento  y análisis de información para la garantía de derechos de las mujeres en  Bogotá
</t>
  </si>
  <si>
    <t>N/A</t>
  </si>
  <si>
    <t>29. Posicionar globalmente a Bogotá como territorio inteligente (Smart City)</t>
  </si>
  <si>
    <t xml:space="preserve">REPORTE METAS PLAN DE DESARROLLO ASOCIADAS AL PROYECTO DE INVERSIÓN </t>
  </si>
  <si>
    <t>INFORMACIÓN GENERAL</t>
  </si>
  <si>
    <t xml:space="preserve">SEGUIMIENTO </t>
  </si>
  <si>
    <t>COD. META</t>
  </si>
  <si>
    <t>INDICADOR</t>
  </si>
  <si>
    <t xml:space="preserve">TIPO DE ANUALIZACIÓN </t>
  </si>
  <si>
    <t xml:space="preserve">MAGNITUD CUATRIENIO </t>
  </si>
  <si>
    <t>DESCRIPCIÓN DE LA MEDICIÓN DE LA META</t>
  </si>
  <si>
    <t xml:space="preserve">AVANCE META </t>
  </si>
  <si>
    <t>JUL-SEPT</t>
  </si>
  <si>
    <t>MAGNITUD FÍSICA</t>
  </si>
  <si>
    <t>AVANCE %</t>
  </si>
  <si>
    <t xml:space="preserve">Constante </t>
  </si>
  <si>
    <t xml:space="preserve">Porcentaje de avance en la creación y fortalecimiento de infraestructura tecnológica del OMEG para la articulación con los sectores distritales_x000D_
</t>
  </si>
  <si>
    <t>Creciente</t>
  </si>
  <si>
    <t xml:space="preserve">Programación </t>
  </si>
  <si>
    <t>Suma</t>
  </si>
  <si>
    <t>Crear y fortalecer la infraestructura tecnológica del Observatorio de Mujer y Equidad de Género que permita la articulación con los sectores distritales pertinentes</t>
  </si>
  <si>
    <t>Diseñar e implementar investigaciones para diagnosticar y divulgar la situación de los derechos de las mujeres y transversalizar el enfoque de género y diferencial</t>
  </si>
  <si>
    <t>Investigaciones realizadas</t>
  </si>
  <si>
    <t>No. De la Meta</t>
  </si>
  <si>
    <t>Tipo de anualización</t>
  </si>
  <si>
    <t>Total</t>
  </si>
  <si>
    <t>Presupuesto</t>
  </si>
  <si>
    <t xml:space="preserve"> Creciente</t>
  </si>
  <si>
    <t>Componente del gasto</t>
  </si>
  <si>
    <t>Personal contratado para apoyar las actividades propias de los proyectos de inversión de la entidad</t>
  </si>
  <si>
    <t>Otros Gastos Operativos</t>
  </si>
  <si>
    <t>Adquisición de hardware y/o software</t>
  </si>
  <si>
    <t>1. Operar 1 Sistema de Información sobre los derechos de las mujeres,  con datos provenientes de diferentes fuentes de información internas y externas</t>
  </si>
  <si>
    <t>2. Formular e implementar una 1 estrategia metodológica que permita incluir la perspectiva de género y diferencial en la captura de la información</t>
  </si>
  <si>
    <t>3. Diseñar y producir 1 línea base de la política púbica de las Mujeres y Equidad de Género</t>
  </si>
  <si>
    <t>4. Producir y divulgar 14 estudios y/o investigaciones sobre los derechos de las mujeres con fuente de información OMEG</t>
  </si>
  <si>
    <t xml:space="preserve">Reporte (1) de la implementación del proceso de socialización </t>
  </si>
  <si>
    <t>Documento (1) que da cuenta del diseño de la estrategia metodológica</t>
  </si>
  <si>
    <t>Documento (1) que da cuenta del diseño del estudio y/o investigación</t>
  </si>
  <si>
    <t>Diseñar y producir una (1) línea base de la política pública de las Mujeres y Equidad de Género</t>
  </si>
  <si>
    <t xml:space="preserve">1. Evaluación de un (1) sistema de información que actualmente opera en la Secretaría Distrital de la Mujer
</t>
  </si>
  <si>
    <t>5. Diseño de una (1) estrategia de evaluación de política pública a partir de la información generada por el sistema de información de la Secretaría de la Mujer y Equidad de Género</t>
  </si>
  <si>
    <t>6. Diseño de una (1) estrategia metodológica que permita incluir la perspectiva de género y diferencial en la captura de la información</t>
  </si>
  <si>
    <t>7. Implementación de un (1) proceso de socialización al interior de la entidad para cualificar y fortalecer la estrategia metodológica que permita incluir la perspectiva de género y diferencial en la captura de la información.</t>
  </si>
  <si>
    <t xml:space="preserve">8. Elaboración de un (1) documento que recoja las lecciones aprendidas del pilotaje de implementación de la estrategia metodológica orientada a la inclusión de la perspectiva de género en la captura de información. </t>
  </si>
  <si>
    <t>9. Definición de una (1) propuesta técnica que oriente el diseño y producción de la linea base de la Política Pública de las Mujeres y Equidad de Género</t>
  </si>
  <si>
    <t>10. Diseño de un (1) estudio y/o investigacion que de cuenta de los derechos de las mujeres con fuente información OMEG</t>
  </si>
  <si>
    <r>
      <rPr>
        <sz val="10"/>
        <color indexed="8"/>
        <rFont val="Times New Roman"/>
        <family val="1"/>
      </rPr>
      <t>11. Elaboración</t>
    </r>
    <r>
      <rPr>
        <sz val="10"/>
        <color indexed="10"/>
        <rFont val="Times New Roman"/>
        <family val="1"/>
      </rPr>
      <t xml:space="preserve"> </t>
    </r>
    <r>
      <rPr>
        <sz val="10"/>
        <rFont val="Times New Roman"/>
        <family val="1"/>
      </rPr>
      <t>un (1) estudio y/o investigacion que de cuenta de los derechos de las mujeres con fuente información OMEG</t>
    </r>
  </si>
  <si>
    <t>12. Revisión y Divulgación de un (1) estudio y/o investigacion que de cuenta de los derechos de las mujeres con fuente información OMEG</t>
  </si>
  <si>
    <t>Disponibilidad de información haciendo uso de la infraestructura tecnológica del OMEG fortalecida y actualizada con las demandas globales  que permiten la toma de decisiones basada en evidencias.</t>
  </si>
  <si>
    <t>Aumentar la generación, disponibilidad y análisis de información sobre la situación de derechos de las mujeres en Bogotá, que permita una adecuada toma de decisiones basada en evidencia con enfoques de género y diferencial</t>
  </si>
  <si>
    <t>2. Realización de un (1) mapeo de los datos relevantes producidos por la entidad y por otras fuentes de información</t>
  </si>
  <si>
    <t xml:space="preserve">3. Rediseño  de un (1) sistema  de información para registro y reporte de información de la Secretaría Distrital de la Mujer. </t>
  </si>
  <si>
    <t>4. Diseño de una (1) metodología de analítica de datos e indicadores para conocer la situación de las mujeres.</t>
  </si>
  <si>
    <t xml:space="preserve">Nombre: Diana Parra
Subsecretaría de Políticas de Igualdad </t>
  </si>
  <si>
    <t>Nombre: Andrea Ramirez Pisco
Directora de Gestión del Conocimiento</t>
  </si>
  <si>
    <t>Nombre: Adriana Estupiñan Jaramillo</t>
  </si>
  <si>
    <t xml:space="preserve">Cargo: Líderesa Técnica </t>
  </si>
  <si>
    <t xml:space="preserve">Nombre: Diana María Parra Romero
Subsecretaría de Políticas de Igualdad </t>
  </si>
  <si>
    <t xml:space="preserve">Nombre: Diana Maria Parra Romero
Subsecretaría de Políticas de Igualdad </t>
  </si>
  <si>
    <r>
      <t xml:space="preserve"> Producir y divulgar</t>
    </r>
    <r>
      <rPr>
        <sz val="10"/>
        <color indexed="8"/>
        <rFont val="Times New Roman"/>
        <family val="1"/>
      </rPr>
      <t xml:space="preserve"> (16)</t>
    </r>
    <r>
      <rPr>
        <sz val="10"/>
        <color indexed="10"/>
        <rFont val="Times New Roman"/>
        <family val="1"/>
      </rPr>
      <t xml:space="preserve"> </t>
    </r>
    <r>
      <rPr>
        <sz val="10"/>
        <rFont val="Times New Roman"/>
        <family val="1"/>
      </rPr>
      <t xml:space="preserve">estudios y/o investigaciones sobre los derechos de las mujeres con fuente de información OMEG
</t>
    </r>
  </si>
  <si>
    <t>Versión: 07</t>
  </si>
  <si>
    <t>Fecha de Emisión: 23 de septiembre de 2020</t>
  </si>
  <si>
    <t>Página 2 de 2</t>
  </si>
  <si>
    <t>NIVEL PDD</t>
  </si>
  <si>
    <t>Página 1 de 2</t>
  </si>
  <si>
    <t>Meta sectorial</t>
  </si>
  <si>
    <t xml:space="preserve">Informe anual (1) de la estrategia metodológica implementada para incorporar el enfoque de genero y diferencial en la captura de información </t>
  </si>
  <si>
    <t>Mapeo (1)  de los datos relevantes producidos por la entidad y por otras fuentes de información
MGA - Gestión: (Porcentaje de cumplimiento en la entrega de productos estadísticos)</t>
  </si>
  <si>
    <t xml:space="preserve">Datos estadísticos incorporados en el sistema de información del OMEG  </t>
  </si>
  <si>
    <t xml:space="preserve">MGA Producto - Documentos de Investigación realizados.
MGA Gestion - Sumatoria de investigaciones realizadas en el periodo </t>
  </si>
  <si>
    <t>Documento (1) que da cuenta de la evaluación de sistema de información actual 
MGA - Gestión (Soluciones informaticas implementadas)</t>
  </si>
  <si>
    <t>Avance a Sept</t>
  </si>
  <si>
    <t>Avance a Oct</t>
  </si>
  <si>
    <t>Promedio avance meta PDD 452</t>
  </si>
  <si>
    <t xml:space="preserve">Contar con información actualizada acerca de las percepciones e imaginarios de la nueva planta de personal que se integra a la administración distrital, para desde allí, aportar a la toma de decisiones basada en los datos frente a la atención a la ciudadanía por parte de servidoras y servidores con enfoque de género y diferencial  
Identificar las temáticas sobre las cuales se centrará el apoyo y fortalecimiento del enfoque de género en el ejercicio político de las concejalas y concejales de la ciudad de Bogotá
Visibilizar las principales barreras que presentan las concejalas para el ejercicio de su cargo
</t>
  </si>
  <si>
    <t>Contar con la identificación de las necesidades para la  construcción de un nuevo sistema que le permita a la  entidad mejorar los sistemas de recolección, almacenamiento y consulta de los datos producidos a nivel interno y externo, además contar con herramientas para avanzar en la automatización de procesos e instrumentos apropiados para la recolección de información , mejorar la calidad, veracidad y oportunidad de la información recolectada en las diferentes acciones del Observatorio.</t>
  </si>
  <si>
    <t>Avance a nov</t>
  </si>
  <si>
    <t xml:space="preserve">MGA Producto - Documentos de lineamientos tecnicos elaborados 
MGA Gestión - Porcentaje de eficacia en el avance de las etapas de lainvestigacion </t>
  </si>
  <si>
    <t>Como parte de las acciones se definió que el estudio que se realizará en la actual vigencia para dar cuenta de la situación de los derechos de las mujeres con fuente de información OMEG, estará encaminado a establecer las actitudes, creencias, comportamientos y representaciones con relación a la discriminación racial y de género, al clasismo y a la xenofobia por parte de servidoras y servidores del sector público del Distrito Capital. Se cuenta con un estado del arte y marco teórico sobre el tema. Se avanzó en la construcción del formulario de la encuesta, para el levantamiento de la información convirtiéndose en el principal instrumento para la elaboración del estudio; así como la presentación y validación ante el Departamento Administrativo del Servicio Civil Distrital. En el mes de noviembre, se realizó un ajuste al formulario de la encuesta a partir de los aportes de los equipos de Diseños y Políticas y Enfoque Diferencial de la entidad. 
Dado la incertidumbre frente a la recolección de datos frente al estudio definido para la vigencia 2020, el mes de octubre se construyó un documento que describe de manera sintética los resultados obtenidos a partir del auto diligenciamiento de una encuesta por parte de las concejalas y concejales de Bogotá. El instrumento buscó identificar temas y metodologías pertinentes por las cuales la SDMujer contribuirá al fortalecimiento de la agenda pública de las mujeres. Como resultado de la aplicación del instrumento se contó con 32 encuestas totalmente diligenciadas. 
Anexo: 
1. Estado del arte y marco teórico sobre discriminación racial y de género, al clasismo y a la xenofobia
2. Formulario para recoger información de servidoras y servidores públicos. 
3. Información sobre encuesta a concejalas y concejales de Bogotá. 
4. Formulario Encuesta Servidoras y Servidores ajustada.</t>
  </si>
  <si>
    <t>Para el mes de noviembre se realizó la publicación en la página web del OMEG del documento informe de la investigación tipo censo aplicada a concejalas y concejales de Bogotá, el texto describe de manera sintética los resultados obtenidos a partir del auto diligenciamiento de una encuesta por parte de las concejalas y concejales de Bogotá. El instrumento buscó identificar temas y metodologías pertinentes por las cuales la SDMujer contribuirá al fortalecimiento de la agenda pública de las mujeres. Como resultado de la aplicación del instrumento se contó 32 encuestas totalmente diligenciadas. En cuanto al procesamiento de la información fue posible conocer: las temáticas, sobre las cuales se centrará el apoyo y fortalecimiento del enfoque de género en el ejercicio político de las concejalas y concejales de la ciudad de Bogotá.
Anexos:
1. Boletín Mujer-es en cifras 24. Reporte aplicación de encuesta dirigida a concejalas y concejales de Bogotá sobre las necesidades de apoyo técnico para el fortalecimiento de la agenda púbica de las mujeres de Bogotá. Publicado el 17 de noviembre.</t>
  </si>
  <si>
    <r>
      <t>En cuanto al procesamiento de la información fue posible conocer: las temáticas, sobre las cuales se centrará el apoyo y fortalecimiento del enfoque de género en el ejercicio político de las concejalas y concejales de la ciudad de Bogotá. A continuación, se presenta la información que contiene el reporte Mujeres en cifras -24, a). Metodología, presenta información relacionada con la muestra de análisis; b). Perfil de concejalas y concejales de la muestra; c). Apoyo técnico de la SDMujer, en el cual, muestra la batería de preguntas enfocadas desde la perspectiva de mujer y género.
Por otra parte, en articulación con la Secre</t>
    </r>
    <r>
      <rPr>
        <sz val="10"/>
        <rFont val="Times New Roman"/>
        <family val="1"/>
      </rPr>
      <t xml:space="preserve">taría Distrital de Seguridad, Convivencia y Justicia se trabajó en noviembre en la construcción metodológica y teórica que permita comprender las afectaciones de las mujeres en tiempos de pandemia, para ello se analizaron </t>
    </r>
    <r>
      <rPr>
        <sz val="10"/>
        <color indexed="8"/>
        <rFont val="Times New Roman"/>
        <family val="1"/>
      </rPr>
      <t>tres puntos, a saber: Violencia intrafamiliar con víctima mujer, violencia sexual y el comportamiento de atenciones recibidas en Línea Púrpura Distrital. En términos de avances, se cuenta con: i) un marco referencial para entender las afectaciones de las mujeres en tiempos de pandemia y ii) documento borrador con las siguientes secciones, a saber: introducción, marco teórico, marco referencial del delito, resultados y recomendaciones. 
Anexos: 
1. Marco referencial mujeres en tiempos de pandemia 
2. p</t>
    </r>
    <r>
      <rPr>
        <sz val="10"/>
        <rFont val="Times New Roman"/>
        <family val="1"/>
      </rPr>
      <t>aper-análisis espacial</t>
    </r>
    <r>
      <rPr>
        <sz val="10"/>
        <color indexed="8"/>
        <rFont val="Times New Roman"/>
        <family val="1"/>
      </rPr>
      <t xml:space="preserve">      
</t>
    </r>
  </si>
  <si>
    <t xml:space="preserve">Se definió que el estudio que se realizaría estaría encaminado a establecer las actitudes, creencias, comportamientos y representaciones con relación a la discriminación racial y de género, al clasismo y a la xenofobia por parte de servidoras y servidores del sector público del Distrito Capital. Se avanzó en la construcción del estado del arte, marco teórico y formulario de captura de información sobre el tema. Como parte de la articulación con el Departamento Administrativo del Servicio Civil Distrital y en el marco del Concurso de méritos 805 a 825, se decide aplicar el formulario de recolección de información una vez se cuente con la nueva planta de personal. En el mes de noviembre, se realizó un ajuste al formulario de la encuesta a partir de los aportes de los equipos de Diseños y Políticas y Enfoque Diferencial de la entidad. 
Dado la incertidumbre frente a la recolección de datos del estudio definido para la vigencia 2020, el mes de octubre se construyó un documento que describe de manera sintética los resultados obtenidos a partir del auto diligenciamiento de una encuesta por parte de las concejalas y concejales de Bogotá. El instrumento buscó identificar temas y metodologías pertinentes por las cuales la SDMujer contribuirá al fortalecimiento de la agenda pública de las mujeres. Como resultado se entrega la publicación del Boletín Mujer-es en cifras 24. Publicado el 17 de noviembre. Dando cumplimiento a la meta 2020. 
Por otra parte, en articulación con la Secretaría Distrital de Seguridad, Convivencia y Justicia se trabajó en noviembre en la construcción metodológica y teórica que permita comprender las afectaciones de las mujeres en tiempos de pandemia, estudio que se seguirá cualificando y será entregado en la próxima vigencia. 
Anexo
1. Mujeres en Cifras No 24. Documento publicado el 17 de noviembre.
</t>
  </si>
  <si>
    <t>diciembre</t>
  </si>
  <si>
    <t xml:space="preserve"> diciembre</t>
  </si>
  <si>
    <t xml:space="preserve">Durante la vigencia se ha venido trabajando en la definición de la propuesta técnica que oriente el diseño y producción de la línea base de la Política Pública de Mujeres y Equidad de género se avanzado en: 
a. Construcción del diagnóstico de la PPMyEG: esta información es el punto de referencia para construir la propuesta del diseño de la línea de base.
b. Análisis de los objetivos de esta política y las metas del Plan de Desarrollo Distrital: este análisis apoya la definición de indicadores preliminares sujetos a la construcción de la línea de base.
c. Se establece una línea orientadora para la revisión de la batería de indicadores que existe actualmente en el OMEG, a la luz de la línea base de la PPMyEG, teniendo como ejercicio inicial la revisión de los indicadores publicados en el tema económico. 
d. Un avance en el diseño temático de la línea base. Para esto, se elaboró un documento que describe, de manera preliminar, la fase de estructuración en la que se encuentra la línea base, sus contenidos temáticos y el cronograma de actividades, conforme al modelo de producción estadística y a los lineamientos del DANE y del SEN.   
e. Definición de una ficha metodológica de la operación estadística de línea base para el goce efectivo de derechos de la PPMYEG, cuyo objetivo es: Obtener información demográfica, social, cultural, económica y de goce efectivo de derechos de las mujeres residentes en Bogotá. Esta operación estadística se dirige a medir y caracterizar el goce efectivo de los 8 derechos de la PPMYEG por parte de las mujeres en Bogotá. 
f. Propuesta técnica que oriente el diseño y producción de la línea base de la PPMYEG, en la que se incorporan lineamientos sobre el diseño muestral requerido para esta operación estadística. 
Todo esto como insumo para establecer la batería de indicadores de seguimiento a la línea base.
</t>
  </si>
  <si>
    <t>Durante la vigencia se ha avanzado en la definición de la propuesta técnica que oriente el diseño y producción de la línea base de la Política Pública de Mujeres y Equidad, en temas como: 
a. Construcción del diagnóstico de la PPMyEG: esta información es el punto de referencia para construir la propuesta del diseño de la línea de base. 
b. Análisis de los objetivos de esta política y las metas del Plan de Desarrollo Distrital: este análisis apoya la definición de indicadores preliminares sujetos a la construcción de la línea de base, para esto se estableció la relación programa, sector responsable, meta sectorial. derechos y transversalización
c. Línea orientadora para la revisión de la batería de indicadores que existe actualmente en el OMEG, teniendo como ejercicio inicial la revisión de los indicadores publicados en el tema económico. 
d. Se elaboró un documento que describe, de manera preliminar, la fase de estructuración en la que se encuentra la línea base, sus contenidos temáticos y el cronograma de actividades, conforme al modelo de producción estadística y a los lineamientos del DANE y del SEN.      
e. Definición de una ficha metodológica de la operación estadística de línea base para el goce efectivo de derechos de la PPMYEG, cuyo objetivo es: Obtener información demográfica, social, cultural, económica y de goce efectivo de derechos de las mujeres residentes en Bogotá. Esta operación estadística se dirige a medir y caracterizar el goce efectivo de los 8 derechos de la PPMYEG por parte de las mujeres en Bogotá. 
f. Propuesta técnica que oriente el diseño y producción de la línea base de la PPMYEG, en la que se incorporan lineamientos sobre el diseño muestral requerido para esta operación estadística
Anexos:
1. Revisión indicadores económicos.
2. Propuesta ajustes indicadores página OMEG
3. Diseño Temático Linea Base 
4. Ficha Metodológica Linea Base
5. Propuesta técnica que orienta el diseño y producción de la línea base de la PPMYEG.</t>
  </si>
  <si>
    <t>Para la presente actividad se realizó la propuesta metodológica y pedagógica para acompañar dichos espacios de socialización al interior de la entidad con el objetivo de cualificar y fortalecer la estrategia metodológica que permita incluir la perspectiva de género y diferencial en la captura de la información.  Esta propuesta consiste en la construcción de un decálogo para la gestión de la información, el cual desarrolla la propuesta de un conjunto de actividades que permitan la obtención de información para ser utilizada en la toma de decisiones. Esta propuesta es un decálogo para la Gestión de la Información, el cual desarrolla  la propuesta de un conjunto de actividades que permitan la obtención de información para ser utilizada en la toma de decisiones:
1.Captura de la Información
2. Atención con calidad
3. Almacenamiento de la información. 
4. Integridad de los datos
5. Procesamiento de la Información.
6. Aprobación de la información procesada
7. Actualización de la información
8. Seguridad de la Información
9. Difusión de la información
10. Mesa de ayuda. 
Anexos:
1. Presentación Claves para la gestión de la información aprobada.</t>
  </si>
  <si>
    <t>Se hace entrega del documento que recoge las lecciones que dan cuenta del avance de la implementación de la estrategia metodológica de captura de información - SIMISIONAL. Este documento contiene logros, avances en implementación, oportunidades de mejora y recomendaciones que se proponen para ir cualificando el Sistema de Información Misional y la captura de información de las mujeres en atención y parte de todos los servicios y procesos formativos que brinda la Secretaría Distrital de la Mujer. Finalmente se resalta la importancia de evidenciar el proceso de implementación del SIMISIONAL dada la necesidad de mejorar la gestión y captura de dicha información misional. 
Anexos: 
1. Documento Lecciones Aprendidas captura información procesos de formación SIMISIONAL</t>
  </si>
  <si>
    <r>
      <t>Para consolidar el mapeo de datos relevantes se requiere la consolidación de insumos institucionales que le permitan a usuarias y usuarios hacer uso de los sistemas de registro y/o captura de información; teniendo en cuenta la información generada por el proceso asociado a las Casas Refugio "Modalidad Intermedia de Acogida"  y al proceso de integración de la linea purpura con la línea de atención 123. Por otra parte, el OMEG realiza el reporte de atenciones de la Secretaria de la Mujer teniendo como fuente de información el registro Simisional y las llamadas a la línea purpura. En este reporte de manera mensual se incluye, el número de llamadas atendidas, el número de violencias y tipo de violencias reportadas, las atenciones de la entidad asociadas a violencias y realizadas a través de Casa de Todas, Casa Refugio, Casa de Igualdad de Oportunidades para las mujeres, espacios seguros y estrategia de justicia de género. Adicionalmente, se realizó la publicación de dos infografias y un infomujeres con infrormación estadistica relevante para la ciudadania. 
Anexos:
1. Manual Casa Refugio
2. Manual Linea de atención 123</t>
    </r>
    <r>
      <rPr>
        <sz val="10"/>
        <color indexed="8"/>
        <rFont val="Times New Roman"/>
        <family val="1"/>
      </rPr>
      <t xml:space="preserve">
3. Reporte atenciones Secretaria Distrital de la Mujer 2020 corte a 24 de septiembre. Casa Refugio
4. Reporte atenciones Secretaria Distrital de la Mujer 2020 enero a octubre. Corte 21 de octubre
5. Reporte atenciones Secretaria Distrital de la Mujer 2020 enero a octubre. Corte 23 de noviembre
6. Reporte atenciones Secretaria Distrital de la Mujer 2020 enero a noviembre. Corte 3 de diciembre
</t>
    </r>
    <r>
      <rPr>
        <sz val="10"/>
        <color indexed="8"/>
        <rFont val="Times New Roman"/>
        <family val="1"/>
      </rPr>
      <t>7. Reporte atenciones Secretaria Distrital de la Mujer 2020 enero a diciembre Corte 9 de diciembre</t>
    </r>
    <r>
      <rPr>
        <sz val="10"/>
        <color indexed="8"/>
        <rFont val="Times New Roman"/>
        <family val="1"/>
      </rPr>
      <t xml:space="preserve">
8. Infomujeres 59. Panorama General de la Violencia hacia las mujeres en Bogotá. Publicada el 25 de noviembre
9. Infografia 83. 10 acciones para las mujeres desde la Secretaria Distrital de la Mujer durante el Covid 19. Publicada el 7 de octubre
10. Infografia 84. Da el primer paso. Reporte Feminicidios Enero 1 a noviembre 15. Publicada el 4 de diciembre </t>
    </r>
  </si>
  <si>
    <t xml:space="preserve">Se realizó todo el proceso de evaluación, selección y contratación de la empresa SAUCO TECHNOLOGIES S.A.S cuyo objetivo es "Realizar el diagnóstico y la formulación de alternativas para mejorar el funcionamiento del Sistema de Información Misional (SIMISIONAL)".  Es importante mencionar que este anexo contempla la justificación y necesidades a partir de las cuales se estructura el mismo. El contratista entregó como primer producto de esta consultoría el cronograma con las actividades para cumplimiento del objeto contractual y un documento describiendo la tipología de la información de la entidad conforme a lo solicitado en la descripción del segundo producto. En contrato termina en febrero razón por la cual no se incluye el avance del 100%
En este sentido; se busca contar con herramientas para avanzar en la automatización de procesos e instrumentos apropiados para la recolección de información, mejorar la calidad, veracidad y oportunidad de la información recolectada en las diferentes acciones misionales de la entidad, hacer seguimiento en tiempo real de los diferentes indicadores de gestión Institucionales para la toma de decisiones y convertir al Sistema de Información Misional en un medio de consulta del impacto en la oferta de servicios institucionales. Esto permitirá a la Entidad asegurar la credibilidad, integridad y consistencia de la información interna que se utilizará como insumo en los análisis e investigaciones del OMEG.
Anexos:
1. Anexo técnico Científica de Datos
2. Revisión documental de variables a tener presentes para la evaluación del sistema 
3. Anexo técnico estudio de mercado SIMISIONAL
4. Documento con características técnicas del SIMISIONAL y módulos de operación
5. Acta de inicio proceso diagnóstico del Sistema de Información Misional
6. Minuta Consultoría Contrato 762 de 2020
7. Cronograma para cumplimiento de la Consultoría 
8. Documento de tipología de la información
</t>
  </si>
  <si>
    <r>
      <t xml:space="preserve">Durante el mes de diciembre se consolidó la metodología de analítica de datos para los indicadores priorizados en noviembre. Este proceso incluyó la definición operativa de cada uno de los indicadores junto a sus desagregaciones con los cálculos requeridos para su reporte. Adicionalmente, se realizó la programación en R de los scripts necesarios para el cálculo de estos indicadores junto con recomendaciones para mejorar este cálculo a futuro. Los indicadores incluidos dentro de esta  metodología son:
Total de valoraciones por riesgo de feminicidio 
Total de llamadas recibidas por la Línea Púrpura Distrital
Total de mujeres atendidas por la Línea Púrpura Distrital
Total de mujeres atendidas por las CIOM
Total de mujeres atendidas por la Casa de Todas
Total de mujeres atendidas por las Estrategia Justicia de Género
Total de mujeres atendidas por las Duplas 
Total de mujeres y grupos familiares que ingresaron en las Casas Refugio
</t>
    </r>
    <r>
      <rPr>
        <b/>
        <sz val="10"/>
        <color indexed="8"/>
        <rFont val="Times New Roman"/>
        <family val="1"/>
      </rPr>
      <t>Anexos</t>
    </r>
    <r>
      <rPr>
        <sz val="10"/>
        <color indexed="8"/>
        <rFont val="Times New Roman"/>
        <family val="1"/>
      </rPr>
      <t xml:space="preserve">
</t>
    </r>
    <r>
      <rPr>
        <sz val="10"/>
        <color indexed="8"/>
        <rFont val="Times New Roman"/>
        <family val="1"/>
      </rPr>
      <t>1. Metodología de analítica para indicadores OMEG</t>
    </r>
    <r>
      <rPr>
        <sz val="10"/>
        <color indexed="8"/>
        <rFont val="Times New Roman"/>
        <family val="1"/>
      </rPr>
      <t xml:space="preserve">
</t>
    </r>
  </si>
  <si>
    <t>Como parte del documento de diseño de la estrategia metodológica que permita incluir la perspectiva de género y diferencial en la captura de la información, se estableció la importancia de reconocer que al interior de los procesos de la entidad se recolecta información que es valiosa para dar cuenta de la situación de derechos de las mujeres en la ciudad, pero que no siempre, se recolecta la información de manera rigurosa, y dando cuenta del enfoque de género y diferencial. 
Dado lo anterior, el diseño metodológico está encaminado a cualificar la información que se recolecta al interior de la entidad directamente con las mujeres, para esto, se tendrá como punto de partida, los procesos de formación que adelantan las diferentes dependencias y que pueden dar cuenta de una realidad. 
Se avanzó en tener como referente una propuesta actualizada de un documento denominado Lineamientos técnicos y metodológicos para los procesos de formación de la entidad y la propuesta de procedimiento para la captura de información a través del SIMISIONAL de los procesos de formación que adelante la entidad.</t>
  </si>
  <si>
    <t xml:space="preserve">Contar con una estructura metodologica que oriente el diseño y producción de la linea base de la Política Pública de las Mujeres y Equidad de Género, esta Linea base permite entre otras cosas:
a. Conocer las características demográficas, sociales, culturales y económicas de las mujeres residentes en Bogotá.
b. Disponer de información actualizada sobre el goce efectivo de los ocho derechos de la PPMYEG en todas las localidades del Distrito. </t>
  </si>
  <si>
    <t>Avance a dic</t>
  </si>
  <si>
    <r>
      <t>Durante la vigencia se actualizaron datos de 19 indicadores del derecho “vida libre de violencias”, para esto, se creó una nueva categoría en el reporte de derecho “vida libre de violencias” llamada Delitos de alto impacto con víctima mujer con fuente SIEDCO-PONAL, con la información de la Policía Nacional donde se publicó la información descriptiva y se realizó una primera actualización con corte o</t>
    </r>
    <r>
      <rPr>
        <sz val="10"/>
        <rFont val="Times New Roman"/>
        <family val="1"/>
      </rPr>
      <t>ctubre y posteriormente se actualizó con corte a noviembre 2020</t>
    </r>
    <r>
      <rPr>
        <sz val="10"/>
        <color indexed="10"/>
        <rFont val="Times New Roman"/>
        <family val="1"/>
      </rPr>
      <t xml:space="preserve"> </t>
    </r>
    <r>
      <rPr>
        <sz val="10"/>
        <color indexed="8"/>
        <rFont val="Times New Roman"/>
        <family val="1"/>
      </rPr>
      <t xml:space="preserve">de los siguientes indicadores:
- Total de mujeres asesinadas por localidad (SIEDCO)
- Total de mujeres víctimas de delito sexual por localidad (SIEDCO)
- Total de mujeres víctimas de lesiones personales por localidad (SIEDCO)
- Total de mujeres víctimas de violencia intrafamiliar por localidad (SIEDCO)
La información publicada se puede consultar en: http://omeg.sdmujer.gov.co/index.php/home/estadisticas
Se construyo una matriz donde se priorizaron los indicadores que van a quedar publicados en el relanzamiento del OMEG:
Anexos
1. Matriz propuesta indicadores OMEG V2.xlsx
</t>
    </r>
  </si>
  <si>
    <t xml:space="preserve">Reconocer la importancia de recolectar información de manera homogénea y con calidad por parte de los procesos de formación que adelante la entidad, respondiendo a un lineamiento metodológico que incorpore los enfoques de derechos, género y diferencial en los procesos encaminados al desarrollo de capacidades de la ciudadanía y atendiendo a un procedimiento previamente establecido por la entidad, esto permite recoger información robusta y con calidad de los servicios ofertados por la entidad, asimismo, permite hacer analisis de las necesidades de formación que tienen las mujeres y tener un perfil cualificado de las usuarias que se acercan a la entidad en terminos de garantia de derechos
</t>
  </si>
  <si>
    <t xml:space="preserve">Teniendo en cuenta la importancia de rediseñar las herramientas de captura y presentación de información, se adelantó el proceso de articulación con Microsoft mediante el cual se establecieron las características técnicas requeridas para generar soluciones de visualización interactiva con interfaces amigables y óptimas que permitan el análisis y presentación de información de forma novedosa, oportuna y cualificada. A partir de este ejercicio, se construyeron dos boletines estadisticos: el primero sobre resultados de la información recibida del Departamento Administrativo de Normas Estadísticas sobre la Gran Encuesta Integrada de Hogares y el segundo con resultados de la  información recibida de la Secretaría de Seguridad sobre delitos de alto impacto.  
Dado que se requiere de un Sistema de Información que articule información proveniente de diferentes sectores distritales y produzca información propia que permita conocer a profundidad las problemáticas y los fenómenos que afectan a las mujeres en sus diferencias y diversidades, se construyo un documento con la formulación de la primera etapa de creación del Sistema Distrital de Información de Mujeres y Equidad de Género. En este documento se hace un primer análisis de la información existente en la actualidad en la Secretaría Distrital de la Mujer y expone lo que se ha realizado durante este año y se pretende hacer en los tres años siguientes para poder crear y sostener este nuevo sistema de información. 
Anexos
1. Cotización licencias Power BI
2. Informe o boletin estadistico - SIEDCO.  
3. Informe o boletin estadistico- GEIH.  
4. Informe - PremierOne.docx
5. Sistema Distrital de Información de Mujeres y Equidad de Género. </t>
  </si>
  <si>
    <r>
      <t>Se realizó el proceso de evaluación, selección y contratación de la empresa SAUCO TECHNOLOGIES S.A.S cuyo objetivo es "Realizar el diagnóstico y la formulación de alternativas para mejorar el funcionamiento del Sistema de Información Misional (SIMISIONAL)".  Es importante mencionar que este anexo contempla la justificación y necesidades a partir de las cuales se estructura el mismo. El contratista entregó como primer producto de esta consultoría el cronograma con las actividades para cumplimiento del objeto contractual y un documento describiendo la tipología de la información de la entidad conforme a lo solicitado. El avance del producto serà reportado dentro de la constitución de reservas del 2021 sin afectar el cumplimiento de la meta</t>
    </r>
    <r>
      <rPr>
        <sz val="10"/>
        <color indexed="8"/>
        <rFont val="Times New Roman"/>
        <family val="1"/>
      </rPr>
      <t xml:space="preserve">
Adicionalmente, para consolidar el mapeo de datos relevantes se requiere la consolidación de insumos institucionales que le permitan a usuarias y usuarios hacer uso de los sistemas de registro y/o captura de información; teniendo en cuenta la información generada por el proceso asociado a las Casas Refugio "Modalidad Intermedia de Acogida"  y al proceso de integración de la linea purpura con la línea de atención 123. Por otra parte, el OMEG realiza el reporte de atenciones de la Secretaria de la Mujer teniendo como fuente de información el registro Simisional y las llamadas a la línea purpura. Finalmente, se realizó la publicación de dos infografias y un infomujeres con infrormación estadistica relevante para la ciudadania. .
</t>
    </r>
  </si>
  <si>
    <r>
      <t xml:space="preserve">Se realizó el proceso de evaluación, selección y contratación de la empresa SAUCO TECHNOLOGIES S.A.S cuyo objetivo es "Realizar el diagnóstico y la formulación de alternativas para mejorar el funcionamiento del Sistema de Información Misional (SIMISIONAL)".  Es importante mencionar que este anexo contempla la justificación y necesidades a partir de las cuales se estructura el mismo. El contratista entregó como primer producto de esta consultoría el cronograma con las actividades para cumplimiento del objeto contractual y un documento describiendo la tipología de la información de la entidad conforme a lo solicitado. El avance del producto serà reportado dentro de la constitución de reservas del 2021 sin afectar el cumplimiento de la meta
Adicionalmente, para consolidar el mapeo de datos relevantes se requiere la consolidación de insumos institucionales que le permitan a usuarias y usuarios hacer uso de los sistemas de registro y/o captura de información; teniendo en cuenta la información generada por el proceso asociado a las Casas Refugio "Modalidad Intermedia de Acogida"  y al proceso de integración de la linea purpura con la línea de atención 123. Por otra parte, el OMEG realiza el reporte de atenciones de la Secretaria de la Mujer teniendo como fuente de información el registro Simisional y las llamadas a la línea purpura. Finalmente, se realizó la publicación de dos infografias y un infomujeres con infrormación estadistica relevante para la ciudadania. 
</t>
    </r>
    <r>
      <rPr>
        <sz val="11"/>
        <color indexed="8"/>
        <rFont val="Calibri"/>
        <family val="2"/>
      </rPr>
      <t xml:space="preserve">
Asimismo, se avanzó en tener como referente una propuesta de un documento denominado Lineamientos técnicos y metodológicos para los procesos de formación de la entidad y la propuesta de procedimiento para la captura de información a través del SIMISIONAL de los procesos de formación que adelante la entidad. </t>
    </r>
  </si>
  <si>
    <t xml:space="preserve">Se definió que el estudio que se realizaría en la actual vigencia para dar cuenta de la situación de los derechos de las mujeres con fuente de información OMEG, estaría encaminado a establecer las actitudes, creencias, comportamientos y representaciones con relación a la discriminación racial y de género, al clasismo y a la xenofobia por parte de servidoras y servidores del sector público del Distrito Capital. Se avanzó en la construcción del estado del arte, marco teórico y formulario de captura de información sobre el tema. Como parte de la articulación con el Departamento Administrativo del Servicio Civil Distrital y en el marco del Concurso de méritos 805 a 825, se decide aplicar el formulario de recolección de información una vez se cuente con la nueva planta de personal. En el mes de noviembre, se realizó un ajuste al formulario de la encuesta a partir de los aportes de los equipos de Diseños y Políticas y Enfoque Diferencial de la entidad. 
Dado la incertidumbre frente a la recolección de datos frente al estudio definido para la vigencia 2020, el mes de octubre se construyó un documento que describe de manera sintética los resultados obtenidos a partir del auto diligenciamiento de una encuesta por parte de las concejalas y concejales de Bogotá. El instrumento buscó identificar temas y metodologías pertinentes por las cuales la SDMujer contribuirá al fortalecimiento de la agenda pública de las mujeres. Como resultado se entrega la publicación del Boletín Mujer-es en cifras 24. Reporte aplicación de encuesta dirigida a concejalas y concejales de Bogotá sobre las necesidades de apoyo técnico para el fortalecimiento de la agenda púbica de las mujeres de Bogotá. Publicado el 17 de noviembre. Dando cumplimiento a la meta 2020. 
Por otra parte, en articulación con la Secretaría Distrital de Seguridad, Convivencia y Justicia se trabajó en noviembre en la construcción metodológica y teórica que permita comprender las afectaciones de las mujeres en tiempos de pandemia, estudio que se seguirá cualificando y será entregado en la próxima vigencia. 
</t>
  </si>
  <si>
    <r>
      <t xml:space="preserve">El diseño metodológico estuvo encaminado a cualificar la información que se recolecta al interior de la entidad directamente con las mujeres, para esto, como punto de partida, se tomó los procesos de formación que adelantan las diferentes dependencias y que pueden dar cuenta de una realidad. En este sentido, se reconoce que en los mencionados procesos de formación no se recolecta la información de manera homogénea y que es necesario contar con un lineamiento metodológico para incorporar los enfoques de derechos, género y diferencial en los procesos encaminados al desarrollo de capacidades de la ciudadanía.
Dado lo anterior, se hace entrega del documento de diseño metodológico encaminado a cualificar la información que se recolecta al interior de la entidad directamente con las mujeres. Se mantienen como punto de partida, los procesos de formación que adelantan las diferentes dependencias, y la necesidad de capturar la información de las mujeres que han participado y participan de dichos procesos. 
</t>
    </r>
    <r>
      <rPr>
        <b/>
        <sz val="10"/>
        <color indexed="8"/>
        <rFont val="Times New Roman"/>
        <family val="1"/>
      </rPr>
      <t>Anexos:</t>
    </r>
    <r>
      <rPr>
        <sz val="10"/>
        <color indexed="8"/>
        <rFont val="Times New Roman"/>
        <family val="1"/>
      </rPr>
      <t xml:space="preserve">
1. Documento Lineamientos técnicos y metodológicos para procesos de formación 
2. Procedimiento de Captura de Información SIMISIONAL a través de procesos de formación en la entidad </t>
    </r>
  </si>
  <si>
    <t>Producto MGA</t>
  </si>
  <si>
    <t>MGA - Producto. Servicio de informacion estadistica en temas de género. Boletines estadisticos producidos MGA (Meta 1 Y 2). Se reporta 1 solo</t>
  </si>
  <si>
    <t>Producto MGA y gestión</t>
  </si>
  <si>
    <t>Producto MGA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</si>
</sst>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1" formatCode="_-* #,##0_-;\-* #,##0_-;_-* &quot;-&quot;_-;_-@_-"/>
    <numFmt numFmtId="164" formatCode="_-&quot;$&quot;* #,##0.00_-;\-&quot;$&quot;* #,##0.00_-;_-&quot;$&quot;* &quot;-&quot;??_-;_-@_-"/>
    <numFmt numFmtId="165" formatCode="_(&quot;$&quot;\ * #,##0.00_);_(&quot;$&quot;\ * \(#,##0.00\);_(&quot;$&quot;\ * &quot;-&quot;??_);_(@_)"/>
    <numFmt numFmtId="166" formatCode="#,##0\ &quot;€&quot;;\-#,##0\ &quot;€&quot;"/>
    <numFmt numFmtId="167" formatCode="_-* #,##0\ &quot;€&quot;_-;\-* #,##0\ &quot;€&quot;_-;_-* &quot;-&quot;\ &quot;€&quot;_-;_-@_-"/>
    <numFmt numFmtId="168" formatCode="_-* #,##0\ _€_-;\-* #,##0\ _€_-;_-* &quot;-&quot;\ _€_-;_-@_-"/>
    <numFmt numFmtId="169" formatCode="_-* #,##0.00\ &quot;€&quot;_-;\-* #,##0.00\ &quot;€&quot;_-;_-* &quot;-&quot;??\ &quot;€&quot;_-;_-@_-"/>
    <numFmt numFmtId="170" formatCode="_-* #,##0.00\ _€_-;\-* #,##0.00\ _€_-;_-* &quot;-&quot;??\ _€_-;_-@_-"/>
    <numFmt numFmtId="171" formatCode="_ &quot;$&quot;\ * #,##0.00_ ;_ &quot;$&quot;\ * \-#,##0.00_ ;_ &quot;$&quot;\ * &quot;-&quot;??_ ;_ @_ "/>
    <numFmt numFmtId="172" formatCode="#,##0_ ;[Red]\-#,##0\ "/>
    <numFmt numFmtId="173" formatCode="&quot;$&quot;\ #,##0"/>
    <numFmt numFmtId="174" formatCode="0.0%"/>
    <numFmt numFmtId="175" formatCode="[$$-240A]\ #,##0;[Red][$$-240A]\ #,##0"/>
    <numFmt numFmtId="176" formatCode="#,##0;[Red]#,##0"/>
    <numFmt numFmtId="177" formatCode="_-* #,##0.00\ _€_-;\-* #,##0.00\ _€_-;_-* &quot;-&quot;\ _€_-;_-@_-"/>
    <numFmt numFmtId="178" formatCode="_-* #,##0.000\ _€_-;\-* #,##0.000\ _€_-;_-* &quot;-&quot;\ _€_-;_-@_-"/>
    <numFmt numFmtId="179" formatCode="_-[$$-240A]\ * #,##0_-;\-[$$-240A]\ * #,##0_-;_-[$$-240A]\ * &quot;-&quot;??_-;_-@_-"/>
    <numFmt numFmtId="180" formatCode="0.000"/>
    <numFmt numFmtId="181" formatCode="0.0"/>
    <numFmt numFmtId="182" formatCode="_(* #,##0_);_(* \(#,##0\);_(* &quot;-&quot;??_);_(@_)"/>
    <numFmt numFmtId="183" formatCode="_-* #,##0.00_-;\-* #,##0.00_-;_-* &quot;-&quot;_-;_-@_-"/>
    <numFmt numFmtId="184" formatCode="_(* #,##0.0_);_(* \(#,##0.0\);_(* &quot;-&quot;??_);_(@_)"/>
  </numFmts>
  <fonts count="52">
    <font>
      <sz val="11"/>
      <color theme="1"/>
      <name val="Calibri"/>
      <family val="2"/>
      <scheme val="minor"/>
    </font>
    <font>
      <sz val="11"/>
      <color indexed="8"/>
      <name val="Calibri"/>
      <family val="2"/>
    </font>
    <font>
      <sz val="10"/>
      <name val="Arial"/>
      <family val="2"/>
    </font>
    <font>
      <b/>
      <sz val="12"/>
      <name val="Arial Narrow"/>
      <family val="2"/>
    </font>
    <font>
      <sz val="12"/>
      <name val="Times New Roman"/>
      <family val="1"/>
    </font>
    <font>
      <b/>
      <sz val="12"/>
      <name val="Times New Roman"/>
      <family val="1"/>
    </font>
    <font>
      <b/>
      <sz val="10"/>
      <name val="Times New Roman"/>
      <family val="1"/>
    </font>
    <font>
      <sz val="10"/>
      <name val="Times New Roman"/>
      <family val="1"/>
    </font>
    <font>
      <b/>
      <sz val="10"/>
      <color indexed="10"/>
      <name val="Times New Roman"/>
      <family val="1"/>
    </font>
    <font>
      <b/>
      <i/>
      <sz val="10"/>
      <name val="Times New Roman"/>
      <family val="1"/>
    </font>
    <font>
      <b/>
      <sz val="9"/>
      <color indexed="81"/>
      <name val="Tahoma"/>
      <family val="2"/>
    </font>
    <font>
      <sz val="9"/>
      <color indexed="81"/>
      <name val="Tahoma"/>
      <family val="2"/>
    </font>
    <font>
      <sz val="10"/>
      <name val="Arial Narrow"/>
      <family val="2"/>
    </font>
    <font>
      <sz val="10"/>
      <name val="Arial Narrow"/>
      <family val="2"/>
    </font>
    <font>
      <sz val="9"/>
      <color indexed="8"/>
      <name val="Tahoma"/>
      <family val="2"/>
    </font>
    <font>
      <b/>
      <sz val="9"/>
      <name val="Times New Roman"/>
      <family val="1"/>
    </font>
    <font>
      <sz val="10"/>
      <color indexed="10"/>
      <name val="Times New Roman"/>
      <family val="1"/>
    </font>
    <font>
      <sz val="12"/>
      <name val="Arial Narrow"/>
      <family val="2"/>
    </font>
    <font>
      <b/>
      <sz val="9"/>
      <color indexed="8"/>
      <name val="Tahoma"/>
      <family val="2"/>
    </font>
    <font>
      <sz val="10"/>
      <color indexed="8"/>
      <name val="Times New Roman"/>
      <family val="1"/>
    </font>
    <font>
      <b/>
      <sz val="10"/>
      <color indexed="8"/>
      <name val="Tahoma"/>
      <family val="2"/>
    </font>
    <font>
      <sz val="10"/>
      <color indexed="8"/>
      <name val="Tahoma"/>
      <family val="2"/>
    </font>
    <font>
      <b/>
      <sz val="10"/>
      <color indexed="8"/>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11"/>
      <color rgb="FFFF0000"/>
      <name val="Calibri"/>
      <family val="2"/>
      <scheme val="minor"/>
    </font>
    <font>
      <sz val="42"/>
      <color theme="0"/>
      <name val="Segoe UI"/>
      <family val="2"/>
      <charset val="1"/>
    </font>
    <font>
      <b/>
      <sz val="11"/>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9"/>
      <color theme="1"/>
      <name val="Arial Narrow"/>
      <family val="2"/>
    </font>
    <font>
      <sz val="9"/>
      <color rgb="FF000000"/>
      <name val="Arial Narrow"/>
      <family val="2"/>
    </font>
    <font>
      <b/>
      <sz val="9"/>
      <color rgb="FF000000"/>
      <name val="Arial Narrow"/>
      <family val="2"/>
    </font>
    <font>
      <sz val="9"/>
      <color theme="1"/>
      <name val="Arial Narrow"/>
      <family val="2"/>
    </font>
    <font>
      <sz val="10"/>
      <color theme="1"/>
      <name val="Calibri"/>
      <family val="2"/>
      <scheme val="minor"/>
    </font>
    <font>
      <b/>
      <sz val="10"/>
      <color theme="1"/>
      <name val="Times New Roman"/>
      <family val="1"/>
    </font>
    <font>
      <sz val="11"/>
      <color theme="1"/>
      <name val="Times Roman"/>
    </font>
    <font>
      <sz val="14"/>
      <color rgb="FFFF0000"/>
      <name val="Calibri"/>
      <family val="2"/>
      <scheme val="minor"/>
    </font>
    <font>
      <sz val="8"/>
      <color theme="1"/>
      <name val="Calibri"/>
      <family val="2"/>
      <scheme val="minor"/>
    </font>
    <font>
      <b/>
      <sz val="9"/>
      <color theme="1"/>
      <name val="Times New Roman"/>
      <family val="1"/>
    </font>
    <font>
      <b/>
      <sz val="11"/>
      <color theme="0" tint="-0.34998626667073579"/>
      <name val="Calibri"/>
      <family val="2"/>
      <scheme val="minor"/>
    </font>
    <font>
      <b/>
      <sz val="9"/>
      <color rgb="FF000000"/>
      <name val="Tahoma"/>
      <family val="2"/>
    </font>
    <font>
      <sz val="9"/>
      <color rgb="FF000000"/>
      <name val="Tahoma"/>
      <family val="2"/>
    </font>
  </fonts>
  <fills count="2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CFFFF"/>
        <bgColor indexed="64"/>
      </patternFill>
    </fill>
    <fill>
      <patternFill patternType="solid">
        <fgColor theme="7" tint="0.79998168889431442"/>
        <bgColor indexed="64"/>
      </patternFill>
    </fill>
    <fill>
      <patternFill patternType="solid">
        <fgColor theme="7" tint="0.39997558519241921"/>
        <bgColor indexed="64"/>
      </patternFill>
    </fill>
  </fills>
  <borders count="81">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style="medium">
        <color indexed="64"/>
      </left>
      <right style="medium">
        <color theme="0"/>
      </right>
      <top style="medium">
        <color indexed="64"/>
      </top>
      <bottom style="medium">
        <color theme="0"/>
      </bottom>
      <diagonal/>
    </border>
    <border>
      <left/>
      <right style="thin">
        <color theme="0"/>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style="medium">
        <color indexed="64"/>
      </right>
      <top/>
      <bottom style="medium">
        <color indexed="64"/>
      </bottom>
      <diagonal/>
    </border>
  </borders>
  <cellStyleXfs count="33">
    <xf numFmtId="0" fontId="0" fillId="0" borderId="0"/>
    <xf numFmtId="0" fontId="23" fillId="3" borderId="70" applyNumberFormat="0" applyAlignment="0" applyProtection="0"/>
    <xf numFmtId="49" fontId="25" fillId="0" borderId="0" applyFill="0" applyBorder="0" applyProtection="0">
      <alignment horizontal="left" vertical="center"/>
    </xf>
    <xf numFmtId="0" fontId="26" fillId="4" borderId="71" applyNumberFormat="0" applyFont="0" applyFill="0" applyAlignment="0"/>
    <xf numFmtId="0" fontId="26" fillId="4" borderId="72" applyNumberFormat="0" applyFont="0" applyFill="0" applyAlignment="0"/>
    <xf numFmtId="0" fontId="28" fillId="5" borderId="0" applyNumberFormat="0" applyProtection="0">
      <alignment horizontal="left" wrapText="1" indent="4"/>
    </xf>
    <xf numFmtId="0" fontId="29" fillId="5" borderId="0" applyNumberFormat="0" applyProtection="0">
      <alignment horizontal="left" wrapText="1" indent="4"/>
    </xf>
    <xf numFmtId="0" fontId="27" fillId="6" borderId="0" applyNumberFormat="0" applyBorder="0" applyAlignment="0" applyProtection="0"/>
    <xf numFmtId="16" fontId="30" fillId="0" borderId="0" applyFont="0" applyFill="0" applyBorder="0" applyAlignment="0">
      <alignment horizontal="left"/>
    </xf>
    <xf numFmtId="0" fontId="31" fillId="7" borderId="0" applyNumberFormat="0" applyBorder="0" applyProtection="0">
      <alignment horizontal="center" vertical="center"/>
    </xf>
    <xf numFmtId="168" fontId="23" fillId="0" borderId="0" applyFont="0" applyFill="0" applyBorder="0" applyAlignment="0" applyProtection="0"/>
    <xf numFmtId="41" fontId="23" fillId="0" borderId="0" applyFont="0" applyFill="0" applyBorder="0" applyAlignment="0" applyProtection="0"/>
    <xf numFmtId="170" fontId="12" fillId="0" borderId="0" applyFont="0" applyFill="0" applyBorder="0" applyAlignment="0" applyProtection="0"/>
    <xf numFmtId="169" fontId="23" fillId="0" borderId="0" applyFont="0" applyFill="0" applyBorder="0" applyAlignment="0" applyProtection="0"/>
    <xf numFmtId="167" fontId="23" fillId="0" borderId="0" applyFont="0" applyFill="0" applyBorder="0" applyAlignment="0" applyProtection="0"/>
    <xf numFmtId="164" fontId="23" fillId="0" borderId="0" applyFont="0" applyFill="0" applyBorder="0" applyAlignment="0" applyProtection="0"/>
    <xf numFmtId="171" fontId="2" fillId="0" borderId="0" applyFont="0" applyFill="0" applyBorder="0" applyAlignment="0" applyProtection="0"/>
    <xf numFmtId="165" fontId="23" fillId="0" borderId="0" applyFont="0" applyFill="0" applyBorder="0" applyAlignment="0" applyProtection="0"/>
    <xf numFmtId="164" fontId="1" fillId="0" borderId="0" applyFont="0" applyFill="0" applyBorder="0" applyAlignment="0" applyProtection="0"/>
    <xf numFmtId="166" fontId="26" fillId="0" borderId="0" applyFont="0" applyFill="0" applyBorder="0" applyAlignment="0" applyProtection="0"/>
    <xf numFmtId="0" fontId="32" fillId="8" borderId="0" applyNumberFormat="0" applyBorder="0" applyAlignment="0" applyProtection="0"/>
    <xf numFmtId="0" fontId="2" fillId="0" borderId="0"/>
    <xf numFmtId="0" fontId="2" fillId="0" borderId="0"/>
    <xf numFmtId="0" fontId="26" fillId="0" borderId="0"/>
    <xf numFmtId="0" fontId="13" fillId="0" borderId="0"/>
    <xf numFmtId="0" fontId="12" fillId="0" borderId="0"/>
    <xf numFmtId="0" fontId="2" fillId="0" borderId="0"/>
    <xf numFmtId="9" fontId="23"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0" fontId="29" fillId="0" borderId="0" applyFill="0" applyBorder="0">
      <alignment wrapText="1"/>
    </xf>
    <xf numFmtId="0" fontId="24" fillId="0" borderId="0"/>
    <xf numFmtId="0" fontId="34" fillId="5" borderId="0" applyNumberFormat="0" applyBorder="0" applyProtection="0">
      <alignment horizontal="left" indent="1"/>
    </xf>
  </cellStyleXfs>
  <cellXfs count="510">
    <xf numFmtId="0" fontId="0" fillId="0" borderId="0" xfId="0"/>
    <xf numFmtId="0" fontId="3" fillId="2" borderId="0" xfId="21" applyFont="1" applyFill="1" applyBorder="1" applyAlignment="1" applyProtection="1">
      <alignment vertical="center" wrapText="1"/>
    </xf>
    <xf numFmtId="0" fontId="7" fillId="9" borderId="1" xfId="21" applyFont="1" applyFill="1" applyBorder="1" applyAlignment="1" applyProtection="1">
      <alignment vertical="center" wrapText="1"/>
    </xf>
    <xf numFmtId="0" fontId="7" fillId="9" borderId="2" xfId="21" applyFont="1" applyFill="1" applyBorder="1" applyAlignment="1" applyProtection="1">
      <alignment vertical="center" wrapText="1"/>
    </xf>
    <xf numFmtId="0" fontId="7" fillId="9" borderId="0" xfId="21" applyFont="1" applyFill="1" applyBorder="1" applyAlignment="1" applyProtection="1">
      <alignment vertical="center" wrapText="1"/>
    </xf>
    <xf numFmtId="172" fontId="7" fillId="9" borderId="0" xfId="21" applyNumberFormat="1" applyFont="1" applyFill="1" applyBorder="1" applyAlignment="1" applyProtection="1">
      <alignment vertical="center" wrapText="1"/>
    </xf>
    <xf numFmtId="0" fontId="7" fillId="9" borderId="3" xfId="21" applyFont="1" applyFill="1" applyBorder="1" applyAlignment="1" applyProtection="1">
      <alignment vertical="center" wrapText="1"/>
    </xf>
    <xf numFmtId="0" fontId="6" fillId="9" borderId="2" xfId="21" applyFont="1" applyFill="1" applyBorder="1" applyAlignment="1" applyProtection="1">
      <alignment vertical="center" wrapText="1"/>
    </xf>
    <xf numFmtId="0" fontId="6" fillId="9" borderId="0" xfId="21" applyFont="1" applyFill="1" applyBorder="1" applyAlignment="1" applyProtection="1">
      <alignment vertical="center" wrapText="1"/>
    </xf>
    <xf numFmtId="0" fontId="8" fillId="9" borderId="0" xfId="21" applyFont="1" applyFill="1" applyBorder="1" applyAlignment="1" applyProtection="1">
      <alignment vertical="center" wrapText="1"/>
    </xf>
    <xf numFmtId="0" fontId="6" fillId="9" borderId="1" xfId="21" applyFont="1" applyFill="1" applyBorder="1" applyAlignment="1" applyProtection="1">
      <alignment vertical="center" wrapText="1"/>
    </xf>
    <xf numFmtId="0" fontId="36" fillId="9" borderId="2" xfId="0" applyFont="1" applyFill="1" applyBorder="1"/>
    <xf numFmtId="0" fontId="36" fillId="9" borderId="0" xfId="0" applyFont="1" applyFill="1" applyBorder="1"/>
    <xf numFmtId="0" fontId="6" fillId="9" borderId="0" xfId="21" applyFont="1" applyFill="1" applyBorder="1" applyAlignment="1" applyProtection="1">
      <alignment horizontal="left" vertical="center" wrapText="1"/>
    </xf>
    <xf numFmtId="0" fontId="9" fillId="9" borderId="0" xfId="21" applyFont="1" applyFill="1" applyBorder="1" applyAlignment="1">
      <alignment horizontal="center" vertical="center" wrapText="1"/>
    </xf>
    <xf numFmtId="9" fontId="7" fillId="10" borderId="4" xfId="27" applyFont="1" applyFill="1" applyBorder="1" applyAlignment="1" applyProtection="1">
      <alignment horizontal="center" vertical="center" wrapText="1"/>
      <protection locked="0"/>
    </xf>
    <xf numFmtId="9" fontId="23" fillId="0" borderId="0" xfId="27" applyFont="1"/>
    <xf numFmtId="9" fontId="6" fillId="0" borderId="5" xfId="21" applyNumberFormat="1" applyFont="1" applyFill="1" applyBorder="1" applyAlignment="1" applyProtection="1">
      <alignment horizontal="center" vertical="center" wrapText="1"/>
    </xf>
    <xf numFmtId="176" fontId="0" fillId="0" borderId="0" xfId="0" applyNumberFormat="1" applyBorder="1" applyAlignment="1">
      <alignment vertical="center"/>
    </xf>
    <xf numFmtId="0" fontId="0" fillId="0" borderId="0" xfId="0" applyBorder="1"/>
    <xf numFmtId="0" fontId="0" fillId="0" borderId="6" xfId="0" applyBorder="1" applyAlignment="1">
      <alignment horizontal="center"/>
    </xf>
    <xf numFmtId="0" fontId="0" fillId="11" borderId="4" xfId="0" applyFill="1" applyBorder="1"/>
    <xf numFmtId="9" fontId="7" fillId="11" borderId="4" xfId="27" applyFont="1" applyFill="1" applyBorder="1" applyAlignment="1" applyProtection="1">
      <alignment horizontal="center" vertical="center" wrapText="1"/>
      <protection locked="0"/>
    </xf>
    <xf numFmtId="9" fontId="6" fillId="11" borderId="5" xfId="21" applyNumberFormat="1" applyFont="1" applyFill="1" applyBorder="1" applyAlignment="1" applyProtection="1">
      <alignment horizontal="center" vertical="center" wrapText="1"/>
    </xf>
    <xf numFmtId="0" fontId="0" fillId="12" borderId="4" xfId="0" applyFill="1" applyBorder="1"/>
    <xf numFmtId="0" fontId="0" fillId="13" borderId="4" xfId="0" applyFill="1" applyBorder="1"/>
    <xf numFmtId="9" fontId="7" fillId="13" borderId="4" xfId="27" applyFont="1" applyFill="1" applyBorder="1" applyAlignment="1" applyProtection="1">
      <alignment horizontal="center" vertical="center" wrapText="1"/>
      <protection locked="0"/>
    </xf>
    <xf numFmtId="9" fontId="6" fillId="13" borderId="5" xfId="21" applyNumberFormat="1" applyFont="1" applyFill="1" applyBorder="1" applyAlignment="1" applyProtection="1">
      <alignment horizontal="center" vertical="center" wrapText="1"/>
    </xf>
    <xf numFmtId="0" fontId="0" fillId="14" borderId="4" xfId="0" applyFill="1" applyBorder="1"/>
    <xf numFmtId="0" fontId="0" fillId="15" borderId="4" xfId="0" applyFill="1" applyBorder="1"/>
    <xf numFmtId="0" fontId="0" fillId="16" borderId="4" xfId="0" applyFill="1" applyBorder="1"/>
    <xf numFmtId="0" fontId="0" fillId="10" borderId="4" xfId="0" applyFill="1" applyBorder="1"/>
    <xf numFmtId="0" fontId="0" fillId="17" borderId="4" xfId="0" applyFill="1" applyBorder="1"/>
    <xf numFmtId="0" fontId="0" fillId="16" borderId="7" xfId="0" applyFill="1" applyBorder="1"/>
    <xf numFmtId="0" fontId="0" fillId="18" borderId="4"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11" borderId="8" xfId="0" applyFill="1" applyBorder="1"/>
    <xf numFmtId="0" fontId="0" fillId="13" borderId="8" xfId="0" applyFill="1" applyBorder="1"/>
    <xf numFmtId="0" fontId="0" fillId="16" borderId="8" xfId="0" applyFill="1" applyBorder="1"/>
    <xf numFmtId="0" fontId="0" fillId="10" borderId="8" xfId="0" applyFill="1" applyBorder="1"/>
    <xf numFmtId="0" fontId="0" fillId="18" borderId="8" xfId="0" applyFill="1" applyBorder="1"/>
    <xf numFmtId="0" fontId="0" fillId="15" borderId="8" xfId="0" applyFill="1" applyBorder="1"/>
    <xf numFmtId="0" fontId="0" fillId="0" borderId="9" xfId="0" applyBorder="1" applyAlignment="1">
      <alignment horizontal="center"/>
    </xf>
    <xf numFmtId="0" fontId="0" fillId="0" borderId="10" xfId="0" applyBorder="1" applyAlignment="1">
      <alignment horizontal="center"/>
    </xf>
    <xf numFmtId="9" fontId="7" fillId="11" borderId="11" xfId="27" applyFont="1" applyFill="1" applyBorder="1" applyAlignment="1" applyProtection="1">
      <alignment horizontal="center" vertical="center" wrapText="1"/>
      <protection locked="0"/>
    </xf>
    <xf numFmtId="9" fontId="6" fillId="11" borderId="12" xfId="21" applyNumberFormat="1" applyFont="1" applyFill="1" applyBorder="1" applyAlignment="1" applyProtection="1">
      <alignment horizontal="center" vertical="center" wrapText="1"/>
    </xf>
    <xf numFmtId="9" fontId="6" fillId="13" borderId="11" xfId="21" applyNumberFormat="1" applyFont="1" applyFill="1" applyBorder="1" applyAlignment="1" applyProtection="1">
      <alignment horizontal="center" vertical="center" wrapText="1"/>
    </xf>
    <xf numFmtId="0" fontId="0" fillId="13" borderId="12" xfId="0" applyFill="1" applyBorder="1"/>
    <xf numFmtId="0" fontId="0" fillId="13" borderId="11" xfId="0" applyFill="1" applyBorder="1"/>
    <xf numFmtId="0" fontId="0" fillId="16" borderId="11" xfId="0" applyFill="1" applyBorder="1"/>
    <xf numFmtId="0" fontId="0" fillId="16" borderId="12" xfId="0" applyFill="1" applyBorder="1"/>
    <xf numFmtId="0" fontId="0" fillId="10" borderId="11" xfId="0" applyFill="1" applyBorder="1"/>
    <xf numFmtId="0" fontId="0" fillId="10" borderId="12" xfId="0" applyFill="1" applyBorder="1"/>
    <xf numFmtId="0" fontId="0" fillId="18" borderId="11" xfId="0" applyFill="1" applyBorder="1"/>
    <xf numFmtId="0" fontId="0" fillId="18" borderId="12" xfId="0" applyFill="1" applyBorder="1"/>
    <xf numFmtId="0" fontId="0" fillId="15" borderId="11" xfId="0" applyFill="1" applyBorder="1"/>
    <xf numFmtId="0" fontId="0" fillId="15" borderId="12" xfId="0" applyFill="1" applyBorder="1"/>
    <xf numFmtId="0" fontId="0" fillId="16" borderId="13" xfId="0" applyFill="1" applyBorder="1"/>
    <xf numFmtId="0" fontId="0" fillId="19" borderId="7" xfId="0" applyFill="1" applyBorder="1"/>
    <xf numFmtId="0" fontId="0" fillId="19" borderId="4" xfId="0" applyFill="1" applyBorder="1"/>
    <xf numFmtId="0" fontId="0" fillId="19" borderId="13" xfId="0" applyFill="1" applyBorder="1"/>
    <xf numFmtId="9" fontId="6" fillId="0" borderId="0" xfId="21" applyNumberFormat="1" applyFont="1" applyFill="1" applyBorder="1" applyAlignment="1" applyProtection="1">
      <alignment vertical="center" wrapText="1"/>
    </xf>
    <xf numFmtId="0" fontId="0" fillId="9" borderId="0" xfId="0" applyFill="1" applyBorder="1"/>
    <xf numFmtId="0" fontId="0" fillId="0" borderId="0" xfId="0" applyBorder="1" applyAlignment="1">
      <alignment horizontal="center" vertical="center" wrapText="1"/>
    </xf>
    <xf numFmtId="9" fontId="7" fillId="10" borderId="5" xfId="27" applyFont="1" applyFill="1" applyBorder="1" applyAlignment="1" applyProtection="1">
      <alignment horizontal="center" vertical="center" wrapText="1"/>
      <protection locked="0"/>
    </xf>
    <xf numFmtId="0" fontId="6" fillId="0" borderId="4" xfId="21" applyFont="1" applyFill="1" applyBorder="1" applyAlignment="1" applyProtection="1">
      <alignment horizontal="left" vertical="center" wrapText="1"/>
    </xf>
    <xf numFmtId="0" fontId="6" fillId="10" borderId="4" xfId="21" applyFont="1" applyFill="1" applyBorder="1" applyAlignment="1" applyProtection="1">
      <alignment horizontal="left" vertical="center" wrapText="1"/>
    </xf>
    <xf numFmtId="9" fontId="7" fillId="0" borderId="4" xfId="28" applyFont="1" applyFill="1" applyBorder="1" applyAlignment="1" applyProtection="1">
      <alignment horizontal="center" vertical="center" wrapText="1"/>
      <protection locked="0"/>
    </xf>
    <xf numFmtId="168" fontId="7" fillId="20" borderId="4" xfId="10" applyFont="1" applyFill="1" applyBorder="1" applyAlignment="1" applyProtection="1">
      <alignment vertical="center" wrapText="1"/>
    </xf>
    <xf numFmtId="175" fontId="0" fillId="9" borderId="0" xfId="0" applyNumberFormat="1" applyFill="1" applyBorder="1" applyAlignment="1">
      <alignment vertical="center"/>
    </xf>
    <xf numFmtId="0" fontId="6" fillId="9" borderId="14" xfId="21" applyFont="1" applyFill="1" applyBorder="1" applyAlignment="1" applyProtection="1">
      <alignment vertical="center" wrapText="1"/>
    </xf>
    <xf numFmtId="0" fontId="6" fillId="0" borderId="7" xfId="21" applyFont="1" applyFill="1" applyBorder="1" applyAlignment="1" applyProtection="1">
      <alignment horizontal="left" vertical="center" wrapText="1"/>
    </xf>
    <xf numFmtId="9" fontId="7" fillId="0" borderId="7" xfId="28" applyFont="1" applyFill="1" applyBorder="1" applyAlignment="1" applyProtection="1">
      <alignment horizontal="center" vertical="center" wrapText="1"/>
      <protection locked="0"/>
    </xf>
    <xf numFmtId="9" fontId="6" fillId="0" borderId="15" xfId="21" applyNumberFormat="1" applyFont="1" applyFill="1" applyBorder="1" applyAlignment="1" applyProtection="1">
      <alignment horizontal="center" vertical="center" wrapText="1"/>
    </xf>
    <xf numFmtId="168" fontId="0" fillId="20" borderId="4" xfId="0" applyNumberFormat="1" applyFill="1" applyBorder="1" applyAlignment="1">
      <alignment horizontal="center" vertical="center" wrapText="1"/>
    </xf>
    <xf numFmtId="9" fontId="0" fillId="0" borderId="0" xfId="0" applyNumberFormat="1"/>
    <xf numFmtId="9" fontId="7" fillId="10" borderId="4" xfId="27" applyNumberFormat="1" applyFont="1" applyFill="1" applyBorder="1" applyAlignment="1" applyProtection="1">
      <alignment horizontal="center" vertical="center" wrapText="1"/>
      <protection locked="0"/>
    </xf>
    <xf numFmtId="10" fontId="23" fillId="0" borderId="0" xfId="27" applyNumberFormat="1" applyFont="1"/>
    <xf numFmtId="177" fontId="7" fillId="20" borderId="4" xfId="10" applyNumberFormat="1" applyFont="1" applyFill="1" applyBorder="1" applyAlignment="1" applyProtection="1">
      <alignment vertical="center" wrapText="1"/>
    </xf>
    <xf numFmtId="177" fontId="23" fillId="0" borderId="0" xfId="10" applyNumberFormat="1" applyFont="1" applyAlignment="1"/>
    <xf numFmtId="9" fontId="35" fillId="0" borderId="0" xfId="27" applyFont="1" applyBorder="1" applyAlignment="1">
      <alignment horizontal="center" vertical="center"/>
    </xf>
    <xf numFmtId="9" fontId="6" fillId="0" borderId="16" xfId="21" applyNumberFormat="1" applyFont="1" applyFill="1" applyBorder="1" applyAlignment="1" applyProtection="1">
      <alignment horizontal="center" vertical="center" wrapText="1"/>
    </xf>
    <xf numFmtId="174" fontId="6" fillId="0" borderId="16" xfId="27" applyNumberFormat="1" applyFont="1" applyFill="1" applyBorder="1" applyAlignment="1" applyProtection="1">
      <alignment vertical="center" wrapText="1"/>
    </xf>
    <xf numFmtId="0" fontId="37" fillId="0" borderId="0" xfId="0" applyFont="1"/>
    <xf numFmtId="167" fontId="37" fillId="0" borderId="0" xfId="14" applyFont="1"/>
    <xf numFmtId="167" fontId="38" fillId="0" borderId="0" xfId="14" applyFont="1"/>
    <xf numFmtId="0" fontId="38" fillId="0" borderId="0" xfId="0" applyFont="1"/>
    <xf numFmtId="0" fontId="6" fillId="9" borderId="0" xfId="21" applyFont="1" applyFill="1" applyBorder="1" applyAlignment="1" applyProtection="1">
      <alignment horizontal="center" vertical="center" wrapText="1"/>
    </xf>
    <xf numFmtId="0" fontId="0" fillId="0" borderId="73" xfId="0" applyBorder="1"/>
    <xf numFmtId="0" fontId="0" fillId="0" borderId="74" xfId="0" applyBorder="1"/>
    <xf numFmtId="0" fontId="6" fillId="9" borderId="2" xfId="21" applyFont="1" applyFill="1" applyBorder="1" applyAlignment="1">
      <alignment horizontal="center" vertical="center" wrapText="1"/>
    </xf>
    <xf numFmtId="0" fontId="6" fillId="9" borderId="75" xfId="21" applyFont="1" applyFill="1" applyBorder="1" applyAlignment="1" applyProtection="1">
      <alignment vertical="center" wrapText="1"/>
    </xf>
    <xf numFmtId="0" fontId="6" fillId="9" borderId="76" xfId="21" applyFont="1" applyFill="1" applyBorder="1" applyAlignment="1" applyProtection="1">
      <alignment vertical="center" wrapText="1"/>
    </xf>
    <xf numFmtId="0" fontId="6" fillId="9" borderId="77" xfId="21" applyFont="1" applyFill="1" applyBorder="1" applyAlignment="1" applyProtection="1">
      <alignment vertical="center" wrapText="1"/>
    </xf>
    <xf numFmtId="0" fontId="7" fillId="9" borderId="17" xfId="21" applyFont="1" applyFill="1" applyBorder="1" applyAlignment="1" applyProtection="1">
      <alignment vertical="center" wrapText="1"/>
    </xf>
    <xf numFmtId="0" fontId="7" fillId="9" borderId="18" xfId="21" applyFont="1" applyFill="1" applyBorder="1" applyAlignment="1" applyProtection="1">
      <alignment vertical="center" wrapText="1"/>
    </xf>
    <xf numFmtId="0" fontId="7" fillId="9" borderId="19" xfId="21" applyFont="1" applyFill="1" applyBorder="1" applyAlignment="1" applyProtection="1">
      <alignment vertical="center" wrapText="1"/>
    </xf>
    <xf numFmtId="0" fontId="36" fillId="9" borderId="18" xfId="0" applyFont="1" applyFill="1" applyBorder="1"/>
    <xf numFmtId="0" fontId="0" fillId="0" borderId="78" xfId="0" applyBorder="1"/>
    <xf numFmtId="0" fontId="6" fillId="9" borderId="79" xfId="21" applyFont="1" applyFill="1" applyBorder="1" applyAlignment="1">
      <alignment horizontal="center" vertical="center" wrapText="1"/>
    </xf>
    <xf numFmtId="0" fontId="6" fillId="9" borderId="20" xfId="21" applyFont="1" applyFill="1" applyBorder="1" applyAlignment="1" applyProtection="1">
      <alignment horizontal="center" vertical="center" wrapText="1"/>
    </xf>
    <xf numFmtId="0" fontId="6" fillId="21" borderId="21" xfId="21" applyFont="1" applyFill="1" applyBorder="1" applyAlignment="1" applyProtection="1">
      <alignment horizontal="center" vertical="center" wrapText="1"/>
    </xf>
    <xf numFmtId="0" fontId="6" fillId="21" borderId="4" xfId="21" applyFont="1" applyFill="1" applyBorder="1" applyAlignment="1" applyProtection="1">
      <alignment horizontal="center" vertical="center" wrapText="1"/>
    </xf>
    <xf numFmtId="0" fontId="6" fillId="0" borderId="0" xfId="21" applyFont="1" applyFill="1" applyBorder="1" applyAlignment="1">
      <alignment horizontal="center" vertical="center" wrapText="1"/>
    </xf>
    <xf numFmtId="0" fontId="6" fillId="0" borderId="18" xfId="21" applyFont="1" applyFill="1" applyBorder="1" applyAlignment="1">
      <alignment horizontal="center" vertical="center" wrapText="1"/>
    </xf>
    <xf numFmtId="0" fontId="6" fillId="9" borderId="80" xfId="21" applyFont="1" applyFill="1" applyBorder="1" applyAlignment="1" applyProtection="1">
      <alignment vertical="center" wrapText="1"/>
    </xf>
    <xf numFmtId="0" fontId="9" fillId="0" borderId="0" xfId="21" applyFont="1" applyFill="1" applyBorder="1" applyAlignment="1">
      <alignment horizontal="center" vertical="center" wrapText="1"/>
    </xf>
    <xf numFmtId="0" fontId="6" fillId="9" borderId="0" xfId="21" applyFont="1" applyFill="1" applyBorder="1" applyAlignment="1">
      <alignment horizontal="center" vertical="center" wrapText="1"/>
    </xf>
    <xf numFmtId="0" fontId="6" fillId="21" borderId="4" xfId="21" applyFont="1" applyFill="1" applyBorder="1" applyAlignment="1" applyProtection="1">
      <alignment horizontal="center" vertical="center" wrapText="1"/>
    </xf>
    <xf numFmtId="0" fontId="6" fillId="9" borderId="0" xfId="21" applyFont="1" applyFill="1" applyBorder="1" applyAlignment="1" applyProtection="1">
      <alignment horizontal="center" vertical="center" wrapText="1"/>
    </xf>
    <xf numFmtId="0" fontId="6" fillId="21" borderId="21" xfId="21" applyFont="1" applyFill="1" applyBorder="1" applyAlignment="1" applyProtection="1">
      <alignment horizontal="center" vertical="center" wrapText="1"/>
    </xf>
    <xf numFmtId="0" fontId="7" fillId="0" borderId="22" xfId="21" applyFont="1" applyFill="1" applyBorder="1" applyAlignment="1" applyProtection="1">
      <alignment horizontal="justify" vertical="center" wrapText="1"/>
    </xf>
    <xf numFmtId="0" fontId="0" fillId="0" borderId="4" xfId="0" applyBorder="1" applyAlignment="1">
      <alignment horizontal="justify" vertical="top" wrapText="1"/>
    </xf>
    <xf numFmtId="0" fontId="0" fillId="0" borderId="4" xfId="0" applyBorder="1" applyAlignment="1">
      <alignment horizontal="center" vertical="center" wrapText="1"/>
    </xf>
    <xf numFmtId="0" fontId="0" fillId="0" borderId="4" xfId="0" applyFill="1" applyBorder="1" applyAlignment="1">
      <alignment horizontal="justify" vertical="top" wrapText="1"/>
    </xf>
    <xf numFmtId="0" fontId="0" fillId="0" borderId="7" xfId="0" applyBorder="1" applyAlignment="1">
      <alignment horizontal="center" vertical="center" wrapText="1"/>
    </xf>
    <xf numFmtId="0" fontId="0" fillId="0" borderId="7" xfId="0" applyBorder="1" applyAlignment="1">
      <alignment horizontal="justify" vertical="top" wrapText="1"/>
    </xf>
    <xf numFmtId="179" fontId="23" fillId="0" borderId="7" xfId="13" applyNumberFormat="1" applyFont="1" applyBorder="1" applyAlignment="1">
      <alignment horizontal="center" vertical="center" wrapText="1"/>
    </xf>
    <xf numFmtId="179" fontId="0" fillId="0" borderId="4" xfId="0" applyNumberFormat="1" applyBorder="1"/>
    <xf numFmtId="1" fontId="0" fillId="0" borderId="7" xfId="0" applyNumberFormat="1" applyBorder="1" applyAlignment="1">
      <alignment horizontal="center" vertical="center" wrapText="1"/>
    </xf>
    <xf numFmtId="1" fontId="0" fillId="0" borderId="4" xfId="0" applyNumberFormat="1" applyBorder="1"/>
    <xf numFmtId="1" fontId="6" fillId="0" borderId="23" xfId="27" applyNumberFormat="1" applyFont="1" applyFill="1" applyBorder="1" applyAlignment="1" applyProtection="1">
      <alignment horizontal="center" vertical="center" wrapText="1"/>
    </xf>
    <xf numFmtId="9" fontId="7" fillId="9" borderId="7" xfId="28" applyFont="1" applyFill="1" applyBorder="1" applyAlignment="1" applyProtection="1">
      <alignment horizontal="center" vertical="center" wrapText="1"/>
      <protection locked="0"/>
    </xf>
    <xf numFmtId="9" fontId="7" fillId="9" borderId="4" xfId="28" applyFont="1" applyFill="1" applyBorder="1" applyAlignment="1" applyProtection="1">
      <alignment horizontal="center" vertical="center" wrapText="1"/>
      <protection locked="0"/>
    </xf>
    <xf numFmtId="1" fontId="6" fillId="0" borderId="16" xfId="27" applyNumberFormat="1" applyFont="1" applyFill="1" applyBorder="1" applyAlignment="1" applyProtection="1">
      <alignment horizontal="center" vertical="center" wrapText="1"/>
    </xf>
    <xf numFmtId="0" fontId="6" fillId="9" borderId="0" xfId="21" applyFont="1" applyFill="1" applyBorder="1" applyAlignment="1">
      <alignment horizontal="center" vertical="center" wrapText="1"/>
    </xf>
    <xf numFmtId="177" fontId="6" fillId="0" borderId="16" xfId="10" applyNumberFormat="1" applyFont="1" applyFill="1" applyBorder="1" applyAlignment="1" applyProtection="1">
      <alignment horizontal="center" vertical="center" wrapText="1"/>
    </xf>
    <xf numFmtId="177" fontId="6" fillId="0" borderId="23" xfId="10" applyNumberFormat="1" applyFont="1" applyFill="1" applyBorder="1" applyAlignment="1" applyProtection="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30" fillId="0" borderId="4" xfId="0" applyFont="1" applyBorder="1" applyAlignment="1">
      <alignment horizontal="center" vertical="center"/>
    </xf>
    <xf numFmtId="9" fontId="0" fillId="0" borderId="4" xfId="0" applyNumberFormat="1" applyBorder="1" applyAlignment="1">
      <alignment horizontal="center" vertical="center" wrapText="1"/>
    </xf>
    <xf numFmtId="0" fontId="39" fillId="0" borderId="4" xfId="21" applyFont="1" applyBorder="1" applyAlignment="1">
      <alignment horizontal="center" vertical="center" wrapText="1"/>
    </xf>
    <xf numFmtId="182" fontId="40" fillId="0" borderId="4" xfId="12" applyNumberFormat="1" applyFont="1" applyFill="1" applyBorder="1" applyAlignment="1">
      <alignment vertical="center" wrapText="1"/>
    </xf>
    <xf numFmtId="182" fontId="41" fillId="0" borderId="4" xfId="12" applyNumberFormat="1" applyFont="1" applyFill="1" applyBorder="1" applyAlignment="1">
      <alignment vertical="center" wrapText="1"/>
    </xf>
    <xf numFmtId="0" fontId="40" fillId="0" borderId="4" xfId="21" applyFont="1" applyBorder="1" applyAlignment="1">
      <alignment horizontal="center" vertical="center" wrapText="1"/>
    </xf>
    <xf numFmtId="183" fontId="40" fillId="0" borderId="4" xfId="11" applyNumberFormat="1" applyFont="1" applyFill="1" applyBorder="1" applyAlignment="1">
      <alignment vertical="center" wrapText="1"/>
    </xf>
    <xf numFmtId="41" fontId="41" fillId="0" borderId="4" xfId="11" applyFont="1" applyFill="1" applyBorder="1" applyAlignment="1">
      <alignment vertical="center" wrapText="1"/>
    </xf>
    <xf numFmtId="0" fontId="42" fillId="0" borderId="0" xfId="21" applyFont="1" applyAlignment="1">
      <alignment horizontal="center" vertical="center"/>
    </xf>
    <xf numFmtId="182" fontId="42" fillId="0" borderId="4" xfId="12" applyNumberFormat="1" applyFont="1" applyFill="1" applyBorder="1" applyAlignment="1">
      <alignment horizontal="center" vertical="center" wrapText="1"/>
    </xf>
    <xf numFmtId="182" fontId="42" fillId="0" borderId="4" xfId="12" applyNumberFormat="1" applyFont="1" applyFill="1" applyBorder="1" applyAlignment="1">
      <alignment vertical="center" wrapText="1"/>
    </xf>
    <xf numFmtId="0" fontId="41" fillId="22" borderId="4" xfId="21" applyFont="1" applyFill="1" applyBorder="1" applyAlignment="1">
      <alignment horizontal="center" vertical="center" wrapText="1"/>
    </xf>
    <xf numFmtId="179" fontId="43" fillId="0" borderId="4" xfId="0" applyNumberFormat="1" applyFont="1" applyBorder="1"/>
    <xf numFmtId="184" fontId="40" fillId="0" borderId="4" xfId="12" applyNumberFormat="1" applyFont="1" applyFill="1" applyBorder="1" applyAlignment="1">
      <alignment vertical="center" wrapText="1"/>
    </xf>
    <xf numFmtId="182" fontId="42" fillId="0" borderId="13" xfId="12" applyNumberFormat="1" applyFont="1" applyFill="1" applyBorder="1" applyAlignment="1">
      <alignment horizontal="center" vertical="center" wrapText="1"/>
    </xf>
    <xf numFmtId="182" fontId="42" fillId="0" borderId="13" xfId="12" applyNumberFormat="1" applyFont="1" applyFill="1" applyBorder="1" applyAlignment="1">
      <alignment vertical="center" wrapText="1"/>
    </xf>
    <xf numFmtId="179" fontId="39" fillId="22" borderId="4" xfId="21" applyNumberFormat="1" applyFont="1" applyFill="1" applyBorder="1" applyAlignment="1">
      <alignment vertical="center"/>
    </xf>
    <xf numFmtId="0" fontId="0" fillId="9" borderId="0" xfId="0" applyFill="1"/>
    <xf numFmtId="0" fontId="7" fillId="9" borderId="0" xfId="21" applyFont="1" applyFill="1" applyBorder="1" applyAlignment="1" applyProtection="1">
      <alignment horizontal="center" vertical="center" wrapText="1"/>
    </xf>
    <xf numFmtId="0" fontId="17" fillId="9" borderId="0" xfId="21" applyFont="1" applyFill="1" applyBorder="1" applyAlignment="1" applyProtection="1">
      <alignment vertical="center" wrapText="1"/>
    </xf>
    <xf numFmtId="177" fontId="23" fillId="0" borderId="0" xfId="10" applyNumberFormat="1" applyFont="1"/>
    <xf numFmtId="177" fontId="6" fillId="0" borderId="16" xfId="10" applyNumberFormat="1" applyFont="1" applyFill="1" applyBorder="1" applyAlignment="1" applyProtection="1">
      <alignment vertical="center" wrapText="1"/>
    </xf>
    <xf numFmtId="178" fontId="6" fillId="0" borderId="16" xfId="10" applyNumberFormat="1" applyFont="1" applyFill="1" applyBorder="1" applyAlignment="1" applyProtection="1">
      <alignment horizontal="center" vertical="center" wrapText="1"/>
    </xf>
    <xf numFmtId="178" fontId="6" fillId="0" borderId="16" xfId="10" applyNumberFormat="1" applyFont="1" applyFill="1" applyBorder="1" applyAlignment="1" applyProtection="1">
      <alignment vertical="center" wrapText="1"/>
    </xf>
    <xf numFmtId="0" fontId="0" fillId="0" borderId="0" xfId="0" applyFill="1" applyAlignment="1">
      <alignment wrapText="1"/>
    </xf>
    <xf numFmtId="2" fontId="0" fillId="0" borderId="0" xfId="0" applyNumberFormat="1"/>
    <xf numFmtId="9" fontId="23" fillId="0" borderId="4" xfId="27" applyFont="1" applyFill="1" applyBorder="1" applyAlignment="1">
      <alignment horizontal="right" vertical="center" wrapText="1"/>
    </xf>
    <xf numFmtId="9" fontId="23" fillId="0" borderId="4" xfId="27" applyFont="1" applyFill="1" applyBorder="1" applyAlignment="1">
      <alignment horizontal="center" vertical="center" wrapText="1"/>
    </xf>
    <xf numFmtId="168" fontId="23" fillId="0" borderId="4" xfId="10" applyFont="1" applyFill="1" applyBorder="1" applyAlignment="1">
      <alignment horizontal="center" vertical="center"/>
    </xf>
    <xf numFmtId="9" fontId="23" fillId="0" borderId="4" xfId="27" applyFont="1" applyFill="1" applyBorder="1" applyAlignment="1">
      <alignment horizontal="justify" vertical="center" wrapText="1"/>
    </xf>
    <xf numFmtId="9" fontId="23" fillId="0" borderId="4" xfId="27" applyFont="1" applyFill="1" applyBorder="1" applyAlignment="1">
      <alignment horizontal="center" vertical="center"/>
    </xf>
    <xf numFmtId="179" fontId="39" fillId="0" borderId="0" xfId="21" applyNumberFormat="1" applyFont="1" applyAlignment="1">
      <alignment vertical="center"/>
    </xf>
    <xf numFmtId="0" fontId="42" fillId="0" borderId="0" xfId="21" applyFont="1" applyAlignment="1">
      <alignment vertical="center"/>
    </xf>
    <xf numFmtId="181" fontId="0" fillId="0" borderId="0" xfId="0" applyNumberFormat="1"/>
    <xf numFmtId="0" fontId="0" fillId="9" borderId="0" xfId="0" applyFill="1" applyAlignment="1">
      <alignment wrapText="1"/>
    </xf>
    <xf numFmtId="177" fontId="23" fillId="0" borderId="4" xfId="10" applyNumberFormat="1" applyFont="1" applyFill="1" applyBorder="1" applyAlignment="1">
      <alignment horizontal="center" vertical="center"/>
    </xf>
    <xf numFmtId="9" fontId="23" fillId="0" borderId="4" xfId="27" applyNumberFormat="1" applyFont="1" applyFill="1" applyBorder="1" applyAlignment="1">
      <alignment horizontal="center" vertical="center"/>
    </xf>
    <xf numFmtId="0" fontId="6" fillId="21" borderId="4" xfId="21" applyFont="1" applyFill="1" applyBorder="1" applyAlignment="1" applyProtection="1">
      <alignment horizontal="center" vertical="center" wrapText="1"/>
    </xf>
    <xf numFmtId="0" fontId="0" fillId="0" borderId="0" xfId="0" applyAlignment="1">
      <alignment wrapText="1"/>
    </xf>
    <xf numFmtId="0" fontId="0" fillId="0" borderId="0" xfId="0" applyAlignment="1">
      <alignment vertical="center"/>
    </xf>
    <xf numFmtId="168" fontId="23" fillId="0" borderId="4" xfId="10" applyFont="1" applyFill="1" applyBorder="1" applyAlignment="1">
      <alignment horizontal="justify" vertical="center" wrapText="1"/>
    </xf>
    <xf numFmtId="2" fontId="0" fillId="0" borderId="0" xfId="0" applyNumberFormat="1" applyAlignment="1">
      <alignment vertical="center"/>
    </xf>
    <xf numFmtId="1" fontId="0" fillId="0" borderId="0" xfId="0" applyNumberFormat="1" applyAlignment="1">
      <alignment vertical="center"/>
    </xf>
    <xf numFmtId="1" fontId="23" fillId="0" borderId="0" xfId="27" applyNumberFormat="1" applyFont="1" applyAlignment="1">
      <alignment vertical="center"/>
    </xf>
    <xf numFmtId="2" fontId="23" fillId="0" borderId="0" xfId="27" applyNumberFormat="1" applyFont="1" applyAlignment="1">
      <alignment vertical="center"/>
    </xf>
    <xf numFmtId="0" fontId="0" fillId="0" borderId="4" xfId="0" applyBorder="1" applyAlignment="1">
      <alignment horizontal="justify" vertical="center" wrapText="1"/>
    </xf>
    <xf numFmtId="0" fontId="35" fillId="10" borderId="4" xfId="0" applyFont="1" applyFill="1" applyBorder="1" applyAlignment="1">
      <alignment horizontal="center" vertical="center" wrapText="1"/>
    </xf>
    <xf numFmtId="180" fontId="0" fillId="0" borderId="0" xfId="0" applyNumberFormat="1"/>
    <xf numFmtId="0" fontId="0" fillId="0" borderId="4" xfId="0" applyBorder="1" applyAlignment="1">
      <alignment vertical="center"/>
    </xf>
    <xf numFmtId="178" fontId="6" fillId="0" borderId="4" xfId="10" applyNumberFormat="1" applyFont="1" applyFill="1" applyBorder="1" applyAlignment="1" applyProtection="1">
      <alignment horizontal="center" vertical="center" wrapText="1"/>
    </xf>
    <xf numFmtId="177" fontId="6" fillId="9" borderId="16" xfId="10" applyNumberFormat="1" applyFont="1" applyFill="1" applyBorder="1" applyAlignment="1" applyProtection="1">
      <alignment horizontal="center" vertical="center" wrapText="1"/>
    </xf>
    <xf numFmtId="177" fontId="44" fillId="9" borderId="23" xfId="10" applyNumberFormat="1" applyFont="1" applyFill="1" applyBorder="1" applyAlignment="1" applyProtection="1">
      <alignment horizontal="center" vertical="center" wrapText="1"/>
    </xf>
    <xf numFmtId="177" fontId="44" fillId="9" borderId="16" xfId="10" applyNumberFormat="1" applyFont="1" applyFill="1" applyBorder="1" applyAlignment="1" applyProtection="1">
      <alignment horizontal="center" vertical="center" wrapText="1"/>
    </xf>
    <xf numFmtId="0" fontId="33" fillId="9" borderId="0" xfId="0" applyFont="1" applyFill="1"/>
    <xf numFmtId="9" fontId="7" fillId="20" borderId="4" xfId="27" applyFont="1" applyFill="1" applyBorder="1" applyAlignment="1" applyProtection="1">
      <alignment vertical="center" wrapText="1"/>
    </xf>
    <xf numFmtId="9" fontId="23" fillId="20" borderId="4" xfId="27" applyFont="1" applyFill="1" applyBorder="1" applyAlignment="1">
      <alignment vertical="center" wrapText="1"/>
    </xf>
    <xf numFmtId="174" fontId="0" fillId="0" borderId="0" xfId="0" applyNumberFormat="1" applyAlignment="1">
      <alignment vertical="center"/>
    </xf>
    <xf numFmtId="177" fontId="23" fillId="9" borderId="4" xfId="10" applyNumberFormat="1" applyFont="1" applyFill="1" applyBorder="1" applyAlignment="1">
      <alignment horizontal="center" vertical="center"/>
    </xf>
    <xf numFmtId="174" fontId="23" fillId="9" borderId="4" xfId="27" applyNumberFormat="1" applyFont="1" applyFill="1" applyBorder="1" applyAlignment="1">
      <alignment horizontal="center" vertical="center"/>
    </xf>
    <xf numFmtId="0" fontId="33" fillId="9" borderId="0" xfId="0" applyFont="1" applyFill="1" applyAlignment="1">
      <alignment wrapText="1"/>
    </xf>
    <xf numFmtId="0" fontId="7" fillId="9" borderId="22" xfId="21" applyFont="1" applyFill="1" applyBorder="1" applyAlignment="1" applyProtection="1">
      <alignment horizontal="justify" vertical="center" wrapText="1"/>
    </xf>
    <xf numFmtId="177" fontId="45" fillId="0" borderId="4" xfId="10" applyNumberFormat="1" applyFont="1" applyBorder="1" applyAlignment="1">
      <alignment horizontal="center" vertical="center"/>
    </xf>
    <xf numFmtId="0" fontId="0" fillId="0" borderId="0" xfId="0" applyFill="1" applyAlignment="1">
      <alignment vertical="center"/>
    </xf>
    <xf numFmtId="0" fontId="35" fillId="10" borderId="4" xfId="0" applyFont="1" applyFill="1" applyBorder="1" applyAlignment="1">
      <alignment vertical="center"/>
    </xf>
    <xf numFmtId="0" fontId="35" fillId="0" borderId="4" xfId="0" applyFont="1" applyBorder="1" applyAlignment="1">
      <alignment vertical="center"/>
    </xf>
    <xf numFmtId="174" fontId="35" fillId="0" borderId="4" xfId="27" applyNumberFormat="1" applyFont="1" applyBorder="1" applyAlignment="1">
      <alignment vertical="center"/>
    </xf>
    <xf numFmtId="0" fontId="0" fillId="9" borderId="0" xfId="0" applyFill="1" applyAlignment="1">
      <alignment vertical="center"/>
    </xf>
    <xf numFmtId="9" fontId="23" fillId="9" borderId="4" xfId="27" applyNumberFormat="1" applyFont="1" applyFill="1" applyBorder="1" applyAlignment="1">
      <alignment horizontal="center" vertical="center"/>
    </xf>
    <xf numFmtId="168" fontId="0" fillId="9" borderId="4" xfId="0" applyNumberFormat="1" applyFill="1" applyBorder="1" applyAlignment="1">
      <alignment horizontal="center" vertical="center" wrapText="1"/>
    </xf>
    <xf numFmtId="0" fontId="35" fillId="0" borderId="0" xfId="0" applyFont="1" applyAlignment="1">
      <alignment horizontal="center"/>
    </xf>
    <xf numFmtId="0" fontId="33" fillId="0" borderId="0" xfId="0" applyFont="1" applyFill="1"/>
    <xf numFmtId="177" fontId="37" fillId="0" borderId="0" xfId="10" applyNumberFormat="1" applyFont="1"/>
    <xf numFmtId="167" fontId="37" fillId="0" borderId="0" xfId="14" applyFont="1" applyAlignment="1">
      <alignment wrapText="1"/>
    </xf>
    <xf numFmtId="0" fontId="33" fillId="0" borderId="0" xfId="0" applyFont="1" applyFill="1" applyAlignment="1">
      <alignment wrapText="1"/>
    </xf>
    <xf numFmtId="9" fontId="30" fillId="9" borderId="4" xfId="27" applyFont="1" applyFill="1" applyBorder="1" applyAlignment="1">
      <alignment horizontal="justify" vertical="top" wrapText="1"/>
    </xf>
    <xf numFmtId="177" fontId="45" fillId="9" borderId="4" xfId="10" applyNumberFormat="1" applyFont="1" applyFill="1" applyBorder="1" applyAlignment="1">
      <alignment horizontal="center" vertical="center"/>
    </xf>
    <xf numFmtId="0" fontId="0" fillId="9" borderId="4" xfId="0" applyFill="1" applyBorder="1" applyAlignment="1">
      <alignment vertical="center"/>
    </xf>
    <xf numFmtId="181" fontId="33" fillId="9" borderId="0" xfId="0" applyNumberFormat="1" applyFont="1" applyFill="1" applyAlignment="1">
      <alignment wrapText="1"/>
    </xf>
    <xf numFmtId="0" fontId="33" fillId="0" borderId="0" xfId="0" applyFont="1"/>
    <xf numFmtId="177" fontId="46" fillId="0" borderId="0" xfId="10" applyNumberFormat="1" applyFont="1" applyFill="1"/>
    <xf numFmtId="0" fontId="33" fillId="9" borderId="0" xfId="0" applyFont="1" applyFill="1" applyAlignment="1">
      <alignment vertical="center" wrapText="1"/>
    </xf>
    <xf numFmtId="177" fontId="7" fillId="9" borderId="4" xfId="10" applyNumberFormat="1" applyFont="1" applyFill="1" applyBorder="1" applyAlignment="1" applyProtection="1">
      <alignment vertical="center" wrapText="1"/>
    </xf>
    <xf numFmtId="10" fontId="23" fillId="0" borderId="0" xfId="27" applyNumberFormat="1" applyFont="1" applyBorder="1" applyAlignment="1">
      <alignment horizontal="center" vertical="center"/>
    </xf>
    <xf numFmtId="9" fontId="0" fillId="9" borderId="4" xfId="27" applyFont="1" applyFill="1" applyBorder="1" applyAlignment="1">
      <alignment horizontal="justify" vertical="center" wrapText="1"/>
    </xf>
    <xf numFmtId="0" fontId="6" fillId="21" borderId="53" xfId="21" applyFont="1" applyFill="1" applyBorder="1" applyAlignment="1">
      <alignment horizontal="left" vertical="center" wrapText="1"/>
    </xf>
    <xf numFmtId="0" fontId="6" fillId="21" borderId="17" xfId="21" applyFont="1" applyFill="1" applyBorder="1" applyAlignment="1">
      <alignment horizontal="left" vertical="center" wrapText="1"/>
    </xf>
    <xf numFmtId="0" fontId="6" fillId="21" borderId="2" xfId="21" applyFont="1" applyFill="1" applyBorder="1" applyAlignment="1">
      <alignment horizontal="left" vertical="center" wrapText="1"/>
    </xf>
    <xf numFmtId="0" fontId="6" fillId="21" borderId="18" xfId="21" applyFont="1" applyFill="1" applyBorder="1" applyAlignment="1">
      <alignment horizontal="left" vertical="center" wrapText="1"/>
    </xf>
    <xf numFmtId="0" fontId="6" fillId="21" borderId="14" xfId="21" applyFont="1" applyFill="1" applyBorder="1" applyAlignment="1">
      <alignment horizontal="left" vertical="center" wrapText="1"/>
    </xf>
    <xf numFmtId="0" fontId="6" fillId="21" borderId="19" xfId="21" applyFont="1" applyFill="1" applyBorder="1" applyAlignment="1">
      <alignment horizontal="left" vertical="center" wrapText="1"/>
    </xf>
    <xf numFmtId="0" fontId="6" fillId="0" borderId="53" xfId="21" applyFont="1" applyFill="1" applyBorder="1" applyAlignment="1">
      <alignment horizontal="center" vertical="center" wrapText="1"/>
    </xf>
    <xf numFmtId="0" fontId="6" fillId="0" borderId="1" xfId="21" applyFont="1" applyFill="1" applyBorder="1" applyAlignment="1">
      <alignment horizontal="center" vertical="center" wrapText="1"/>
    </xf>
    <xf numFmtId="0" fontId="6" fillId="0" borderId="17" xfId="21" applyFont="1" applyFill="1" applyBorder="1" applyAlignment="1">
      <alignment horizontal="center" vertical="center" wrapText="1"/>
    </xf>
    <xf numFmtId="0" fontId="6" fillId="0" borderId="2" xfId="21" applyFont="1" applyFill="1" applyBorder="1" applyAlignment="1">
      <alignment horizontal="center" vertical="center" wrapText="1"/>
    </xf>
    <xf numFmtId="0" fontId="6" fillId="0" borderId="0" xfId="21" applyFont="1" applyFill="1" applyBorder="1" applyAlignment="1">
      <alignment horizontal="center" vertical="center" wrapText="1"/>
    </xf>
    <xf numFmtId="0" fontId="6" fillId="0" borderId="18" xfId="21" applyFont="1" applyFill="1" applyBorder="1" applyAlignment="1">
      <alignment horizontal="center" vertical="center" wrapText="1"/>
    </xf>
    <xf numFmtId="0" fontId="6" fillId="0" borderId="14" xfId="21" applyFont="1" applyFill="1" applyBorder="1" applyAlignment="1">
      <alignment horizontal="center" vertical="center" wrapText="1"/>
    </xf>
    <xf numFmtId="0" fontId="6" fillId="0" borderId="3" xfId="21" applyFont="1" applyFill="1" applyBorder="1" applyAlignment="1">
      <alignment horizontal="center" vertical="center" wrapText="1"/>
    </xf>
    <xf numFmtId="0" fontId="6" fillId="0" borderId="19" xfId="21" applyFont="1" applyFill="1" applyBorder="1" applyAlignment="1">
      <alignment horizontal="center" vertical="center" wrapText="1"/>
    </xf>
    <xf numFmtId="0" fontId="15" fillId="9" borderId="29" xfId="0" applyFont="1" applyFill="1" applyBorder="1" applyAlignment="1">
      <alignment horizontal="left" vertical="center" wrapText="1"/>
    </xf>
    <xf numFmtId="0" fontId="15" fillId="9" borderId="45" xfId="0" applyFont="1" applyFill="1" applyBorder="1" applyAlignment="1">
      <alignment horizontal="left" vertical="center" wrapText="1"/>
    </xf>
    <xf numFmtId="0" fontId="15" fillId="9" borderId="46" xfId="0" applyFont="1" applyFill="1" applyBorder="1" applyAlignment="1">
      <alignment horizontal="left" vertical="center" wrapText="1"/>
    </xf>
    <xf numFmtId="0" fontId="15" fillId="9" borderId="8" xfId="0" applyFont="1" applyFill="1" applyBorder="1" applyAlignment="1">
      <alignment horizontal="left" vertical="center" wrapText="1"/>
    </xf>
    <xf numFmtId="0" fontId="15" fillId="9" borderId="4" xfId="0" applyFont="1" applyFill="1" applyBorder="1" applyAlignment="1">
      <alignment horizontal="left" vertical="center" wrapText="1"/>
    </xf>
    <xf numFmtId="0" fontId="15" fillId="9" borderId="12" xfId="0" applyFont="1" applyFill="1" applyBorder="1" applyAlignment="1">
      <alignment horizontal="left" vertical="center" wrapText="1"/>
    </xf>
    <xf numFmtId="0" fontId="6" fillId="0" borderId="57" xfId="21" applyFont="1" applyFill="1" applyBorder="1" applyAlignment="1">
      <alignment horizontal="center" vertical="center" wrapText="1"/>
    </xf>
    <xf numFmtId="0" fontId="6" fillId="0" borderId="58" xfId="21" applyFont="1" applyFill="1" applyBorder="1" applyAlignment="1">
      <alignment horizontal="center" vertical="center" wrapText="1"/>
    </xf>
    <xf numFmtId="0" fontId="6" fillId="0" borderId="59" xfId="21" applyFont="1" applyFill="1" applyBorder="1" applyAlignment="1">
      <alignment horizontal="center" vertical="center" wrapText="1"/>
    </xf>
    <xf numFmtId="0" fontId="6" fillId="9" borderId="14" xfId="21" applyFont="1" applyFill="1" applyBorder="1" applyAlignment="1" applyProtection="1">
      <alignment horizontal="left" vertical="center" wrapText="1"/>
    </xf>
    <xf numFmtId="0" fontId="6" fillId="9" borderId="3" xfId="21" applyFont="1" applyFill="1" applyBorder="1" applyAlignment="1" applyProtection="1">
      <alignment horizontal="left" vertical="center" wrapText="1"/>
    </xf>
    <xf numFmtId="0" fontId="6" fillId="21" borderId="54" xfId="21" applyFont="1" applyFill="1" applyBorder="1" applyAlignment="1" applyProtection="1">
      <alignment horizontal="center" vertical="center" wrapText="1"/>
    </xf>
    <xf numFmtId="0" fontId="6" fillId="21" borderId="59" xfId="21" applyFont="1" applyFill="1" applyBorder="1" applyAlignment="1" applyProtection="1">
      <alignment horizontal="center" vertical="center" wrapText="1"/>
    </xf>
    <xf numFmtId="168" fontId="7" fillId="20" borderId="4" xfId="10" applyFont="1" applyFill="1" applyBorder="1" applyAlignment="1" applyProtection="1">
      <alignment horizontal="left" vertical="center" wrapText="1"/>
    </xf>
    <xf numFmtId="0" fontId="7" fillId="0" borderId="4" xfId="21" applyFont="1" applyFill="1" applyBorder="1" applyAlignment="1" applyProtection="1">
      <alignment horizontal="justify" vertical="center" wrapText="1"/>
    </xf>
    <xf numFmtId="0" fontId="0" fillId="0" borderId="4" xfId="0" applyBorder="1" applyAlignment="1">
      <alignment horizontal="justify" vertical="center" wrapText="1"/>
    </xf>
    <xf numFmtId="0" fontId="36" fillId="0" borderId="50" xfId="21" applyFont="1" applyFill="1" applyBorder="1" applyAlignment="1" applyProtection="1">
      <alignment horizontal="justify" vertical="center" wrapText="1"/>
    </xf>
    <xf numFmtId="0" fontId="0" fillId="0" borderId="25" xfId="0" applyFont="1" applyBorder="1" applyAlignment="1">
      <alignment horizontal="justify" vertical="center" wrapText="1"/>
    </xf>
    <xf numFmtId="0" fontId="6" fillId="21" borderId="11" xfId="21" applyFont="1" applyFill="1" applyBorder="1" applyAlignment="1" applyProtection="1">
      <alignment horizontal="center" vertical="center" wrapText="1"/>
    </xf>
    <xf numFmtId="2" fontId="36" fillId="0" borderId="49" xfId="21" applyNumberFormat="1" applyFont="1" applyFill="1" applyBorder="1" applyAlignment="1" applyProtection="1">
      <alignment horizontal="center" vertical="center" wrapText="1"/>
    </xf>
    <xf numFmtId="3" fontId="7" fillId="9" borderId="31" xfId="21" applyNumberFormat="1" applyFont="1" applyFill="1" applyBorder="1" applyAlignment="1" applyProtection="1">
      <alignment horizontal="center" vertical="center" wrapText="1"/>
      <protection locked="0"/>
    </xf>
    <xf numFmtId="3" fontId="7" fillId="9" borderId="32" xfId="21" applyNumberFormat="1" applyFont="1" applyFill="1" applyBorder="1" applyAlignment="1" applyProtection="1">
      <alignment horizontal="center" vertical="center" wrapText="1"/>
      <protection locked="0"/>
    </xf>
    <xf numFmtId="3" fontId="7" fillId="9" borderId="51" xfId="21" applyNumberFormat="1" applyFont="1" applyFill="1" applyBorder="1" applyAlignment="1" applyProtection="1">
      <alignment horizontal="center" vertical="center" wrapText="1"/>
      <protection locked="0"/>
    </xf>
    <xf numFmtId="3" fontId="7" fillId="9" borderId="34" xfId="21" applyNumberFormat="1" applyFont="1" applyFill="1" applyBorder="1" applyAlignment="1" applyProtection="1">
      <alignment horizontal="center" vertical="center" wrapText="1"/>
      <protection locked="0"/>
    </xf>
    <xf numFmtId="3" fontId="7" fillId="9" borderId="0" xfId="21" applyNumberFormat="1" applyFont="1" applyFill="1" applyBorder="1" applyAlignment="1" applyProtection="1">
      <alignment horizontal="center" vertical="center" wrapText="1"/>
      <protection locked="0"/>
    </xf>
    <xf numFmtId="3" fontId="7" fillId="9" borderId="41" xfId="21" applyNumberFormat="1" applyFont="1" applyFill="1" applyBorder="1" applyAlignment="1" applyProtection="1">
      <alignment horizontal="center" vertical="center" wrapText="1"/>
      <protection locked="0"/>
    </xf>
    <xf numFmtId="0" fontId="6" fillId="21" borderId="68" xfId="21" applyFont="1" applyFill="1" applyBorder="1" applyAlignment="1" applyProtection="1">
      <alignment horizontal="center" vertical="center" wrapText="1"/>
    </xf>
    <xf numFmtId="0" fontId="6" fillId="21" borderId="52" xfId="21" applyFont="1" applyFill="1" applyBorder="1" applyAlignment="1" applyProtection="1">
      <alignment horizontal="center" vertical="center" wrapText="1"/>
    </xf>
    <xf numFmtId="0" fontId="6" fillId="21" borderId="7" xfId="21" applyFont="1" applyFill="1" applyBorder="1" applyAlignment="1" applyProtection="1">
      <alignment horizontal="center" vertical="center" wrapText="1"/>
    </xf>
    <xf numFmtId="0" fontId="6" fillId="21" borderId="69" xfId="21" applyFont="1" applyFill="1" applyBorder="1" applyAlignment="1" applyProtection="1">
      <alignment horizontal="center" vertical="center" wrapText="1"/>
    </xf>
    <xf numFmtId="9" fontId="36" fillId="9" borderId="31" xfId="21" applyNumberFormat="1" applyFont="1" applyFill="1" applyBorder="1" applyAlignment="1" applyProtection="1">
      <alignment horizontal="justify" vertical="top" wrapText="1"/>
    </xf>
    <xf numFmtId="9" fontId="36" fillId="9" borderId="32" xfId="21" applyNumberFormat="1" applyFont="1" applyFill="1" applyBorder="1" applyAlignment="1" applyProtection="1">
      <alignment horizontal="justify" vertical="top" wrapText="1"/>
    </xf>
    <xf numFmtId="9" fontId="36" fillId="9" borderId="33" xfId="21" applyNumberFormat="1" applyFont="1" applyFill="1" applyBorder="1" applyAlignment="1" applyProtection="1">
      <alignment horizontal="justify" vertical="top" wrapText="1"/>
    </xf>
    <xf numFmtId="9" fontId="36" fillId="9" borderId="34" xfId="21" applyNumberFormat="1" applyFont="1" applyFill="1" applyBorder="1" applyAlignment="1" applyProtection="1">
      <alignment horizontal="justify" vertical="top" wrapText="1"/>
    </xf>
    <xf numFmtId="9" fontId="36" fillId="9" borderId="0" xfId="21" applyNumberFormat="1" applyFont="1" applyFill="1" applyBorder="1" applyAlignment="1" applyProtection="1">
      <alignment horizontal="justify" vertical="top" wrapText="1"/>
    </xf>
    <xf numFmtId="9" fontId="36" fillId="9" borderId="18" xfId="21" applyNumberFormat="1" applyFont="1" applyFill="1" applyBorder="1" applyAlignment="1" applyProtection="1">
      <alignment horizontal="justify" vertical="top" wrapText="1"/>
    </xf>
    <xf numFmtId="9" fontId="36" fillId="9" borderId="15" xfId="21" applyNumberFormat="1" applyFont="1" applyFill="1" applyBorder="1" applyAlignment="1" applyProtection="1">
      <alignment horizontal="justify" vertical="top" wrapText="1"/>
    </xf>
    <xf numFmtId="9" fontId="36" fillId="9" borderId="6" xfId="21" applyNumberFormat="1" applyFont="1" applyFill="1" applyBorder="1" applyAlignment="1" applyProtection="1">
      <alignment horizontal="justify" vertical="top" wrapText="1"/>
    </xf>
    <xf numFmtId="9" fontId="36" fillId="9" borderId="10" xfId="21" applyNumberFormat="1" applyFont="1" applyFill="1" applyBorder="1" applyAlignment="1" applyProtection="1">
      <alignment horizontal="justify" vertical="top" wrapText="1"/>
    </xf>
    <xf numFmtId="0" fontId="6" fillId="21" borderId="5" xfId="21" applyFont="1" applyFill="1" applyBorder="1" applyAlignment="1" applyProtection="1">
      <alignment horizontal="center" vertical="center" wrapText="1"/>
    </xf>
    <xf numFmtId="0" fontId="6" fillId="21" borderId="26" xfId="21" applyFont="1" applyFill="1" applyBorder="1" applyAlignment="1" applyProtection="1">
      <alignment horizontal="center" vertical="center" wrapText="1"/>
    </xf>
    <xf numFmtId="0" fontId="6" fillId="21" borderId="47" xfId="21" applyFont="1" applyFill="1" applyBorder="1" applyAlignment="1" applyProtection="1">
      <alignment horizontal="center" vertical="center" wrapText="1"/>
    </xf>
    <xf numFmtId="0" fontId="6" fillId="21" borderId="4" xfId="21" applyFont="1" applyFill="1" applyBorder="1" applyAlignment="1" applyProtection="1">
      <alignment horizontal="center" vertical="center" wrapText="1"/>
    </xf>
    <xf numFmtId="9" fontId="36" fillId="0" borderId="37" xfId="29" applyFont="1" applyFill="1" applyBorder="1" applyAlignment="1" applyProtection="1">
      <alignment horizontal="justify" vertical="center" wrapText="1"/>
    </xf>
    <xf numFmtId="9" fontId="36" fillId="0" borderId="38" xfId="29" applyFont="1" applyFill="1" applyBorder="1" applyAlignment="1" applyProtection="1">
      <alignment horizontal="justify" vertical="center" wrapText="1"/>
    </xf>
    <xf numFmtId="9" fontId="36" fillId="0" borderId="39" xfId="29" applyFont="1" applyFill="1" applyBorder="1" applyAlignment="1" applyProtection="1">
      <alignment horizontal="justify" vertical="center" wrapText="1"/>
    </xf>
    <xf numFmtId="0" fontId="7" fillId="21" borderId="4" xfId="21" applyFont="1" applyFill="1" applyBorder="1" applyAlignment="1" applyProtection="1">
      <alignment horizontal="center" vertical="center" wrapText="1"/>
    </xf>
    <xf numFmtId="0" fontId="6" fillId="21" borderId="15" xfId="21" applyFont="1" applyFill="1" applyBorder="1" applyAlignment="1" applyProtection="1">
      <alignment horizontal="center" vertical="center" wrapText="1"/>
    </xf>
    <xf numFmtId="0" fontId="6" fillId="21" borderId="6" xfId="21" applyFont="1" applyFill="1" applyBorder="1" applyAlignment="1" applyProtection="1">
      <alignment horizontal="center" vertical="center" wrapText="1"/>
    </xf>
    <xf numFmtId="173" fontId="6" fillId="9" borderId="61" xfId="16" applyNumberFormat="1" applyFont="1" applyFill="1" applyBorder="1" applyAlignment="1" applyProtection="1">
      <alignment horizontal="center" vertical="center" wrapText="1"/>
    </xf>
    <xf numFmtId="173" fontId="6" fillId="9" borderId="38" xfId="16" applyNumberFormat="1" applyFont="1" applyFill="1" applyBorder="1" applyAlignment="1" applyProtection="1">
      <alignment horizontal="center" vertical="center" wrapText="1"/>
    </xf>
    <xf numFmtId="173" fontId="6" fillId="9" borderId="39" xfId="16" applyNumberFormat="1" applyFont="1" applyFill="1" applyBorder="1" applyAlignment="1" applyProtection="1">
      <alignment horizontal="center" vertical="center" wrapText="1"/>
    </xf>
    <xf numFmtId="0" fontId="47" fillId="0" borderId="60" xfId="0" applyFont="1" applyFill="1" applyBorder="1" applyAlignment="1">
      <alignment horizontal="center" vertical="center"/>
    </xf>
    <xf numFmtId="0" fontId="47" fillId="0" borderId="47" xfId="0" applyFont="1" applyFill="1" applyBorder="1" applyAlignment="1">
      <alignment horizontal="center" vertical="center"/>
    </xf>
    <xf numFmtId="0" fontId="47" fillId="0" borderId="61" xfId="0" applyFont="1" applyFill="1" applyBorder="1" applyAlignment="1">
      <alignment horizontal="center" vertical="center"/>
    </xf>
    <xf numFmtId="0" fontId="47" fillId="0" borderId="48" xfId="0" applyFont="1" applyFill="1" applyBorder="1" applyAlignment="1">
      <alignment horizontal="center" vertical="center"/>
    </xf>
    <xf numFmtId="0" fontId="6" fillId="9" borderId="9" xfId="21" applyFont="1" applyFill="1" applyBorder="1" applyAlignment="1" applyProtection="1">
      <alignment horizontal="center" vertical="center" wrapText="1"/>
    </xf>
    <xf numFmtId="0" fontId="6" fillId="9" borderId="6" xfId="21" applyFont="1" applyFill="1" applyBorder="1" applyAlignment="1" applyProtection="1">
      <alignment horizontal="center" vertical="center" wrapText="1"/>
    </xf>
    <xf numFmtId="0" fontId="6" fillId="9" borderId="52" xfId="21" applyFont="1" applyFill="1" applyBorder="1" applyAlignment="1" applyProtection="1">
      <alignment horizontal="center" vertical="center" wrapText="1"/>
    </xf>
    <xf numFmtId="0" fontId="6" fillId="2" borderId="2" xfId="21" applyFont="1" applyFill="1" applyBorder="1" applyAlignment="1" applyProtection="1">
      <alignment horizontal="center" vertical="center" wrapText="1"/>
    </xf>
    <xf numFmtId="0" fontId="6" fillId="9" borderId="0" xfId="21" applyFont="1" applyFill="1" applyBorder="1" applyAlignment="1" applyProtection="1">
      <alignment horizontal="center" vertical="center" wrapText="1"/>
    </xf>
    <xf numFmtId="0" fontId="5" fillId="0" borderId="2" xfId="21" applyFont="1" applyFill="1" applyBorder="1" applyAlignment="1" applyProtection="1">
      <alignment horizontal="center" vertical="center"/>
    </xf>
    <xf numFmtId="0" fontId="5" fillId="0" borderId="0" xfId="21" applyFont="1" applyFill="1" applyBorder="1" applyAlignment="1" applyProtection="1">
      <alignment horizontal="center" vertical="center"/>
    </xf>
    <xf numFmtId="0" fontId="5" fillId="0" borderId="18" xfId="21" applyFont="1" applyFill="1" applyBorder="1" applyAlignment="1" applyProtection="1">
      <alignment horizontal="center" vertical="center"/>
    </xf>
    <xf numFmtId="0" fontId="5" fillId="0" borderId="2" xfId="21" applyFont="1" applyFill="1" applyBorder="1" applyAlignment="1" applyProtection="1">
      <alignment horizontal="center" vertical="center" wrapText="1"/>
    </xf>
    <xf numFmtId="0" fontId="5" fillId="0" borderId="0" xfId="21" applyFont="1" applyFill="1" applyBorder="1" applyAlignment="1" applyProtection="1">
      <alignment horizontal="center" vertical="center" wrapText="1"/>
    </xf>
    <xf numFmtId="0" fontId="5" fillId="0" borderId="18" xfId="21" applyFont="1" applyFill="1" applyBorder="1" applyAlignment="1" applyProtection="1">
      <alignment horizontal="center" vertical="center" wrapText="1"/>
    </xf>
    <xf numFmtId="0" fontId="5" fillId="0" borderId="14" xfId="21" applyFont="1" applyFill="1" applyBorder="1" applyAlignment="1" applyProtection="1">
      <alignment horizontal="center" vertical="center" wrapText="1"/>
    </xf>
    <xf numFmtId="0" fontId="5" fillId="0" borderId="3" xfId="21" applyFont="1" applyFill="1" applyBorder="1" applyAlignment="1" applyProtection="1">
      <alignment horizontal="center" vertical="center" wrapText="1"/>
    </xf>
    <xf numFmtId="0" fontId="5" fillId="0" borderId="19" xfId="21" applyFont="1" applyFill="1" applyBorder="1" applyAlignment="1" applyProtection="1">
      <alignment horizontal="center" vertical="center" wrapText="1"/>
    </xf>
    <xf numFmtId="0" fontId="6" fillId="21" borderId="53" xfId="21" applyFont="1" applyFill="1" applyBorder="1" applyAlignment="1" applyProtection="1">
      <alignment horizontal="left" vertical="center" wrapText="1"/>
    </xf>
    <xf numFmtId="0" fontId="6" fillId="21" borderId="17" xfId="21" applyFont="1" applyFill="1" applyBorder="1" applyAlignment="1" applyProtection="1">
      <alignment horizontal="left" vertical="center" wrapText="1"/>
    </xf>
    <xf numFmtId="0" fontId="6" fillId="21" borderId="14" xfId="21" applyFont="1" applyFill="1" applyBorder="1" applyAlignment="1" applyProtection="1">
      <alignment horizontal="left" vertical="center" wrapText="1"/>
    </xf>
    <xf numFmtId="0" fontId="6" fillId="21" borderId="19" xfId="21" applyFont="1" applyFill="1" applyBorder="1" applyAlignment="1" applyProtection="1">
      <alignment horizontal="left" vertical="center" wrapText="1"/>
    </xf>
    <xf numFmtId="0" fontId="4" fillId="0" borderId="62" xfId="21" applyFont="1" applyFill="1" applyBorder="1" applyAlignment="1" applyProtection="1">
      <alignment horizontal="center" vertical="center" wrapText="1"/>
    </xf>
    <xf numFmtId="0" fontId="4" fillId="0" borderId="63" xfId="21" applyFont="1" applyFill="1" applyBorder="1" applyAlignment="1" applyProtection="1">
      <alignment horizontal="center" vertical="center" wrapText="1"/>
    </xf>
    <xf numFmtId="0" fontId="4" fillId="0" borderId="64" xfId="21" applyFont="1" applyFill="1" applyBorder="1" applyAlignment="1" applyProtection="1">
      <alignment horizontal="center" vertical="center" wrapText="1"/>
    </xf>
    <xf numFmtId="0" fontId="6" fillId="21" borderId="57" xfId="21" applyFont="1" applyFill="1" applyBorder="1" applyAlignment="1">
      <alignment horizontal="center" vertical="center" wrapText="1"/>
    </xf>
    <xf numFmtId="0" fontId="6" fillId="21" borderId="59" xfId="21" applyFont="1" applyFill="1" applyBorder="1" applyAlignment="1">
      <alignment horizontal="center" vertical="center" wrapText="1"/>
    </xf>
    <xf numFmtId="0" fontId="9" fillId="0" borderId="57" xfId="21" applyFont="1" applyFill="1" applyBorder="1" applyAlignment="1">
      <alignment horizontal="center" vertical="center" wrapText="1"/>
    </xf>
    <xf numFmtId="0" fontId="9" fillId="0" borderId="58" xfId="21" applyFont="1" applyFill="1" applyBorder="1" applyAlignment="1">
      <alignment horizontal="center" vertical="center" wrapText="1"/>
    </xf>
    <xf numFmtId="0" fontId="9" fillId="0" borderId="59" xfId="21" applyFont="1" applyFill="1" applyBorder="1" applyAlignment="1">
      <alignment horizontal="center" vertical="center" wrapText="1"/>
    </xf>
    <xf numFmtId="0" fontId="6" fillId="0" borderId="21" xfId="21" applyFont="1" applyFill="1" applyBorder="1" applyAlignment="1">
      <alignment horizontal="center" vertical="center" wrapText="1"/>
    </xf>
    <xf numFmtId="0" fontId="6" fillId="0" borderId="65" xfId="21" applyFont="1" applyFill="1" applyBorder="1" applyAlignment="1">
      <alignment horizontal="center" vertical="center" wrapText="1"/>
    </xf>
    <xf numFmtId="0" fontId="6" fillId="0" borderId="66" xfId="21" applyFont="1" applyFill="1" applyBorder="1" applyAlignment="1">
      <alignment horizontal="center" vertical="center" wrapText="1"/>
    </xf>
    <xf numFmtId="0" fontId="6" fillId="21" borderId="21" xfId="21" applyFont="1" applyFill="1" applyBorder="1" applyAlignment="1" applyProtection="1">
      <alignment horizontal="center" vertical="center" wrapText="1"/>
    </xf>
    <xf numFmtId="0" fontId="6" fillId="21" borderId="65" xfId="21" applyFont="1" applyFill="1" applyBorder="1" applyAlignment="1" applyProtection="1">
      <alignment horizontal="center" vertical="center" wrapText="1"/>
    </xf>
    <xf numFmtId="0" fontId="6" fillId="21" borderId="66" xfId="21" applyFont="1" applyFill="1" applyBorder="1" applyAlignment="1" applyProtection="1">
      <alignment horizontal="center" vertical="center" wrapText="1"/>
    </xf>
    <xf numFmtId="0" fontId="48" fillId="9" borderId="39" xfId="0" applyFont="1" applyFill="1" applyBorder="1" applyAlignment="1">
      <alignment horizontal="left" vertical="center" wrapText="1"/>
    </xf>
    <xf numFmtId="0" fontId="48" fillId="9" borderId="16" xfId="0" applyFont="1" applyFill="1" applyBorder="1" applyAlignment="1">
      <alignment horizontal="left" vertical="center" wrapText="1"/>
    </xf>
    <xf numFmtId="0" fontId="48" fillId="9" borderId="67" xfId="0" applyFont="1" applyFill="1" applyBorder="1" applyAlignment="1">
      <alignment horizontal="left" vertical="center" wrapText="1"/>
    </xf>
    <xf numFmtId="0" fontId="47" fillId="0" borderId="56" xfId="0" applyFont="1" applyFill="1" applyBorder="1" applyAlignment="1">
      <alignment horizontal="center" vertical="center"/>
    </xf>
    <xf numFmtId="0" fontId="47" fillId="0" borderId="30" xfId="0" applyFont="1" applyFill="1" applyBorder="1" applyAlignment="1">
      <alignment horizontal="center" vertical="center"/>
    </xf>
    <xf numFmtId="0" fontId="35" fillId="0" borderId="60" xfId="0" applyFont="1" applyFill="1" applyBorder="1" applyAlignment="1">
      <alignment horizontal="center" vertical="center" wrapText="1"/>
    </xf>
    <xf numFmtId="0" fontId="35" fillId="0" borderId="47" xfId="0" applyFont="1" applyFill="1" applyBorder="1" applyAlignment="1">
      <alignment horizontal="center" vertical="center" wrapText="1"/>
    </xf>
    <xf numFmtId="9" fontId="6" fillId="0" borderId="57" xfId="21" applyNumberFormat="1" applyFont="1" applyFill="1" applyBorder="1" applyAlignment="1" applyProtection="1">
      <alignment horizontal="center" vertical="center" wrapText="1"/>
    </xf>
    <xf numFmtId="9" fontId="6" fillId="0" borderId="59" xfId="21" applyNumberFormat="1" applyFont="1" applyFill="1" applyBorder="1" applyAlignment="1" applyProtection="1">
      <alignment horizontal="center" vertical="center" wrapText="1"/>
    </xf>
    <xf numFmtId="14" fontId="49" fillId="0" borderId="53" xfId="0" applyNumberFormat="1" applyFont="1" applyFill="1" applyBorder="1" applyAlignment="1">
      <alignment horizontal="center" vertical="center"/>
    </xf>
    <xf numFmtId="0" fontId="49" fillId="0" borderId="17" xfId="0" applyFont="1" applyFill="1" applyBorder="1" applyAlignment="1">
      <alignment horizontal="center" vertical="center"/>
    </xf>
    <xf numFmtId="0" fontId="49" fillId="0" borderId="2"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14" xfId="0" applyFont="1" applyFill="1" applyBorder="1" applyAlignment="1">
      <alignment horizontal="center" vertical="center"/>
    </xf>
    <xf numFmtId="0" fontId="49" fillId="0" borderId="19" xfId="0" applyFont="1" applyFill="1" applyBorder="1" applyAlignment="1">
      <alignment horizontal="center" vertical="center"/>
    </xf>
    <xf numFmtId="0" fontId="7" fillId="0" borderId="57" xfId="21" applyFont="1" applyFill="1" applyBorder="1" applyAlignment="1" applyProtection="1">
      <alignment horizontal="center" vertical="center" wrapText="1"/>
    </xf>
    <xf numFmtId="0" fontId="7" fillId="0" borderId="58" xfId="21" applyFont="1" applyFill="1" applyBorder="1" applyAlignment="1" applyProtection="1">
      <alignment horizontal="center" vertical="center" wrapText="1"/>
    </xf>
    <xf numFmtId="0" fontId="7" fillId="0" borderId="59" xfId="21" applyFont="1" applyFill="1" applyBorder="1" applyAlignment="1" applyProtection="1">
      <alignment horizontal="center" vertical="center" wrapText="1"/>
    </xf>
    <xf numFmtId="0" fontId="35" fillId="0" borderId="61" xfId="0" applyFont="1" applyFill="1" applyBorder="1" applyAlignment="1">
      <alignment horizontal="center" vertical="center" wrapText="1"/>
    </xf>
    <xf numFmtId="0" fontId="35" fillId="0" borderId="48" xfId="0" applyFont="1" applyFill="1" applyBorder="1" applyAlignment="1">
      <alignment horizontal="center" vertical="center" wrapText="1"/>
    </xf>
    <xf numFmtId="0" fontId="5" fillId="0" borderId="53" xfId="21" applyFont="1" applyFill="1" applyBorder="1" applyAlignment="1" applyProtection="1">
      <alignment horizontal="center" vertical="center"/>
    </xf>
    <xf numFmtId="0" fontId="5" fillId="0" borderId="1" xfId="21" applyFont="1" applyFill="1" applyBorder="1" applyAlignment="1" applyProtection="1">
      <alignment horizontal="center" vertical="center"/>
    </xf>
    <xf numFmtId="0" fontId="5" fillId="0" borderId="17" xfId="21" applyFont="1" applyFill="1" applyBorder="1" applyAlignment="1" applyProtection="1">
      <alignment horizontal="center" vertical="center"/>
    </xf>
    <xf numFmtId="0" fontId="6" fillId="21" borderId="57" xfId="21" applyFont="1" applyFill="1" applyBorder="1" applyAlignment="1">
      <alignment horizontal="left" vertical="center" wrapText="1"/>
    </xf>
    <xf numFmtId="0" fontId="6" fillId="21" borderId="59" xfId="21" applyFont="1" applyFill="1" applyBorder="1" applyAlignment="1">
      <alignment horizontal="left" vertical="center" wrapText="1"/>
    </xf>
    <xf numFmtId="0" fontId="6" fillId="21" borderId="53" xfId="21" applyFont="1" applyFill="1" applyBorder="1" applyAlignment="1">
      <alignment horizontal="center" vertical="center" wrapText="1"/>
    </xf>
    <xf numFmtId="0" fontId="6" fillId="21" borderId="1" xfId="21" applyFont="1" applyFill="1" applyBorder="1" applyAlignment="1">
      <alignment horizontal="center" vertical="center" wrapText="1"/>
    </xf>
    <xf numFmtId="0" fontId="6" fillId="21" borderId="17" xfId="21" applyFont="1" applyFill="1" applyBorder="1" applyAlignment="1">
      <alignment horizontal="center" vertical="center" wrapText="1"/>
    </xf>
    <xf numFmtId="0" fontId="6" fillId="21" borderId="2" xfId="21" applyFont="1" applyFill="1" applyBorder="1" applyAlignment="1">
      <alignment horizontal="center" vertical="center" wrapText="1"/>
    </xf>
    <xf numFmtId="0" fontId="6" fillId="21" borderId="0" xfId="21" applyFont="1" applyFill="1" applyBorder="1" applyAlignment="1">
      <alignment horizontal="center" vertical="center" wrapText="1"/>
    </xf>
    <xf numFmtId="0" fontId="6" fillId="21" borderId="18" xfId="21" applyFont="1" applyFill="1" applyBorder="1" applyAlignment="1">
      <alignment horizontal="center" vertical="center" wrapText="1"/>
    </xf>
    <xf numFmtId="0" fontId="6" fillId="21" borderId="14" xfId="21" applyFont="1" applyFill="1" applyBorder="1" applyAlignment="1">
      <alignment horizontal="center" vertical="center" wrapText="1"/>
    </xf>
    <xf numFmtId="0" fontId="6" fillId="21" borderId="3" xfId="21" applyFont="1" applyFill="1" applyBorder="1" applyAlignment="1">
      <alignment horizontal="center" vertical="center" wrapText="1"/>
    </xf>
    <xf numFmtId="0" fontId="6" fillId="21" borderId="19" xfId="21" applyFont="1" applyFill="1" applyBorder="1" applyAlignment="1">
      <alignment horizontal="center" vertical="center" wrapText="1"/>
    </xf>
    <xf numFmtId="0" fontId="6" fillId="21" borderId="55" xfId="21" applyFont="1" applyFill="1" applyBorder="1" applyAlignment="1" applyProtection="1">
      <alignment horizontal="center" vertical="center" wrapText="1"/>
    </xf>
    <xf numFmtId="0" fontId="6" fillId="9" borderId="36" xfId="21" applyFont="1" applyFill="1" applyBorder="1" applyAlignment="1" applyProtection="1">
      <alignment horizontal="center" vertical="center" wrapText="1"/>
    </xf>
    <xf numFmtId="0" fontId="6" fillId="9" borderId="42" xfId="21" applyFont="1" applyFill="1" applyBorder="1" applyAlignment="1" applyProtection="1">
      <alignment horizontal="center" vertical="center" wrapText="1"/>
    </xf>
    <xf numFmtId="0" fontId="35" fillId="0" borderId="56"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6" fillId="21" borderId="58" xfId="21" applyFont="1" applyFill="1" applyBorder="1" applyAlignment="1">
      <alignment horizontal="center" vertical="center" wrapText="1"/>
    </xf>
    <xf numFmtId="0" fontId="6" fillId="9" borderId="5" xfId="21" applyFont="1" applyFill="1" applyBorder="1" applyAlignment="1" applyProtection="1">
      <alignment horizontal="center" vertical="center" wrapText="1"/>
    </xf>
    <xf numFmtId="0" fontId="6" fillId="9" borderId="26" xfId="21" applyFont="1" applyFill="1" applyBorder="1" applyAlignment="1" applyProtection="1">
      <alignment horizontal="center" vertical="center" wrapText="1"/>
    </xf>
    <xf numFmtId="0" fontId="6" fillId="9" borderId="8" xfId="21" applyFont="1" applyFill="1" applyBorder="1" applyAlignment="1" applyProtection="1">
      <alignment horizontal="center" vertical="center" wrapText="1"/>
    </xf>
    <xf numFmtId="0" fontId="6" fillId="9" borderId="47" xfId="21" applyFont="1" applyFill="1" applyBorder="1" applyAlignment="1" applyProtection="1">
      <alignment horizontal="center" vertical="center" wrapText="1"/>
    </xf>
    <xf numFmtId="0" fontId="6" fillId="9" borderId="19" xfId="21" applyFont="1" applyFill="1" applyBorder="1" applyAlignment="1" applyProtection="1">
      <alignment horizontal="center" vertical="center" wrapText="1"/>
    </xf>
    <xf numFmtId="0" fontId="6" fillId="9" borderId="60" xfId="21" applyFont="1" applyFill="1" applyBorder="1" applyAlignment="1" applyProtection="1">
      <alignment horizontal="center" vertical="center" wrapText="1"/>
    </xf>
    <xf numFmtId="173" fontId="6" fillId="9" borderId="37" xfId="16" applyNumberFormat="1" applyFont="1" applyFill="1" applyBorder="1" applyAlignment="1" applyProtection="1">
      <alignment horizontal="center" vertical="center" wrapText="1"/>
    </xf>
    <xf numFmtId="0" fontId="6" fillId="9" borderId="15" xfId="21" applyFont="1" applyFill="1" applyBorder="1" applyAlignment="1" applyProtection="1">
      <alignment horizontal="center" vertical="center" wrapText="1"/>
    </xf>
    <xf numFmtId="0" fontId="6" fillId="9" borderId="10" xfId="21" applyFont="1" applyFill="1" applyBorder="1" applyAlignment="1" applyProtection="1">
      <alignment horizontal="center" vertical="center" wrapText="1"/>
    </xf>
    <xf numFmtId="173" fontId="6" fillId="9" borderId="48" xfId="16" applyNumberFormat="1" applyFont="1" applyFill="1" applyBorder="1" applyAlignment="1" applyProtection="1">
      <alignment horizontal="center" vertical="center" wrapText="1"/>
    </xf>
    <xf numFmtId="0" fontId="6" fillId="21" borderId="8" xfId="21" applyFont="1" applyFill="1" applyBorder="1" applyAlignment="1" applyProtection="1">
      <alignment horizontal="center" vertical="center" wrapText="1"/>
    </xf>
    <xf numFmtId="0" fontId="6" fillId="21" borderId="12" xfId="21" applyFont="1" applyFill="1" applyBorder="1" applyAlignment="1" applyProtection="1">
      <alignment horizontal="center" vertical="center" wrapText="1"/>
    </xf>
    <xf numFmtId="0" fontId="7" fillId="0" borderId="4" xfId="21" applyFont="1" applyFill="1" applyBorder="1" applyAlignment="1" applyProtection="1">
      <alignment horizontal="center" vertical="center" wrapText="1"/>
    </xf>
    <xf numFmtId="0" fontId="7" fillId="0" borderId="12" xfId="21" applyFont="1" applyFill="1" applyBorder="1" applyAlignment="1" applyProtection="1">
      <alignment horizontal="center" vertical="center" wrapText="1"/>
    </xf>
    <xf numFmtId="0" fontId="7" fillId="0" borderId="13" xfId="21" applyFont="1" applyFill="1" applyBorder="1" applyAlignment="1" applyProtection="1">
      <alignment horizontal="center" vertical="center" wrapText="1"/>
    </xf>
    <xf numFmtId="0" fontId="7" fillId="0" borderId="43" xfId="21" applyFont="1" applyFill="1" applyBorder="1" applyAlignment="1" applyProtection="1">
      <alignment horizontal="center" vertical="center" wrapText="1"/>
    </xf>
    <xf numFmtId="0" fontId="6" fillId="9" borderId="44" xfId="21" applyFont="1" applyFill="1" applyBorder="1" applyAlignment="1" applyProtection="1">
      <alignment horizontal="center" vertical="center" wrapText="1"/>
    </xf>
    <xf numFmtId="0" fontId="6" fillId="9" borderId="29" xfId="21" applyFont="1" applyFill="1" applyBorder="1" applyAlignment="1" applyProtection="1">
      <alignment horizontal="center" vertical="center" wrapText="1"/>
    </xf>
    <xf numFmtId="0" fontId="6" fillId="9" borderId="45" xfId="21" applyFont="1" applyFill="1" applyBorder="1" applyAlignment="1" applyProtection="1">
      <alignment horizontal="center" vertical="center" wrapText="1"/>
    </xf>
    <xf numFmtId="0" fontId="6" fillId="9" borderId="46" xfId="21" applyFont="1" applyFill="1" applyBorder="1" applyAlignment="1" applyProtection="1">
      <alignment horizontal="center" vertical="center" wrapText="1"/>
    </xf>
    <xf numFmtId="0" fontId="6" fillId="21" borderId="10" xfId="21" applyFont="1" applyFill="1" applyBorder="1" applyAlignment="1" applyProtection="1">
      <alignment horizontal="center" vertical="center" wrapText="1"/>
    </xf>
    <xf numFmtId="0" fontId="7" fillId="21" borderId="11" xfId="21" applyFont="1" applyFill="1" applyBorder="1" applyAlignment="1" applyProtection="1">
      <alignment horizontal="center" vertical="center" wrapText="1"/>
    </xf>
    <xf numFmtId="0" fontId="6" fillId="21" borderId="31" xfId="21" applyFont="1" applyFill="1" applyBorder="1" applyAlignment="1" applyProtection="1">
      <alignment horizontal="center" vertical="center" wrapText="1"/>
    </xf>
    <xf numFmtId="0" fontId="6" fillId="21" borderId="51" xfId="21" applyFont="1" applyFill="1" applyBorder="1" applyAlignment="1" applyProtection="1">
      <alignment horizontal="center" vertical="center" wrapText="1"/>
    </xf>
    <xf numFmtId="3" fontId="6" fillId="0" borderId="31" xfId="21" applyNumberFormat="1" applyFont="1" applyFill="1" applyBorder="1" applyAlignment="1" applyProtection="1">
      <alignment horizontal="center" vertical="center" wrapText="1"/>
    </xf>
    <xf numFmtId="3" fontId="6" fillId="0" borderId="51" xfId="21" applyNumberFormat="1" applyFont="1" applyFill="1" applyBorder="1" applyAlignment="1" applyProtection="1">
      <alignment horizontal="center" vertical="center" wrapText="1"/>
    </xf>
    <xf numFmtId="3" fontId="6" fillId="0" borderId="34" xfId="21" applyNumberFormat="1" applyFont="1" applyFill="1" applyBorder="1" applyAlignment="1" applyProtection="1">
      <alignment horizontal="center" vertical="center" wrapText="1"/>
    </xf>
    <xf numFmtId="3" fontId="6" fillId="0" borderId="41" xfId="21" applyNumberFormat="1" applyFont="1" applyFill="1" applyBorder="1" applyAlignment="1" applyProtection="1">
      <alignment horizontal="center" vertical="center" wrapText="1"/>
    </xf>
    <xf numFmtId="168" fontId="6" fillId="0" borderId="13" xfId="10" applyFont="1" applyFill="1" applyBorder="1" applyAlignment="1" applyProtection="1">
      <alignment horizontal="center" vertical="center" wrapText="1"/>
    </xf>
    <xf numFmtId="168" fontId="6" fillId="0" borderId="49" xfId="10" applyFont="1" applyFill="1" applyBorder="1" applyAlignment="1" applyProtection="1">
      <alignment horizontal="center" vertical="center" wrapText="1"/>
    </xf>
    <xf numFmtId="2" fontId="36" fillId="0" borderId="13" xfId="21" applyNumberFormat="1" applyFont="1" applyFill="1" applyBorder="1" applyAlignment="1" applyProtection="1">
      <alignment horizontal="center" vertical="center" wrapText="1"/>
    </xf>
    <xf numFmtId="2" fontId="36" fillId="0" borderId="7" xfId="21" applyNumberFormat="1" applyFont="1" applyFill="1" applyBorder="1" applyAlignment="1" applyProtection="1">
      <alignment horizontal="center" vertical="center" wrapText="1"/>
    </xf>
    <xf numFmtId="0" fontId="7" fillId="0" borderId="50" xfId="21" applyFont="1" applyFill="1" applyBorder="1" applyAlignment="1" applyProtection="1">
      <alignment horizontal="justify" vertical="center" wrapText="1"/>
    </xf>
    <xf numFmtId="0" fontId="0" fillId="0" borderId="25" xfId="0" applyBorder="1" applyAlignment="1">
      <alignment horizontal="justify" vertical="center" wrapText="1"/>
    </xf>
    <xf numFmtId="168" fontId="7" fillId="9" borderId="9" xfId="10" applyFont="1" applyFill="1" applyBorder="1" applyAlignment="1" applyProtection="1">
      <alignment horizontal="justify" vertical="top" wrapText="1"/>
    </xf>
    <xf numFmtId="168" fontId="7" fillId="9" borderId="8" xfId="10" applyFont="1" applyFill="1" applyBorder="1" applyAlignment="1" applyProtection="1">
      <alignment horizontal="justify" vertical="top" wrapText="1"/>
    </xf>
    <xf numFmtId="0" fontId="7" fillId="0" borderId="11" xfId="21" applyFont="1" applyFill="1" applyBorder="1" applyAlignment="1" applyProtection="1">
      <alignment horizontal="left" vertical="center" wrapText="1"/>
    </xf>
    <xf numFmtId="0" fontId="7" fillId="0" borderId="50" xfId="21" applyFont="1" applyFill="1" applyBorder="1" applyAlignment="1" applyProtection="1">
      <alignment horizontal="left" vertical="center" wrapText="1"/>
    </xf>
    <xf numFmtId="0" fontId="6" fillId="21" borderId="44" xfId="21" applyFont="1" applyFill="1" applyBorder="1" applyAlignment="1" applyProtection="1">
      <alignment horizontal="center" vertical="center" wrapText="1"/>
    </xf>
    <xf numFmtId="0" fontId="6" fillId="21" borderId="45" xfId="21" applyFont="1" applyFill="1" applyBorder="1" applyAlignment="1" applyProtection="1">
      <alignment horizontal="center" vertical="center" wrapText="1"/>
    </xf>
    <xf numFmtId="0" fontId="6" fillId="21" borderId="46" xfId="21" applyFont="1" applyFill="1" applyBorder="1" applyAlignment="1" applyProtection="1">
      <alignment horizontal="center" vertical="center" wrapText="1"/>
    </xf>
    <xf numFmtId="9" fontId="36" fillId="0" borderId="37" xfId="29" applyFont="1" applyFill="1" applyBorder="1" applyAlignment="1" applyProtection="1">
      <alignment horizontal="center" vertical="center" wrapText="1"/>
    </xf>
    <xf numFmtId="9" fontId="36" fillId="0" borderId="38" xfId="29" applyFont="1" applyFill="1" applyBorder="1" applyAlignment="1" applyProtection="1">
      <alignment horizontal="center" vertical="center" wrapText="1"/>
    </xf>
    <xf numFmtId="9" fontId="36" fillId="0" borderId="39" xfId="29" applyFont="1" applyFill="1" applyBorder="1" applyAlignment="1" applyProtection="1">
      <alignment horizontal="center" vertical="center" wrapText="1"/>
    </xf>
    <xf numFmtId="9" fontId="36" fillId="0" borderId="37" xfId="29" applyFont="1" applyFill="1" applyBorder="1" applyAlignment="1" applyProtection="1">
      <alignment horizontal="justify" vertical="top" wrapText="1"/>
    </xf>
    <xf numFmtId="9" fontId="36" fillId="0" borderId="38" xfId="29" applyFont="1" applyFill="1" applyBorder="1" applyAlignment="1" applyProtection="1">
      <alignment horizontal="justify" vertical="top" wrapText="1"/>
    </xf>
    <xf numFmtId="9" fontId="36" fillId="0" borderId="39" xfId="29" applyFont="1" applyFill="1" applyBorder="1" applyAlignment="1" applyProtection="1">
      <alignment horizontal="justify" vertical="top" wrapText="1"/>
    </xf>
    <xf numFmtId="0" fontId="44" fillId="0" borderId="24" xfId="21" applyFont="1" applyFill="1" applyBorder="1" applyAlignment="1">
      <alignment horizontal="center" vertical="center" wrapText="1"/>
    </xf>
    <xf numFmtId="0" fontId="44" fillId="0" borderId="25" xfId="21" applyFont="1" applyFill="1" applyBorder="1" applyAlignment="1">
      <alignment horizontal="center" vertical="center" wrapText="1"/>
    </xf>
    <xf numFmtId="0" fontId="44" fillId="0" borderId="20" xfId="21" applyFont="1" applyFill="1" applyBorder="1" applyAlignment="1">
      <alignment horizontal="center" vertical="center" wrapText="1"/>
    </xf>
    <xf numFmtId="0" fontId="6" fillId="9" borderId="5" xfId="21" applyFont="1" applyFill="1" applyBorder="1" applyAlignment="1">
      <alignment horizontal="left" vertical="center" wrapText="1"/>
    </xf>
    <xf numFmtId="0" fontId="6" fillId="9" borderId="26" xfId="21" applyFont="1" applyFill="1" applyBorder="1" applyAlignment="1">
      <alignment horizontal="left" vertical="center" wrapText="1"/>
    </xf>
    <xf numFmtId="0" fontId="6" fillId="9" borderId="8" xfId="21" applyFont="1" applyFill="1" applyBorder="1" applyAlignment="1">
      <alignment horizontal="left" vertical="center" wrapText="1"/>
    </xf>
    <xf numFmtId="0" fontId="6" fillId="9" borderId="27" xfId="21" applyFont="1" applyFill="1" applyBorder="1" applyAlignment="1">
      <alignment horizontal="left" vertical="center" wrapText="1"/>
    </xf>
    <xf numFmtId="0" fontId="6" fillId="9" borderId="28" xfId="21" applyFont="1" applyFill="1" applyBorder="1" applyAlignment="1">
      <alignment horizontal="left" vertical="center" wrapText="1"/>
    </xf>
    <xf numFmtId="0" fontId="6" fillId="9" borderId="29" xfId="21" applyFont="1" applyFill="1" applyBorder="1" applyAlignment="1">
      <alignment horizontal="left" vertical="center" wrapText="1"/>
    </xf>
    <xf numFmtId="0" fontId="6" fillId="9" borderId="30" xfId="21" applyFont="1" applyFill="1" applyBorder="1" applyAlignment="1">
      <alignment horizontal="left" vertical="center" wrapText="1"/>
    </xf>
    <xf numFmtId="9" fontId="36" fillId="0" borderId="31" xfId="21" applyNumberFormat="1" applyFont="1" applyFill="1" applyBorder="1" applyAlignment="1" applyProtection="1">
      <alignment horizontal="justify" vertical="top" wrapText="1"/>
    </xf>
    <xf numFmtId="9" fontId="36" fillId="0" borderId="32" xfId="21" applyNumberFormat="1" applyFont="1" applyFill="1" applyBorder="1" applyAlignment="1" applyProtection="1">
      <alignment horizontal="justify" vertical="top" wrapText="1"/>
    </xf>
    <xf numFmtId="9" fontId="36" fillId="0" borderId="33" xfId="21" applyNumberFormat="1" applyFont="1" applyFill="1" applyBorder="1" applyAlignment="1" applyProtection="1">
      <alignment horizontal="justify" vertical="top" wrapText="1"/>
    </xf>
    <xf numFmtId="9" fontId="36" fillId="0" borderId="34" xfId="21" applyNumberFormat="1" applyFont="1" applyFill="1" applyBorder="1" applyAlignment="1" applyProtection="1">
      <alignment horizontal="justify" vertical="top" wrapText="1"/>
    </xf>
    <xf numFmtId="9" fontId="36" fillId="0" borderId="0" xfId="21" applyNumberFormat="1" applyFont="1" applyFill="1" applyBorder="1" applyAlignment="1" applyProtection="1">
      <alignment horizontal="justify" vertical="top" wrapText="1"/>
    </xf>
    <xf numFmtId="9" fontId="36" fillId="0" borderId="18" xfId="21" applyNumberFormat="1" applyFont="1" applyFill="1" applyBorder="1" applyAlignment="1" applyProtection="1">
      <alignment horizontal="justify" vertical="top" wrapText="1"/>
    </xf>
    <xf numFmtId="0" fontId="6" fillId="0" borderId="35" xfId="21" applyFont="1" applyFill="1" applyBorder="1" applyAlignment="1">
      <alignment horizontal="center" vertical="center" wrapText="1"/>
    </xf>
    <xf numFmtId="0" fontId="6" fillId="0" borderId="34" xfId="21" applyFont="1" applyFill="1" applyBorder="1" applyAlignment="1">
      <alignment horizontal="center" vertical="center" wrapText="1"/>
    </xf>
    <xf numFmtId="0" fontId="6" fillId="0" borderId="36" xfId="21" applyFont="1" applyFill="1" applyBorder="1" applyAlignment="1">
      <alignment horizontal="center" vertical="center" wrapText="1"/>
    </xf>
    <xf numFmtId="0" fontId="6" fillId="9" borderId="37" xfId="21" applyFont="1" applyFill="1" applyBorder="1" applyAlignment="1">
      <alignment horizontal="left" vertical="center" wrapText="1"/>
    </xf>
    <xf numFmtId="0" fontId="6" fillId="9" borderId="38" xfId="21" applyFont="1" applyFill="1" applyBorder="1" applyAlignment="1">
      <alignment horizontal="left" vertical="center" wrapText="1"/>
    </xf>
    <xf numFmtId="0" fontId="6" fillId="9" borderId="39" xfId="21" applyFont="1" applyFill="1" applyBorder="1" applyAlignment="1">
      <alignment horizontal="left" vertical="center" wrapText="1"/>
    </xf>
    <xf numFmtId="0" fontId="6" fillId="9" borderId="35" xfId="21" applyFont="1" applyFill="1" applyBorder="1" applyAlignment="1">
      <alignment horizontal="center" vertical="center" wrapText="1"/>
    </xf>
    <xf numFmtId="0" fontId="6" fillId="9" borderId="1" xfId="21" applyFont="1" applyFill="1" applyBorder="1" applyAlignment="1">
      <alignment horizontal="center" vertical="center" wrapText="1"/>
    </xf>
    <xf numFmtId="0" fontId="6" fillId="9" borderId="40" xfId="21" applyFont="1" applyFill="1" applyBorder="1" applyAlignment="1">
      <alignment horizontal="center" vertical="center" wrapText="1"/>
    </xf>
    <xf numFmtId="0" fontId="6" fillId="9" borderId="34" xfId="21" applyFont="1" applyFill="1" applyBorder="1" applyAlignment="1">
      <alignment horizontal="center" vertical="center" wrapText="1"/>
    </xf>
    <xf numFmtId="0" fontId="6" fillId="9" borderId="0" xfId="21" applyFont="1" applyFill="1" applyBorder="1" applyAlignment="1">
      <alignment horizontal="center" vertical="center" wrapText="1"/>
    </xf>
    <xf numFmtId="0" fontId="6" fillId="9" borderId="41" xfId="21" applyFont="1" applyFill="1" applyBorder="1" applyAlignment="1">
      <alignment horizontal="center" vertical="center" wrapText="1"/>
    </xf>
    <xf numFmtId="0" fontId="6" fillId="9" borderId="36" xfId="21" applyFont="1" applyFill="1" applyBorder="1" applyAlignment="1">
      <alignment horizontal="center" vertical="center" wrapText="1"/>
    </xf>
    <xf numFmtId="0" fontId="6" fillId="9" borderId="3" xfId="21" applyFont="1" applyFill="1" applyBorder="1" applyAlignment="1">
      <alignment horizontal="center" vertical="center" wrapText="1"/>
    </xf>
    <xf numFmtId="0" fontId="6" fillId="9" borderId="42" xfId="21" applyFont="1" applyFill="1" applyBorder="1" applyAlignment="1">
      <alignment horizontal="center" vertical="center" wrapText="1"/>
    </xf>
    <xf numFmtId="9" fontId="36" fillId="0" borderId="15" xfId="21" applyNumberFormat="1" applyFont="1" applyFill="1" applyBorder="1" applyAlignment="1" applyProtection="1">
      <alignment horizontal="justify" vertical="top" wrapText="1"/>
    </xf>
    <xf numFmtId="9" fontId="36" fillId="0" borderId="6" xfId="21" applyNumberFormat="1" applyFont="1" applyFill="1" applyBorder="1" applyAlignment="1" applyProtection="1">
      <alignment horizontal="justify" vertical="top" wrapText="1"/>
    </xf>
    <xf numFmtId="9" fontId="36" fillId="0" borderId="10" xfId="21" applyNumberFormat="1" applyFont="1" applyFill="1" applyBorder="1" applyAlignment="1" applyProtection="1">
      <alignment horizontal="justify" vertical="top" wrapText="1"/>
    </xf>
    <xf numFmtId="0" fontId="6" fillId="9" borderId="47" xfId="21" applyFont="1" applyFill="1" applyBorder="1" applyAlignment="1">
      <alignment horizontal="left" vertical="center" wrapText="1"/>
    </xf>
    <xf numFmtId="168" fontId="7" fillId="20" borderId="4" xfId="10" applyFont="1" applyFill="1" applyBorder="1" applyAlignment="1" applyProtection="1">
      <alignment horizontal="left" vertical="top" wrapText="1"/>
    </xf>
    <xf numFmtId="168" fontId="36" fillId="20" borderId="4" xfId="10" applyFont="1" applyFill="1" applyBorder="1" applyAlignment="1" applyProtection="1">
      <alignment horizontal="left" vertical="center" wrapText="1"/>
    </xf>
    <xf numFmtId="0" fontId="6" fillId="9" borderId="48" xfId="21" applyFont="1" applyFill="1" applyBorder="1" applyAlignment="1">
      <alignment horizontal="left" vertical="center" wrapText="1"/>
    </xf>
    <xf numFmtId="0" fontId="6" fillId="21" borderId="13" xfId="21" applyFont="1" applyFill="1" applyBorder="1" applyAlignment="1" applyProtection="1">
      <alignment horizontal="center" vertical="center" wrapText="1"/>
    </xf>
    <xf numFmtId="0" fontId="15" fillId="0" borderId="29" xfId="0" applyFont="1" applyBorder="1" applyAlignment="1">
      <alignment horizontal="left"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12" xfId="0" applyFont="1" applyBorder="1" applyAlignment="1">
      <alignment horizontal="left" vertical="center" wrapText="1"/>
    </xf>
    <xf numFmtId="0" fontId="48" fillId="0" borderId="39" xfId="0" applyFont="1" applyBorder="1" applyAlignment="1">
      <alignment horizontal="left" vertical="center" wrapText="1"/>
    </xf>
    <xf numFmtId="0" fontId="48" fillId="0" borderId="16" xfId="0" applyFont="1" applyBorder="1" applyAlignment="1">
      <alignment horizontal="left" vertical="center" wrapText="1"/>
    </xf>
    <xf numFmtId="0" fontId="48" fillId="0" borderId="67" xfId="0" applyFont="1" applyBorder="1" applyAlignment="1">
      <alignment horizontal="left" vertical="center" wrapText="1"/>
    </xf>
    <xf numFmtId="0" fontId="7" fillId="0" borderId="11" xfId="21" applyFont="1" applyFill="1" applyBorder="1" applyAlignment="1" applyProtection="1">
      <alignment horizontal="justify" vertical="center" wrapText="1"/>
    </xf>
    <xf numFmtId="9" fontId="36" fillId="9" borderId="37" xfId="29" applyFont="1" applyFill="1" applyBorder="1" applyAlignment="1" applyProtection="1">
      <alignment horizontal="justify" vertical="center" wrapText="1"/>
    </xf>
    <xf numFmtId="9" fontId="36" fillId="9" borderId="38" xfId="29" applyFont="1" applyFill="1" applyBorder="1" applyAlignment="1" applyProtection="1">
      <alignment horizontal="justify" vertical="center" wrapText="1"/>
    </xf>
    <xf numFmtId="9" fontId="36" fillId="9" borderId="39" xfId="29" applyFont="1" applyFill="1" applyBorder="1" applyAlignment="1" applyProtection="1">
      <alignment horizontal="justify" vertical="center" wrapText="1"/>
    </xf>
    <xf numFmtId="2" fontId="7" fillId="0" borderId="68" xfId="21" applyNumberFormat="1" applyFont="1" applyFill="1" applyBorder="1" applyAlignment="1" applyProtection="1">
      <alignment horizontal="justify" vertical="center" wrapText="1"/>
    </xf>
    <xf numFmtId="2" fontId="7" fillId="0" borderId="11" xfId="21" applyNumberFormat="1" applyFont="1" applyFill="1" applyBorder="1" applyAlignment="1" applyProtection="1">
      <alignment horizontal="justify" vertical="center" wrapText="1"/>
    </xf>
    <xf numFmtId="9" fontId="36" fillId="0" borderId="31" xfId="21" applyNumberFormat="1" applyFont="1" applyFill="1" applyBorder="1" applyAlignment="1" applyProtection="1">
      <alignment horizontal="justify" vertical="center" wrapText="1"/>
    </xf>
    <xf numFmtId="9" fontId="36" fillId="0" borderId="32" xfId="21" applyNumberFormat="1" applyFont="1" applyFill="1" applyBorder="1" applyAlignment="1" applyProtection="1">
      <alignment horizontal="justify" vertical="center" wrapText="1"/>
    </xf>
    <xf numFmtId="9" fontId="36" fillId="0" borderId="33" xfId="21" applyNumberFormat="1" applyFont="1" applyFill="1" applyBorder="1" applyAlignment="1" applyProtection="1">
      <alignment horizontal="justify" vertical="center" wrapText="1"/>
    </xf>
    <xf numFmtId="9" fontId="36" fillId="0" borderId="34" xfId="21" applyNumberFormat="1" applyFont="1" applyFill="1" applyBorder="1" applyAlignment="1" applyProtection="1">
      <alignment horizontal="justify" vertical="center" wrapText="1"/>
    </xf>
    <xf numFmtId="9" fontId="36" fillId="0" borderId="0" xfId="21" applyNumberFormat="1" applyFont="1" applyFill="1" applyBorder="1" applyAlignment="1" applyProtection="1">
      <alignment horizontal="justify" vertical="center" wrapText="1"/>
    </xf>
    <xf numFmtId="9" fontId="36" fillId="0" borderId="18" xfId="21" applyNumberFormat="1" applyFont="1" applyFill="1" applyBorder="1" applyAlignment="1" applyProtection="1">
      <alignment horizontal="justify" vertical="center" wrapText="1"/>
    </xf>
    <xf numFmtId="9" fontId="36" fillId="0" borderId="15" xfId="21" applyNumberFormat="1" applyFont="1" applyFill="1" applyBorder="1" applyAlignment="1" applyProtection="1">
      <alignment horizontal="justify" vertical="center" wrapText="1"/>
    </xf>
    <xf numFmtId="9" fontId="36" fillId="0" borderId="6" xfId="21" applyNumberFormat="1" applyFont="1" applyFill="1" applyBorder="1" applyAlignment="1" applyProtection="1">
      <alignment horizontal="justify" vertical="center" wrapText="1"/>
    </xf>
    <xf numFmtId="9" fontId="36" fillId="0" borderId="10" xfId="21" applyNumberFormat="1" applyFont="1" applyFill="1" applyBorder="1" applyAlignment="1" applyProtection="1">
      <alignment horizontal="justify" vertical="center" wrapText="1"/>
    </xf>
    <xf numFmtId="168" fontId="7" fillId="20" borderId="60" xfId="10" applyFont="1" applyFill="1" applyBorder="1" applyAlignment="1" applyProtection="1">
      <alignment horizontal="justify" vertical="top" wrapText="1"/>
    </xf>
    <xf numFmtId="168" fontId="7" fillId="20" borderId="8" xfId="10" applyFont="1" applyFill="1" applyBorder="1" applyAlignment="1" applyProtection="1">
      <alignment horizontal="justify" vertical="top" wrapText="1"/>
    </xf>
    <xf numFmtId="168" fontId="7" fillId="20" borderId="60" xfId="10" applyFont="1" applyFill="1" applyBorder="1" applyAlignment="1" applyProtection="1">
      <alignment horizontal="left" vertical="center" wrapText="1"/>
    </xf>
    <xf numFmtId="168" fontId="7" fillId="20" borderId="8" xfId="10" applyFont="1" applyFill="1" applyBorder="1" applyAlignment="1" applyProtection="1">
      <alignment horizontal="left" vertical="center" wrapText="1"/>
    </xf>
    <xf numFmtId="9" fontId="36" fillId="0" borderId="36" xfId="21" applyNumberFormat="1" applyFont="1" applyFill="1" applyBorder="1" applyAlignment="1" applyProtection="1">
      <alignment horizontal="justify" vertical="center" wrapText="1"/>
    </xf>
    <xf numFmtId="9" fontId="36" fillId="0" borderId="3" xfId="21" applyNumberFormat="1" applyFont="1" applyFill="1" applyBorder="1" applyAlignment="1" applyProtection="1">
      <alignment horizontal="justify" vertical="center" wrapText="1"/>
    </xf>
    <xf numFmtId="9" fontId="36" fillId="0" borderId="19" xfId="21" applyNumberFormat="1" applyFont="1" applyFill="1" applyBorder="1" applyAlignment="1" applyProtection="1">
      <alignment horizontal="justify" vertical="center" wrapText="1"/>
    </xf>
    <xf numFmtId="9" fontId="7" fillId="0" borderId="37" xfId="29" applyFont="1" applyFill="1" applyBorder="1" applyAlignment="1" applyProtection="1">
      <alignment horizontal="justify" vertical="top" wrapText="1"/>
    </xf>
    <xf numFmtId="9" fontId="7" fillId="0" borderId="38" xfId="29" applyFont="1" applyFill="1" applyBorder="1" applyAlignment="1" applyProtection="1">
      <alignment horizontal="justify" vertical="top" wrapText="1"/>
    </xf>
    <xf numFmtId="9" fontId="7" fillId="0" borderId="39" xfId="29" applyFont="1" applyFill="1" applyBorder="1" applyAlignment="1" applyProtection="1">
      <alignment horizontal="justify" vertical="top" wrapText="1"/>
    </xf>
    <xf numFmtId="0" fontId="5" fillId="0" borderId="4" xfId="21" applyFont="1" applyBorder="1" applyAlignment="1">
      <alignment horizontal="center" vertical="center"/>
    </xf>
    <xf numFmtId="0" fontId="5" fillId="0" borderId="4" xfId="21" applyFont="1" applyBorder="1" applyAlignment="1">
      <alignment horizontal="center" vertical="center" wrapText="1"/>
    </xf>
    <xf numFmtId="0" fontId="35" fillId="10" borderId="4" xfId="0" applyFont="1" applyFill="1" applyBorder="1" applyAlignment="1">
      <alignment horizontal="center" vertical="center" wrapText="1"/>
    </xf>
    <xf numFmtId="0" fontId="35" fillId="10" borderId="6" xfId="0" applyFont="1" applyFill="1" applyBorder="1" applyAlignment="1">
      <alignment horizontal="center" vertical="center" wrapText="1"/>
    </xf>
    <xf numFmtId="0" fontId="35" fillId="10" borderId="52" xfId="0" applyFont="1" applyFill="1" applyBorder="1" applyAlignment="1">
      <alignment horizontal="center" vertical="center" wrapText="1"/>
    </xf>
    <xf numFmtId="0" fontId="48" fillId="0" borderId="51" xfId="0" applyFont="1" applyBorder="1" applyAlignment="1">
      <alignment horizontal="left" vertical="center" wrapText="1"/>
    </xf>
    <xf numFmtId="0" fontId="48" fillId="0" borderId="13" xfId="0" applyFont="1" applyBorder="1" applyAlignment="1">
      <alignment horizontal="left" vertical="center" wrapText="1"/>
    </xf>
    <xf numFmtId="0" fontId="48" fillId="0" borderId="43" xfId="0" applyFont="1" applyBorder="1" applyAlignment="1">
      <alignment horizontal="left" vertical="center" wrapText="1"/>
    </xf>
    <xf numFmtId="0" fontId="35" fillId="10" borderId="31" xfId="0" applyFont="1" applyFill="1" applyBorder="1" applyAlignment="1">
      <alignment horizontal="center" vertical="center" wrapText="1"/>
    </xf>
    <xf numFmtId="0" fontId="35" fillId="10" borderId="51" xfId="0" applyFont="1" applyFill="1" applyBorder="1" applyAlignment="1">
      <alignment horizontal="center" vertical="center" wrapText="1"/>
    </xf>
    <xf numFmtId="0" fontId="35" fillId="10" borderId="5" xfId="0" applyFont="1" applyFill="1" applyBorder="1" applyAlignment="1">
      <alignment horizontal="center" vertical="center" wrapText="1"/>
    </xf>
    <xf numFmtId="0" fontId="35" fillId="10" borderId="26" xfId="0" applyFont="1" applyFill="1" applyBorder="1" applyAlignment="1">
      <alignment horizontal="center" vertical="center" wrapText="1"/>
    </xf>
    <xf numFmtId="0" fontId="35" fillId="10" borderId="8" xfId="0" applyFont="1" applyFill="1" applyBorder="1" applyAlignment="1">
      <alignment horizontal="center" vertical="center" wrapText="1"/>
    </xf>
    <xf numFmtId="0" fontId="35" fillId="10" borderId="7" xfId="0" applyFont="1" applyFill="1" applyBorder="1" applyAlignment="1">
      <alignment horizontal="center"/>
    </xf>
    <xf numFmtId="0" fontId="39" fillId="22" borderId="4" xfId="21" applyFont="1" applyFill="1" applyBorder="1" applyAlignment="1">
      <alignment horizontal="center" vertical="center" wrapText="1"/>
    </xf>
    <xf numFmtId="0" fontId="42" fillId="0" borderId="4" xfId="21" applyFont="1" applyBorder="1" applyAlignment="1">
      <alignment horizontal="left" vertical="center" wrapText="1"/>
    </xf>
    <xf numFmtId="0" fontId="35" fillId="0" borderId="4" xfId="0" applyFont="1" applyBorder="1" applyAlignment="1">
      <alignment horizontal="center"/>
    </xf>
    <xf numFmtId="0" fontId="0" fillId="0" borderId="4" xfId="0" applyBorder="1" applyAlignment="1">
      <alignment horizontal="center"/>
    </xf>
    <xf numFmtId="0" fontId="40" fillId="0" borderId="13" xfId="21" applyFont="1" applyBorder="1" applyAlignment="1">
      <alignment horizontal="left" vertical="center" wrapText="1"/>
    </xf>
    <xf numFmtId="0" fontId="40" fillId="0" borderId="7" xfId="21" applyFont="1" applyBorder="1" applyAlignment="1">
      <alignment horizontal="left" vertical="center" wrapText="1"/>
    </xf>
    <xf numFmtId="0" fontId="0" fillId="14" borderId="4" xfId="0" applyFill="1" applyBorder="1" applyAlignment="1">
      <alignment horizontal="center"/>
    </xf>
    <xf numFmtId="0" fontId="0" fillId="0" borderId="41"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53"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19" borderId="41" xfId="0" applyFill="1" applyBorder="1" applyAlignment="1">
      <alignment horizontal="center"/>
    </xf>
  </cellXfs>
  <cellStyles count="33">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0]" xfId="10" builtinId="6"/>
    <cellStyle name="Millares [0] 2" xfId="11"/>
    <cellStyle name="Millares 2" xfId="12"/>
    <cellStyle name="Moneda" xfId="13" builtinId="4"/>
    <cellStyle name="Moneda [0]" xfId="14" builtinId="7"/>
    <cellStyle name="Moneda 130" xfId="15"/>
    <cellStyle name="Moneda 2" xfId="16"/>
    <cellStyle name="Moneda 2 2" xfId="17"/>
    <cellStyle name="Moneda 23" xfId="18"/>
    <cellStyle name="Moneda 3" xfId="19"/>
    <cellStyle name="Neutral 2" xfId="20"/>
    <cellStyle name="Normal" xfId="0" builtinId="0"/>
    <cellStyle name="Normal 2" xfId="21"/>
    <cellStyle name="Normal 2 2" xfId="22"/>
    <cellStyle name="Normal 2 3" xfId="23"/>
    <cellStyle name="Normal 3" xfId="24"/>
    <cellStyle name="Normal 3 2" xfId="25"/>
    <cellStyle name="Normal 6 2" xfId="26"/>
    <cellStyle name="Porcentaje" xfId="27" builtinId="5"/>
    <cellStyle name="Porcentaje 2" xfId="28"/>
    <cellStyle name="Porcentual 2" xfId="29"/>
    <cellStyle name="Texto de inicio" xfId="30"/>
    <cellStyle name="Texto de la columna A" xfId="31"/>
    <cellStyle name="Título 4"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350520</xdr:colOff>
      <xdr:row>0</xdr:row>
      <xdr:rowOff>68580</xdr:rowOff>
    </xdr:from>
    <xdr:to>
      <xdr:col>0</xdr:col>
      <xdr:colOff>1805940</xdr:colOff>
      <xdr:row>3</xdr:row>
      <xdr:rowOff>114300</xdr:rowOff>
    </xdr:to>
    <xdr:pic>
      <xdr:nvPicPr>
        <xdr:cNvPr id="81405" name="Picture 47">
          <a:extLst>
            <a:ext uri="{FF2B5EF4-FFF2-40B4-BE49-F238E27FC236}">
              <a16:creationId xmlns:a16="http://schemas.microsoft.com/office/drawing/2014/main" id="{2096E128-E726-4493-BCAE-A0A03662F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6858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350520</xdr:colOff>
      <xdr:row>0</xdr:row>
      <xdr:rowOff>68580</xdr:rowOff>
    </xdr:from>
    <xdr:to>
      <xdr:col>0</xdr:col>
      <xdr:colOff>1805940</xdr:colOff>
      <xdr:row>3</xdr:row>
      <xdr:rowOff>114300</xdr:rowOff>
    </xdr:to>
    <xdr:pic>
      <xdr:nvPicPr>
        <xdr:cNvPr id="76590" name="Picture 47">
          <a:extLst>
            <a:ext uri="{FF2B5EF4-FFF2-40B4-BE49-F238E27FC236}">
              <a16:creationId xmlns:a16="http://schemas.microsoft.com/office/drawing/2014/main" id="{C931A28C-4DDE-43AF-A251-69B42F8D7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6858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350520</xdr:colOff>
      <xdr:row>0</xdr:row>
      <xdr:rowOff>68580</xdr:rowOff>
    </xdr:from>
    <xdr:to>
      <xdr:col>0</xdr:col>
      <xdr:colOff>1805940</xdr:colOff>
      <xdr:row>3</xdr:row>
      <xdr:rowOff>114300</xdr:rowOff>
    </xdr:to>
    <xdr:pic>
      <xdr:nvPicPr>
        <xdr:cNvPr id="77613" name="Picture 47">
          <a:extLst>
            <a:ext uri="{FF2B5EF4-FFF2-40B4-BE49-F238E27FC236}">
              <a16:creationId xmlns:a16="http://schemas.microsoft.com/office/drawing/2014/main" id="{5C08698A-DA4C-4472-A8D8-3032341DF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6858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350520</xdr:colOff>
      <xdr:row>0</xdr:row>
      <xdr:rowOff>68580</xdr:rowOff>
    </xdr:from>
    <xdr:to>
      <xdr:col>0</xdr:col>
      <xdr:colOff>1805940</xdr:colOff>
      <xdr:row>3</xdr:row>
      <xdr:rowOff>114300</xdr:rowOff>
    </xdr:to>
    <xdr:pic>
      <xdr:nvPicPr>
        <xdr:cNvPr id="78655" name="Picture 47">
          <a:extLst>
            <a:ext uri="{FF2B5EF4-FFF2-40B4-BE49-F238E27FC236}">
              <a16:creationId xmlns:a16="http://schemas.microsoft.com/office/drawing/2014/main" id="{2B0B5CE8-3871-46ED-8DAA-3EBD84B4B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6858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53"/>
  <sheetViews>
    <sheetView view="pageBreakPreview" topLeftCell="A30" zoomScale="113" zoomScaleNormal="86" zoomScaleSheetLayoutView="75" workbookViewId="0">
      <selection activeCell="C30" sqref="C30"/>
    </sheetView>
  </sheetViews>
  <sheetFormatPr baseColWidth="10" defaultRowHeight="15"/>
  <cols>
    <col min="1" max="1" width="38.42578125" customWidth="1"/>
    <col min="2" max="2" width="16.140625" customWidth="1"/>
    <col min="3" max="3" width="17.42578125" customWidth="1"/>
    <col min="4" max="5" width="5.7109375" customWidth="1"/>
    <col min="6" max="6" width="7" customWidth="1"/>
    <col min="7" max="7" width="5.7109375" customWidth="1"/>
    <col min="8" max="8" width="6.85546875" customWidth="1"/>
    <col min="9" max="9" width="5.7109375" customWidth="1"/>
    <col min="10" max="10" width="6.42578125" customWidth="1"/>
    <col min="11" max="11" width="8" customWidth="1"/>
    <col min="12" max="12" width="7.42578125" customWidth="1"/>
    <col min="13" max="13" width="6.7109375" customWidth="1"/>
    <col min="14" max="14" width="7" customWidth="1"/>
    <col min="15" max="15" width="6.85546875" customWidth="1"/>
    <col min="16" max="16" width="14.42578125" customWidth="1"/>
    <col min="17" max="17" width="16.85546875" customWidth="1"/>
    <col min="18" max="18" width="19.85546875" customWidth="1"/>
    <col min="19" max="19" width="18.7109375" customWidth="1"/>
    <col min="20" max="20" width="14.140625" customWidth="1"/>
    <col min="21" max="21" width="6.7109375" customWidth="1"/>
    <col min="22" max="22" width="7.85546875" customWidth="1"/>
    <col min="23" max="23" width="6.7109375" customWidth="1"/>
    <col min="24" max="24" width="8.85546875" customWidth="1"/>
    <col min="25" max="25" width="9.7109375" customWidth="1"/>
    <col min="26" max="26" width="12.85546875" customWidth="1"/>
    <col min="27" max="27" width="6.28515625" customWidth="1"/>
    <col min="28" max="28" width="7.7109375" customWidth="1"/>
    <col min="29" max="29" width="7.140625" style="19" bestFit="1" customWidth="1"/>
    <col min="30" max="30" width="29.14062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30" ht="32.25" customHeight="1">
      <c r="A1" s="308"/>
      <c r="B1" s="342" t="s">
        <v>20</v>
      </c>
      <c r="C1" s="343"/>
      <c r="D1" s="343"/>
      <c r="E1" s="343"/>
      <c r="F1" s="343"/>
      <c r="G1" s="343"/>
      <c r="H1" s="343"/>
      <c r="I1" s="343"/>
      <c r="J1" s="343"/>
      <c r="K1" s="343"/>
      <c r="L1" s="343"/>
      <c r="M1" s="343"/>
      <c r="N1" s="343"/>
      <c r="O1" s="343"/>
      <c r="P1" s="343"/>
      <c r="Q1" s="343"/>
      <c r="R1" s="343"/>
      <c r="S1" s="343"/>
      <c r="T1" s="343"/>
      <c r="U1" s="343"/>
      <c r="V1" s="343"/>
      <c r="W1" s="343"/>
      <c r="X1" s="343"/>
      <c r="Y1" s="344"/>
      <c r="Z1" s="234" t="s">
        <v>22</v>
      </c>
      <c r="AA1" s="235"/>
      <c r="AB1" s="236"/>
    </row>
    <row r="2" spans="1:30" ht="30.75" customHeight="1">
      <c r="A2" s="309"/>
      <c r="B2" s="295" t="s">
        <v>21</v>
      </c>
      <c r="C2" s="296"/>
      <c r="D2" s="296"/>
      <c r="E2" s="296"/>
      <c r="F2" s="296"/>
      <c r="G2" s="296"/>
      <c r="H2" s="296"/>
      <c r="I2" s="296"/>
      <c r="J2" s="296"/>
      <c r="K2" s="296"/>
      <c r="L2" s="296"/>
      <c r="M2" s="296"/>
      <c r="N2" s="296"/>
      <c r="O2" s="296"/>
      <c r="P2" s="296"/>
      <c r="Q2" s="296"/>
      <c r="R2" s="296"/>
      <c r="S2" s="296"/>
      <c r="T2" s="296"/>
      <c r="U2" s="296"/>
      <c r="V2" s="296"/>
      <c r="W2" s="296"/>
      <c r="X2" s="296"/>
      <c r="Y2" s="297"/>
      <c r="Z2" s="237" t="s">
        <v>161</v>
      </c>
      <c r="AA2" s="238"/>
      <c r="AB2" s="239"/>
    </row>
    <row r="3" spans="1:30" ht="24" customHeight="1">
      <c r="A3" s="309"/>
      <c r="B3" s="298" t="s">
        <v>60</v>
      </c>
      <c r="C3" s="299"/>
      <c r="D3" s="299"/>
      <c r="E3" s="299"/>
      <c r="F3" s="299"/>
      <c r="G3" s="299"/>
      <c r="H3" s="299"/>
      <c r="I3" s="299"/>
      <c r="J3" s="299"/>
      <c r="K3" s="299"/>
      <c r="L3" s="299"/>
      <c r="M3" s="299"/>
      <c r="N3" s="299"/>
      <c r="O3" s="299"/>
      <c r="P3" s="299"/>
      <c r="Q3" s="299"/>
      <c r="R3" s="299"/>
      <c r="S3" s="299"/>
      <c r="T3" s="299"/>
      <c r="U3" s="299"/>
      <c r="V3" s="299"/>
      <c r="W3" s="299"/>
      <c r="X3" s="299"/>
      <c r="Y3" s="300"/>
      <c r="Z3" s="237" t="s">
        <v>162</v>
      </c>
      <c r="AA3" s="238"/>
      <c r="AB3" s="239"/>
    </row>
    <row r="4" spans="1:30" ht="15.75" customHeight="1" thickBot="1">
      <c r="A4" s="310"/>
      <c r="B4" s="301"/>
      <c r="C4" s="302"/>
      <c r="D4" s="302"/>
      <c r="E4" s="302"/>
      <c r="F4" s="302"/>
      <c r="G4" s="302"/>
      <c r="H4" s="302"/>
      <c r="I4" s="302"/>
      <c r="J4" s="302"/>
      <c r="K4" s="302"/>
      <c r="L4" s="302"/>
      <c r="M4" s="302"/>
      <c r="N4" s="302"/>
      <c r="O4" s="302"/>
      <c r="P4" s="302"/>
      <c r="Q4" s="302"/>
      <c r="R4" s="302"/>
      <c r="S4" s="302"/>
      <c r="T4" s="302"/>
      <c r="U4" s="302"/>
      <c r="V4" s="302"/>
      <c r="W4" s="302"/>
      <c r="X4" s="302"/>
      <c r="Y4" s="303"/>
      <c r="Z4" s="322" t="s">
        <v>165</v>
      </c>
      <c r="AA4" s="323"/>
      <c r="AB4" s="324"/>
    </row>
    <row r="5" spans="1:30" ht="9" customHeight="1" thickBot="1">
      <c r="A5" s="97"/>
      <c r="B5" s="95"/>
      <c r="C5" s="96"/>
      <c r="D5" s="8"/>
      <c r="E5" s="8"/>
      <c r="F5" s="8"/>
      <c r="G5" s="8"/>
      <c r="H5" s="8"/>
      <c r="I5" s="8"/>
      <c r="J5" s="8"/>
      <c r="K5" s="8"/>
      <c r="L5" s="8"/>
      <c r="M5" s="8"/>
      <c r="N5" s="8"/>
      <c r="O5" s="8"/>
      <c r="P5" s="8"/>
      <c r="Q5" s="8"/>
      <c r="R5" s="8"/>
      <c r="S5" s="8"/>
      <c r="T5" s="8"/>
      <c r="U5" s="8"/>
      <c r="V5" s="8"/>
      <c r="W5" s="8"/>
      <c r="X5" s="9"/>
      <c r="Y5" s="8"/>
      <c r="Z5" s="10"/>
      <c r="AA5" s="2"/>
      <c r="AB5" s="98"/>
    </row>
    <row r="6" spans="1:30" ht="9" customHeight="1" thickBot="1">
      <c r="A6" s="7"/>
      <c r="B6" s="8"/>
      <c r="C6" s="8"/>
      <c r="D6" s="8"/>
      <c r="E6" s="8"/>
      <c r="F6" s="8"/>
      <c r="G6" s="8"/>
      <c r="H6" s="8"/>
      <c r="I6" s="8"/>
      <c r="J6" s="8"/>
      <c r="K6" s="8"/>
      <c r="L6" s="8"/>
      <c r="M6" s="8"/>
      <c r="N6" s="8"/>
      <c r="O6" s="8"/>
      <c r="P6" s="8"/>
      <c r="Q6" s="8"/>
      <c r="R6" s="8"/>
      <c r="S6" s="8"/>
      <c r="T6" s="8"/>
      <c r="U6" s="8"/>
      <c r="V6" s="8"/>
      <c r="W6" s="8"/>
      <c r="X6" s="9"/>
      <c r="Y6" s="8"/>
      <c r="Z6" s="8"/>
      <c r="AA6" s="4"/>
      <c r="AB6" s="99"/>
    </row>
    <row r="7" spans="1:30" ht="15" customHeight="1">
      <c r="A7" s="219" t="s">
        <v>0</v>
      </c>
      <c r="B7" s="220"/>
      <c r="C7" s="225" t="s">
        <v>100</v>
      </c>
      <c r="D7" s="226"/>
      <c r="E7" s="226"/>
      <c r="F7" s="226"/>
      <c r="G7" s="226"/>
      <c r="H7" s="226"/>
      <c r="I7" s="226"/>
      <c r="J7" s="226"/>
      <c r="K7" s="227"/>
      <c r="L7" s="102"/>
      <c r="M7" s="92"/>
      <c r="N7" s="92"/>
      <c r="O7" s="92"/>
      <c r="P7" s="92"/>
      <c r="Q7" s="93"/>
      <c r="R7" s="347" t="s">
        <v>68</v>
      </c>
      <c r="S7" s="348"/>
      <c r="T7" s="349"/>
      <c r="U7" s="331">
        <v>44196</v>
      </c>
      <c r="V7" s="332"/>
      <c r="W7" s="347" t="s">
        <v>64</v>
      </c>
      <c r="X7" s="349"/>
      <c r="Y7" s="359" t="s">
        <v>67</v>
      </c>
      <c r="Z7" s="360"/>
      <c r="AA7" s="325"/>
      <c r="AB7" s="326"/>
      <c r="AD7" s="152"/>
    </row>
    <row r="8" spans="1:30" ht="15" customHeight="1">
      <c r="A8" s="221"/>
      <c r="B8" s="222"/>
      <c r="C8" s="228"/>
      <c r="D8" s="229"/>
      <c r="E8" s="229"/>
      <c r="F8" s="229"/>
      <c r="G8" s="229"/>
      <c r="H8" s="229"/>
      <c r="I8" s="229"/>
      <c r="J8" s="229"/>
      <c r="K8" s="230"/>
      <c r="L8" s="102"/>
      <c r="M8" s="92"/>
      <c r="N8" s="92"/>
      <c r="O8" s="92"/>
      <c r="P8" s="92"/>
      <c r="Q8" s="93"/>
      <c r="R8" s="350"/>
      <c r="S8" s="351"/>
      <c r="T8" s="352"/>
      <c r="U8" s="333"/>
      <c r="V8" s="334"/>
      <c r="W8" s="350"/>
      <c r="X8" s="352"/>
      <c r="Y8" s="327" t="s">
        <v>65</v>
      </c>
      <c r="Z8" s="328"/>
      <c r="AA8" s="286"/>
      <c r="AB8" s="287"/>
    </row>
    <row r="9" spans="1:30" ht="15" customHeight="1" thickBot="1">
      <c r="A9" s="223"/>
      <c r="B9" s="224"/>
      <c r="C9" s="231"/>
      <c r="D9" s="232"/>
      <c r="E9" s="232"/>
      <c r="F9" s="232"/>
      <c r="G9" s="232"/>
      <c r="H9" s="232"/>
      <c r="I9" s="232"/>
      <c r="J9" s="232"/>
      <c r="K9" s="233"/>
      <c r="L9" s="102"/>
      <c r="M9" s="92"/>
      <c r="N9" s="92"/>
      <c r="O9" s="92"/>
      <c r="P9" s="92"/>
      <c r="Q9" s="93"/>
      <c r="R9" s="353"/>
      <c r="S9" s="354"/>
      <c r="T9" s="355"/>
      <c r="U9" s="335"/>
      <c r="V9" s="336"/>
      <c r="W9" s="353"/>
      <c r="X9" s="355"/>
      <c r="Y9" s="340" t="s">
        <v>66</v>
      </c>
      <c r="Z9" s="341"/>
      <c r="AA9" s="288" t="s">
        <v>86</v>
      </c>
      <c r="AB9" s="289"/>
    </row>
    <row r="10" spans="1:30" ht="9" customHeight="1" thickBot="1">
      <c r="A10" s="94"/>
      <c r="B10" s="103"/>
      <c r="C10" s="14"/>
      <c r="D10" s="14"/>
      <c r="E10" s="14"/>
      <c r="F10" s="14"/>
      <c r="G10" s="14"/>
      <c r="H10" s="14"/>
      <c r="I10" s="14"/>
      <c r="J10" s="14"/>
      <c r="K10" s="14"/>
      <c r="L10" s="14"/>
      <c r="M10" s="129"/>
      <c r="N10" s="129"/>
      <c r="O10" s="129"/>
      <c r="P10" s="129"/>
      <c r="Q10" s="129"/>
      <c r="R10" s="110"/>
      <c r="S10" s="110"/>
      <c r="T10" s="110"/>
      <c r="U10" s="110"/>
      <c r="V10" s="110"/>
      <c r="W10" s="107"/>
      <c r="X10" s="107"/>
      <c r="Y10" s="107"/>
      <c r="Z10" s="107"/>
      <c r="AA10" s="107"/>
      <c r="AB10" s="108"/>
    </row>
    <row r="11" spans="1:30" ht="39" customHeight="1" thickBot="1">
      <c r="A11" s="345" t="s">
        <v>74</v>
      </c>
      <c r="B11" s="346"/>
      <c r="C11" s="313" t="s">
        <v>84</v>
      </c>
      <c r="D11" s="314"/>
      <c r="E11" s="314"/>
      <c r="F11" s="314"/>
      <c r="G11" s="314"/>
      <c r="H11" s="314"/>
      <c r="I11" s="314"/>
      <c r="J11" s="314"/>
      <c r="K11" s="315"/>
      <c r="L11" s="67"/>
      <c r="M11" s="311" t="s">
        <v>70</v>
      </c>
      <c r="N11" s="361"/>
      <c r="O11" s="361"/>
      <c r="P11" s="361"/>
      <c r="Q11" s="312"/>
      <c r="R11" s="316" t="s">
        <v>102</v>
      </c>
      <c r="S11" s="317"/>
      <c r="T11" s="317"/>
      <c r="U11" s="317"/>
      <c r="V11" s="318"/>
      <c r="W11" s="311" t="s">
        <v>69</v>
      </c>
      <c r="X11" s="312"/>
      <c r="Y11" s="240" t="s">
        <v>85</v>
      </c>
      <c r="Z11" s="241"/>
      <c r="AA11" s="241"/>
      <c r="AB11" s="242"/>
      <c r="AD11" s="152"/>
    </row>
    <row r="12" spans="1:30" ht="9" customHeight="1" thickBot="1">
      <c r="A12" s="74"/>
      <c r="B12" s="109"/>
      <c r="C12" s="243"/>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6"/>
      <c r="AB12" s="100"/>
    </row>
    <row r="13" spans="1:30" s="1" customFormat="1" ht="37.5" customHeight="1" thickBot="1">
      <c r="A13" s="219" t="s">
        <v>76</v>
      </c>
      <c r="B13" s="220"/>
      <c r="C13" s="337" t="s">
        <v>83</v>
      </c>
      <c r="D13" s="338"/>
      <c r="E13" s="338"/>
      <c r="F13" s="338"/>
      <c r="G13" s="338"/>
      <c r="H13" s="338"/>
      <c r="I13" s="338"/>
      <c r="J13" s="338"/>
      <c r="K13" s="338"/>
      <c r="L13" s="338"/>
      <c r="M13" s="338"/>
      <c r="N13" s="338"/>
      <c r="O13" s="338"/>
      <c r="P13" s="338"/>
      <c r="Q13" s="339"/>
      <c r="R13" s="8"/>
      <c r="S13" s="294" t="s">
        <v>18</v>
      </c>
      <c r="T13" s="294"/>
      <c r="U13" s="186">
        <v>0.1</v>
      </c>
      <c r="V13" s="293" t="s">
        <v>19</v>
      </c>
      <c r="W13" s="294"/>
      <c r="X13" s="294"/>
      <c r="Y13" s="294"/>
      <c r="Z13" s="8"/>
      <c r="AA13" s="329">
        <v>0.42</v>
      </c>
      <c r="AB13" s="330"/>
      <c r="AD13" s="152"/>
    </row>
    <row r="14" spans="1:30" ht="16.5" customHeight="1" thickBot="1">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01"/>
    </row>
    <row r="15" spans="1:30" ht="24" customHeight="1" thickBot="1">
      <c r="A15" s="304" t="s">
        <v>1</v>
      </c>
      <c r="B15" s="305"/>
      <c r="C15" s="105" t="s">
        <v>56</v>
      </c>
      <c r="D15" s="245" t="s">
        <v>23</v>
      </c>
      <c r="E15" s="356"/>
      <c r="F15" s="245" t="s">
        <v>24</v>
      </c>
      <c r="G15" s="356"/>
      <c r="H15" s="245" t="s">
        <v>25</v>
      </c>
      <c r="I15" s="246"/>
      <c r="J15" s="91"/>
      <c r="K15" s="66"/>
      <c r="L15" s="91"/>
      <c r="M15" s="4"/>
      <c r="N15" s="4"/>
      <c r="O15" s="4"/>
      <c r="P15" s="4"/>
      <c r="Q15" s="319" t="s">
        <v>2</v>
      </c>
      <c r="R15" s="320"/>
      <c r="S15" s="320"/>
      <c r="T15" s="320"/>
      <c r="U15" s="320"/>
      <c r="V15" s="320"/>
      <c r="W15" s="320"/>
      <c r="X15" s="320"/>
      <c r="Y15" s="320"/>
      <c r="Z15" s="320"/>
      <c r="AA15" s="320"/>
      <c r="AB15" s="321"/>
    </row>
    <row r="16" spans="1:30" ht="35.25" customHeight="1" thickBot="1">
      <c r="A16" s="306"/>
      <c r="B16" s="307"/>
      <c r="C16" s="104"/>
      <c r="D16" s="357"/>
      <c r="E16" s="358"/>
      <c r="F16" s="357"/>
      <c r="G16" s="358"/>
      <c r="H16" s="357" t="s">
        <v>183</v>
      </c>
      <c r="I16" s="366"/>
      <c r="J16" s="91"/>
      <c r="K16" s="91"/>
      <c r="L16" s="91"/>
      <c r="M16" s="4"/>
      <c r="N16" s="4"/>
      <c r="O16" s="4"/>
      <c r="P16" s="4"/>
      <c r="Q16" s="290" t="s">
        <v>3</v>
      </c>
      <c r="R16" s="291"/>
      <c r="S16" s="291"/>
      <c r="T16" s="291"/>
      <c r="U16" s="291"/>
      <c r="V16" s="292"/>
      <c r="W16" s="369" t="s">
        <v>4</v>
      </c>
      <c r="X16" s="291"/>
      <c r="Y16" s="291"/>
      <c r="Z16" s="291"/>
      <c r="AA16" s="291"/>
      <c r="AB16" s="370"/>
    </row>
    <row r="17" spans="1:40" ht="27" customHeight="1">
      <c r="A17" s="3"/>
      <c r="B17" s="4"/>
      <c r="C17" s="4"/>
      <c r="D17" s="13"/>
      <c r="E17" s="13"/>
      <c r="F17" s="13"/>
      <c r="G17" s="13"/>
      <c r="H17" s="13"/>
      <c r="I17" s="13"/>
      <c r="J17" s="13"/>
      <c r="K17" s="13"/>
      <c r="L17" s="13"/>
      <c r="M17" s="4"/>
      <c r="N17" s="4"/>
      <c r="O17" s="4"/>
      <c r="P17" s="4"/>
      <c r="Q17" s="367" t="s">
        <v>5</v>
      </c>
      <c r="R17" s="363"/>
      <c r="S17" s="364"/>
      <c r="T17" s="362" t="s">
        <v>6</v>
      </c>
      <c r="U17" s="363"/>
      <c r="V17" s="364"/>
      <c r="W17" s="362" t="s">
        <v>5</v>
      </c>
      <c r="X17" s="363"/>
      <c r="Y17" s="364"/>
      <c r="Z17" s="362" t="s">
        <v>6</v>
      </c>
      <c r="AA17" s="363"/>
      <c r="AB17" s="365"/>
      <c r="AC17" s="18"/>
      <c r="AE17" s="204"/>
    </row>
    <row r="18" spans="1:40" ht="18" customHeight="1" thickBot="1">
      <c r="A18" s="7"/>
      <c r="B18" s="8"/>
      <c r="C18" s="13"/>
      <c r="D18" s="13"/>
      <c r="E18" s="13"/>
      <c r="F18" s="13"/>
      <c r="G18" s="73"/>
      <c r="H18" s="73"/>
      <c r="I18" s="73"/>
      <c r="J18" s="73"/>
      <c r="K18" s="73"/>
      <c r="L18" s="73"/>
      <c r="M18" s="13"/>
      <c r="N18" s="13"/>
      <c r="O18" s="13"/>
      <c r="P18" s="13"/>
      <c r="Q18" s="283" t="s">
        <v>101</v>
      </c>
      <c r="R18" s="284"/>
      <c r="S18" s="285"/>
      <c r="T18" s="368" t="s">
        <v>101</v>
      </c>
      <c r="U18" s="284"/>
      <c r="V18" s="285"/>
      <c r="W18" s="368">
        <v>347117378</v>
      </c>
      <c r="X18" s="284"/>
      <c r="Y18" s="285"/>
      <c r="Z18" s="368">
        <v>307948720</v>
      </c>
      <c r="AA18" s="284"/>
      <c r="AB18" s="371"/>
      <c r="AC18" s="217">
        <f>+Z18/W18</f>
        <v>0.88716019282676195</v>
      </c>
      <c r="AD18" s="213"/>
      <c r="AE18" s="205"/>
    </row>
    <row r="19" spans="1:40" ht="7.5" customHeight="1" thickBot="1">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9"/>
    </row>
    <row r="20" spans="1:40" ht="17.25" customHeight="1">
      <c r="A20" s="378" t="s">
        <v>73</v>
      </c>
      <c r="B20" s="379"/>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1"/>
    </row>
    <row r="21" spans="1:40" ht="15" customHeight="1">
      <c r="A21" s="252" t="s">
        <v>7</v>
      </c>
      <c r="B21" s="384" t="s">
        <v>8</v>
      </c>
      <c r="C21" s="385"/>
      <c r="D21" s="273" t="s">
        <v>9</v>
      </c>
      <c r="E21" s="274"/>
      <c r="F21" s="274"/>
      <c r="G21" s="274"/>
      <c r="H21" s="274"/>
      <c r="I21" s="274"/>
      <c r="J21" s="274"/>
      <c r="K21" s="274"/>
      <c r="L21" s="274"/>
      <c r="M21" s="274"/>
      <c r="N21" s="274"/>
      <c r="O21" s="372"/>
      <c r="P21" s="276" t="s">
        <v>10</v>
      </c>
      <c r="Q21" s="276" t="s">
        <v>81</v>
      </c>
      <c r="R21" s="276"/>
      <c r="S21" s="276"/>
      <c r="T21" s="276"/>
      <c r="U21" s="276"/>
      <c r="V21" s="276"/>
      <c r="W21" s="276"/>
      <c r="X21" s="276"/>
      <c r="Y21" s="276"/>
      <c r="Z21" s="276"/>
      <c r="AA21" s="276"/>
      <c r="AB21" s="373"/>
    </row>
    <row r="22" spans="1:40" ht="15" customHeight="1">
      <c r="A22" s="383"/>
      <c r="B22" s="281"/>
      <c r="C22" s="261"/>
      <c r="D22" s="273" t="s">
        <v>56</v>
      </c>
      <c r="E22" s="274"/>
      <c r="F22" s="372"/>
      <c r="G22" s="273" t="s">
        <v>23</v>
      </c>
      <c r="H22" s="274"/>
      <c r="I22" s="372"/>
      <c r="J22" s="273" t="s">
        <v>24</v>
      </c>
      <c r="K22" s="274"/>
      <c r="L22" s="372"/>
      <c r="M22" s="273" t="s">
        <v>25</v>
      </c>
      <c r="N22" s="274"/>
      <c r="O22" s="372"/>
      <c r="P22" s="372"/>
      <c r="Q22" s="276"/>
      <c r="R22" s="276"/>
      <c r="S22" s="276"/>
      <c r="T22" s="276"/>
      <c r="U22" s="276"/>
      <c r="V22" s="276"/>
      <c r="W22" s="276"/>
      <c r="X22" s="276"/>
      <c r="Y22" s="276"/>
      <c r="Z22" s="276"/>
      <c r="AA22" s="276"/>
      <c r="AB22" s="373"/>
    </row>
    <row r="23" spans="1:40" ht="17.45" customHeight="1">
      <c r="A23" s="398" t="str">
        <f>C13</f>
        <v xml:space="preserve"> Operar (1) un Sistema de Información sobre los derechos de las mujeres, con datos  proveniente de diferentes fuentes de información internas y externas
</v>
      </c>
      <c r="B23" s="386" t="s">
        <v>101</v>
      </c>
      <c r="C23" s="387"/>
      <c r="D23" s="254"/>
      <c r="E23" s="255"/>
      <c r="F23" s="256"/>
      <c r="G23" s="254"/>
      <c r="H23" s="255"/>
      <c r="I23" s="256"/>
      <c r="J23" s="254"/>
      <c r="K23" s="255"/>
      <c r="L23" s="256"/>
      <c r="M23" s="254"/>
      <c r="N23" s="255"/>
      <c r="O23" s="256"/>
      <c r="P23" s="390"/>
      <c r="Q23" s="374" t="s">
        <v>101</v>
      </c>
      <c r="R23" s="374"/>
      <c r="S23" s="374"/>
      <c r="T23" s="374"/>
      <c r="U23" s="374"/>
      <c r="V23" s="374"/>
      <c r="W23" s="374"/>
      <c r="X23" s="374"/>
      <c r="Y23" s="374"/>
      <c r="Z23" s="374"/>
      <c r="AA23" s="374"/>
      <c r="AB23" s="375"/>
    </row>
    <row r="24" spans="1:40" ht="17.45" customHeight="1">
      <c r="A24" s="398"/>
      <c r="B24" s="388"/>
      <c r="C24" s="389"/>
      <c r="D24" s="257"/>
      <c r="E24" s="258"/>
      <c r="F24" s="259"/>
      <c r="G24" s="257"/>
      <c r="H24" s="258"/>
      <c r="I24" s="259"/>
      <c r="J24" s="257"/>
      <c r="K24" s="258"/>
      <c r="L24" s="259"/>
      <c r="M24" s="257"/>
      <c r="N24" s="258"/>
      <c r="O24" s="259"/>
      <c r="P24" s="391"/>
      <c r="Q24" s="374"/>
      <c r="R24" s="374"/>
      <c r="S24" s="374"/>
      <c r="T24" s="374"/>
      <c r="U24" s="374"/>
      <c r="V24" s="374"/>
      <c r="W24" s="374"/>
      <c r="X24" s="374"/>
      <c r="Y24" s="374"/>
      <c r="Z24" s="374"/>
      <c r="AA24" s="374"/>
      <c r="AB24" s="375"/>
    </row>
    <row r="25" spans="1:40" ht="17.45" customHeight="1">
      <c r="A25" s="398"/>
      <c r="B25" s="388"/>
      <c r="C25" s="389"/>
      <c r="D25" s="257"/>
      <c r="E25" s="258"/>
      <c r="F25" s="259"/>
      <c r="G25" s="257"/>
      <c r="H25" s="258"/>
      <c r="I25" s="259"/>
      <c r="J25" s="257"/>
      <c r="K25" s="258"/>
      <c r="L25" s="259"/>
      <c r="M25" s="257"/>
      <c r="N25" s="258"/>
      <c r="O25" s="259"/>
      <c r="P25" s="391"/>
      <c r="Q25" s="374"/>
      <c r="R25" s="374"/>
      <c r="S25" s="374"/>
      <c r="T25" s="374"/>
      <c r="U25" s="374"/>
      <c r="V25" s="374"/>
      <c r="W25" s="374"/>
      <c r="X25" s="374"/>
      <c r="Y25" s="374"/>
      <c r="Z25" s="374"/>
      <c r="AA25" s="374"/>
      <c r="AB25" s="375"/>
    </row>
    <row r="26" spans="1:40" ht="17.45" customHeight="1" thickBot="1">
      <c r="A26" s="399"/>
      <c r="B26" s="388"/>
      <c r="C26" s="389"/>
      <c r="D26" s="257"/>
      <c r="E26" s="258"/>
      <c r="F26" s="259"/>
      <c r="G26" s="257"/>
      <c r="H26" s="258"/>
      <c r="I26" s="259"/>
      <c r="J26" s="257"/>
      <c r="K26" s="258"/>
      <c r="L26" s="259"/>
      <c r="M26" s="257"/>
      <c r="N26" s="258"/>
      <c r="O26" s="259"/>
      <c r="P26" s="391"/>
      <c r="Q26" s="376"/>
      <c r="R26" s="376"/>
      <c r="S26" s="376"/>
      <c r="T26" s="376"/>
      <c r="U26" s="376"/>
      <c r="V26" s="376"/>
      <c r="W26" s="376"/>
      <c r="X26" s="376"/>
      <c r="Y26" s="376"/>
      <c r="Z26" s="376"/>
      <c r="AA26" s="376"/>
      <c r="AB26" s="377"/>
    </row>
    <row r="27" spans="1:40" ht="15" customHeight="1">
      <c r="A27" s="400"/>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2"/>
    </row>
    <row r="28" spans="1:40" ht="18" customHeight="1">
      <c r="A28" s="252" t="s">
        <v>7</v>
      </c>
      <c r="B28" s="276" t="s">
        <v>58</v>
      </c>
      <c r="C28" s="276" t="s">
        <v>8</v>
      </c>
      <c r="D28" s="276" t="s">
        <v>55</v>
      </c>
      <c r="E28" s="276"/>
      <c r="F28" s="276"/>
      <c r="G28" s="276"/>
      <c r="H28" s="276"/>
      <c r="I28" s="276"/>
      <c r="J28" s="276"/>
      <c r="K28" s="276"/>
      <c r="L28" s="276"/>
      <c r="M28" s="276"/>
      <c r="N28" s="276"/>
      <c r="O28" s="276"/>
      <c r="P28" s="276"/>
      <c r="Q28" s="276" t="s">
        <v>82</v>
      </c>
      <c r="R28" s="276"/>
      <c r="S28" s="276"/>
      <c r="T28" s="276"/>
      <c r="U28" s="276"/>
      <c r="V28" s="276"/>
      <c r="W28" s="276"/>
      <c r="X28" s="276"/>
      <c r="Y28" s="276"/>
      <c r="Z28" s="276"/>
      <c r="AA28" s="276"/>
      <c r="AB28" s="276"/>
      <c r="AE28" s="88"/>
      <c r="AF28" s="88"/>
      <c r="AG28" s="88"/>
      <c r="AH28" s="88"/>
      <c r="AI28" s="88"/>
      <c r="AJ28" s="88"/>
      <c r="AK28" s="88"/>
      <c r="AL28" s="88"/>
      <c r="AM28" s="88"/>
      <c r="AN28" s="87"/>
    </row>
    <row r="29" spans="1:40" ht="24.75" customHeight="1">
      <c r="A29" s="252"/>
      <c r="B29" s="276"/>
      <c r="C29" s="280"/>
      <c r="D29" s="106" t="s">
        <v>43</v>
      </c>
      <c r="E29" s="106" t="s">
        <v>44</v>
      </c>
      <c r="F29" s="106" t="s">
        <v>45</v>
      </c>
      <c r="G29" s="106" t="s">
        <v>46</v>
      </c>
      <c r="H29" s="106" t="s">
        <v>47</v>
      </c>
      <c r="I29" s="106" t="s">
        <v>48</v>
      </c>
      <c r="J29" s="106" t="s">
        <v>49</v>
      </c>
      <c r="K29" s="106" t="s">
        <v>50</v>
      </c>
      <c r="L29" s="106" t="s">
        <v>51</v>
      </c>
      <c r="M29" s="106" t="s">
        <v>52</v>
      </c>
      <c r="N29" s="106" t="s">
        <v>53</v>
      </c>
      <c r="O29" s="106" t="s">
        <v>54</v>
      </c>
      <c r="P29" s="106" t="s">
        <v>10</v>
      </c>
      <c r="Q29" s="281" t="s">
        <v>77</v>
      </c>
      <c r="R29" s="282"/>
      <c r="S29" s="282"/>
      <c r="T29" s="261"/>
      <c r="U29" s="281" t="s">
        <v>78</v>
      </c>
      <c r="V29" s="282"/>
      <c r="W29" s="282"/>
      <c r="X29" s="261"/>
      <c r="Y29" s="281" t="s">
        <v>79</v>
      </c>
      <c r="Z29" s="282"/>
      <c r="AA29" s="282"/>
      <c r="AB29" s="382"/>
      <c r="AE29" s="88"/>
      <c r="AF29" s="88"/>
      <c r="AG29" s="88"/>
      <c r="AH29" s="88"/>
      <c r="AI29" s="88"/>
      <c r="AJ29" s="88"/>
      <c r="AK29" s="88"/>
      <c r="AL29" s="88"/>
      <c r="AM29" s="88"/>
      <c r="AN29" s="87"/>
    </row>
    <row r="30" spans="1:40" ht="284.45" customHeight="1" thickBot="1">
      <c r="A30" s="115" t="str">
        <f>C13</f>
        <v xml:space="preserve"> Operar (1) un Sistema de Información sobre los derechos de las mujeres, con datos  proveniente de diferentes fuentes de información internas y externas
</v>
      </c>
      <c r="B30" s="85">
        <v>0.42</v>
      </c>
      <c r="C30" s="187">
        <v>0.1</v>
      </c>
      <c r="D30" s="86"/>
      <c r="E30" s="86"/>
      <c r="F30" s="86"/>
      <c r="G30" s="86"/>
      <c r="H30" s="86"/>
      <c r="I30" s="86"/>
      <c r="J30" s="184">
        <v>0</v>
      </c>
      <c r="K30" s="187">
        <f>((K35+K38+K41+K44+K46)/5)*0.1</f>
        <v>1.0000000000000002E-2</v>
      </c>
      <c r="L30" s="187">
        <f>((L35+L38+L41+L44+L46)/5)*0.1</f>
        <v>1.0000000000000002E-2</v>
      </c>
      <c r="M30" s="187">
        <f>((M35+M38+M41+M44+M46)/5)*0.1</f>
        <v>1.0000000000000002E-2</v>
      </c>
      <c r="N30" s="187">
        <f>((N35+N38+N41+N44+N46)/5)*0.1</f>
        <v>3.5999999999999997E-2</v>
      </c>
      <c r="O30" s="187">
        <f>((O35+O38+O41+O44+O46)/5)*0.1</f>
        <v>3.1E-2</v>
      </c>
      <c r="P30" s="185">
        <f>SUM(D30:O30)</f>
        <v>9.7000000000000003E-2</v>
      </c>
      <c r="Q30" s="406" t="s">
        <v>198</v>
      </c>
      <c r="R30" s="407"/>
      <c r="S30" s="407"/>
      <c r="T30" s="408"/>
      <c r="U30" s="403" t="s">
        <v>101</v>
      </c>
      <c r="V30" s="404"/>
      <c r="W30" s="404"/>
      <c r="X30" s="405"/>
      <c r="Y30" s="277" t="s">
        <v>176</v>
      </c>
      <c r="Z30" s="278"/>
      <c r="AA30" s="278"/>
      <c r="AB30" s="279"/>
      <c r="AC30" s="84"/>
      <c r="AD30" s="212"/>
      <c r="AE30" s="159"/>
      <c r="AF30" s="88"/>
      <c r="AG30" s="88"/>
      <c r="AH30" s="88"/>
      <c r="AI30" s="88"/>
      <c r="AJ30" s="88"/>
      <c r="AK30" s="88"/>
      <c r="AL30" s="88"/>
      <c r="AM30" s="88"/>
      <c r="AN30" s="87"/>
    </row>
    <row r="31" spans="1:40" ht="15" customHeight="1">
      <c r="A31" s="260"/>
      <c r="B31" s="261"/>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3"/>
      <c r="AD31" s="16"/>
      <c r="AE31" s="88"/>
      <c r="AF31" s="88"/>
      <c r="AG31" s="88"/>
      <c r="AH31" s="88"/>
      <c r="AI31" s="88"/>
      <c r="AJ31" s="88"/>
      <c r="AK31" s="88"/>
      <c r="AL31" s="88"/>
      <c r="AM31" s="88"/>
      <c r="AN31" s="87"/>
    </row>
    <row r="32" spans="1:40" ht="15" customHeight="1">
      <c r="A32" s="252" t="s">
        <v>13</v>
      </c>
      <c r="B32" s="447" t="s">
        <v>57</v>
      </c>
      <c r="C32" s="276" t="s">
        <v>14</v>
      </c>
      <c r="D32" s="276"/>
      <c r="E32" s="276"/>
      <c r="F32" s="276"/>
      <c r="G32" s="276"/>
      <c r="H32" s="276"/>
      <c r="I32" s="276"/>
      <c r="J32" s="276"/>
      <c r="K32" s="276"/>
      <c r="L32" s="276"/>
      <c r="M32" s="276"/>
      <c r="N32" s="276"/>
      <c r="O32" s="276"/>
      <c r="P32" s="276"/>
      <c r="Q32" s="273" t="s">
        <v>75</v>
      </c>
      <c r="R32" s="274"/>
      <c r="S32" s="274"/>
      <c r="T32" s="274"/>
      <c r="U32" s="274"/>
      <c r="V32" s="274"/>
      <c r="W32" s="274"/>
      <c r="X32" s="274"/>
      <c r="Y32" s="274"/>
      <c r="Z32" s="274"/>
      <c r="AA32" s="274"/>
      <c r="AB32" s="275"/>
      <c r="AE32" s="88"/>
      <c r="AF32" s="88"/>
      <c r="AG32" s="88"/>
      <c r="AH32" s="88"/>
      <c r="AI32" s="88"/>
      <c r="AJ32" s="88"/>
      <c r="AK32" s="88"/>
      <c r="AL32" s="88"/>
      <c r="AM32" s="88"/>
      <c r="AN32" s="87"/>
    </row>
    <row r="33" spans="1:40" ht="29.1" customHeight="1">
      <c r="A33" s="252"/>
      <c r="B33" s="262"/>
      <c r="C33" s="106" t="s">
        <v>15</v>
      </c>
      <c r="D33" s="172" t="s">
        <v>43</v>
      </c>
      <c r="E33" s="172" t="s">
        <v>44</v>
      </c>
      <c r="F33" s="172" t="s">
        <v>45</v>
      </c>
      <c r="G33" s="172" t="s">
        <v>46</v>
      </c>
      <c r="H33" s="172" t="s">
        <v>47</v>
      </c>
      <c r="I33" s="172" t="s">
        <v>48</v>
      </c>
      <c r="J33" s="172" t="s">
        <v>49</v>
      </c>
      <c r="K33" s="172" t="s">
        <v>50</v>
      </c>
      <c r="L33" s="172" t="s">
        <v>51</v>
      </c>
      <c r="M33" s="172" t="s">
        <v>52</v>
      </c>
      <c r="N33" s="172" t="s">
        <v>53</v>
      </c>
      <c r="O33" s="172" t="s">
        <v>54</v>
      </c>
      <c r="P33" s="106" t="s">
        <v>59</v>
      </c>
      <c r="Q33" s="273" t="s">
        <v>80</v>
      </c>
      <c r="R33" s="274"/>
      <c r="S33" s="274"/>
      <c r="T33" s="274"/>
      <c r="U33" s="274"/>
      <c r="V33" s="274"/>
      <c r="W33" s="274"/>
      <c r="X33" s="274"/>
      <c r="Y33" s="274"/>
      <c r="Z33" s="274"/>
      <c r="AA33" s="274"/>
      <c r="AB33" s="275"/>
      <c r="AD33" s="153"/>
      <c r="AE33" s="89"/>
      <c r="AF33" s="89"/>
      <c r="AG33" s="89"/>
      <c r="AH33" s="89"/>
      <c r="AI33" s="89"/>
      <c r="AJ33" s="89"/>
      <c r="AK33" s="89"/>
      <c r="AL33" s="89"/>
      <c r="AM33" s="89"/>
      <c r="AN33" s="87"/>
    </row>
    <row r="34" spans="1:40" ht="126" customHeight="1">
      <c r="A34" s="250" t="s">
        <v>140</v>
      </c>
      <c r="B34" s="253">
        <v>8</v>
      </c>
      <c r="C34" s="75" t="s">
        <v>11</v>
      </c>
      <c r="D34" s="76"/>
      <c r="E34" s="76"/>
      <c r="F34" s="76"/>
      <c r="G34" s="76"/>
      <c r="H34" s="76"/>
      <c r="I34" s="76"/>
      <c r="J34" s="76"/>
      <c r="K34" s="76">
        <v>0.2</v>
      </c>
      <c r="L34" s="76">
        <v>0.2</v>
      </c>
      <c r="M34" s="76">
        <v>0.2</v>
      </c>
      <c r="N34" s="76">
        <v>0.2</v>
      </c>
      <c r="O34" s="76">
        <v>0.2</v>
      </c>
      <c r="P34" s="77">
        <f>SUM(D34:O34)</f>
        <v>1</v>
      </c>
      <c r="Q34" s="264" t="s">
        <v>190</v>
      </c>
      <c r="R34" s="265"/>
      <c r="S34" s="265"/>
      <c r="T34" s="265"/>
      <c r="U34" s="265"/>
      <c r="V34" s="265"/>
      <c r="W34" s="265"/>
      <c r="X34" s="265"/>
      <c r="Y34" s="265"/>
      <c r="Z34" s="265"/>
      <c r="AA34" s="265"/>
      <c r="AB34" s="266"/>
      <c r="AC34" s="65"/>
      <c r="AD34" s="188"/>
      <c r="AE34" s="90"/>
      <c r="AF34" s="90"/>
      <c r="AG34" s="90"/>
      <c r="AH34" s="90"/>
      <c r="AI34" s="90"/>
      <c r="AJ34" s="90"/>
      <c r="AK34" s="90"/>
      <c r="AL34" s="90"/>
      <c r="AM34" s="90"/>
      <c r="AN34" s="87"/>
    </row>
    <row r="35" spans="1:40" ht="126" customHeight="1">
      <c r="A35" s="251"/>
      <c r="B35" s="253"/>
      <c r="C35" s="70" t="s">
        <v>12</v>
      </c>
      <c r="D35" s="15"/>
      <c r="E35" s="15"/>
      <c r="F35" s="15"/>
      <c r="G35" s="15"/>
      <c r="H35" s="15"/>
      <c r="I35" s="15"/>
      <c r="J35" s="15"/>
      <c r="K35" s="15">
        <v>0.2</v>
      </c>
      <c r="L35" s="15">
        <v>0.2</v>
      </c>
      <c r="M35" s="15">
        <v>0.2</v>
      </c>
      <c r="N35" s="15">
        <v>0.2</v>
      </c>
      <c r="O35" s="15">
        <v>0.05</v>
      </c>
      <c r="P35" s="17">
        <f t="shared" ref="P35:P44" si="0">SUM(D35:O35)</f>
        <v>0.85000000000000009</v>
      </c>
      <c r="Q35" s="267"/>
      <c r="R35" s="268"/>
      <c r="S35" s="268"/>
      <c r="T35" s="268"/>
      <c r="U35" s="268"/>
      <c r="V35" s="268"/>
      <c r="W35" s="268"/>
      <c r="X35" s="268"/>
      <c r="Y35" s="268"/>
      <c r="Z35" s="268"/>
      <c r="AA35" s="268"/>
      <c r="AB35" s="269"/>
      <c r="AC35" s="65"/>
      <c r="AE35" s="87"/>
      <c r="AF35" s="87"/>
      <c r="AG35" s="87"/>
      <c r="AH35" s="87"/>
      <c r="AI35" s="87"/>
      <c r="AJ35" s="87"/>
      <c r="AK35" s="87"/>
      <c r="AL35" s="87"/>
      <c r="AM35" s="87"/>
      <c r="AN35" s="87"/>
    </row>
    <row r="36" spans="1:40" ht="45.6" customHeight="1">
      <c r="A36" s="445" t="s">
        <v>171</v>
      </c>
      <c r="B36" s="445"/>
      <c r="C36" s="70" t="s">
        <v>205</v>
      </c>
      <c r="D36" s="72"/>
      <c r="E36" s="82"/>
      <c r="F36" s="72"/>
      <c r="G36" s="72"/>
      <c r="H36" s="72"/>
      <c r="I36" s="72"/>
      <c r="J36" s="72"/>
      <c r="K36" s="189">
        <f>K30</f>
        <v>1.0000000000000002E-2</v>
      </c>
      <c r="L36" s="189">
        <f>L30</f>
        <v>1.0000000000000002E-2</v>
      </c>
      <c r="M36" s="189">
        <f>M30</f>
        <v>1.0000000000000002E-2</v>
      </c>
      <c r="N36" s="189">
        <f>N30</f>
        <v>3.5999999999999997E-2</v>
      </c>
      <c r="O36" s="189">
        <f>O30</f>
        <v>3.1E-2</v>
      </c>
      <c r="P36" s="190">
        <f>SUM(D36:O36)</f>
        <v>9.7000000000000003E-2</v>
      </c>
      <c r="Q36" s="270"/>
      <c r="R36" s="271"/>
      <c r="S36" s="271"/>
      <c r="T36" s="271"/>
      <c r="U36" s="271"/>
      <c r="V36" s="271"/>
      <c r="W36" s="271"/>
      <c r="X36" s="271"/>
      <c r="Y36" s="271"/>
      <c r="Z36" s="271"/>
      <c r="AA36" s="271"/>
      <c r="AB36" s="272"/>
      <c r="AC36" s="65"/>
      <c r="AD36" s="152"/>
      <c r="AE36" s="87"/>
      <c r="AF36" s="87"/>
      <c r="AG36" s="87"/>
      <c r="AH36" s="87"/>
      <c r="AI36" s="87"/>
      <c r="AJ36" s="87"/>
      <c r="AK36" s="87"/>
      <c r="AL36" s="87"/>
      <c r="AM36" s="87"/>
      <c r="AN36" s="87"/>
    </row>
    <row r="37" spans="1:40" ht="120.75" customHeight="1">
      <c r="A37" s="394" t="s">
        <v>151</v>
      </c>
      <c r="B37" s="392">
        <v>8</v>
      </c>
      <c r="C37" s="69" t="s">
        <v>11</v>
      </c>
      <c r="D37" s="71"/>
      <c r="E37" s="71"/>
      <c r="F37" s="71"/>
      <c r="G37" s="71"/>
      <c r="H37" s="71"/>
      <c r="I37" s="71"/>
      <c r="J37" s="71"/>
      <c r="K37" s="71">
        <v>0.3</v>
      </c>
      <c r="L37" s="71">
        <v>0.2</v>
      </c>
      <c r="M37" s="71">
        <v>0.2</v>
      </c>
      <c r="N37" s="71">
        <v>0.2</v>
      </c>
      <c r="O37" s="71">
        <v>0.1</v>
      </c>
      <c r="P37" s="17">
        <f t="shared" si="0"/>
        <v>0.99999999999999989</v>
      </c>
      <c r="Q37" s="264" t="s">
        <v>189</v>
      </c>
      <c r="R37" s="265"/>
      <c r="S37" s="265"/>
      <c r="T37" s="265"/>
      <c r="U37" s="265"/>
      <c r="V37" s="265"/>
      <c r="W37" s="265"/>
      <c r="X37" s="265"/>
      <c r="Y37" s="265"/>
      <c r="Z37" s="265"/>
      <c r="AA37" s="265"/>
      <c r="AB37" s="266"/>
      <c r="AC37" s="65"/>
      <c r="AM37" s="87"/>
      <c r="AN37" s="87"/>
    </row>
    <row r="38" spans="1:40" ht="83.25" customHeight="1">
      <c r="A38" s="395"/>
      <c r="B38" s="253"/>
      <c r="C38" s="70" t="s">
        <v>12</v>
      </c>
      <c r="D38" s="15"/>
      <c r="E38" s="15"/>
      <c r="F38" s="15"/>
      <c r="G38" s="15"/>
      <c r="H38" s="15"/>
      <c r="I38" s="15"/>
      <c r="J38" s="15"/>
      <c r="K38" s="68">
        <v>0.3</v>
      </c>
      <c r="L38" s="68">
        <v>0.2</v>
      </c>
      <c r="M38" s="68">
        <v>0.2</v>
      </c>
      <c r="N38" s="68">
        <v>0.2</v>
      </c>
      <c r="O38" s="68">
        <v>0.1</v>
      </c>
      <c r="P38" s="17">
        <f t="shared" si="0"/>
        <v>0.99999999999999989</v>
      </c>
      <c r="Q38" s="267"/>
      <c r="R38" s="268"/>
      <c r="S38" s="268"/>
      <c r="T38" s="268"/>
      <c r="U38" s="268"/>
      <c r="V38" s="268"/>
      <c r="W38" s="268"/>
      <c r="X38" s="268"/>
      <c r="Y38" s="268"/>
      <c r="Z38" s="268"/>
      <c r="AA38" s="268"/>
      <c r="AB38" s="269"/>
      <c r="AC38" s="65"/>
      <c r="AM38" s="87"/>
      <c r="AN38" s="87"/>
    </row>
    <row r="39" spans="1:40" ht="55.35" customHeight="1">
      <c r="A39" s="247" t="s">
        <v>168</v>
      </c>
      <c r="B39" s="247"/>
      <c r="C39" s="70"/>
      <c r="D39" s="72"/>
      <c r="E39" s="72"/>
      <c r="F39" s="72"/>
      <c r="G39" s="72"/>
      <c r="H39" s="72"/>
      <c r="I39" s="72"/>
      <c r="J39" s="72"/>
      <c r="K39" s="72">
        <f>K38*10</f>
        <v>3</v>
      </c>
      <c r="L39" s="72">
        <f>L38*10</f>
        <v>2</v>
      </c>
      <c r="M39" s="72">
        <f>M38*10</f>
        <v>2</v>
      </c>
      <c r="N39" s="72">
        <f>N38*10</f>
        <v>2</v>
      </c>
      <c r="O39" s="72">
        <f>O38*10</f>
        <v>1</v>
      </c>
      <c r="P39" s="203">
        <f t="shared" si="0"/>
        <v>10</v>
      </c>
      <c r="Q39" s="270"/>
      <c r="R39" s="271"/>
      <c r="S39" s="271"/>
      <c r="T39" s="271"/>
      <c r="U39" s="271"/>
      <c r="V39" s="271"/>
      <c r="W39" s="271"/>
      <c r="X39" s="271"/>
      <c r="Y39" s="271"/>
      <c r="Z39" s="271"/>
      <c r="AA39" s="271"/>
      <c r="AB39" s="272"/>
      <c r="AC39" s="65"/>
      <c r="AD39" s="152"/>
      <c r="AM39" s="90"/>
      <c r="AN39" s="87"/>
    </row>
    <row r="40" spans="1:40" ht="118.5" customHeight="1">
      <c r="A40" s="394" t="s">
        <v>152</v>
      </c>
      <c r="B40" s="392">
        <v>10</v>
      </c>
      <c r="C40" s="69" t="s">
        <v>11</v>
      </c>
      <c r="D40" s="71"/>
      <c r="E40" s="71"/>
      <c r="F40" s="71"/>
      <c r="G40" s="71"/>
      <c r="H40" s="71"/>
      <c r="I40" s="71"/>
      <c r="J40" s="71"/>
      <c r="K40" s="71">
        <v>0</v>
      </c>
      <c r="L40" s="71">
        <v>0.1</v>
      </c>
      <c r="M40" s="71">
        <v>0.1</v>
      </c>
      <c r="N40" s="71">
        <v>0.4</v>
      </c>
      <c r="O40" s="71">
        <v>0.4</v>
      </c>
      <c r="P40" s="17">
        <f t="shared" si="0"/>
        <v>1</v>
      </c>
      <c r="Q40" s="264" t="s">
        <v>197</v>
      </c>
      <c r="R40" s="265"/>
      <c r="S40" s="265"/>
      <c r="T40" s="265"/>
      <c r="U40" s="265"/>
      <c r="V40" s="265"/>
      <c r="W40" s="265"/>
      <c r="X40" s="265"/>
      <c r="Y40" s="265"/>
      <c r="Z40" s="265"/>
      <c r="AA40" s="265"/>
      <c r="AB40" s="266"/>
      <c r="AC40" s="65"/>
    </row>
    <row r="41" spans="1:40" ht="93" customHeight="1">
      <c r="A41" s="395"/>
      <c r="B41" s="253"/>
      <c r="C41" s="70" t="s">
        <v>12</v>
      </c>
      <c r="D41" s="15"/>
      <c r="E41" s="15"/>
      <c r="F41" s="15"/>
      <c r="G41" s="80"/>
      <c r="H41" s="15"/>
      <c r="I41" s="15"/>
      <c r="J41" s="15"/>
      <c r="K41" s="15"/>
      <c r="L41" s="68">
        <v>0.1</v>
      </c>
      <c r="M41" s="68">
        <v>0.1</v>
      </c>
      <c r="N41" s="68">
        <v>0.4</v>
      </c>
      <c r="O41" s="68">
        <v>0.4</v>
      </c>
      <c r="P41" s="17">
        <f t="shared" si="0"/>
        <v>1</v>
      </c>
      <c r="Q41" s="267"/>
      <c r="R41" s="268"/>
      <c r="S41" s="268"/>
      <c r="T41" s="268"/>
      <c r="U41" s="268"/>
      <c r="V41" s="268"/>
      <c r="W41" s="268"/>
      <c r="X41" s="268"/>
      <c r="Y41" s="268"/>
      <c r="Z41" s="268"/>
      <c r="AA41" s="268"/>
      <c r="AB41" s="269"/>
      <c r="AC41" s="65"/>
      <c r="AD41" s="213"/>
      <c r="AE41" s="213"/>
      <c r="AN41" s="87"/>
    </row>
    <row r="42" spans="1:40" ht="36" customHeight="1">
      <c r="A42" s="444" t="s">
        <v>203</v>
      </c>
      <c r="B42" s="444"/>
      <c r="C42" s="70" t="s">
        <v>202</v>
      </c>
      <c r="D42" s="72"/>
      <c r="E42" s="72"/>
      <c r="F42" s="72"/>
      <c r="G42" s="72"/>
      <c r="H42" s="72"/>
      <c r="I42" s="72"/>
      <c r="J42" s="72"/>
      <c r="K42" s="72"/>
      <c r="L42" s="82">
        <v>0.1</v>
      </c>
      <c r="M42" s="82">
        <v>0.1</v>
      </c>
      <c r="N42" s="82">
        <v>0.4</v>
      </c>
      <c r="O42" s="82">
        <v>0.4</v>
      </c>
      <c r="P42" s="216">
        <v>2</v>
      </c>
      <c r="Q42" s="270"/>
      <c r="R42" s="271"/>
      <c r="S42" s="271"/>
      <c r="T42" s="271"/>
      <c r="U42" s="271"/>
      <c r="V42" s="271"/>
      <c r="W42" s="271"/>
      <c r="X42" s="271"/>
      <c r="Y42" s="271"/>
      <c r="Z42" s="271"/>
      <c r="AA42" s="271"/>
      <c r="AB42" s="272"/>
      <c r="AC42" s="65"/>
    </row>
    <row r="43" spans="1:40" ht="109.35" customHeight="1">
      <c r="A43" s="248" t="s">
        <v>153</v>
      </c>
      <c r="B43" s="392">
        <v>8</v>
      </c>
      <c r="C43" s="69" t="s">
        <v>11</v>
      </c>
      <c r="D43" s="71"/>
      <c r="E43" s="71"/>
      <c r="F43" s="71"/>
      <c r="G43" s="71"/>
      <c r="H43" s="71"/>
      <c r="I43" s="71"/>
      <c r="J43" s="71"/>
      <c r="K43" s="71"/>
      <c r="L43" s="71"/>
      <c r="M43" s="71"/>
      <c r="N43" s="71">
        <v>0.5</v>
      </c>
      <c r="O43" s="71">
        <v>0.5</v>
      </c>
      <c r="P43" s="17">
        <f t="shared" si="0"/>
        <v>1</v>
      </c>
      <c r="Q43" s="419" t="s">
        <v>191</v>
      </c>
      <c r="R43" s="420"/>
      <c r="S43" s="420"/>
      <c r="T43" s="420"/>
      <c r="U43" s="420"/>
      <c r="V43" s="420"/>
      <c r="W43" s="420"/>
      <c r="X43" s="420"/>
      <c r="Y43" s="420"/>
      <c r="Z43" s="420"/>
      <c r="AA43" s="420"/>
      <c r="AB43" s="421"/>
      <c r="AC43" s="65"/>
    </row>
    <row r="44" spans="1:40" ht="109.35" customHeight="1">
      <c r="A44" s="249"/>
      <c r="B44" s="393"/>
      <c r="C44" s="70" t="s">
        <v>12</v>
      </c>
      <c r="D44" s="15"/>
      <c r="E44" s="15"/>
      <c r="F44" s="15"/>
      <c r="G44" s="15"/>
      <c r="H44" s="15"/>
      <c r="I44" s="15"/>
      <c r="J44" s="15"/>
      <c r="K44" s="15"/>
      <c r="L44" s="68"/>
      <c r="M44" s="68"/>
      <c r="N44" s="68">
        <v>0.5</v>
      </c>
      <c r="O44" s="68">
        <v>0.5</v>
      </c>
      <c r="P44" s="17">
        <f t="shared" si="0"/>
        <v>1</v>
      </c>
      <c r="Q44" s="422"/>
      <c r="R44" s="423"/>
      <c r="S44" s="423"/>
      <c r="T44" s="423"/>
      <c r="U44" s="423"/>
      <c r="V44" s="423"/>
      <c r="W44" s="423"/>
      <c r="X44" s="423"/>
      <c r="Y44" s="423"/>
      <c r="Z44" s="423"/>
      <c r="AA44" s="423"/>
      <c r="AB44" s="424"/>
      <c r="AC44" s="65"/>
    </row>
    <row r="45" spans="1:40" ht="91.35" customHeight="1">
      <c r="A45" s="248" t="s">
        <v>141</v>
      </c>
      <c r="B45" s="392">
        <v>8</v>
      </c>
      <c r="C45" s="69" t="s">
        <v>11</v>
      </c>
      <c r="D45" s="71"/>
      <c r="E45" s="71"/>
      <c r="F45" s="71"/>
      <c r="G45" s="71"/>
      <c r="H45" s="71"/>
      <c r="I45" s="71"/>
      <c r="J45" s="71"/>
      <c r="K45" s="71"/>
      <c r="L45" s="71"/>
      <c r="M45" s="71"/>
      <c r="N45" s="71">
        <v>0.5</v>
      </c>
      <c r="O45" s="71">
        <v>0.5</v>
      </c>
      <c r="P45" s="17">
        <f>SUM(D45:O45)</f>
        <v>1</v>
      </c>
      <c r="Q45" s="419" t="s">
        <v>195</v>
      </c>
      <c r="R45" s="420"/>
      <c r="S45" s="420"/>
      <c r="T45" s="420"/>
      <c r="U45" s="420"/>
      <c r="V45" s="420"/>
      <c r="W45" s="420"/>
      <c r="X45" s="420"/>
      <c r="Y45" s="420"/>
      <c r="Z45" s="420"/>
      <c r="AA45" s="420"/>
      <c r="AB45" s="421"/>
      <c r="AC45" s="65"/>
      <c r="AD45" s="213"/>
    </row>
    <row r="46" spans="1:40" ht="91.35" customHeight="1">
      <c r="A46" s="249"/>
      <c r="B46" s="393"/>
      <c r="C46" s="70" t="s">
        <v>12</v>
      </c>
      <c r="D46" s="15"/>
      <c r="E46" s="15"/>
      <c r="F46" s="15"/>
      <c r="G46" s="15"/>
      <c r="H46" s="15"/>
      <c r="I46" s="15"/>
      <c r="J46" s="15"/>
      <c r="K46" s="15"/>
      <c r="L46" s="68"/>
      <c r="M46" s="68"/>
      <c r="N46" s="68">
        <v>0.5</v>
      </c>
      <c r="O46" s="68">
        <v>0.5</v>
      </c>
      <c r="P46" s="17">
        <f>SUM(D46:O46)</f>
        <v>1</v>
      </c>
      <c r="Q46" s="422"/>
      <c r="R46" s="423"/>
      <c r="S46" s="423"/>
      <c r="T46" s="423"/>
      <c r="U46" s="423"/>
      <c r="V46" s="423"/>
      <c r="W46" s="423"/>
      <c r="X46" s="423"/>
      <c r="Y46" s="423"/>
      <c r="Z46" s="423"/>
      <c r="AA46" s="423"/>
      <c r="AB46" s="424"/>
      <c r="AC46" s="65"/>
    </row>
    <row r="47" spans="1:40" ht="30" customHeight="1">
      <c r="A47" s="396" t="s">
        <v>169</v>
      </c>
      <c r="B47" s="397"/>
      <c r="C47" s="70"/>
      <c r="D47" s="72"/>
      <c r="E47" s="72"/>
      <c r="F47" s="72"/>
      <c r="G47" s="72"/>
      <c r="H47" s="72"/>
      <c r="I47" s="72"/>
      <c r="J47" s="72"/>
      <c r="K47" s="72"/>
      <c r="L47" s="72"/>
      <c r="M47" s="72"/>
      <c r="N47" s="72"/>
      <c r="O47" s="72"/>
      <c r="P47" s="78">
        <v>19</v>
      </c>
      <c r="Q47" s="440"/>
      <c r="R47" s="441"/>
      <c r="S47" s="441"/>
      <c r="T47" s="441"/>
      <c r="U47" s="441"/>
      <c r="V47" s="441"/>
      <c r="W47" s="441"/>
      <c r="X47" s="441"/>
      <c r="Y47" s="441"/>
      <c r="Z47" s="441"/>
      <c r="AA47" s="441"/>
      <c r="AB47" s="442"/>
      <c r="AD47" s="213"/>
    </row>
    <row r="48" spans="1:40" ht="66.75" hidden="1" customHeight="1">
      <c r="A48" s="409" t="s">
        <v>61</v>
      </c>
      <c r="B48" s="415" t="s">
        <v>63</v>
      </c>
      <c r="C48" s="416"/>
      <c r="D48" s="416"/>
      <c r="E48" s="416"/>
      <c r="F48" s="416"/>
      <c r="G48" s="417"/>
      <c r="H48" s="425" t="s">
        <v>62</v>
      </c>
      <c r="I48" s="226"/>
      <c r="J48" s="226"/>
      <c r="K48" s="226"/>
      <c r="L48" s="226"/>
      <c r="M48" s="226"/>
      <c r="N48" s="415" t="s">
        <v>63</v>
      </c>
      <c r="O48" s="416"/>
      <c r="P48" s="416"/>
      <c r="Q48" s="416"/>
      <c r="R48" s="416"/>
      <c r="S48" s="417"/>
      <c r="T48" s="431" t="s">
        <v>17</v>
      </c>
      <c r="U48" s="432"/>
      <c r="V48" s="432"/>
      <c r="W48" s="433"/>
      <c r="X48" s="415" t="s">
        <v>16</v>
      </c>
      <c r="Y48" s="416"/>
      <c r="Z48" s="416"/>
      <c r="AA48" s="416"/>
      <c r="AB48" s="418"/>
      <c r="AC48"/>
    </row>
    <row r="49" spans="1:40" ht="30" hidden="1" customHeight="1">
      <c r="A49" s="410"/>
      <c r="B49" s="412" t="s">
        <v>155</v>
      </c>
      <c r="C49" s="413"/>
      <c r="D49" s="413"/>
      <c r="E49" s="413"/>
      <c r="F49" s="413"/>
      <c r="G49" s="414"/>
      <c r="H49" s="426"/>
      <c r="I49" s="229"/>
      <c r="J49" s="229"/>
      <c r="K49" s="229"/>
      <c r="L49" s="229"/>
      <c r="M49" s="229"/>
      <c r="N49" s="412" t="s">
        <v>158</v>
      </c>
      <c r="O49" s="413"/>
      <c r="P49" s="413"/>
      <c r="Q49" s="413"/>
      <c r="R49" s="413"/>
      <c r="S49" s="414"/>
      <c r="T49" s="434"/>
      <c r="U49" s="435"/>
      <c r="V49" s="435"/>
      <c r="W49" s="436"/>
      <c r="X49" s="412" t="s">
        <v>156</v>
      </c>
      <c r="Y49" s="413"/>
      <c r="Z49" s="413"/>
      <c r="AA49" s="413"/>
      <c r="AB49" s="443"/>
      <c r="AC49" s="65"/>
      <c r="AE49" s="87"/>
      <c r="AF49" s="87"/>
      <c r="AG49" s="87"/>
      <c r="AH49" s="87"/>
      <c r="AI49" s="87"/>
      <c r="AJ49" s="87"/>
      <c r="AK49" s="87"/>
      <c r="AL49" s="87"/>
      <c r="AM49" s="87"/>
      <c r="AN49" s="87"/>
    </row>
    <row r="50" spans="1:40" ht="17.25" hidden="1" customHeight="1" thickBot="1">
      <c r="A50" s="411"/>
      <c r="B50" s="428" t="s">
        <v>157</v>
      </c>
      <c r="C50" s="429"/>
      <c r="D50" s="429"/>
      <c r="E50" s="429"/>
      <c r="F50" s="429"/>
      <c r="G50" s="430"/>
      <c r="H50" s="427"/>
      <c r="I50" s="232"/>
      <c r="J50" s="232"/>
      <c r="K50" s="232"/>
      <c r="L50" s="232"/>
      <c r="M50" s="232"/>
      <c r="N50" s="428" t="s">
        <v>71</v>
      </c>
      <c r="O50" s="429"/>
      <c r="P50" s="429"/>
      <c r="Q50" s="429"/>
      <c r="R50" s="429"/>
      <c r="S50" s="430"/>
      <c r="T50" s="437"/>
      <c r="U50" s="438"/>
      <c r="V50" s="438"/>
      <c r="W50" s="439"/>
      <c r="X50" s="428" t="s">
        <v>72</v>
      </c>
      <c r="Y50" s="429"/>
      <c r="Z50" s="429"/>
      <c r="AA50" s="429"/>
      <c r="AB50" s="446"/>
    </row>
    <row r="51" spans="1:40">
      <c r="C51" s="168"/>
    </row>
    <row r="53" spans="1:40">
      <c r="J53" s="160"/>
      <c r="M53" s="182"/>
    </row>
  </sheetData>
  <mergeCells count="116">
    <mergeCell ref="A27:AB27"/>
    <mergeCell ref="D22:F22"/>
    <mergeCell ref="U30:X30"/>
    <mergeCell ref="Q30:T30"/>
    <mergeCell ref="A48:A50"/>
    <mergeCell ref="B49:G49"/>
    <mergeCell ref="B48:G48"/>
    <mergeCell ref="X48:AB48"/>
    <mergeCell ref="Q43:AB44"/>
    <mergeCell ref="H48:M50"/>
    <mergeCell ref="N50:S50"/>
    <mergeCell ref="N49:S49"/>
    <mergeCell ref="N48:S48"/>
    <mergeCell ref="T48:W50"/>
    <mergeCell ref="Q45:AB47"/>
    <mergeCell ref="X49:AB49"/>
    <mergeCell ref="B50:G50"/>
    <mergeCell ref="A42:B42"/>
    <mergeCell ref="B43:B44"/>
    <mergeCell ref="A36:B36"/>
    <mergeCell ref="X50:AB50"/>
    <mergeCell ref="B32:B33"/>
    <mergeCell ref="A45:A46"/>
    <mergeCell ref="B45:B46"/>
    <mergeCell ref="B37:B38"/>
    <mergeCell ref="B40:B41"/>
    <mergeCell ref="A37:A38"/>
    <mergeCell ref="A40:A41"/>
    <mergeCell ref="A47:B47"/>
    <mergeCell ref="Q34:AB36"/>
    <mergeCell ref="Q37:AB39"/>
    <mergeCell ref="T18:V18"/>
    <mergeCell ref="W16:AB16"/>
    <mergeCell ref="Z18:AB18"/>
    <mergeCell ref="G22:I22"/>
    <mergeCell ref="Q21:AB22"/>
    <mergeCell ref="J22:L22"/>
    <mergeCell ref="W18:Y18"/>
    <mergeCell ref="Q29:T29"/>
    <mergeCell ref="Q23:AB26"/>
    <mergeCell ref="A20:AB20"/>
    <mergeCell ref="Y29:AB29"/>
    <mergeCell ref="A21:A22"/>
    <mergeCell ref="D16:E16"/>
    <mergeCell ref="P21:P22"/>
    <mergeCell ref="B21:C22"/>
    <mergeCell ref="B23:C26"/>
    <mergeCell ref="A28:A29"/>
    <mergeCell ref="D21:O21"/>
    <mergeCell ref="M22:O22"/>
    <mergeCell ref="D28:P28"/>
    <mergeCell ref="P23:P26"/>
    <mergeCell ref="D23:F26"/>
    <mergeCell ref="A23:A26"/>
    <mergeCell ref="B28:B29"/>
    <mergeCell ref="R7:T9"/>
    <mergeCell ref="F15:G15"/>
    <mergeCell ref="F16:G16"/>
    <mergeCell ref="S13:T13"/>
    <mergeCell ref="Y7:Z7"/>
    <mergeCell ref="W7:X9"/>
    <mergeCell ref="M11:Q11"/>
    <mergeCell ref="D15:E15"/>
    <mergeCell ref="T17:V17"/>
    <mergeCell ref="Z17:AB17"/>
    <mergeCell ref="H16:I16"/>
    <mergeCell ref="Q17:S17"/>
    <mergeCell ref="W17:Y17"/>
    <mergeCell ref="Z2:AB2"/>
    <mergeCell ref="Q18:S18"/>
    <mergeCell ref="AA8:AB8"/>
    <mergeCell ref="AA9:AB9"/>
    <mergeCell ref="Q16:V16"/>
    <mergeCell ref="V13:Y13"/>
    <mergeCell ref="B2:Y2"/>
    <mergeCell ref="B3:Y4"/>
    <mergeCell ref="A15:B16"/>
    <mergeCell ref="A1:A4"/>
    <mergeCell ref="A13:B13"/>
    <mergeCell ref="W11:X11"/>
    <mergeCell ref="C11:K11"/>
    <mergeCell ref="R11:V11"/>
    <mergeCell ref="Q15:AB15"/>
    <mergeCell ref="Z4:AB4"/>
    <mergeCell ref="AA7:AB7"/>
    <mergeCell ref="Y8:Z8"/>
    <mergeCell ref="AA13:AB13"/>
    <mergeCell ref="U7:V9"/>
    <mergeCell ref="C13:Q13"/>
    <mergeCell ref="Y9:Z9"/>
    <mergeCell ref="B1:Y1"/>
    <mergeCell ref="A11:B11"/>
    <mergeCell ref="A7:B9"/>
    <mergeCell ref="C7:K9"/>
    <mergeCell ref="Z1:AB1"/>
    <mergeCell ref="Z3:AB3"/>
    <mergeCell ref="Y11:AB11"/>
    <mergeCell ref="C12:Z12"/>
    <mergeCell ref="H15:I15"/>
    <mergeCell ref="A39:B39"/>
    <mergeCell ref="A43:A44"/>
    <mergeCell ref="A34:A35"/>
    <mergeCell ref="A32:A33"/>
    <mergeCell ref="B34:B35"/>
    <mergeCell ref="M23:O26"/>
    <mergeCell ref="J23:L26"/>
    <mergeCell ref="A31:AB31"/>
    <mergeCell ref="Q40:AB42"/>
    <mergeCell ref="Q32:AB32"/>
    <mergeCell ref="Q28:AB28"/>
    <mergeCell ref="G23:I26"/>
    <mergeCell ref="Y30:AB30"/>
    <mergeCell ref="C32:P32"/>
    <mergeCell ref="Q33:AB33"/>
    <mergeCell ref="C28:C29"/>
    <mergeCell ref="U29:X29"/>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T30 R34:AB42 Q34:Q43 Q45:AB47">
      <formula1>2000</formula1>
    </dataValidation>
    <dataValidation type="textLength" operator="lessThanOrEqual" allowBlank="1" showInputMessage="1" showErrorMessage="1" errorTitle="Máximo 1.000 caracteres" error="Máximo 1.000 caracteres" sqref="U30:AB30">
      <formula1>1000</formula1>
    </dataValidation>
  </dataValidations>
  <printOptions horizontalCentered="1"/>
  <pageMargins left="0.19685039370078741" right="0.19685039370078741" top="0.19685039370078741" bottom="0.19685039370078741" header="0" footer="0"/>
  <pageSetup paperSize="9" scale="44" fitToHeight="0" orientation="landscape" r:id="rId1"/>
  <rowBreaks count="1" manualBreakCount="1">
    <brk id="36" max="2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7"/>
  <sheetViews>
    <sheetView view="pageBreakPreview" topLeftCell="A31" zoomScale="75" zoomScaleNormal="100" zoomScaleSheetLayoutView="75" workbookViewId="0">
      <selection activeCell="Z18" sqref="Z18:AB18"/>
    </sheetView>
  </sheetViews>
  <sheetFormatPr baseColWidth="10" defaultRowHeight="15"/>
  <cols>
    <col min="1" max="1" width="38.42578125" customWidth="1"/>
    <col min="2" max="2" width="16.140625" customWidth="1"/>
    <col min="3" max="3" width="17.42578125" customWidth="1"/>
    <col min="4" max="5" width="5.7109375" customWidth="1"/>
    <col min="6" max="6" width="6.28515625" customWidth="1"/>
    <col min="7" max="7" width="6.85546875" customWidth="1"/>
    <col min="8" max="8" width="7.85546875" customWidth="1"/>
    <col min="9" max="10" width="7.28515625" customWidth="1"/>
    <col min="11" max="11" width="9.85546875" customWidth="1"/>
    <col min="12" max="12" width="8.42578125" customWidth="1"/>
    <col min="13" max="13" width="7.85546875" customWidth="1"/>
    <col min="14" max="14" width="8" customWidth="1"/>
    <col min="15" max="15" width="9" customWidth="1"/>
    <col min="16" max="16" width="9.42578125" customWidth="1"/>
    <col min="17" max="17" width="19.7109375" customWidth="1"/>
    <col min="18" max="18" width="11" customWidth="1"/>
    <col min="19" max="19" width="10" customWidth="1"/>
    <col min="20" max="20" width="15.42578125" customWidth="1"/>
    <col min="21" max="21" width="13" customWidth="1"/>
    <col min="22" max="22" width="7.42578125" customWidth="1"/>
    <col min="23" max="23" width="9.140625" customWidth="1"/>
    <col min="24" max="24" width="4.42578125" customWidth="1"/>
    <col min="25" max="25" width="9.7109375" customWidth="1"/>
    <col min="26" max="26" width="12.85546875" customWidth="1"/>
    <col min="27" max="27" width="6.28515625" customWidth="1"/>
    <col min="28" max="28" width="1.85546875" customWidth="1"/>
    <col min="29" max="29" width="7.140625" style="19" bestFit="1" customWidth="1"/>
    <col min="30" max="30" width="38.2851562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30" ht="32.25" customHeight="1">
      <c r="A1" s="308"/>
      <c r="B1" s="342" t="s">
        <v>20</v>
      </c>
      <c r="C1" s="343"/>
      <c r="D1" s="343"/>
      <c r="E1" s="343"/>
      <c r="F1" s="343"/>
      <c r="G1" s="343"/>
      <c r="H1" s="343"/>
      <c r="I1" s="343"/>
      <c r="J1" s="343"/>
      <c r="K1" s="343"/>
      <c r="L1" s="343"/>
      <c r="M1" s="343"/>
      <c r="N1" s="343"/>
      <c r="O1" s="343"/>
      <c r="P1" s="343"/>
      <c r="Q1" s="343"/>
      <c r="R1" s="343"/>
      <c r="S1" s="343"/>
      <c r="T1" s="343"/>
      <c r="U1" s="343"/>
      <c r="V1" s="343"/>
      <c r="W1" s="343"/>
      <c r="X1" s="343"/>
      <c r="Y1" s="344"/>
      <c r="Z1" s="448" t="s">
        <v>22</v>
      </c>
      <c r="AA1" s="449"/>
      <c r="AB1" s="450"/>
    </row>
    <row r="2" spans="1:30" ht="30.75" customHeight="1">
      <c r="A2" s="309"/>
      <c r="B2" s="295" t="s">
        <v>21</v>
      </c>
      <c r="C2" s="296"/>
      <c r="D2" s="296"/>
      <c r="E2" s="296"/>
      <c r="F2" s="296"/>
      <c r="G2" s="296"/>
      <c r="H2" s="296"/>
      <c r="I2" s="296"/>
      <c r="J2" s="296"/>
      <c r="K2" s="296"/>
      <c r="L2" s="296"/>
      <c r="M2" s="296"/>
      <c r="N2" s="296"/>
      <c r="O2" s="296"/>
      <c r="P2" s="296"/>
      <c r="Q2" s="296"/>
      <c r="R2" s="296"/>
      <c r="S2" s="296"/>
      <c r="T2" s="296"/>
      <c r="U2" s="296"/>
      <c r="V2" s="296"/>
      <c r="W2" s="296"/>
      <c r="X2" s="296"/>
      <c r="Y2" s="297"/>
      <c r="Z2" s="451" t="s">
        <v>161</v>
      </c>
      <c r="AA2" s="452"/>
      <c r="AB2" s="453"/>
    </row>
    <row r="3" spans="1:30" ht="24" customHeight="1">
      <c r="A3" s="309"/>
      <c r="B3" s="298" t="s">
        <v>60</v>
      </c>
      <c r="C3" s="299"/>
      <c r="D3" s="299"/>
      <c r="E3" s="299"/>
      <c r="F3" s="299"/>
      <c r="G3" s="299"/>
      <c r="H3" s="299"/>
      <c r="I3" s="299"/>
      <c r="J3" s="299"/>
      <c r="K3" s="299"/>
      <c r="L3" s="299"/>
      <c r="M3" s="299"/>
      <c r="N3" s="299"/>
      <c r="O3" s="299"/>
      <c r="P3" s="299"/>
      <c r="Q3" s="299"/>
      <c r="R3" s="299"/>
      <c r="S3" s="299"/>
      <c r="T3" s="299"/>
      <c r="U3" s="299"/>
      <c r="V3" s="299"/>
      <c r="W3" s="299"/>
      <c r="X3" s="299"/>
      <c r="Y3" s="300"/>
      <c r="Z3" s="451" t="s">
        <v>162</v>
      </c>
      <c r="AA3" s="452"/>
      <c r="AB3" s="453"/>
    </row>
    <row r="4" spans="1:30" ht="15.75" customHeight="1" thickBot="1">
      <c r="A4" s="310"/>
      <c r="B4" s="301"/>
      <c r="C4" s="302"/>
      <c r="D4" s="302"/>
      <c r="E4" s="302"/>
      <c r="F4" s="302"/>
      <c r="G4" s="302"/>
      <c r="H4" s="302"/>
      <c r="I4" s="302"/>
      <c r="J4" s="302"/>
      <c r="K4" s="302"/>
      <c r="L4" s="302"/>
      <c r="M4" s="302"/>
      <c r="N4" s="302"/>
      <c r="O4" s="302"/>
      <c r="P4" s="302"/>
      <c r="Q4" s="302"/>
      <c r="R4" s="302"/>
      <c r="S4" s="302"/>
      <c r="T4" s="302"/>
      <c r="U4" s="302"/>
      <c r="V4" s="302"/>
      <c r="W4" s="302"/>
      <c r="X4" s="302"/>
      <c r="Y4" s="303"/>
      <c r="Z4" s="454" t="s">
        <v>165</v>
      </c>
      <c r="AA4" s="455"/>
      <c r="AB4" s="456"/>
    </row>
    <row r="5" spans="1:30" ht="9" customHeight="1" thickBot="1">
      <c r="A5" s="97"/>
      <c r="B5" s="95"/>
      <c r="C5" s="96"/>
      <c r="D5" s="8"/>
      <c r="E5" s="8"/>
      <c r="F5" s="8"/>
      <c r="G5" s="8"/>
      <c r="H5" s="8"/>
      <c r="I5" s="8"/>
      <c r="J5" s="8"/>
      <c r="K5" s="8"/>
      <c r="L5" s="8"/>
      <c r="M5" s="8"/>
      <c r="N5" s="8"/>
      <c r="O5" s="8"/>
      <c r="P5" s="8"/>
      <c r="Q5" s="8"/>
      <c r="R5" s="8"/>
      <c r="S5" s="8"/>
      <c r="T5" s="8"/>
      <c r="U5" s="8"/>
      <c r="V5" s="8"/>
      <c r="W5" s="8"/>
      <c r="X5" s="9"/>
      <c r="Y5" s="8"/>
      <c r="Z5" s="10"/>
      <c r="AA5" s="2"/>
      <c r="AB5" s="98"/>
    </row>
    <row r="6" spans="1:30" ht="9" customHeight="1" thickBot="1">
      <c r="A6" s="7"/>
      <c r="B6" s="8"/>
      <c r="C6" s="8"/>
      <c r="D6" s="8"/>
      <c r="E6" s="8"/>
      <c r="F6" s="8"/>
      <c r="G6" s="8"/>
      <c r="H6" s="8"/>
      <c r="I6" s="8"/>
      <c r="J6" s="8"/>
      <c r="K6" s="8"/>
      <c r="L6" s="8"/>
      <c r="M6" s="8"/>
      <c r="N6" s="8"/>
      <c r="O6" s="8"/>
      <c r="P6" s="8"/>
      <c r="Q6" s="8"/>
      <c r="R6" s="8"/>
      <c r="S6" s="8"/>
      <c r="T6" s="8"/>
      <c r="U6" s="8"/>
      <c r="V6" s="8"/>
      <c r="W6" s="8"/>
      <c r="X6" s="9"/>
      <c r="Y6" s="8"/>
      <c r="Z6" s="8"/>
      <c r="AA6" s="4"/>
      <c r="AB6" s="99"/>
    </row>
    <row r="7" spans="1:30" ht="15" customHeight="1">
      <c r="A7" s="219" t="s">
        <v>0</v>
      </c>
      <c r="B7" s="220"/>
      <c r="C7" s="225" t="s">
        <v>100</v>
      </c>
      <c r="D7" s="226"/>
      <c r="E7" s="226"/>
      <c r="F7" s="226"/>
      <c r="G7" s="226"/>
      <c r="H7" s="226"/>
      <c r="I7" s="226"/>
      <c r="J7" s="226"/>
      <c r="K7" s="227"/>
      <c r="L7" s="102"/>
      <c r="M7" s="92"/>
      <c r="N7" s="92"/>
      <c r="O7" s="92"/>
      <c r="P7" s="92"/>
      <c r="Q7" s="93"/>
      <c r="R7" s="347" t="s">
        <v>68</v>
      </c>
      <c r="S7" s="348"/>
      <c r="T7" s="349"/>
      <c r="U7" s="331">
        <v>44195</v>
      </c>
      <c r="V7" s="332"/>
      <c r="W7" s="347" t="s">
        <v>64</v>
      </c>
      <c r="X7" s="349"/>
      <c r="Y7" s="359" t="s">
        <v>67</v>
      </c>
      <c r="Z7" s="360"/>
      <c r="AA7" s="325"/>
      <c r="AB7" s="326"/>
      <c r="AD7" s="152"/>
    </row>
    <row r="8" spans="1:30" ht="15" customHeight="1">
      <c r="A8" s="221"/>
      <c r="B8" s="222"/>
      <c r="C8" s="228"/>
      <c r="D8" s="229"/>
      <c r="E8" s="229"/>
      <c r="F8" s="229"/>
      <c r="G8" s="229"/>
      <c r="H8" s="229"/>
      <c r="I8" s="229"/>
      <c r="J8" s="229"/>
      <c r="K8" s="230"/>
      <c r="L8" s="102"/>
      <c r="M8" s="92"/>
      <c r="N8" s="92"/>
      <c r="O8" s="92"/>
      <c r="P8" s="92"/>
      <c r="Q8" s="93"/>
      <c r="R8" s="350"/>
      <c r="S8" s="351"/>
      <c r="T8" s="352"/>
      <c r="U8" s="333"/>
      <c r="V8" s="334"/>
      <c r="W8" s="350"/>
      <c r="X8" s="352"/>
      <c r="Y8" s="327" t="s">
        <v>65</v>
      </c>
      <c r="Z8" s="328"/>
      <c r="AA8" s="286"/>
      <c r="AB8" s="287"/>
    </row>
    <row r="9" spans="1:30" ht="15" customHeight="1" thickBot="1">
      <c r="A9" s="223"/>
      <c r="B9" s="224"/>
      <c r="C9" s="231"/>
      <c r="D9" s="232"/>
      <c r="E9" s="232"/>
      <c r="F9" s="232"/>
      <c r="G9" s="232"/>
      <c r="H9" s="232"/>
      <c r="I9" s="232"/>
      <c r="J9" s="232"/>
      <c r="K9" s="233"/>
      <c r="L9" s="102"/>
      <c r="M9" s="92"/>
      <c r="N9" s="92"/>
      <c r="O9" s="92"/>
      <c r="P9" s="92"/>
      <c r="Q9" s="93"/>
      <c r="R9" s="353"/>
      <c r="S9" s="354"/>
      <c r="T9" s="355"/>
      <c r="U9" s="335"/>
      <c r="V9" s="336"/>
      <c r="W9" s="353"/>
      <c r="X9" s="355"/>
      <c r="Y9" s="340" t="s">
        <v>66</v>
      </c>
      <c r="Z9" s="341"/>
      <c r="AA9" s="288" t="s">
        <v>86</v>
      </c>
      <c r="AB9" s="289"/>
    </row>
    <row r="10" spans="1:30" ht="9" customHeight="1" thickBot="1">
      <c r="A10" s="94"/>
      <c r="B10" s="103"/>
      <c r="C10" s="14"/>
      <c r="D10" s="14"/>
      <c r="E10" s="14"/>
      <c r="F10" s="14"/>
      <c r="G10" s="14"/>
      <c r="H10" s="14"/>
      <c r="I10" s="14"/>
      <c r="J10" s="14"/>
      <c r="K10" s="14"/>
      <c r="L10" s="14"/>
      <c r="M10" s="129"/>
      <c r="N10" s="129"/>
      <c r="O10" s="129"/>
      <c r="P10" s="129"/>
      <c r="Q10" s="129"/>
      <c r="R10" s="110"/>
      <c r="S10" s="110"/>
      <c r="T10" s="110"/>
      <c r="U10" s="110"/>
      <c r="V10" s="110"/>
      <c r="W10" s="107"/>
      <c r="X10" s="107"/>
      <c r="Y10" s="107"/>
      <c r="Z10" s="107"/>
      <c r="AA10" s="107"/>
      <c r="AB10" s="108"/>
    </row>
    <row r="11" spans="1:30" ht="39" customHeight="1" thickBot="1">
      <c r="A11" s="345" t="s">
        <v>74</v>
      </c>
      <c r="B11" s="346"/>
      <c r="C11" s="313" t="s">
        <v>84</v>
      </c>
      <c r="D11" s="314"/>
      <c r="E11" s="314"/>
      <c r="F11" s="314"/>
      <c r="G11" s="314"/>
      <c r="H11" s="314"/>
      <c r="I11" s="314"/>
      <c r="J11" s="314"/>
      <c r="K11" s="315"/>
      <c r="L11" s="67"/>
      <c r="M11" s="311" t="s">
        <v>70</v>
      </c>
      <c r="N11" s="361"/>
      <c r="O11" s="361"/>
      <c r="P11" s="361"/>
      <c r="Q11" s="312"/>
      <c r="R11" s="316" t="s">
        <v>102</v>
      </c>
      <c r="S11" s="317"/>
      <c r="T11" s="317"/>
      <c r="U11" s="317"/>
      <c r="V11" s="318"/>
      <c r="W11" s="311" t="s">
        <v>69</v>
      </c>
      <c r="X11" s="312"/>
      <c r="Y11" s="240" t="s">
        <v>85</v>
      </c>
      <c r="Z11" s="241"/>
      <c r="AA11" s="241"/>
      <c r="AB11" s="242"/>
      <c r="AD11" s="152"/>
    </row>
    <row r="12" spans="1:30" ht="9" customHeight="1" thickBot="1">
      <c r="A12" s="74"/>
      <c r="B12" s="109"/>
      <c r="C12" s="243"/>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6"/>
      <c r="AB12" s="100"/>
    </row>
    <row r="13" spans="1:30" s="1" customFormat="1" ht="37.5" customHeight="1" thickBot="1">
      <c r="A13" s="219" t="s">
        <v>76</v>
      </c>
      <c r="B13" s="220"/>
      <c r="C13" s="337" t="s">
        <v>88</v>
      </c>
      <c r="D13" s="338"/>
      <c r="E13" s="338"/>
      <c r="F13" s="338"/>
      <c r="G13" s="338"/>
      <c r="H13" s="338"/>
      <c r="I13" s="338"/>
      <c r="J13" s="338"/>
      <c r="K13" s="338"/>
      <c r="L13" s="338"/>
      <c r="M13" s="338"/>
      <c r="N13" s="338"/>
      <c r="O13" s="338"/>
      <c r="P13" s="338"/>
      <c r="Q13" s="339"/>
      <c r="R13" s="8"/>
      <c r="S13" s="294" t="s">
        <v>18</v>
      </c>
      <c r="T13" s="294"/>
      <c r="U13" s="131">
        <v>0.1</v>
      </c>
      <c r="V13" s="293" t="s">
        <v>19</v>
      </c>
      <c r="W13" s="294"/>
      <c r="X13" s="294"/>
      <c r="Y13" s="294"/>
      <c r="Z13" s="8"/>
      <c r="AA13" s="329">
        <v>0.12</v>
      </c>
      <c r="AB13" s="330"/>
      <c r="AD13" s="154"/>
    </row>
    <row r="14" spans="1:30" ht="16.5" customHeight="1" thickBot="1">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01"/>
    </row>
    <row r="15" spans="1:30" ht="24" customHeight="1" thickBot="1">
      <c r="A15" s="304" t="s">
        <v>1</v>
      </c>
      <c r="B15" s="305"/>
      <c r="C15" s="114" t="s">
        <v>56</v>
      </c>
      <c r="D15" s="245" t="s">
        <v>23</v>
      </c>
      <c r="E15" s="356"/>
      <c r="F15" s="245" t="s">
        <v>24</v>
      </c>
      <c r="G15" s="356"/>
      <c r="H15" s="245" t="s">
        <v>25</v>
      </c>
      <c r="I15" s="246"/>
      <c r="J15" s="113"/>
      <c r="K15" s="66"/>
      <c r="L15" s="113"/>
      <c r="M15" s="4"/>
      <c r="N15" s="4"/>
      <c r="O15" s="4"/>
      <c r="P15" s="4"/>
      <c r="Q15" s="319" t="s">
        <v>2</v>
      </c>
      <c r="R15" s="320"/>
      <c r="S15" s="320"/>
      <c r="T15" s="320"/>
      <c r="U15" s="320"/>
      <c r="V15" s="320"/>
      <c r="W15" s="320"/>
      <c r="X15" s="320"/>
      <c r="Y15" s="320"/>
      <c r="Z15" s="320"/>
      <c r="AA15" s="320"/>
      <c r="AB15" s="321"/>
    </row>
    <row r="16" spans="1:30" ht="35.25" customHeight="1" thickBot="1">
      <c r="A16" s="306"/>
      <c r="B16" s="307"/>
      <c r="C16" s="104"/>
      <c r="D16" s="357"/>
      <c r="E16" s="358"/>
      <c r="F16" s="357"/>
      <c r="G16" s="358"/>
      <c r="H16" s="357" t="s">
        <v>183</v>
      </c>
      <c r="I16" s="366"/>
      <c r="J16" s="113"/>
      <c r="K16" s="113"/>
      <c r="L16" s="113"/>
      <c r="M16" s="4"/>
      <c r="N16" s="4"/>
      <c r="O16" s="4"/>
      <c r="P16" s="4"/>
      <c r="Q16" s="290" t="s">
        <v>3</v>
      </c>
      <c r="R16" s="291"/>
      <c r="S16" s="291"/>
      <c r="T16" s="291"/>
      <c r="U16" s="291"/>
      <c r="V16" s="292"/>
      <c r="W16" s="369" t="s">
        <v>4</v>
      </c>
      <c r="X16" s="291"/>
      <c r="Y16" s="291"/>
      <c r="Z16" s="291"/>
      <c r="AA16" s="291"/>
      <c r="AB16" s="370"/>
    </row>
    <row r="17" spans="1:40" ht="27" customHeight="1">
      <c r="A17" s="3"/>
      <c r="B17" s="4"/>
      <c r="C17" s="4"/>
      <c r="D17" s="13"/>
      <c r="E17" s="13"/>
      <c r="F17" s="13"/>
      <c r="G17" s="13"/>
      <c r="H17" s="13"/>
      <c r="I17" s="13"/>
      <c r="J17" s="13"/>
      <c r="K17" s="13"/>
      <c r="L17" s="13"/>
      <c r="M17" s="4"/>
      <c r="N17" s="4"/>
      <c r="O17" s="4"/>
      <c r="P17" s="4"/>
      <c r="Q17" s="367" t="s">
        <v>5</v>
      </c>
      <c r="R17" s="363"/>
      <c r="S17" s="364"/>
      <c r="T17" s="362" t="s">
        <v>6</v>
      </c>
      <c r="U17" s="363"/>
      <c r="V17" s="364"/>
      <c r="W17" s="362" t="s">
        <v>5</v>
      </c>
      <c r="X17" s="363"/>
      <c r="Y17" s="364"/>
      <c r="Z17" s="362" t="s">
        <v>6</v>
      </c>
      <c r="AA17" s="363"/>
      <c r="AB17" s="365"/>
      <c r="AC17" s="18"/>
      <c r="AD17" s="18"/>
    </row>
    <row r="18" spans="1:40" ht="18" customHeight="1" thickBot="1">
      <c r="A18" s="7"/>
      <c r="B18" s="8"/>
      <c r="C18" s="13"/>
      <c r="D18" s="13"/>
      <c r="E18" s="13"/>
      <c r="F18" s="13"/>
      <c r="G18" s="73"/>
      <c r="H18" s="73"/>
      <c r="I18" s="73"/>
      <c r="J18" s="73"/>
      <c r="K18" s="73"/>
      <c r="L18" s="73"/>
      <c r="M18" s="13"/>
      <c r="N18" s="13"/>
      <c r="O18" s="13"/>
      <c r="P18" s="13"/>
      <c r="Q18" s="283"/>
      <c r="R18" s="284"/>
      <c r="S18" s="285"/>
      <c r="T18" s="368"/>
      <c r="U18" s="284"/>
      <c r="V18" s="285"/>
      <c r="W18" s="368">
        <v>104374819</v>
      </c>
      <c r="X18" s="284"/>
      <c r="Y18" s="285"/>
      <c r="Z18" s="368">
        <v>92697349.219999999</v>
      </c>
      <c r="AA18" s="284"/>
      <c r="AB18" s="371"/>
      <c r="AC18" s="217">
        <f>+Z18/W18</f>
        <v>0.88811985599706766</v>
      </c>
      <c r="AD18" s="18"/>
    </row>
    <row r="19" spans="1:40" ht="7.5" customHeight="1" thickBot="1">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9"/>
    </row>
    <row r="20" spans="1:40" ht="17.25" customHeight="1">
      <c r="A20" s="378" t="s">
        <v>73</v>
      </c>
      <c r="B20" s="379"/>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1"/>
    </row>
    <row r="21" spans="1:40" ht="15" customHeight="1">
      <c r="A21" s="252" t="s">
        <v>7</v>
      </c>
      <c r="B21" s="384" t="s">
        <v>8</v>
      </c>
      <c r="C21" s="385"/>
      <c r="D21" s="273" t="s">
        <v>9</v>
      </c>
      <c r="E21" s="274"/>
      <c r="F21" s="274"/>
      <c r="G21" s="274"/>
      <c r="H21" s="274"/>
      <c r="I21" s="274"/>
      <c r="J21" s="274"/>
      <c r="K21" s="274"/>
      <c r="L21" s="274"/>
      <c r="M21" s="274"/>
      <c r="N21" s="274"/>
      <c r="O21" s="372"/>
      <c r="P21" s="276" t="s">
        <v>10</v>
      </c>
      <c r="Q21" s="276" t="s">
        <v>81</v>
      </c>
      <c r="R21" s="276"/>
      <c r="S21" s="276"/>
      <c r="T21" s="276"/>
      <c r="U21" s="276"/>
      <c r="V21" s="276"/>
      <c r="W21" s="276"/>
      <c r="X21" s="276"/>
      <c r="Y21" s="276"/>
      <c r="Z21" s="276"/>
      <c r="AA21" s="276"/>
      <c r="AB21" s="373"/>
    </row>
    <row r="22" spans="1:40" ht="15" customHeight="1">
      <c r="A22" s="383"/>
      <c r="B22" s="281"/>
      <c r="C22" s="261"/>
      <c r="D22" s="273" t="s">
        <v>56</v>
      </c>
      <c r="E22" s="274"/>
      <c r="F22" s="372"/>
      <c r="G22" s="273" t="s">
        <v>23</v>
      </c>
      <c r="H22" s="274"/>
      <c r="I22" s="372"/>
      <c r="J22" s="273" t="s">
        <v>24</v>
      </c>
      <c r="K22" s="274"/>
      <c r="L22" s="372"/>
      <c r="M22" s="273" t="s">
        <v>25</v>
      </c>
      <c r="N22" s="274"/>
      <c r="O22" s="372"/>
      <c r="P22" s="372"/>
      <c r="Q22" s="276"/>
      <c r="R22" s="276"/>
      <c r="S22" s="276"/>
      <c r="T22" s="276"/>
      <c r="U22" s="276"/>
      <c r="V22" s="276"/>
      <c r="W22" s="276"/>
      <c r="X22" s="276"/>
      <c r="Y22" s="276"/>
      <c r="Z22" s="276"/>
      <c r="AA22" s="276"/>
      <c r="AB22" s="373"/>
    </row>
    <row r="23" spans="1:40">
      <c r="A23" s="457" t="s">
        <v>87</v>
      </c>
      <c r="B23" s="386" t="s">
        <v>101</v>
      </c>
      <c r="C23" s="387"/>
      <c r="D23" s="254"/>
      <c r="E23" s="255"/>
      <c r="F23" s="256"/>
      <c r="G23" s="254"/>
      <c r="H23" s="255"/>
      <c r="I23" s="256"/>
      <c r="J23" s="254"/>
      <c r="K23" s="255"/>
      <c r="L23" s="256"/>
      <c r="M23" s="254"/>
      <c r="N23" s="255"/>
      <c r="O23" s="256"/>
      <c r="P23" s="390"/>
      <c r="Q23" s="374" t="s">
        <v>101</v>
      </c>
      <c r="R23" s="374"/>
      <c r="S23" s="374"/>
      <c r="T23" s="374"/>
      <c r="U23" s="374"/>
      <c r="V23" s="374"/>
      <c r="W23" s="374"/>
      <c r="X23" s="374"/>
      <c r="Y23" s="374"/>
      <c r="Z23" s="374"/>
      <c r="AA23" s="374"/>
      <c r="AB23" s="375"/>
    </row>
    <row r="24" spans="1:40">
      <c r="A24" s="457"/>
      <c r="B24" s="388"/>
      <c r="C24" s="389"/>
      <c r="D24" s="257"/>
      <c r="E24" s="258"/>
      <c r="F24" s="259"/>
      <c r="G24" s="257"/>
      <c r="H24" s="258"/>
      <c r="I24" s="259"/>
      <c r="J24" s="257"/>
      <c r="K24" s="258"/>
      <c r="L24" s="259"/>
      <c r="M24" s="257"/>
      <c r="N24" s="258"/>
      <c r="O24" s="259"/>
      <c r="P24" s="391"/>
      <c r="Q24" s="374"/>
      <c r="R24" s="374"/>
      <c r="S24" s="374"/>
      <c r="T24" s="374"/>
      <c r="U24" s="374"/>
      <c r="V24" s="374"/>
      <c r="W24" s="374"/>
      <c r="X24" s="374"/>
      <c r="Y24" s="374"/>
      <c r="Z24" s="374"/>
      <c r="AA24" s="374"/>
      <c r="AB24" s="375"/>
    </row>
    <row r="25" spans="1:40">
      <c r="A25" s="457"/>
      <c r="B25" s="388"/>
      <c r="C25" s="389"/>
      <c r="D25" s="257"/>
      <c r="E25" s="258"/>
      <c r="F25" s="259"/>
      <c r="G25" s="257"/>
      <c r="H25" s="258"/>
      <c r="I25" s="259"/>
      <c r="J25" s="257"/>
      <c r="K25" s="258"/>
      <c r="L25" s="259"/>
      <c r="M25" s="257"/>
      <c r="N25" s="258"/>
      <c r="O25" s="259"/>
      <c r="P25" s="391"/>
      <c r="Q25" s="374"/>
      <c r="R25" s="374"/>
      <c r="S25" s="374"/>
      <c r="T25" s="374"/>
      <c r="U25" s="374"/>
      <c r="V25" s="374"/>
      <c r="W25" s="374"/>
      <c r="X25" s="374"/>
      <c r="Y25" s="374"/>
      <c r="Z25" s="374"/>
      <c r="AA25" s="374"/>
      <c r="AB25" s="375"/>
    </row>
    <row r="26" spans="1:40" ht="30.75" customHeight="1" thickBot="1">
      <c r="A26" s="394"/>
      <c r="B26" s="388"/>
      <c r="C26" s="389"/>
      <c r="D26" s="257"/>
      <c r="E26" s="258"/>
      <c r="F26" s="259"/>
      <c r="G26" s="257"/>
      <c r="H26" s="258"/>
      <c r="I26" s="259"/>
      <c r="J26" s="257"/>
      <c r="K26" s="258"/>
      <c r="L26" s="259"/>
      <c r="M26" s="257"/>
      <c r="N26" s="258"/>
      <c r="O26" s="259"/>
      <c r="P26" s="391"/>
      <c r="Q26" s="376"/>
      <c r="R26" s="376"/>
      <c r="S26" s="376"/>
      <c r="T26" s="376"/>
      <c r="U26" s="376"/>
      <c r="V26" s="376"/>
      <c r="W26" s="376"/>
      <c r="X26" s="376"/>
      <c r="Y26" s="376"/>
      <c r="Z26" s="376"/>
      <c r="AA26" s="376"/>
      <c r="AB26" s="377"/>
    </row>
    <row r="27" spans="1:40" ht="15" customHeight="1">
      <c r="A27" s="400"/>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2"/>
    </row>
    <row r="28" spans="1:40" ht="15" customHeight="1">
      <c r="A28" s="252" t="s">
        <v>7</v>
      </c>
      <c r="B28" s="276" t="s">
        <v>58</v>
      </c>
      <c r="C28" s="276" t="s">
        <v>8</v>
      </c>
      <c r="D28" s="276" t="s">
        <v>55</v>
      </c>
      <c r="E28" s="276"/>
      <c r="F28" s="276"/>
      <c r="G28" s="276"/>
      <c r="H28" s="276"/>
      <c r="I28" s="276"/>
      <c r="J28" s="276"/>
      <c r="K28" s="276"/>
      <c r="L28" s="276"/>
      <c r="M28" s="276"/>
      <c r="N28" s="276"/>
      <c r="O28" s="276"/>
      <c r="P28" s="276"/>
      <c r="Q28" s="276" t="s">
        <v>82</v>
      </c>
      <c r="R28" s="276"/>
      <c r="S28" s="276"/>
      <c r="T28" s="276"/>
      <c r="U28" s="276"/>
      <c r="V28" s="276"/>
      <c r="W28" s="276"/>
      <c r="X28" s="276"/>
      <c r="Y28" s="276"/>
      <c r="Z28" s="276"/>
      <c r="AA28" s="276"/>
      <c r="AB28" s="276"/>
      <c r="AE28" s="88"/>
      <c r="AF28" s="88"/>
      <c r="AG28" s="88"/>
      <c r="AH28" s="88"/>
      <c r="AI28" s="88"/>
      <c r="AJ28" s="88"/>
      <c r="AK28" s="88"/>
      <c r="AL28" s="88"/>
      <c r="AM28" s="88"/>
      <c r="AN28" s="87"/>
    </row>
    <row r="29" spans="1:40" ht="27" customHeight="1">
      <c r="A29" s="252"/>
      <c r="B29" s="276"/>
      <c r="C29" s="280"/>
      <c r="D29" s="112" t="s">
        <v>43</v>
      </c>
      <c r="E29" s="112" t="s">
        <v>44</v>
      </c>
      <c r="F29" s="112" t="s">
        <v>45</v>
      </c>
      <c r="G29" s="112" t="s">
        <v>46</v>
      </c>
      <c r="H29" s="112" t="s">
        <v>47</v>
      </c>
      <c r="I29" s="112" t="s">
        <v>48</v>
      </c>
      <c r="J29" s="112" t="s">
        <v>49</v>
      </c>
      <c r="K29" s="112" t="s">
        <v>50</v>
      </c>
      <c r="L29" s="112" t="s">
        <v>51</v>
      </c>
      <c r="M29" s="112" t="s">
        <v>52</v>
      </c>
      <c r="N29" s="112" t="s">
        <v>53</v>
      </c>
      <c r="O29" s="112" t="s">
        <v>54</v>
      </c>
      <c r="P29" s="112" t="s">
        <v>10</v>
      </c>
      <c r="Q29" s="281" t="s">
        <v>77</v>
      </c>
      <c r="R29" s="282"/>
      <c r="S29" s="282"/>
      <c r="T29" s="261"/>
      <c r="U29" s="281" t="s">
        <v>78</v>
      </c>
      <c r="V29" s="282"/>
      <c r="W29" s="282"/>
      <c r="X29" s="261"/>
      <c r="Y29" s="281" t="s">
        <v>79</v>
      </c>
      <c r="Z29" s="282"/>
      <c r="AA29" s="282"/>
      <c r="AB29" s="382"/>
      <c r="AE29" s="88"/>
      <c r="AF29" s="88"/>
      <c r="AG29" s="88"/>
      <c r="AH29" s="88"/>
      <c r="AI29" s="88"/>
      <c r="AJ29" s="88"/>
      <c r="AK29" s="88"/>
      <c r="AL29" s="88"/>
      <c r="AM29" s="88"/>
      <c r="AN29" s="87"/>
    </row>
    <row r="30" spans="1:40" ht="288" customHeight="1" thickBot="1">
      <c r="A30" s="115" t="s">
        <v>87</v>
      </c>
      <c r="B30" s="85">
        <v>0.12</v>
      </c>
      <c r="C30" s="130">
        <v>0.1</v>
      </c>
      <c r="D30" s="86"/>
      <c r="E30" s="86"/>
      <c r="F30" s="86"/>
      <c r="G30" s="86"/>
      <c r="H30" s="86"/>
      <c r="I30" s="86"/>
      <c r="J30" s="130">
        <v>0</v>
      </c>
      <c r="K30" s="196">
        <v>5.000000000000001E-3</v>
      </c>
      <c r="L30" s="196">
        <v>2.0000000000000004E-2</v>
      </c>
      <c r="M30" s="196">
        <v>0.02</v>
      </c>
      <c r="N30" s="210">
        <v>0.01</v>
      </c>
      <c r="O30" s="196">
        <v>0.04</v>
      </c>
      <c r="P30" s="185">
        <f>SUM(D30:O30)</f>
        <v>9.5000000000000001E-2</v>
      </c>
      <c r="Q30" s="277" t="s">
        <v>192</v>
      </c>
      <c r="R30" s="278"/>
      <c r="S30" s="278"/>
      <c r="T30" s="279"/>
      <c r="U30" s="403" t="s">
        <v>101</v>
      </c>
      <c r="V30" s="404"/>
      <c r="W30" s="404"/>
      <c r="X30" s="405"/>
      <c r="Y30" s="458" t="s">
        <v>196</v>
      </c>
      <c r="Z30" s="459"/>
      <c r="AA30" s="459"/>
      <c r="AB30" s="460"/>
      <c r="AC30" s="84"/>
      <c r="AD30" s="214"/>
      <c r="AE30" s="206"/>
      <c r="AF30" s="88"/>
      <c r="AG30" s="88"/>
      <c r="AH30" s="88"/>
      <c r="AI30" s="88"/>
      <c r="AJ30" s="88"/>
      <c r="AK30" s="88"/>
      <c r="AL30" s="88"/>
      <c r="AM30" s="88"/>
      <c r="AN30" s="87"/>
    </row>
    <row r="31" spans="1:40" ht="15" customHeight="1">
      <c r="A31" s="260"/>
      <c r="B31" s="261"/>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3"/>
      <c r="AD31" s="16"/>
      <c r="AE31" s="88"/>
      <c r="AF31" s="88"/>
      <c r="AG31" s="88"/>
      <c r="AH31" s="88"/>
      <c r="AI31" s="88"/>
      <c r="AJ31" s="88"/>
      <c r="AK31" s="88"/>
      <c r="AL31" s="88"/>
      <c r="AM31" s="88"/>
      <c r="AN31" s="87"/>
    </row>
    <row r="32" spans="1:40" ht="15" customHeight="1">
      <c r="A32" s="252" t="s">
        <v>13</v>
      </c>
      <c r="B32" s="447" t="s">
        <v>57</v>
      </c>
      <c r="C32" s="276" t="s">
        <v>14</v>
      </c>
      <c r="D32" s="276"/>
      <c r="E32" s="276"/>
      <c r="F32" s="276"/>
      <c r="G32" s="276"/>
      <c r="H32" s="276"/>
      <c r="I32" s="276"/>
      <c r="J32" s="276"/>
      <c r="K32" s="276"/>
      <c r="L32" s="276"/>
      <c r="M32" s="276"/>
      <c r="N32" s="276"/>
      <c r="O32" s="276"/>
      <c r="P32" s="276"/>
      <c r="Q32" s="273" t="s">
        <v>75</v>
      </c>
      <c r="R32" s="274"/>
      <c r="S32" s="274"/>
      <c r="T32" s="274"/>
      <c r="U32" s="274"/>
      <c r="V32" s="274"/>
      <c r="W32" s="274"/>
      <c r="X32" s="274"/>
      <c r="Y32" s="274"/>
      <c r="Z32" s="274"/>
      <c r="AA32" s="274"/>
      <c r="AB32" s="275"/>
      <c r="AE32" s="88"/>
      <c r="AF32" s="88"/>
      <c r="AG32" s="88"/>
      <c r="AH32" s="88"/>
      <c r="AI32" s="88"/>
      <c r="AJ32" s="88"/>
      <c r="AK32" s="88"/>
      <c r="AL32" s="88"/>
      <c r="AM32" s="88"/>
      <c r="AN32" s="87"/>
    </row>
    <row r="33" spans="1:40" ht="29.1" customHeight="1">
      <c r="A33" s="252"/>
      <c r="B33" s="262"/>
      <c r="C33" s="112" t="s">
        <v>15</v>
      </c>
      <c r="D33" s="172" t="s">
        <v>43</v>
      </c>
      <c r="E33" s="172" t="s">
        <v>44</v>
      </c>
      <c r="F33" s="172" t="s">
        <v>45</v>
      </c>
      <c r="G33" s="172" t="s">
        <v>46</v>
      </c>
      <c r="H33" s="172" t="s">
        <v>47</v>
      </c>
      <c r="I33" s="172" t="s">
        <v>48</v>
      </c>
      <c r="J33" s="172" t="s">
        <v>49</v>
      </c>
      <c r="K33" s="172" t="s">
        <v>50</v>
      </c>
      <c r="L33" s="172" t="s">
        <v>51</v>
      </c>
      <c r="M33" s="172" t="s">
        <v>52</v>
      </c>
      <c r="N33" s="172" t="s">
        <v>53</v>
      </c>
      <c r="O33" s="172" t="s">
        <v>54</v>
      </c>
      <c r="P33" s="112" t="s">
        <v>59</v>
      </c>
      <c r="Q33" s="273" t="s">
        <v>80</v>
      </c>
      <c r="R33" s="274"/>
      <c r="S33" s="274"/>
      <c r="T33" s="274"/>
      <c r="U33" s="274"/>
      <c r="V33" s="274"/>
      <c r="W33" s="274"/>
      <c r="X33" s="274"/>
      <c r="Y33" s="274"/>
      <c r="Z33" s="274"/>
      <c r="AA33" s="274"/>
      <c r="AB33" s="275"/>
      <c r="AD33" s="153"/>
      <c r="AE33" s="89"/>
      <c r="AF33" s="89"/>
      <c r="AG33" s="89"/>
      <c r="AH33" s="89"/>
      <c r="AI33" s="89"/>
      <c r="AJ33" s="89"/>
      <c r="AK33" s="89"/>
      <c r="AL33" s="89"/>
      <c r="AM33" s="89"/>
      <c r="AN33" s="87"/>
    </row>
    <row r="34" spans="1:40" ht="71.45" customHeight="1">
      <c r="A34" s="461" t="s">
        <v>142</v>
      </c>
      <c r="B34" s="253">
        <v>4</v>
      </c>
      <c r="C34" s="75" t="s">
        <v>11</v>
      </c>
      <c r="D34" s="76"/>
      <c r="E34" s="76"/>
      <c r="F34" s="76"/>
      <c r="G34" s="76"/>
      <c r="H34" s="76"/>
      <c r="I34" s="76"/>
      <c r="J34" s="76"/>
      <c r="K34" s="76">
        <v>0.05</v>
      </c>
      <c r="L34" s="76">
        <v>0.2</v>
      </c>
      <c r="M34" s="76">
        <v>0.3</v>
      </c>
      <c r="N34" s="76">
        <v>0.3</v>
      </c>
      <c r="O34" s="76">
        <v>0.15</v>
      </c>
      <c r="P34" s="77">
        <f>SUM(D34:O34)</f>
        <v>1</v>
      </c>
      <c r="Q34" s="419" t="s">
        <v>201</v>
      </c>
      <c r="R34" s="420"/>
      <c r="S34" s="420"/>
      <c r="T34" s="420"/>
      <c r="U34" s="420"/>
      <c r="V34" s="420"/>
      <c r="W34" s="420"/>
      <c r="X34" s="420"/>
      <c r="Y34" s="420"/>
      <c r="Z34" s="420"/>
      <c r="AA34" s="420"/>
      <c r="AB34" s="421"/>
      <c r="AC34" s="65"/>
      <c r="AD34" s="194"/>
      <c r="AE34" s="90"/>
      <c r="AF34" s="90"/>
      <c r="AG34" s="90"/>
      <c r="AH34" s="90"/>
      <c r="AI34" s="90"/>
      <c r="AJ34" s="90"/>
      <c r="AK34" s="90"/>
      <c r="AL34" s="90"/>
      <c r="AM34" s="90"/>
      <c r="AN34" s="87"/>
    </row>
    <row r="35" spans="1:40" ht="71.45" customHeight="1">
      <c r="A35" s="462"/>
      <c r="B35" s="393"/>
      <c r="C35" s="70" t="s">
        <v>12</v>
      </c>
      <c r="D35" s="15"/>
      <c r="E35" s="15"/>
      <c r="F35" s="15"/>
      <c r="G35" s="15"/>
      <c r="H35" s="15"/>
      <c r="I35" s="15"/>
      <c r="J35" s="15"/>
      <c r="K35" s="15">
        <v>0.05</v>
      </c>
      <c r="L35" s="15">
        <v>0.2</v>
      </c>
      <c r="M35" s="15">
        <v>0.3</v>
      </c>
      <c r="N35" s="15">
        <v>0.3</v>
      </c>
      <c r="O35" s="15">
        <v>0.15</v>
      </c>
      <c r="P35" s="17">
        <f t="shared" ref="P35:P41" si="0">SUM(D35:O35)</f>
        <v>1</v>
      </c>
      <c r="Q35" s="422"/>
      <c r="R35" s="423"/>
      <c r="S35" s="423"/>
      <c r="T35" s="423"/>
      <c r="U35" s="423"/>
      <c r="V35" s="423"/>
      <c r="W35" s="423"/>
      <c r="X35" s="423"/>
      <c r="Y35" s="423"/>
      <c r="Z35" s="423"/>
      <c r="AA35" s="423"/>
      <c r="AB35" s="424"/>
      <c r="AC35" s="65"/>
      <c r="AE35" s="87"/>
      <c r="AF35" s="87"/>
      <c r="AG35" s="87"/>
      <c r="AH35" s="87"/>
      <c r="AI35" s="87"/>
      <c r="AJ35" s="87"/>
      <c r="AK35" s="87"/>
      <c r="AL35" s="87"/>
      <c r="AM35" s="87"/>
      <c r="AN35" s="87"/>
    </row>
    <row r="36" spans="1:40" ht="36.6" customHeight="1">
      <c r="A36" s="474" t="s">
        <v>137</v>
      </c>
      <c r="B36" s="475"/>
      <c r="C36" s="70"/>
      <c r="D36" s="72"/>
      <c r="E36" s="82"/>
      <c r="F36" s="72"/>
      <c r="G36" s="72"/>
      <c r="H36" s="72"/>
      <c r="I36" s="72"/>
      <c r="J36" s="72"/>
      <c r="K36" s="72"/>
      <c r="L36" s="72"/>
      <c r="M36" s="72"/>
      <c r="N36" s="72"/>
      <c r="O36" s="72"/>
      <c r="P36" s="72">
        <v>1</v>
      </c>
      <c r="Q36" s="440"/>
      <c r="R36" s="441"/>
      <c r="S36" s="441"/>
      <c r="T36" s="441"/>
      <c r="U36" s="441"/>
      <c r="V36" s="441"/>
      <c r="W36" s="441"/>
      <c r="X36" s="441"/>
      <c r="Y36" s="441"/>
      <c r="Z36" s="441"/>
      <c r="AA36" s="441"/>
      <c r="AB36" s="442"/>
      <c r="AC36" s="65"/>
      <c r="AE36" s="87"/>
      <c r="AF36" s="87"/>
      <c r="AG36" s="87"/>
      <c r="AH36" s="87"/>
      <c r="AI36" s="87"/>
      <c r="AJ36" s="87"/>
      <c r="AK36" s="87"/>
      <c r="AL36" s="87"/>
      <c r="AM36" s="87"/>
      <c r="AN36" s="87"/>
    </row>
    <row r="37" spans="1:40" ht="115.7" customHeight="1">
      <c r="A37" s="461" t="s">
        <v>143</v>
      </c>
      <c r="B37" s="392">
        <v>4</v>
      </c>
      <c r="C37" s="69" t="s">
        <v>11</v>
      </c>
      <c r="D37" s="71"/>
      <c r="E37" s="71"/>
      <c r="F37" s="71"/>
      <c r="G37" s="71"/>
      <c r="H37" s="71"/>
      <c r="I37" s="71"/>
      <c r="J37" s="71"/>
      <c r="K37" s="71"/>
      <c r="L37" s="71"/>
      <c r="M37" s="71">
        <v>0.1</v>
      </c>
      <c r="N37" s="71">
        <v>0.5</v>
      </c>
      <c r="O37" s="71">
        <v>0.4</v>
      </c>
      <c r="P37" s="17">
        <f t="shared" si="0"/>
        <v>1</v>
      </c>
      <c r="Q37" s="463" t="s">
        <v>187</v>
      </c>
      <c r="R37" s="464"/>
      <c r="S37" s="464"/>
      <c r="T37" s="464"/>
      <c r="U37" s="464"/>
      <c r="V37" s="464"/>
      <c r="W37" s="464"/>
      <c r="X37" s="464"/>
      <c r="Y37" s="464"/>
      <c r="Z37" s="464"/>
      <c r="AA37" s="464"/>
      <c r="AB37" s="465"/>
      <c r="AC37" s="65"/>
    </row>
    <row r="38" spans="1:40" ht="115.7" customHeight="1">
      <c r="A38" s="462"/>
      <c r="B38" s="393"/>
      <c r="C38" s="70" t="s">
        <v>12</v>
      </c>
      <c r="D38" s="15"/>
      <c r="E38" s="15"/>
      <c r="F38" s="15"/>
      <c r="G38" s="80"/>
      <c r="H38" s="15"/>
      <c r="I38" s="15"/>
      <c r="J38" s="15"/>
      <c r="K38" s="15">
        <v>0</v>
      </c>
      <c r="L38" s="68">
        <v>0</v>
      </c>
      <c r="M38" s="68">
        <v>0.1</v>
      </c>
      <c r="N38" s="68">
        <v>0.5</v>
      </c>
      <c r="O38" s="68">
        <v>0.4</v>
      </c>
      <c r="P38" s="17">
        <f t="shared" si="0"/>
        <v>1</v>
      </c>
      <c r="Q38" s="466"/>
      <c r="R38" s="467"/>
      <c r="S38" s="467"/>
      <c r="T38" s="467"/>
      <c r="U38" s="467"/>
      <c r="V38" s="467"/>
      <c r="W38" s="467"/>
      <c r="X38" s="467"/>
      <c r="Y38" s="467"/>
      <c r="Z38" s="467"/>
      <c r="AA38" s="467"/>
      <c r="AB38" s="468"/>
      <c r="AC38" s="65"/>
      <c r="AN38" s="87"/>
    </row>
    <row r="39" spans="1:40" ht="57.75" customHeight="1">
      <c r="A39" s="474" t="s">
        <v>136</v>
      </c>
      <c r="B39" s="475"/>
      <c r="C39" s="70"/>
      <c r="D39" s="72"/>
      <c r="E39" s="72"/>
      <c r="F39" s="72"/>
      <c r="G39" s="72"/>
      <c r="H39" s="72"/>
      <c r="I39" s="72"/>
      <c r="J39" s="72"/>
      <c r="K39" s="72"/>
      <c r="L39" s="72"/>
      <c r="M39" s="72"/>
      <c r="N39" s="72"/>
      <c r="O39" s="72"/>
      <c r="P39" s="72">
        <v>1</v>
      </c>
      <c r="Q39" s="469"/>
      <c r="R39" s="470"/>
      <c r="S39" s="470"/>
      <c r="T39" s="470"/>
      <c r="U39" s="470"/>
      <c r="V39" s="470"/>
      <c r="W39" s="470"/>
      <c r="X39" s="470"/>
      <c r="Y39" s="470"/>
      <c r="Z39" s="470"/>
      <c r="AA39" s="470"/>
      <c r="AB39" s="471"/>
      <c r="AC39" s="65"/>
    </row>
    <row r="40" spans="1:40" ht="46.35" customHeight="1">
      <c r="A40" s="461" t="s">
        <v>144</v>
      </c>
      <c r="B40" s="392">
        <v>4</v>
      </c>
      <c r="C40" s="69" t="s">
        <v>11</v>
      </c>
      <c r="D40" s="71"/>
      <c r="E40" s="71"/>
      <c r="F40" s="71"/>
      <c r="G40" s="71"/>
      <c r="H40" s="71"/>
      <c r="I40" s="71"/>
      <c r="J40" s="71"/>
      <c r="K40" s="71"/>
      <c r="L40" s="71"/>
      <c r="M40" s="71"/>
      <c r="N40" s="71">
        <v>0.4</v>
      </c>
      <c r="O40" s="71">
        <v>0.6</v>
      </c>
      <c r="P40" s="17">
        <f t="shared" si="0"/>
        <v>1</v>
      </c>
      <c r="Q40" s="463" t="s">
        <v>188</v>
      </c>
      <c r="R40" s="464"/>
      <c r="S40" s="464"/>
      <c r="T40" s="464"/>
      <c r="U40" s="464"/>
      <c r="V40" s="464"/>
      <c r="W40" s="464"/>
      <c r="X40" s="464"/>
      <c r="Y40" s="464"/>
      <c r="Z40" s="464"/>
      <c r="AA40" s="464"/>
      <c r="AB40" s="465"/>
      <c r="AC40" s="65"/>
    </row>
    <row r="41" spans="1:40" ht="46.35" customHeight="1">
      <c r="A41" s="462"/>
      <c r="B41" s="393"/>
      <c r="C41" s="70" t="s">
        <v>12</v>
      </c>
      <c r="D41" s="15"/>
      <c r="E41" s="15"/>
      <c r="F41" s="15"/>
      <c r="G41" s="15"/>
      <c r="H41" s="15"/>
      <c r="I41" s="15"/>
      <c r="J41" s="15"/>
      <c r="K41" s="15">
        <v>0</v>
      </c>
      <c r="L41" s="68">
        <v>0</v>
      </c>
      <c r="M41" s="68">
        <v>0</v>
      </c>
      <c r="N41" s="68">
        <v>0.4</v>
      </c>
      <c r="O41" s="68">
        <v>0.6</v>
      </c>
      <c r="P41" s="17">
        <f t="shared" si="0"/>
        <v>1</v>
      </c>
      <c r="Q41" s="466"/>
      <c r="R41" s="467"/>
      <c r="S41" s="467"/>
      <c r="T41" s="467"/>
      <c r="U41" s="467"/>
      <c r="V41" s="467"/>
      <c r="W41" s="467"/>
      <c r="X41" s="467"/>
      <c r="Y41" s="467"/>
      <c r="Z41" s="467"/>
      <c r="AA41" s="467"/>
      <c r="AB41" s="468"/>
      <c r="AC41" s="65"/>
    </row>
    <row r="42" spans="1:40" ht="41.25" customHeight="1">
      <c r="A42" s="472" t="s">
        <v>167</v>
      </c>
      <c r="B42" s="473"/>
      <c r="C42" s="70"/>
      <c r="D42" s="72"/>
      <c r="E42" s="72"/>
      <c r="F42" s="72"/>
      <c r="G42" s="72"/>
      <c r="H42" s="72"/>
      <c r="I42" s="72"/>
      <c r="J42" s="72"/>
      <c r="K42" s="72"/>
      <c r="L42" s="72"/>
      <c r="M42" s="72"/>
      <c r="N42" s="72"/>
      <c r="O42" s="72"/>
      <c r="P42" s="72">
        <v>1</v>
      </c>
      <c r="Q42" s="469"/>
      <c r="R42" s="470"/>
      <c r="S42" s="470"/>
      <c r="T42" s="470"/>
      <c r="U42" s="470"/>
      <c r="V42" s="470"/>
      <c r="W42" s="470"/>
      <c r="X42" s="470"/>
      <c r="Y42" s="470"/>
      <c r="Z42" s="470"/>
      <c r="AA42" s="470"/>
      <c r="AB42" s="471"/>
      <c r="AC42" s="65"/>
    </row>
    <row r="44" spans="1:40">
      <c r="K44" s="155"/>
      <c r="L44" s="155"/>
      <c r="M44" s="155"/>
      <c r="N44" s="155"/>
      <c r="O44" s="155"/>
    </row>
    <row r="45" spans="1:40">
      <c r="K45" s="79"/>
      <c r="L45" s="79"/>
      <c r="N45" s="79"/>
    </row>
    <row r="47" spans="1:40">
      <c r="N47" s="173"/>
    </row>
  </sheetData>
  <mergeCells count="97">
    <mergeCell ref="A40:A41"/>
    <mergeCell ref="B40:B41"/>
    <mergeCell ref="Q40:AB42"/>
    <mergeCell ref="A42:B42"/>
    <mergeCell ref="A34:A35"/>
    <mergeCell ref="B34:B35"/>
    <mergeCell ref="Q34:AB36"/>
    <mergeCell ref="A36:B36"/>
    <mergeCell ref="A37:A38"/>
    <mergeCell ref="B37:B38"/>
    <mergeCell ref="Q37:AB39"/>
    <mergeCell ref="A39:B39"/>
    <mergeCell ref="Y29:AB29"/>
    <mergeCell ref="Q30:T30"/>
    <mergeCell ref="U30:X30"/>
    <mergeCell ref="Y30:AB30"/>
    <mergeCell ref="A31:AB31"/>
    <mergeCell ref="A32:A33"/>
    <mergeCell ref="B32:B33"/>
    <mergeCell ref="C32:P32"/>
    <mergeCell ref="Q32:AB32"/>
    <mergeCell ref="Q33:AB33"/>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Q15:AB15"/>
    <mergeCell ref="D16:E16"/>
    <mergeCell ref="F16:G16"/>
    <mergeCell ref="H16:I16"/>
    <mergeCell ref="Q16:V16"/>
    <mergeCell ref="W16:AB16"/>
    <mergeCell ref="A7:B9"/>
    <mergeCell ref="A15:B16"/>
    <mergeCell ref="D15:E15"/>
    <mergeCell ref="F15:G15"/>
    <mergeCell ref="H15:I15"/>
    <mergeCell ref="AA13:AB13"/>
    <mergeCell ref="A11:B11"/>
    <mergeCell ref="C11:K11"/>
    <mergeCell ref="M11:Q11"/>
    <mergeCell ref="R11:V11"/>
    <mergeCell ref="W11:X11"/>
    <mergeCell ref="Y11:AB11"/>
    <mergeCell ref="C12:Z12"/>
    <mergeCell ref="A13:B13"/>
    <mergeCell ref="C13:Q13"/>
    <mergeCell ref="S13:T13"/>
    <mergeCell ref="V13:Y13"/>
    <mergeCell ref="A1:A4"/>
    <mergeCell ref="B1:Y1"/>
    <mergeCell ref="Z1:AB1"/>
    <mergeCell ref="B2:Y2"/>
    <mergeCell ref="Z2:AB2"/>
    <mergeCell ref="B3:Y4"/>
    <mergeCell ref="Z3:AB3"/>
    <mergeCell ref="Z4:AB4"/>
    <mergeCell ref="AA7:AB7"/>
    <mergeCell ref="Y8:Z8"/>
    <mergeCell ref="C7:K9"/>
    <mergeCell ref="R7:T9"/>
    <mergeCell ref="U7:V9"/>
    <mergeCell ref="W7:X9"/>
    <mergeCell ref="Y7:Z7"/>
    <mergeCell ref="AA8:AB8"/>
    <mergeCell ref="Y9:Z9"/>
    <mergeCell ref="AA9:AB9"/>
  </mergeCells>
  <dataValidations count="3">
    <dataValidation type="textLength" operator="lessThanOrEqual" allowBlank="1" showInputMessage="1" showErrorMessage="1" errorTitle="Máximo 1.000 caracteres" error="Máximo 1.000 caracteres" sqref="U30:AB30">
      <formula1>1000</formula1>
    </dataValidation>
    <dataValidation type="textLength" operator="lessThanOrEqual" allowBlank="1" showInputMessage="1" showErrorMessage="1" errorTitle="Máximo 2.000 caracteres" error="Máximo 2.000 caracteres" sqref="Q30:T30 Q34:AB42">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pageMargins left="0.19685039370078741" right="0.19685039370078741" top="0.19685039370078741" bottom="0.19685039370078741" header="0" footer="0"/>
  <pageSetup paperSize="9" scale="47"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2"/>
  <sheetViews>
    <sheetView view="pageBreakPreview" topLeftCell="A30" zoomScale="75" zoomScaleNormal="100" zoomScaleSheetLayoutView="75" workbookViewId="0">
      <selection activeCell="C40" sqref="C40"/>
    </sheetView>
  </sheetViews>
  <sheetFormatPr baseColWidth="10" defaultRowHeight="15"/>
  <cols>
    <col min="1" max="1" width="38.42578125" customWidth="1"/>
    <col min="2" max="2" width="16.140625" customWidth="1"/>
    <col min="3" max="3" width="17.42578125" customWidth="1"/>
    <col min="4" max="5" width="5.7109375" customWidth="1"/>
    <col min="6" max="7" width="6.42578125" customWidth="1"/>
    <col min="8" max="8" width="8" customWidth="1"/>
    <col min="9" max="10" width="5.7109375" customWidth="1"/>
    <col min="11" max="11" width="8.42578125" customWidth="1"/>
    <col min="12" max="12" width="8" customWidth="1"/>
    <col min="13" max="13" width="8.42578125" customWidth="1"/>
    <col min="14" max="14" width="7.85546875" customWidth="1"/>
    <col min="15" max="15" width="7.42578125" customWidth="1"/>
    <col min="16" max="16" width="13.28515625" customWidth="1"/>
    <col min="17" max="17" width="20.7109375" customWidth="1"/>
    <col min="18" max="18" width="19.28515625" customWidth="1"/>
    <col min="19" max="19" width="19.85546875" customWidth="1"/>
    <col min="20" max="20" width="28"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7.140625" style="19" bestFit="1" customWidth="1"/>
    <col min="30" max="30" width="34.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30" ht="32.25" customHeight="1">
      <c r="A1" s="308"/>
      <c r="B1" s="342" t="s">
        <v>20</v>
      </c>
      <c r="C1" s="343"/>
      <c r="D1" s="343"/>
      <c r="E1" s="343"/>
      <c r="F1" s="343"/>
      <c r="G1" s="343"/>
      <c r="H1" s="343"/>
      <c r="I1" s="343"/>
      <c r="J1" s="343"/>
      <c r="K1" s="343"/>
      <c r="L1" s="343"/>
      <c r="M1" s="343"/>
      <c r="N1" s="343"/>
      <c r="O1" s="343"/>
      <c r="P1" s="343"/>
      <c r="Q1" s="343"/>
      <c r="R1" s="343"/>
      <c r="S1" s="343"/>
      <c r="T1" s="343"/>
      <c r="U1" s="343"/>
      <c r="V1" s="343"/>
      <c r="W1" s="343"/>
      <c r="X1" s="343"/>
      <c r="Y1" s="344"/>
      <c r="Z1" s="448" t="s">
        <v>22</v>
      </c>
      <c r="AA1" s="449"/>
      <c r="AB1" s="450"/>
    </row>
    <row r="2" spans="1:30" ht="30.75" customHeight="1">
      <c r="A2" s="309"/>
      <c r="B2" s="295" t="s">
        <v>21</v>
      </c>
      <c r="C2" s="296"/>
      <c r="D2" s="296"/>
      <c r="E2" s="296"/>
      <c r="F2" s="296"/>
      <c r="G2" s="296"/>
      <c r="H2" s="296"/>
      <c r="I2" s="296"/>
      <c r="J2" s="296"/>
      <c r="K2" s="296"/>
      <c r="L2" s="296"/>
      <c r="M2" s="296"/>
      <c r="N2" s="296"/>
      <c r="O2" s="296"/>
      <c r="P2" s="296"/>
      <c r="Q2" s="296"/>
      <c r="R2" s="296"/>
      <c r="S2" s="296"/>
      <c r="T2" s="296"/>
      <c r="U2" s="296"/>
      <c r="V2" s="296"/>
      <c r="W2" s="296"/>
      <c r="X2" s="296"/>
      <c r="Y2" s="297"/>
      <c r="Z2" s="451" t="s">
        <v>161</v>
      </c>
      <c r="AA2" s="452"/>
      <c r="AB2" s="453"/>
    </row>
    <row r="3" spans="1:30" ht="24" customHeight="1">
      <c r="A3" s="309"/>
      <c r="B3" s="298" t="s">
        <v>60</v>
      </c>
      <c r="C3" s="299"/>
      <c r="D3" s="299"/>
      <c r="E3" s="299"/>
      <c r="F3" s="299"/>
      <c r="G3" s="299"/>
      <c r="H3" s="299"/>
      <c r="I3" s="299"/>
      <c r="J3" s="299"/>
      <c r="K3" s="299"/>
      <c r="L3" s="299"/>
      <c r="M3" s="299"/>
      <c r="N3" s="299"/>
      <c r="O3" s="299"/>
      <c r="P3" s="299"/>
      <c r="Q3" s="299"/>
      <c r="R3" s="299"/>
      <c r="S3" s="299"/>
      <c r="T3" s="299"/>
      <c r="U3" s="299"/>
      <c r="V3" s="299"/>
      <c r="W3" s="299"/>
      <c r="X3" s="299"/>
      <c r="Y3" s="300"/>
      <c r="Z3" s="451" t="s">
        <v>162</v>
      </c>
      <c r="AA3" s="452"/>
      <c r="AB3" s="453"/>
    </row>
    <row r="4" spans="1:30" ht="15.75" customHeight="1" thickBot="1">
      <c r="A4" s="310"/>
      <c r="B4" s="301"/>
      <c r="C4" s="302"/>
      <c r="D4" s="302"/>
      <c r="E4" s="302"/>
      <c r="F4" s="302"/>
      <c r="G4" s="302"/>
      <c r="H4" s="302"/>
      <c r="I4" s="302"/>
      <c r="J4" s="302"/>
      <c r="K4" s="302"/>
      <c r="L4" s="302"/>
      <c r="M4" s="302"/>
      <c r="N4" s="302"/>
      <c r="O4" s="302"/>
      <c r="P4" s="302"/>
      <c r="Q4" s="302"/>
      <c r="R4" s="302"/>
      <c r="S4" s="302"/>
      <c r="T4" s="302"/>
      <c r="U4" s="302"/>
      <c r="V4" s="302"/>
      <c r="W4" s="302"/>
      <c r="X4" s="302"/>
      <c r="Y4" s="303"/>
      <c r="Z4" s="454" t="s">
        <v>165</v>
      </c>
      <c r="AA4" s="455"/>
      <c r="AB4" s="456"/>
    </row>
    <row r="5" spans="1:30" ht="9" customHeight="1" thickBot="1">
      <c r="A5" s="97"/>
      <c r="B5" s="95"/>
      <c r="C5" s="96"/>
      <c r="D5" s="8"/>
      <c r="E5" s="8"/>
      <c r="F5" s="8"/>
      <c r="G5" s="8"/>
      <c r="H5" s="8"/>
      <c r="I5" s="8"/>
      <c r="J5" s="8"/>
      <c r="K5" s="8"/>
      <c r="L5" s="8"/>
      <c r="M5" s="8"/>
      <c r="N5" s="8"/>
      <c r="O5" s="8"/>
      <c r="P5" s="8"/>
      <c r="Q5" s="8"/>
      <c r="R5" s="8"/>
      <c r="S5" s="8"/>
      <c r="T5" s="8"/>
      <c r="U5" s="8"/>
      <c r="V5" s="8"/>
      <c r="W5" s="8"/>
      <c r="X5" s="9"/>
      <c r="Y5" s="8"/>
      <c r="Z5" s="10"/>
      <c r="AA5" s="2"/>
      <c r="AB5" s="98"/>
    </row>
    <row r="6" spans="1:30" ht="9" customHeight="1" thickBot="1">
      <c r="A6" s="7"/>
      <c r="B6" s="8"/>
      <c r="C6" s="8"/>
      <c r="D6" s="8"/>
      <c r="E6" s="8"/>
      <c r="F6" s="8"/>
      <c r="G6" s="8"/>
      <c r="H6" s="8"/>
      <c r="I6" s="8"/>
      <c r="J6" s="8"/>
      <c r="K6" s="8"/>
      <c r="L6" s="8"/>
      <c r="M6" s="8"/>
      <c r="N6" s="8"/>
      <c r="O6" s="8"/>
      <c r="P6" s="8"/>
      <c r="Q6" s="8"/>
      <c r="R6" s="8"/>
      <c r="S6" s="8"/>
      <c r="T6" s="8"/>
      <c r="U6" s="8"/>
      <c r="V6" s="8"/>
      <c r="W6" s="8"/>
      <c r="X6" s="9"/>
      <c r="Y6" s="8"/>
      <c r="Z6" s="8"/>
      <c r="AA6" s="4"/>
      <c r="AB6" s="99"/>
    </row>
    <row r="7" spans="1:30" ht="15" customHeight="1">
      <c r="A7" s="219" t="s">
        <v>0</v>
      </c>
      <c r="B7" s="220"/>
      <c r="C7" s="225" t="s">
        <v>100</v>
      </c>
      <c r="D7" s="226"/>
      <c r="E7" s="226"/>
      <c r="F7" s="226"/>
      <c r="G7" s="226"/>
      <c r="H7" s="226"/>
      <c r="I7" s="226"/>
      <c r="J7" s="226"/>
      <c r="K7" s="227"/>
      <c r="L7" s="102"/>
      <c r="M7" s="92"/>
      <c r="N7" s="92"/>
      <c r="O7" s="92"/>
      <c r="P7" s="92"/>
      <c r="Q7" s="93"/>
      <c r="R7" s="347" t="s">
        <v>68</v>
      </c>
      <c r="S7" s="348"/>
      <c r="T7" s="349"/>
      <c r="U7" s="331">
        <v>44195</v>
      </c>
      <c r="V7" s="332"/>
      <c r="W7" s="347" t="s">
        <v>64</v>
      </c>
      <c r="X7" s="349"/>
      <c r="Y7" s="359" t="s">
        <v>67</v>
      </c>
      <c r="Z7" s="360"/>
      <c r="AA7" s="325"/>
      <c r="AB7" s="326"/>
      <c r="AD7" s="152"/>
    </row>
    <row r="8" spans="1:30" ht="15" customHeight="1">
      <c r="A8" s="221"/>
      <c r="B8" s="222"/>
      <c r="C8" s="228"/>
      <c r="D8" s="229"/>
      <c r="E8" s="229"/>
      <c r="F8" s="229"/>
      <c r="G8" s="229"/>
      <c r="H8" s="229"/>
      <c r="I8" s="229"/>
      <c r="J8" s="229"/>
      <c r="K8" s="230"/>
      <c r="L8" s="102"/>
      <c r="M8" s="92"/>
      <c r="N8" s="92"/>
      <c r="O8" s="92"/>
      <c r="P8" s="92"/>
      <c r="Q8" s="93"/>
      <c r="R8" s="350"/>
      <c r="S8" s="351"/>
      <c r="T8" s="352"/>
      <c r="U8" s="333"/>
      <c r="V8" s="334"/>
      <c r="W8" s="350"/>
      <c r="X8" s="352"/>
      <c r="Y8" s="327" t="s">
        <v>65</v>
      </c>
      <c r="Z8" s="328"/>
      <c r="AA8" s="286"/>
      <c r="AB8" s="287"/>
    </row>
    <row r="9" spans="1:30" ht="15" customHeight="1" thickBot="1">
      <c r="A9" s="223"/>
      <c r="B9" s="224"/>
      <c r="C9" s="231"/>
      <c r="D9" s="232"/>
      <c r="E9" s="232"/>
      <c r="F9" s="232"/>
      <c r="G9" s="232"/>
      <c r="H9" s="232"/>
      <c r="I9" s="232"/>
      <c r="J9" s="232"/>
      <c r="K9" s="233"/>
      <c r="L9" s="102"/>
      <c r="M9" s="92"/>
      <c r="N9" s="92"/>
      <c r="O9" s="92"/>
      <c r="P9" s="92"/>
      <c r="Q9" s="93"/>
      <c r="R9" s="353"/>
      <c r="S9" s="354"/>
      <c r="T9" s="355"/>
      <c r="U9" s="335"/>
      <c r="V9" s="336"/>
      <c r="W9" s="353"/>
      <c r="X9" s="355"/>
      <c r="Y9" s="340" t="s">
        <v>66</v>
      </c>
      <c r="Z9" s="341"/>
      <c r="AA9" s="288" t="s">
        <v>86</v>
      </c>
      <c r="AB9" s="289"/>
    </row>
    <row r="10" spans="1:30" ht="9" customHeight="1" thickBot="1">
      <c r="A10" s="94"/>
      <c r="B10" s="103"/>
      <c r="C10" s="14"/>
      <c r="D10" s="14"/>
      <c r="E10" s="14"/>
      <c r="F10" s="14"/>
      <c r="G10" s="14"/>
      <c r="H10" s="14"/>
      <c r="I10" s="14"/>
      <c r="J10" s="14"/>
      <c r="K10" s="14"/>
      <c r="L10" s="14"/>
      <c r="M10" s="129"/>
      <c r="N10" s="129"/>
      <c r="O10" s="129"/>
      <c r="P10" s="129"/>
      <c r="Q10" s="129"/>
      <c r="R10" s="110"/>
      <c r="S10" s="110"/>
      <c r="T10" s="110"/>
      <c r="U10" s="110"/>
      <c r="V10" s="110"/>
      <c r="W10" s="107"/>
      <c r="X10" s="107"/>
      <c r="Y10" s="107"/>
      <c r="Z10" s="107"/>
      <c r="AA10" s="107"/>
      <c r="AB10" s="108"/>
    </row>
    <row r="11" spans="1:30" ht="39" customHeight="1" thickBot="1">
      <c r="A11" s="345" t="s">
        <v>74</v>
      </c>
      <c r="B11" s="346"/>
      <c r="C11" s="313" t="s">
        <v>84</v>
      </c>
      <c r="D11" s="314"/>
      <c r="E11" s="314"/>
      <c r="F11" s="314"/>
      <c r="G11" s="314"/>
      <c r="H11" s="314"/>
      <c r="I11" s="314"/>
      <c r="J11" s="314"/>
      <c r="K11" s="315"/>
      <c r="L11" s="67"/>
      <c r="M11" s="311" t="s">
        <v>70</v>
      </c>
      <c r="N11" s="361"/>
      <c r="O11" s="361"/>
      <c r="P11" s="361"/>
      <c r="Q11" s="312"/>
      <c r="R11" s="316" t="s">
        <v>102</v>
      </c>
      <c r="S11" s="317"/>
      <c r="T11" s="317"/>
      <c r="U11" s="317"/>
      <c r="V11" s="318"/>
      <c r="W11" s="311" t="s">
        <v>69</v>
      </c>
      <c r="X11" s="312"/>
      <c r="Y11" s="240" t="s">
        <v>85</v>
      </c>
      <c r="Z11" s="241"/>
      <c r="AA11" s="241"/>
      <c r="AB11" s="242"/>
      <c r="AD11" s="152"/>
    </row>
    <row r="12" spans="1:30" ht="9" customHeight="1" thickBot="1">
      <c r="A12" s="74"/>
      <c r="B12" s="109"/>
      <c r="C12" s="243"/>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6"/>
      <c r="AB12" s="100"/>
    </row>
    <row r="13" spans="1:30" s="1" customFormat="1" ht="37.5" customHeight="1" thickBot="1">
      <c r="A13" s="219" t="s">
        <v>76</v>
      </c>
      <c r="B13" s="220"/>
      <c r="C13" s="337" t="s">
        <v>89</v>
      </c>
      <c r="D13" s="338"/>
      <c r="E13" s="338"/>
      <c r="F13" s="338"/>
      <c r="G13" s="338"/>
      <c r="H13" s="338"/>
      <c r="I13" s="338"/>
      <c r="J13" s="338"/>
      <c r="K13" s="338"/>
      <c r="L13" s="338"/>
      <c r="M13" s="338"/>
      <c r="N13" s="338"/>
      <c r="O13" s="338"/>
      <c r="P13" s="338"/>
      <c r="Q13" s="339"/>
      <c r="R13" s="8"/>
      <c r="S13" s="294" t="s">
        <v>18</v>
      </c>
      <c r="T13" s="294"/>
      <c r="U13" s="131">
        <v>0.1</v>
      </c>
      <c r="V13" s="293" t="s">
        <v>19</v>
      </c>
      <c r="W13" s="294"/>
      <c r="X13" s="294"/>
      <c r="Y13" s="294"/>
      <c r="Z13" s="8"/>
      <c r="AA13" s="329">
        <v>0.23</v>
      </c>
      <c r="AB13" s="330"/>
      <c r="AD13" s="154"/>
    </row>
    <row r="14" spans="1:30" ht="16.5" customHeight="1" thickBot="1">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01"/>
    </row>
    <row r="15" spans="1:30" ht="24" customHeight="1" thickBot="1">
      <c r="A15" s="304" t="s">
        <v>1</v>
      </c>
      <c r="B15" s="305"/>
      <c r="C15" s="114" t="s">
        <v>56</v>
      </c>
      <c r="D15" s="245" t="s">
        <v>23</v>
      </c>
      <c r="E15" s="356"/>
      <c r="F15" s="245" t="s">
        <v>24</v>
      </c>
      <c r="G15" s="356"/>
      <c r="H15" s="245" t="s">
        <v>25</v>
      </c>
      <c r="I15" s="246"/>
      <c r="J15" s="113"/>
      <c r="K15" s="66"/>
      <c r="L15" s="113"/>
      <c r="M15" s="4"/>
      <c r="N15" s="4"/>
      <c r="O15" s="4"/>
      <c r="P15" s="4"/>
      <c r="Q15" s="319" t="s">
        <v>2</v>
      </c>
      <c r="R15" s="320"/>
      <c r="S15" s="320"/>
      <c r="T15" s="320"/>
      <c r="U15" s="320"/>
      <c r="V15" s="320"/>
      <c r="W15" s="320"/>
      <c r="X15" s="320"/>
      <c r="Y15" s="320"/>
      <c r="Z15" s="320"/>
      <c r="AA15" s="320"/>
      <c r="AB15" s="321"/>
    </row>
    <row r="16" spans="1:30" ht="35.25" customHeight="1" thickBot="1">
      <c r="A16" s="306"/>
      <c r="B16" s="307"/>
      <c r="C16" s="104"/>
      <c r="D16" s="357"/>
      <c r="E16" s="358"/>
      <c r="F16" s="357"/>
      <c r="G16" s="358"/>
      <c r="H16" s="357" t="s">
        <v>184</v>
      </c>
      <c r="I16" s="366"/>
      <c r="J16" s="113"/>
      <c r="K16" s="113"/>
      <c r="L16" s="113"/>
      <c r="M16" s="4"/>
      <c r="N16" s="4"/>
      <c r="O16" s="4"/>
      <c r="P16" s="4"/>
      <c r="Q16" s="290" t="s">
        <v>3</v>
      </c>
      <c r="R16" s="291"/>
      <c r="S16" s="291"/>
      <c r="T16" s="291"/>
      <c r="U16" s="291"/>
      <c r="V16" s="292"/>
      <c r="W16" s="369" t="s">
        <v>4</v>
      </c>
      <c r="X16" s="291"/>
      <c r="Y16" s="291"/>
      <c r="Z16" s="291"/>
      <c r="AA16" s="291"/>
      <c r="AB16" s="370"/>
    </row>
    <row r="17" spans="1:40" ht="27" customHeight="1">
      <c r="A17" s="3"/>
      <c r="B17" s="4"/>
      <c r="C17" s="4"/>
      <c r="D17" s="13"/>
      <c r="E17" s="13"/>
      <c r="F17" s="13"/>
      <c r="G17" s="13"/>
      <c r="H17" s="13"/>
      <c r="I17" s="13"/>
      <c r="J17" s="13"/>
      <c r="K17" s="13"/>
      <c r="L17" s="13"/>
      <c r="M17" s="4"/>
      <c r="N17" s="4"/>
      <c r="O17" s="4"/>
      <c r="P17" s="4"/>
      <c r="Q17" s="367" t="s">
        <v>5</v>
      </c>
      <c r="R17" s="363"/>
      <c r="S17" s="364"/>
      <c r="T17" s="362" t="s">
        <v>6</v>
      </c>
      <c r="U17" s="363"/>
      <c r="V17" s="364"/>
      <c r="W17" s="362" t="s">
        <v>5</v>
      </c>
      <c r="X17" s="363"/>
      <c r="Y17" s="364"/>
      <c r="Z17" s="362" t="s">
        <v>6</v>
      </c>
      <c r="AA17" s="363"/>
      <c r="AB17" s="365"/>
      <c r="AC17" s="18"/>
      <c r="AD17" s="18"/>
    </row>
    <row r="18" spans="1:40" ht="18" customHeight="1" thickBot="1">
      <c r="A18" s="7"/>
      <c r="B18" s="8"/>
      <c r="C18" s="13"/>
      <c r="D18" s="13"/>
      <c r="E18" s="13"/>
      <c r="F18" s="13"/>
      <c r="G18" s="73"/>
      <c r="H18" s="73"/>
      <c r="I18" s="73"/>
      <c r="J18" s="73"/>
      <c r="K18" s="73"/>
      <c r="L18" s="73"/>
      <c r="M18" s="13"/>
      <c r="N18" s="13"/>
      <c r="O18" s="13"/>
      <c r="P18" s="13"/>
      <c r="Q18" s="283"/>
      <c r="R18" s="284"/>
      <c r="S18" s="285"/>
      <c r="T18" s="368"/>
      <c r="U18" s="284"/>
      <c r="V18" s="285"/>
      <c r="W18" s="368">
        <v>172459902</v>
      </c>
      <c r="X18" s="284"/>
      <c r="Y18" s="285"/>
      <c r="Z18" s="368">
        <v>161275767.22000003</v>
      </c>
      <c r="AA18" s="284"/>
      <c r="AB18" s="371"/>
      <c r="AC18" s="217">
        <f>+Z18/W18</f>
        <v>0.93514936138604576</v>
      </c>
    </row>
    <row r="19" spans="1:40" ht="7.5" customHeight="1" thickBot="1">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9"/>
    </row>
    <row r="20" spans="1:40" ht="17.25" customHeight="1">
      <c r="A20" s="378" t="s">
        <v>73</v>
      </c>
      <c r="B20" s="379"/>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1"/>
    </row>
    <row r="21" spans="1:40" ht="15" customHeight="1">
      <c r="A21" s="252" t="s">
        <v>7</v>
      </c>
      <c r="B21" s="384" t="s">
        <v>8</v>
      </c>
      <c r="C21" s="385"/>
      <c r="D21" s="273" t="s">
        <v>9</v>
      </c>
      <c r="E21" s="274"/>
      <c r="F21" s="274"/>
      <c r="G21" s="274"/>
      <c r="H21" s="274"/>
      <c r="I21" s="274"/>
      <c r="J21" s="274"/>
      <c r="K21" s="274"/>
      <c r="L21" s="274"/>
      <c r="M21" s="274"/>
      <c r="N21" s="274"/>
      <c r="O21" s="372"/>
      <c r="P21" s="276" t="s">
        <v>10</v>
      </c>
      <c r="Q21" s="276" t="s">
        <v>81</v>
      </c>
      <c r="R21" s="276"/>
      <c r="S21" s="276"/>
      <c r="T21" s="276"/>
      <c r="U21" s="276"/>
      <c r="V21" s="276"/>
      <c r="W21" s="276"/>
      <c r="X21" s="276"/>
      <c r="Y21" s="276"/>
      <c r="Z21" s="276"/>
      <c r="AA21" s="276"/>
      <c r="AB21" s="373"/>
    </row>
    <row r="22" spans="1:40" ht="15" customHeight="1">
      <c r="A22" s="383"/>
      <c r="B22" s="281"/>
      <c r="C22" s="261"/>
      <c r="D22" s="273" t="s">
        <v>56</v>
      </c>
      <c r="E22" s="274"/>
      <c r="F22" s="372"/>
      <c r="G22" s="273" t="s">
        <v>23</v>
      </c>
      <c r="H22" s="274"/>
      <c r="I22" s="372"/>
      <c r="J22" s="273" t="s">
        <v>24</v>
      </c>
      <c r="K22" s="274"/>
      <c r="L22" s="372"/>
      <c r="M22" s="273" t="s">
        <v>25</v>
      </c>
      <c r="N22" s="274"/>
      <c r="O22" s="372"/>
      <c r="P22" s="372"/>
      <c r="Q22" s="276"/>
      <c r="R22" s="276"/>
      <c r="S22" s="276"/>
      <c r="T22" s="276"/>
      <c r="U22" s="276"/>
      <c r="V22" s="276"/>
      <c r="W22" s="276"/>
      <c r="X22" s="276"/>
      <c r="Y22" s="276"/>
      <c r="Z22" s="276"/>
      <c r="AA22" s="276"/>
      <c r="AB22" s="373"/>
    </row>
    <row r="23" spans="1:40">
      <c r="A23" s="457" t="s">
        <v>90</v>
      </c>
      <c r="B23" s="386" t="s">
        <v>101</v>
      </c>
      <c r="C23" s="387"/>
      <c r="D23" s="254"/>
      <c r="E23" s="255"/>
      <c r="F23" s="256"/>
      <c r="G23" s="254"/>
      <c r="H23" s="255"/>
      <c r="I23" s="256"/>
      <c r="J23" s="254"/>
      <c r="K23" s="255"/>
      <c r="L23" s="256"/>
      <c r="M23" s="254"/>
      <c r="N23" s="255"/>
      <c r="O23" s="256"/>
      <c r="P23" s="390"/>
      <c r="Q23" s="374" t="s">
        <v>101</v>
      </c>
      <c r="R23" s="374"/>
      <c r="S23" s="374"/>
      <c r="T23" s="374"/>
      <c r="U23" s="374"/>
      <c r="V23" s="374"/>
      <c r="W23" s="374"/>
      <c r="X23" s="374"/>
      <c r="Y23" s="374"/>
      <c r="Z23" s="374"/>
      <c r="AA23" s="374"/>
      <c r="AB23" s="375"/>
    </row>
    <row r="24" spans="1:40">
      <c r="A24" s="457"/>
      <c r="B24" s="388"/>
      <c r="C24" s="389"/>
      <c r="D24" s="257"/>
      <c r="E24" s="258"/>
      <c r="F24" s="259"/>
      <c r="G24" s="257"/>
      <c r="H24" s="258"/>
      <c r="I24" s="259"/>
      <c r="J24" s="257"/>
      <c r="K24" s="258"/>
      <c r="L24" s="259"/>
      <c r="M24" s="257"/>
      <c r="N24" s="258"/>
      <c r="O24" s="259"/>
      <c r="P24" s="391"/>
      <c r="Q24" s="374"/>
      <c r="R24" s="374"/>
      <c r="S24" s="374"/>
      <c r="T24" s="374"/>
      <c r="U24" s="374"/>
      <c r="V24" s="374"/>
      <c r="W24" s="374"/>
      <c r="X24" s="374"/>
      <c r="Y24" s="374"/>
      <c r="Z24" s="374"/>
      <c r="AA24" s="374"/>
      <c r="AB24" s="375"/>
    </row>
    <row r="25" spans="1:40">
      <c r="A25" s="457"/>
      <c r="B25" s="388"/>
      <c r="C25" s="389"/>
      <c r="D25" s="257"/>
      <c r="E25" s="258"/>
      <c r="F25" s="259"/>
      <c r="G25" s="257"/>
      <c r="H25" s="258"/>
      <c r="I25" s="259"/>
      <c r="J25" s="257"/>
      <c r="K25" s="258"/>
      <c r="L25" s="259"/>
      <c r="M25" s="257"/>
      <c r="N25" s="258"/>
      <c r="O25" s="259"/>
      <c r="P25" s="391"/>
      <c r="Q25" s="374"/>
      <c r="R25" s="374"/>
      <c r="S25" s="374"/>
      <c r="T25" s="374"/>
      <c r="U25" s="374"/>
      <c r="V25" s="374"/>
      <c r="W25" s="374"/>
      <c r="X25" s="374"/>
      <c r="Y25" s="374"/>
      <c r="Z25" s="374"/>
      <c r="AA25" s="374"/>
      <c r="AB25" s="375"/>
    </row>
    <row r="26" spans="1:40" ht="30.75" customHeight="1" thickBot="1">
      <c r="A26" s="394"/>
      <c r="B26" s="388"/>
      <c r="C26" s="389"/>
      <c r="D26" s="257"/>
      <c r="E26" s="258"/>
      <c r="F26" s="259"/>
      <c r="G26" s="257"/>
      <c r="H26" s="258"/>
      <c r="I26" s="259"/>
      <c r="J26" s="257"/>
      <c r="K26" s="258"/>
      <c r="L26" s="259"/>
      <c r="M26" s="257"/>
      <c r="N26" s="258"/>
      <c r="O26" s="259"/>
      <c r="P26" s="391"/>
      <c r="Q26" s="376"/>
      <c r="R26" s="376"/>
      <c r="S26" s="376"/>
      <c r="T26" s="376"/>
      <c r="U26" s="376"/>
      <c r="V26" s="376"/>
      <c r="W26" s="376"/>
      <c r="X26" s="376"/>
      <c r="Y26" s="376"/>
      <c r="Z26" s="376"/>
      <c r="AA26" s="376"/>
      <c r="AB26" s="377"/>
    </row>
    <row r="27" spans="1:40" ht="15" customHeight="1">
      <c r="A27" s="400"/>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2"/>
    </row>
    <row r="28" spans="1:40" ht="18" customHeight="1">
      <c r="A28" s="252" t="s">
        <v>7</v>
      </c>
      <c r="B28" s="276" t="s">
        <v>58</v>
      </c>
      <c r="C28" s="276" t="s">
        <v>8</v>
      </c>
      <c r="D28" s="276" t="s">
        <v>55</v>
      </c>
      <c r="E28" s="276"/>
      <c r="F28" s="276"/>
      <c r="G28" s="276"/>
      <c r="H28" s="276"/>
      <c r="I28" s="276"/>
      <c r="J28" s="276"/>
      <c r="K28" s="276"/>
      <c r="L28" s="276"/>
      <c r="M28" s="276"/>
      <c r="N28" s="276"/>
      <c r="O28" s="276"/>
      <c r="P28" s="276"/>
      <c r="Q28" s="276" t="s">
        <v>82</v>
      </c>
      <c r="R28" s="276"/>
      <c r="S28" s="276"/>
      <c r="T28" s="276"/>
      <c r="U28" s="276"/>
      <c r="V28" s="276"/>
      <c r="W28" s="276"/>
      <c r="X28" s="276"/>
      <c r="Y28" s="276"/>
      <c r="Z28" s="276"/>
      <c r="AA28" s="276"/>
      <c r="AB28" s="276"/>
      <c r="AE28" s="88"/>
      <c r="AF28" s="88"/>
      <c r="AG28" s="88"/>
      <c r="AH28" s="88"/>
      <c r="AI28" s="88"/>
      <c r="AJ28" s="88"/>
      <c r="AK28" s="88"/>
      <c r="AL28" s="88"/>
      <c r="AM28" s="88"/>
      <c r="AN28" s="87"/>
    </row>
    <row r="29" spans="1:40" ht="24" customHeight="1">
      <c r="A29" s="252"/>
      <c r="B29" s="276"/>
      <c r="C29" s="280"/>
      <c r="D29" s="112" t="s">
        <v>43</v>
      </c>
      <c r="E29" s="112" t="s">
        <v>44</v>
      </c>
      <c r="F29" s="112" t="s">
        <v>45</v>
      </c>
      <c r="G29" s="112" t="s">
        <v>46</v>
      </c>
      <c r="H29" s="112" t="s">
        <v>47</v>
      </c>
      <c r="I29" s="112" t="s">
        <v>48</v>
      </c>
      <c r="J29" s="112" t="s">
        <v>49</v>
      </c>
      <c r="K29" s="112" t="s">
        <v>50</v>
      </c>
      <c r="L29" s="112" t="s">
        <v>51</v>
      </c>
      <c r="M29" s="112" t="s">
        <v>52</v>
      </c>
      <c r="N29" s="112" t="s">
        <v>53</v>
      </c>
      <c r="O29" s="112" t="s">
        <v>54</v>
      </c>
      <c r="P29" s="112" t="s">
        <v>10</v>
      </c>
      <c r="Q29" s="281" t="s">
        <v>77</v>
      </c>
      <c r="R29" s="282"/>
      <c r="S29" s="282"/>
      <c r="T29" s="261"/>
      <c r="U29" s="281" t="s">
        <v>78</v>
      </c>
      <c r="V29" s="282"/>
      <c r="W29" s="282"/>
      <c r="X29" s="261"/>
      <c r="Y29" s="281" t="s">
        <v>79</v>
      </c>
      <c r="Z29" s="282"/>
      <c r="AA29" s="282"/>
      <c r="AB29" s="382"/>
      <c r="AE29" s="88"/>
      <c r="AF29" s="88"/>
      <c r="AG29" s="88"/>
      <c r="AH29" s="88"/>
      <c r="AI29" s="88"/>
      <c r="AJ29" s="88"/>
      <c r="AK29" s="88"/>
      <c r="AL29" s="88"/>
      <c r="AM29" s="88"/>
      <c r="AN29" s="87"/>
    </row>
    <row r="30" spans="1:40" ht="279" customHeight="1" thickBot="1">
      <c r="A30" s="115" t="s">
        <v>139</v>
      </c>
      <c r="B30" s="85">
        <v>0.23</v>
      </c>
      <c r="C30" s="130">
        <v>0.1</v>
      </c>
      <c r="D30" s="86"/>
      <c r="E30" s="86"/>
      <c r="F30" s="86"/>
      <c r="G30" s="86"/>
      <c r="H30" s="86"/>
      <c r="I30" s="86"/>
      <c r="J30" s="157">
        <v>0</v>
      </c>
      <c r="K30" s="156">
        <f>K35*10%/100%</f>
        <v>5.000000000000001E-3</v>
      </c>
      <c r="L30" s="156">
        <f>L35*10%/100%</f>
        <v>5.000000000000001E-3</v>
      </c>
      <c r="M30" s="156">
        <f>M35*10%/100%</f>
        <v>5.000000000000001E-3</v>
      </c>
      <c r="N30" s="156">
        <f>N35*10%/100%</f>
        <v>3.4999999999999996E-2</v>
      </c>
      <c r="O30" s="156">
        <f>O35*10%/100%</f>
        <v>0.05</v>
      </c>
      <c r="P30" s="130">
        <f>SUM(D30:O30)</f>
        <v>0.1</v>
      </c>
      <c r="Q30" s="406" t="s">
        <v>185</v>
      </c>
      <c r="R30" s="407"/>
      <c r="S30" s="407"/>
      <c r="T30" s="408"/>
      <c r="U30" s="403" t="s">
        <v>101</v>
      </c>
      <c r="V30" s="404"/>
      <c r="W30" s="404"/>
      <c r="X30" s="405"/>
      <c r="Y30" s="277" t="s">
        <v>193</v>
      </c>
      <c r="Z30" s="278"/>
      <c r="AA30" s="278"/>
      <c r="AB30" s="279"/>
      <c r="AC30" s="84"/>
      <c r="AD30" s="169"/>
      <c r="AE30" s="88"/>
      <c r="AF30" s="88"/>
      <c r="AG30" s="88"/>
      <c r="AH30" s="88"/>
      <c r="AI30" s="88"/>
      <c r="AJ30" s="88"/>
      <c r="AK30" s="88"/>
      <c r="AL30" s="88"/>
      <c r="AM30" s="88"/>
      <c r="AN30" s="87"/>
    </row>
    <row r="31" spans="1:40" ht="15" customHeight="1">
      <c r="A31" s="260"/>
      <c r="B31" s="261"/>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3"/>
      <c r="AD31" s="16"/>
      <c r="AE31" s="88"/>
      <c r="AF31" s="88"/>
      <c r="AG31" s="88"/>
      <c r="AH31" s="88"/>
      <c r="AI31" s="88"/>
      <c r="AJ31" s="88"/>
      <c r="AK31" s="88"/>
      <c r="AL31" s="88"/>
      <c r="AM31" s="88"/>
      <c r="AN31" s="87"/>
    </row>
    <row r="32" spans="1:40" ht="15" customHeight="1">
      <c r="A32" s="252" t="s">
        <v>13</v>
      </c>
      <c r="B32" s="447" t="s">
        <v>57</v>
      </c>
      <c r="C32" s="276" t="s">
        <v>14</v>
      </c>
      <c r="D32" s="276"/>
      <c r="E32" s="276"/>
      <c r="F32" s="276"/>
      <c r="G32" s="276"/>
      <c r="H32" s="276"/>
      <c r="I32" s="276"/>
      <c r="J32" s="276"/>
      <c r="K32" s="276"/>
      <c r="L32" s="276"/>
      <c r="M32" s="276"/>
      <c r="N32" s="276"/>
      <c r="O32" s="276"/>
      <c r="P32" s="276"/>
      <c r="Q32" s="273" t="s">
        <v>75</v>
      </c>
      <c r="R32" s="274"/>
      <c r="S32" s="274"/>
      <c r="T32" s="274"/>
      <c r="U32" s="274"/>
      <c r="V32" s="274"/>
      <c r="W32" s="274"/>
      <c r="X32" s="274"/>
      <c r="Y32" s="274"/>
      <c r="Z32" s="274"/>
      <c r="AA32" s="274"/>
      <c r="AB32" s="275"/>
      <c r="AE32" s="88"/>
      <c r="AF32" s="88"/>
      <c r="AG32" s="88"/>
      <c r="AH32" s="88"/>
      <c r="AI32" s="88"/>
      <c r="AJ32" s="88"/>
      <c r="AK32" s="88"/>
      <c r="AL32" s="88"/>
      <c r="AM32" s="88"/>
      <c r="AN32" s="87"/>
    </row>
    <row r="33" spans="1:40" ht="29.1" customHeight="1">
      <c r="A33" s="252"/>
      <c r="B33" s="262"/>
      <c r="C33" s="112" t="s">
        <v>15</v>
      </c>
      <c r="D33" s="172" t="s">
        <v>43</v>
      </c>
      <c r="E33" s="172" t="s">
        <v>44</v>
      </c>
      <c r="F33" s="172" t="s">
        <v>45</v>
      </c>
      <c r="G33" s="172" t="s">
        <v>46</v>
      </c>
      <c r="H33" s="172" t="s">
        <v>47</v>
      </c>
      <c r="I33" s="172" t="s">
        <v>48</v>
      </c>
      <c r="J33" s="172" t="s">
        <v>49</v>
      </c>
      <c r="K33" s="172" t="s">
        <v>50</v>
      </c>
      <c r="L33" s="172" t="s">
        <v>51</v>
      </c>
      <c r="M33" s="172" t="s">
        <v>52</v>
      </c>
      <c r="N33" s="172" t="s">
        <v>53</v>
      </c>
      <c r="O33" s="172" t="s">
        <v>54</v>
      </c>
      <c r="P33" s="112" t="s">
        <v>59</v>
      </c>
      <c r="Q33" s="273" t="s">
        <v>80</v>
      </c>
      <c r="R33" s="274"/>
      <c r="S33" s="274"/>
      <c r="T33" s="274"/>
      <c r="U33" s="274"/>
      <c r="V33" s="274"/>
      <c r="W33" s="274"/>
      <c r="X33" s="274"/>
      <c r="Y33" s="274"/>
      <c r="Z33" s="274"/>
      <c r="AA33" s="274"/>
      <c r="AB33" s="275"/>
      <c r="AE33" s="89"/>
      <c r="AF33" s="89"/>
      <c r="AG33" s="89"/>
      <c r="AH33" s="89"/>
      <c r="AI33" s="89"/>
      <c r="AJ33" s="89"/>
      <c r="AK33" s="89"/>
      <c r="AL33" s="89"/>
      <c r="AM33" s="89"/>
      <c r="AN33" s="87"/>
    </row>
    <row r="34" spans="1:40" ht="108.75" customHeight="1">
      <c r="A34" s="461" t="s">
        <v>145</v>
      </c>
      <c r="B34" s="253">
        <v>23</v>
      </c>
      <c r="C34" s="75" t="s">
        <v>11</v>
      </c>
      <c r="D34" s="76"/>
      <c r="E34" s="76"/>
      <c r="F34" s="76"/>
      <c r="G34" s="76"/>
      <c r="H34" s="76"/>
      <c r="I34" s="76"/>
      <c r="J34" s="76"/>
      <c r="K34" s="126">
        <v>0.05</v>
      </c>
      <c r="L34" s="126">
        <v>0.05</v>
      </c>
      <c r="M34" s="126">
        <v>0.05</v>
      </c>
      <c r="N34" s="126">
        <v>0.35</v>
      </c>
      <c r="O34" s="126">
        <v>0.5</v>
      </c>
      <c r="P34" s="77">
        <f>SUM(D34:O34)</f>
        <v>1</v>
      </c>
      <c r="Q34" s="463" t="s">
        <v>186</v>
      </c>
      <c r="R34" s="464"/>
      <c r="S34" s="464"/>
      <c r="T34" s="464"/>
      <c r="U34" s="464"/>
      <c r="V34" s="464"/>
      <c r="W34" s="464"/>
      <c r="X34" s="464"/>
      <c r="Y34" s="464"/>
      <c r="Z34" s="464"/>
      <c r="AA34" s="464"/>
      <c r="AB34" s="465"/>
      <c r="AC34" s="65"/>
      <c r="AD34" s="152"/>
      <c r="AE34" s="90"/>
      <c r="AF34" s="90"/>
      <c r="AG34" s="90"/>
      <c r="AH34" s="90"/>
      <c r="AI34" s="90"/>
      <c r="AJ34" s="90"/>
      <c r="AK34" s="90"/>
      <c r="AL34" s="90"/>
      <c r="AM34" s="90"/>
      <c r="AN34" s="87"/>
    </row>
    <row r="35" spans="1:40" ht="102" customHeight="1">
      <c r="A35" s="462"/>
      <c r="B35" s="393"/>
      <c r="C35" s="70" t="s">
        <v>12</v>
      </c>
      <c r="D35" s="15"/>
      <c r="E35" s="15"/>
      <c r="F35" s="15"/>
      <c r="G35" s="15"/>
      <c r="H35" s="15"/>
      <c r="I35" s="15"/>
      <c r="J35" s="15"/>
      <c r="K35" s="15">
        <v>0.05</v>
      </c>
      <c r="L35" s="15">
        <v>0.05</v>
      </c>
      <c r="M35" s="15">
        <v>0.05</v>
      </c>
      <c r="N35" s="15">
        <v>0.35</v>
      </c>
      <c r="O35" s="15">
        <v>0.5</v>
      </c>
      <c r="P35" s="17">
        <f>SUM(D35:O35)</f>
        <v>1</v>
      </c>
      <c r="Q35" s="466"/>
      <c r="R35" s="467"/>
      <c r="S35" s="467"/>
      <c r="T35" s="467"/>
      <c r="U35" s="467"/>
      <c r="V35" s="467"/>
      <c r="W35" s="467"/>
      <c r="X35" s="467"/>
      <c r="Y35" s="467"/>
      <c r="Z35" s="467"/>
      <c r="AA35" s="467"/>
      <c r="AB35" s="468"/>
      <c r="AC35" s="65"/>
      <c r="AE35" s="87"/>
      <c r="AF35" s="87"/>
      <c r="AG35" s="87"/>
      <c r="AH35" s="87"/>
      <c r="AI35" s="87"/>
      <c r="AJ35" s="87"/>
      <c r="AK35" s="87"/>
      <c r="AL35" s="87"/>
      <c r="AM35" s="87"/>
      <c r="AN35" s="87"/>
    </row>
    <row r="36" spans="1:40" ht="57" customHeight="1" thickBot="1">
      <c r="A36" s="474" t="s">
        <v>178</v>
      </c>
      <c r="B36" s="475"/>
      <c r="C36" s="70" t="s">
        <v>204</v>
      </c>
      <c r="D36" s="72"/>
      <c r="E36" s="82"/>
      <c r="F36" s="72"/>
      <c r="G36" s="72"/>
      <c r="H36" s="72"/>
      <c r="I36" s="72"/>
      <c r="J36" s="72"/>
      <c r="K36" s="82">
        <f>K35*10%/100%</f>
        <v>5.000000000000001E-3</v>
      </c>
      <c r="L36" s="82">
        <f>L35*10%/100%</f>
        <v>5.000000000000001E-3</v>
      </c>
      <c r="M36" s="82">
        <f>M35*10%/100%</f>
        <v>5.000000000000001E-3</v>
      </c>
      <c r="N36" s="82">
        <f>N35*10%/100%</f>
        <v>3.4999999999999996E-2</v>
      </c>
      <c r="O36" s="82">
        <f>O35*10%/100%</f>
        <v>0.05</v>
      </c>
      <c r="P36" s="82">
        <f>SUM(D36:O36)</f>
        <v>0.1</v>
      </c>
      <c r="Q36" s="476"/>
      <c r="R36" s="477"/>
      <c r="S36" s="477"/>
      <c r="T36" s="477"/>
      <c r="U36" s="477"/>
      <c r="V36" s="477"/>
      <c r="W36" s="477"/>
      <c r="X36" s="477"/>
      <c r="Y36" s="477"/>
      <c r="Z36" s="477"/>
      <c r="AA36" s="477"/>
      <c r="AB36" s="478"/>
      <c r="AC36" s="65"/>
      <c r="AE36" s="87"/>
      <c r="AF36" s="87"/>
      <c r="AG36" s="87"/>
      <c r="AH36" s="87"/>
      <c r="AI36" s="87"/>
      <c r="AJ36" s="87"/>
      <c r="AK36" s="87"/>
      <c r="AL36" s="87"/>
      <c r="AM36" s="87"/>
      <c r="AN36" s="87"/>
    </row>
    <row r="37" spans="1:40" ht="81.599999999999994" hidden="1" customHeight="1">
      <c r="A37" s="409" t="s">
        <v>61</v>
      </c>
      <c r="B37" s="415" t="s">
        <v>63</v>
      </c>
      <c r="C37" s="416"/>
      <c r="D37" s="416"/>
      <c r="E37" s="416"/>
      <c r="F37" s="416"/>
      <c r="G37" s="417"/>
      <c r="H37" s="425" t="s">
        <v>62</v>
      </c>
      <c r="I37" s="226"/>
      <c r="J37" s="226"/>
      <c r="K37" s="226"/>
      <c r="L37" s="226"/>
      <c r="M37" s="226"/>
      <c r="N37" s="415" t="s">
        <v>63</v>
      </c>
      <c r="O37" s="416"/>
      <c r="P37" s="416"/>
      <c r="Q37" s="416"/>
      <c r="R37" s="416"/>
      <c r="S37" s="417"/>
      <c r="T37" s="431" t="s">
        <v>17</v>
      </c>
      <c r="U37" s="432"/>
      <c r="V37" s="432"/>
      <c r="W37" s="433"/>
      <c r="X37" s="415" t="s">
        <v>16</v>
      </c>
      <c r="Y37" s="416"/>
      <c r="Z37" s="416"/>
      <c r="AA37" s="416"/>
      <c r="AB37" s="418"/>
      <c r="AC37"/>
    </row>
    <row r="38" spans="1:40" ht="81.599999999999994" hidden="1" customHeight="1">
      <c r="A38" s="410"/>
      <c r="B38" s="412" t="s">
        <v>155</v>
      </c>
      <c r="C38" s="413"/>
      <c r="D38" s="413"/>
      <c r="E38" s="413"/>
      <c r="F38" s="413"/>
      <c r="G38" s="414"/>
      <c r="H38" s="426"/>
      <c r="I38" s="229"/>
      <c r="J38" s="229"/>
      <c r="K38" s="229"/>
      <c r="L38" s="229"/>
      <c r="M38" s="229"/>
      <c r="N38" s="412" t="s">
        <v>154</v>
      </c>
      <c r="O38" s="413"/>
      <c r="P38" s="413"/>
      <c r="Q38" s="413"/>
      <c r="R38" s="413"/>
      <c r="S38" s="414"/>
      <c r="T38" s="434"/>
      <c r="U38" s="435"/>
      <c r="V38" s="435"/>
      <c r="W38" s="436"/>
      <c r="X38" s="412" t="s">
        <v>156</v>
      </c>
      <c r="Y38" s="413"/>
      <c r="Z38" s="413"/>
      <c r="AA38" s="413"/>
      <c r="AB38" s="443"/>
      <c r="AC38" s="65"/>
      <c r="AE38" s="87"/>
      <c r="AF38" s="87"/>
      <c r="AG38" s="87"/>
      <c r="AH38" s="87"/>
      <c r="AI38" s="87"/>
      <c r="AJ38" s="87"/>
      <c r="AK38" s="87"/>
      <c r="AL38" s="87"/>
      <c r="AM38" s="87"/>
      <c r="AN38" s="87"/>
    </row>
    <row r="39" spans="1:40" ht="12" hidden="1" customHeight="1" thickBot="1">
      <c r="A39" s="411"/>
      <c r="B39" s="428" t="s">
        <v>157</v>
      </c>
      <c r="C39" s="429"/>
      <c r="D39" s="429"/>
      <c r="E39" s="429"/>
      <c r="F39" s="429"/>
      <c r="G39" s="430"/>
      <c r="H39" s="427"/>
      <c r="I39" s="232"/>
      <c r="J39" s="232"/>
      <c r="K39" s="232"/>
      <c r="L39" s="232"/>
      <c r="M39" s="232"/>
      <c r="N39" s="428" t="s">
        <v>71</v>
      </c>
      <c r="O39" s="429"/>
      <c r="P39" s="429"/>
      <c r="Q39" s="429"/>
      <c r="R39" s="429"/>
      <c r="S39" s="430"/>
      <c r="T39" s="437"/>
      <c r="U39" s="438"/>
      <c r="V39" s="438"/>
      <c r="W39" s="439"/>
      <c r="X39" s="428" t="s">
        <v>72</v>
      </c>
      <c r="Y39" s="429"/>
      <c r="Z39" s="429"/>
      <c r="AA39" s="429"/>
      <c r="AB39" s="446"/>
    </row>
    <row r="40" spans="1:40" ht="17.25" customHeight="1">
      <c r="A40" s="3"/>
      <c r="B40" s="4"/>
      <c r="C40" s="4"/>
      <c r="D40" s="4"/>
      <c r="E40" s="4"/>
      <c r="F40" s="4"/>
      <c r="G40" s="4"/>
      <c r="H40" s="4"/>
      <c r="I40" s="4"/>
      <c r="J40" s="4"/>
      <c r="K40" s="4"/>
      <c r="L40" s="4"/>
      <c r="M40" s="4"/>
      <c r="N40" s="4"/>
      <c r="O40" s="4"/>
      <c r="P40" s="4"/>
      <c r="Q40" s="4"/>
      <c r="R40" s="4"/>
      <c r="S40" s="4"/>
      <c r="T40" s="4"/>
      <c r="U40" s="4"/>
      <c r="V40" s="4"/>
      <c r="W40" s="4"/>
      <c r="X40" s="5"/>
      <c r="Y40" s="4"/>
      <c r="Z40" s="4"/>
      <c r="AA40" s="4"/>
      <c r="AB40" s="99"/>
    </row>
    <row r="41" spans="1:40">
      <c r="F41" s="83"/>
      <c r="G41" s="81"/>
    </row>
    <row r="43" spans="1:40">
      <c r="K43" s="155"/>
      <c r="L43" s="155"/>
      <c r="M43" s="155"/>
    </row>
    <row r="50" spans="14:15">
      <c r="N50" s="173"/>
    </row>
    <row r="51" spans="14:15">
      <c r="N51">
        <v>100</v>
      </c>
      <c r="O51">
        <v>100</v>
      </c>
    </row>
    <row r="52" spans="14:15">
      <c r="N52">
        <v>15</v>
      </c>
    </row>
  </sheetData>
  <mergeCells count="101">
    <mergeCell ref="A34:A35"/>
    <mergeCell ref="B34:B35"/>
    <mergeCell ref="Q34:AB36"/>
    <mergeCell ref="A36:B36"/>
    <mergeCell ref="Y29:AB29"/>
    <mergeCell ref="Q30:T30"/>
    <mergeCell ref="U30:X30"/>
    <mergeCell ref="Y30:AB30"/>
    <mergeCell ref="A31:AB31"/>
    <mergeCell ref="A32:A33"/>
    <mergeCell ref="B32:B33"/>
    <mergeCell ref="C32:P32"/>
    <mergeCell ref="Q32:AB32"/>
    <mergeCell ref="Q33:AB33"/>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B1:Y1"/>
    <mergeCell ref="Z1:AB1"/>
    <mergeCell ref="B2:Y2"/>
    <mergeCell ref="Z2:AB2"/>
    <mergeCell ref="C12:Z12"/>
    <mergeCell ref="A13:B13"/>
    <mergeCell ref="C13:Q13"/>
    <mergeCell ref="S13:T13"/>
    <mergeCell ref="V13:Y13"/>
    <mergeCell ref="AA13:AB13"/>
    <mergeCell ref="AA8:AB8"/>
    <mergeCell ref="Y9:Z9"/>
    <mergeCell ref="AA9:AB9"/>
    <mergeCell ref="A11:B11"/>
    <mergeCell ref="C11:K11"/>
    <mergeCell ref="M11:Q11"/>
    <mergeCell ref="R11:V11"/>
    <mergeCell ref="W11:X11"/>
    <mergeCell ref="Y11:AB11"/>
    <mergeCell ref="A37:A39"/>
    <mergeCell ref="B37:G37"/>
    <mergeCell ref="H37:M39"/>
    <mergeCell ref="N37:S37"/>
    <mergeCell ref="B3:Y4"/>
    <mergeCell ref="T37:W39"/>
    <mergeCell ref="X37:AB37"/>
    <mergeCell ref="B38:G38"/>
    <mergeCell ref="N38:S38"/>
    <mergeCell ref="X38:AB38"/>
    <mergeCell ref="B39:G39"/>
    <mergeCell ref="N39:S39"/>
    <mergeCell ref="X39:AB39"/>
    <mergeCell ref="Z3:AB3"/>
    <mergeCell ref="Z4:AB4"/>
    <mergeCell ref="A7:B9"/>
    <mergeCell ref="C7:K9"/>
    <mergeCell ref="R7:T9"/>
    <mergeCell ref="U7:V9"/>
    <mergeCell ref="W7:X9"/>
    <mergeCell ref="Y7:Z7"/>
    <mergeCell ref="AA7:AB7"/>
    <mergeCell ref="Y8:Z8"/>
    <mergeCell ref="A1:A4"/>
  </mergeCells>
  <dataValidations count="3">
    <dataValidation type="textLength" operator="lessThanOrEqual" allowBlank="1" showInputMessage="1" showErrorMessage="1" errorTitle="Máximo 1.000 caracteres" error="Máximo 1.000 caracteres" sqref="U30:AB30">
      <formula1>1000</formula1>
    </dataValidation>
    <dataValidation type="textLength" operator="lessThanOrEqual" allowBlank="1" showInputMessage="1" showErrorMessage="1" errorTitle="Máximo 2.000 caracteres" error="Máximo 2.000 caracteres" sqref="Q30:T30 Q34:AB36">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pageMargins left="0.19685039370078741" right="0.19685039370078741" top="0.19685039370078741" bottom="0.19685039370078741" header="0" footer="0"/>
  <pageSetup paperSize="9" scale="4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0"/>
  <sheetViews>
    <sheetView view="pageBreakPreview" topLeftCell="A33" zoomScale="75" zoomScaleNormal="89" zoomScaleSheetLayoutView="75" workbookViewId="0">
      <selection activeCell="Z18" sqref="Z18:AB18"/>
    </sheetView>
  </sheetViews>
  <sheetFormatPr baseColWidth="10" defaultRowHeight="15"/>
  <cols>
    <col min="1" max="1" width="38.42578125" customWidth="1"/>
    <col min="2" max="2" width="16.140625" customWidth="1"/>
    <col min="3" max="3" width="17.42578125" customWidth="1"/>
    <col min="4" max="5" width="5.7109375" customWidth="1"/>
    <col min="6" max="6" width="7" customWidth="1"/>
    <col min="7" max="7" width="6.140625" customWidth="1"/>
    <col min="8" max="8" width="6.42578125" customWidth="1"/>
    <col min="9" max="10" width="5.7109375" customWidth="1"/>
    <col min="11" max="11" width="8.42578125" customWidth="1"/>
    <col min="12" max="12" width="8" customWidth="1"/>
    <col min="13" max="13" width="7.7109375" customWidth="1"/>
    <col min="14" max="14" width="8.140625" customWidth="1"/>
    <col min="15" max="15" width="7.85546875" customWidth="1"/>
    <col min="16" max="16" width="9.42578125" customWidth="1"/>
    <col min="17" max="17" width="16.42578125" customWidth="1"/>
    <col min="18" max="18" width="10.28515625" customWidth="1"/>
    <col min="19" max="19" width="15" customWidth="1"/>
    <col min="20" max="20" width="43.8554687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7.1406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30" ht="32.25" customHeight="1">
      <c r="A1" s="308"/>
      <c r="B1" s="342" t="s">
        <v>20</v>
      </c>
      <c r="C1" s="343"/>
      <c r="D1" s="343"/>
      <c r="E1" s="343"/>
      <c r="F1" s="343"/>
      <c r="G1" s="343"/>
      <c r="H1" s="343"/>
      <c r="I1" s="343"/>
      <c r="J1" s="343"/>
      <c r="K1" s="343"/>
      <c r="L1" s="343"/>
      <c r="M1" s="343"/>
      <c r="N1" s="343"/>
      <c r="O1" s="343"/>
      <c r="P1" s="343"/>
      <c r="Q1" s="343"/>
      <c r="R1" s="343"/>
      <c r="S1" s="343"/>
      <c r="T1" s="343"/>
      <c r="U1" s="343"/>
      <c r="V1" s="343"/>
      <c r="W1" s="343"/>
      <c r="X1" s="343"/>
      <c r="Y1" s="344"/>
      <c r="Z1" s="448" t="s">
        <v>22</v>
      </c>
      <c r="AA1" s="449"/>
      <c r="AB1" s="450"/>
    </row>
    <row r="2" spans="1:30" ht="30.75" customHeight="1">
      <c r="A2" s="309"/>
      <c r="B2" s="295" t="s">
        <v>21</v>
      </c>
      <c r="C2" s="296"/>
      <c r="D2" s="296"/>
      <c r="E2" s="296"/>
      <c r="F2" s="296"/>
      <c r="G2" s="296"/>
      <c r="H2" s="296"/>
      <c r="I2" s="296"/>
      <c r="J2" s="296"/>
      <c r="K2" s="296"/>
      <c r="L2" s="296"/>
      <c r="M2" s="296"/>
      <c r="N2" s="296"/>
      <c r="O2" s="296"/>
      <c r="P2" s="296"/>
      <c r="Q2" s="296"/>
      <c r="R2" s="296"/>
      <c r="S2" s="296"/>
      <c r="T2" s="296"/>
      <c r="U2" s="296"/>
      <c r="V2" s="296"/>
      <c r="W2" s="296"/>
      <c r="X2" s="296"/>
      <c r="Y2" s="297"/>
      <c r="Z2" s="451" t="s">
        <v>161</v>
      </c>
      <c r="AA2" s="452"/>
      <c r="AB2" s="453"/>
    </row>
    <row r="3" spans="1:30" ht="24" customHeight="1">
      <c r="A3" s="309"/>
      <c r="B3" s="298" t="s">
        <v>60</v>
      </c>
      <c r="C3" s="299"/>
      <c r="D3" s="299"/>
      <c r="E3" s="299"/>
      <c r="F3" s="299"/>
      <c r="G3" s="299"/>
      <c r="H3" s="299"/>
      <c r="I3" s="299"/>
      <c r="J3" s="299"/>
      <c r="K3" s="299"/>
      <c r="L3" s="299"/>
      <c r="M3" s="299"/>
      <c r="N3" s="299"/>
      <c r="O3" s="299"/>
      <c r="P3" s="299"/>
      <c r="Q3" s="299"/>
      <c r="R3" s="299"/>
      <c r="S3" s="299"/>
      <c r="T3" s="299"/>
      <c r="U3" s="299"/>
      <c r="V3" s="299"/>
      <c r="W3" s="299"/>
      <c r="X3" s="299"/>
      <c r="Y3" s="300"/>
      <c r="Z3" s="451" t="s">
        <v>162</v>
      </c>
      <c r="AA3" s="452"/>
      <c r="AB3" s="453"/>
    </row>
    <row r="4" spans="1:30" ht="15.75" customHeight="1" thickBot="1">
      <c r="A4" s="310"/>
      <c r="B4" s="301"/>
      <c r="C4" s="302"/>
      <c r="D4" s="302"/>
      <c r="E4" s="302"/>
      <c r="F4" s="302"/>
      <c r="G4" s="302"/>
      <c r="H4" s="302"/>
      <c r="I4" s="302"/>
      <c r="J4" s="302"/>
      <c r="K4" s="302"/>
      <c r="L4" s="302"/>
      <c r="M4" s="302"/>
      <c r="N4" s="302"/>
      <c r="O4" s="302"/>
      <c r="P4" s="302"/>
      <c r="Q4" s="302"/>
      <c r="R4" s="302"/>
      <c r="S4" s="302"/>
      <c r="T4" s="302"/>
      <c r="U4" s="302"/>
      <c r="V4" s="302"/>
      <c r="W4" s="302"/>
      <c r="X4" s="302"/>
      <c r="Y4" s="303"/>
      <c r="Z4" s="454" t="s">
        <v>165</v>
      </c>
      <c r="AA4" s="455"/>
      <c r="AB4" s="456"/>
    </row>
    <row r="5" spans="1:30" ht="9" customHeight="1" thickBot="1">
      <c r="A5" s="97"/>
      <c r="B5" s="95"/>
      <c r="C5" s="96"/>
      <c r="D5" s="8"/>
      <c r="E5" s="8"/>
      <c r="F5" s="8"/>
      <c r="G5" s="8"/>
      <c r="H5" s="8"/>
      <c r="I5" s="8"/>
      <c r="J5" s="8"/>
      <c r="K5" s="8"/>
      <c r="L5" s="8"/>
      <c r="M5" s="8"/>
      <c r="N5" s="8"/>
      <c r="O5" s="8"/>
      <c r="P5" s="8"/>
      <c r="Q5" s="8"/>
      <c r="R5" s="8"/>
      <c r="S5" s="8"/>
      <c r="T5" s="8"/>
      <c r="U5" s="8"/>
      <c r="V5" s="8"/>
      <c r="W5" s="8"/>
      <c r="X5" s="9"/>
      <c r="Y5" s="8"/>
      <c r="Z5" s="10"/>
      <c r="AA5" s="2"/>
      <c r="AB5" s="98"/>
    </row>
    <row r="6" spans="1:30" ht="9" customHeight="1" thickBot="1">
      <c r="A6" s="7"/>
      <c r="B6" s="8"/>
      <c r="C6" s="8"/>
      <c r="D6" s="8"/>
      <c r="E6" s="8"/>
      <c r="F6" s="8"/>
      <c r="G6" s="8"/>
      <c r="H6" s="8"/>
      <c r="I6" s="8"/>
      <c r="J6" s="8"/>
      <c r="K6" s="8"/>
      <c r="L6" s="8"/>
      <c r="M6" s="8"/>
      <c r="N6" s="8"/>
      <c r="O6" s="8"/>
      <c r="P6" s="8"/>
      <c r="Q6" s="8"/>
      <c r="R6" s="8"/>
      <c r="S6" s="8"/>
      <c r="T6" s="8"/>
      <c r="U6" s="8"/>
      <c r="V6" s="8"/>
      <c r="W6" s="8"/>
      <c r="X6" s="9"/>
      <c r="Y6" s="8"/>
      <c r="Z6" s="8"/>
      <c r="AA6" s="4"/>
      <c r="AB6" s="99"/>
    </row>
    <row r="7" spans="1:30" ht="15" customHeight="1">
      <c r="A7" s="219" t="s">
        <v>0</v>
      </c>
      <c r="B7" s="220"/>
      <c r="C7" s="225" t="s">
        <v>100</v>
      </c>
      <c r="D7" s="226"/>
      <c r="E7" s="226"/>
      <c r="F7" s="226"/>
      <c r="G7" s="226"/>
      <c r="H7" s="226"/>
      <c r="I7" s="226"/>
      <c r="J7" s="226"/>
      <c r="K7" s="227"/>
      <c r="L7" s="102"/>
      <c r="M7" s="92"/>
      <c r="N7" s="92"/>
      <c r="O7" s="92"/>
      <c r="P7" s="92"/>
      <c r="Q7" s="93"/>
      <c r="R7" s="347" t="s">
        <v>68</v>
      </c>
      <c r="S7" s="348"/>
      <c r="T7" s="349"/>
      <c r="U7" s="331">
        <v>44195</v>
      </c>
      <c r="V7" s="332"/>
      <c r="W7" s="347" t="s">
        <v>64</v>
      </c>
      <c r="X7" s="349"/>
      <c r="Y7" s="359" t="s">
        <v>67</v>
      </c>
      <c r="Z7" s="360"/>
      <c r="AA7" s="325"/>
      <c r="AB7" s="326"/>
      <c r="AD7" s="152"/>
    </row>
    <row r="8" spans="1:30" ht="15" customHeight="1">
      <c r="A8" s="221"/>
      <c r="B8" s="222"/>
      <c r="C8" s="228"/>
      <c r="D8" s="229"/>
      <c r="E8" s="229"/>
      <c r="F8" s="229"/>
      <c r="G8" s="229"/>
      <c r="H8" s="229"/>
      <c r="I8" s="229"/>
      <c r="J8" s="229"/>
      <c r="K8" s="230"/>
      <c r="L8" s="102"/>
      <c r="M8" s="92"/>
      <c r="N8" s="92"/>
      <c r="O8" s="92"/>
      <c r="P8" s="92"/>
      <c r="Q8" s="93"/>
      <c r="R8" s="350"/>
      <c r="S8" s="351"/>
      <c r="T8" s="352"/>
      <c r="U8" s="333"/>
      <c r="V8" s="334"/>
      <c r="W8" s="350"/>
      <c r="X8" s="352"/>
      <c r="Y8" s="327" t="s">
        <v>65</v>
      </c>
      <c r="Z8" s="328"/>
      <c r="AA8" s="286"/>
      <c r="AB8" s="287"/>
    </row>
    <row r="9" spans="1:30" ht="15" customHeight="1" thickBot="1">
      <c r="A9" s="223"/>
      <c r="B9" s="224"/>
      <c r="C9" s="231"/>
      <c r="D9" s="232"/>
      <c r="E9" s="232"/>
      <c r="F9" s="232"/>
      <c r="G9" s="232"/>
      <c r="H9" s="232"/>
      <c r="I9" s="232"/>
      <c r="J9" s="232"/>
      <c r="K9" s="233"/>
      <c r="L9" s="102"/>
      <c r="M9" s="92"/>
      <c r="N9" s="92"/>
      <c r="O9" s="92"/>
      <c r="P9" s="92"/>
      <c r="Q9" s="93"/>
      <c r="R9" s="353"/>
      <c r="S9" s="354"/>
      <c r="T9" s="355"/>
      <c r="U9" s="335"/>
      <c r="V9" s="336"/>
      <c r="W9" s="353"/>
      <c r="X9" s="355"/>
      <c r="Y9" s="340" t="s">
        <v>66</v>
      </c>
      <c r="Z9" s="341"/>
      <c r="AA9" s="288" t="s">
        <v>86</v>
      </c>
      <c r="AB9" s="289"/>
    </row>
    <row r="10" spans="1:30" ht="9" customHeight="1" thickBot="1">
      <c r="A10" s="94"/>
      <c r="B10" s="103"/>
      <c r="C10" s="14"/>
      <c r="D10" s="14"/>
      <c r="E10" s="14"/>
      <c r="F10" s="14"/>
      <c r="G10" s="14"/>
      <c r="H10" s="14"/>
      <c r="I10" s="14"/>
      <c r="J10" s="14"/>
      <c r="K10" s="14"/>
      <c r="L10" s="14"/>
      <c r="M10" s="111"/>
      <c r="N10" s="111"/>
      <c r="O10" s="111"/>
      <c r="P10" s="111"/>
      <c r="Q10" s="111"/>
      <c r="R10" s="110"/>
      <c r="S10" s="110"/>
      <c r="T10" s="110"/>
      <c r="U10" s="110"/>
      <c r="V10" s="110"/>
      <c r="W10" s="107"/>
      <c r="X10" s="107"/>
      <c r="Y10" s="107"/>
      <c r="Z10" s="107"/>
      <c r="AA10" s="107"/>
      <c r="AB10" s="108"/>
    </row>
    <row r="11" spans="1:30" ht="39" customHeight="1" thickBot="1">
      <c r="A11" s="345" t="s">
        <v>74</v>
      </c>
      <c r="B11" s="346"/>
      <c r="C11" s="313" t="s">
        <v>84</v>
      </c>
      <c r="D11" s="314"/>
      <c r="E11" s="314"/>
      <c r="F11" s="314"/>
      <c r="G11" s="314"/>
      <c r="H11" s="314"/>
      <c r="I11" s="314"/>
      <c r="J11" s="314"/>
      <c r="K11" s="315"/>
      <c r="L11" s="67"/>
      <c r="M11" s="311" t="s">
        <v>70</v>
      </c>
      <c r="N11" s="361"/>
      <c r="O11" s="361"/>
      <c r="P11" s="361"/>
      <c r="Q11" s="312"/>
      <c r="R11" s="316" t="s">
        <v>102</v>
      </c>
      <c r="S11" s="317"/>
      <c r="T11" s="317"/>
      <c r="U11" s="317"/>
      <c r="V11" s="318"/>
      <c r="W11" s="311" t="s">
        <v>69</v>
      </c>
      <c r="X11" s="312"/>
      <c r="Y11" s="240" t="s">
        <v>85</v>
      </c>
      <c r="Z11" s="241"/>
      <c r="AA11" s="241"/>
      <c r="AB11" s="242"/>
      <c r="AD11" s="152"/>
    </row>
    <row r="12" spans="1:30" ht="9" customHeight="1" thickBot="1">
      <c r="A12" s="74"/>
      <c r="B12" s="109"/>
      <c r="C12" s="243"/>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6"/>
      <c r="AB12" s="100"/>
    </row>
    <row r="13" spans="1:30" s="1" customFormat="1" ht="37.5" customHeight="1" thickBot="1">
      <c r="A13" s="219" t="s">
        <v>76</v>
      </c>
      <c r="B13" s="220"/>
      <c r="C13" s="337" t="s">
        <v>160</v>
      </c>
      <c r="D13" s="338"/>
      <c r="E13" s="338"/>
      <c r="F13" s="338"/>
      <c r="G13" s="338"/>
      <c r="H13" s="338"/>
      <c r="I13" s="338"/>
      <c r="J13" s="338"/>
      <c r="K13" s="338"/>
      <c r="L13" s="338"/>
      <c r="M13" s="338"/>
      <c r="N13" s="338"/>
      <c r="O13" s="338"/>
      <c r="P13" s="338"/>
      <c r="Q13" s="339"/>
      <c r="R13" s="8"/>
      <c r="S13" s="294" t="s">
        <v>18</v>
      </c>
      <c r="T13" s="294"/>
      <c r="U13" s="125">
        <v>1</v>
      </c>
      <c r="V13" s="293" t="s">
        <v>19</v>
      </c>
      <c r="W13" s="294"/>
      <c r="X13" s="294"/>
      <c r="Y13" s="294"/>
      <c r="Z13" s="8"/>
      <c r="AA13" s="329">
        <v>0.23</v>
      </c>
      <c r="AB13" s="330"/>
      <c r="AD13" s="152"/>
    </row>
    <row r="14" spans="1:30" ht="16.5" customHeight="1" thickBot="1">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01"/>
    </row>
    <row r="15" spans="1:30" ht="24" customHeight="1" thickBot="1">
      <c r="A15" s="304" t="s">
        <v>1</v>
      </c>
      <c r="B15" s="305"/>
      <c r="C15" s="114" t="s">
        <v>56</v>
      </c>
      <c r="D15" s="245" t="s">
        <v>23</v>
      </c>
      <c r="E15" s="356"/>
      <c r="F15" s="245" t="s">
        <v>24</v>
      </c>
      <c r="G15" s="356"/>
      <c r="H15" s="245" t="s">
        <v>25</v>
      </c>
      <c r="I15" s="246"/>
      <c r="J15" s="113"/>
      <c r="K15" s="66"/>
      <c r="L15" s="113"/>
      <c r="M15" s="4"/>
      <c r="N15" s="4"/>
      <c r="O15" s="4"/>
      <c r="P15" s="4"/>
      <c r="Q15" s="319" t="s">
        <v>2</v>
      </c>
      <c r="R15" s="320"/>
      <c r="S15" s="320"/>
      <c r="T15" s="320"/>
      <c r="U15" s="320"/>
      <c r="V15" s="320"/>
      <c r="W15" s="320"/>
      <c r="X15" s="320"/>
      <c r="Y15" s="320"/>
      <c r="Z15" s="320"/>
      <c r="AA15" s="320"/>
      <c r="AB15" s="321"/>
    </row>
    <row r="16" spans="1:30" ht="35.25" customHeight="1" thickBot="1">
      <c r="A16" s="306"/>
      <c r="B16" s="307"/>
      <c r="C16" s="104"/>
      <c r="D16" s="357"/>
      <c r="E16" s="358"/>
      <c r="F16" s="357"/>
      <c r="G16" s="358"/>
      <c r="H16" s="357" t="s">
        <v>183</v>
      </c>
      <c r="I16" s="366"/>
      <c r="J16" s="113"/>
      <c r="K16" s="113"/>
      <c r="L16" s="113"/>
      <c r="M16" s="4"/>
      <c r="N16" s="4"/>
      <c r="O16" s="4"/>
      <c r="P16" s="4"/>
      <c r="Q16" s="290" t="s">
        <v>3</v>
      </c>
      <c r="R16" s="291"/>
      <c r="S16" s="291"/>
      <c r="T16" s="291"/>
      <c r="U16" s="291"/>
      <c r="V16" s="292"/>
      <c r="W16" s="369" t="s">
        <v>4</v>
      </c>
      <c r="X16" s="291"/>
      <c r="Y16" s="291"/>
      <c r="Z16" s="291"/>
      <c r="AA16" s="291"/>
      <c r="AB16" s="370"/>
    </row>
    <row r="17" spans="1:40" ht="27" customHeight="1">
      <c r="A17" s="3"/>
      <c r="B17" s="4"/>
      <c r="C17" s="4"/>
      <c r="D17" s="13"/>
      <c r="E17" s="13"/>
      <c r="F17" s="13"/>
      <c r="G17" s="13"/>
      <c r="H17" s="13"/>
      <c r="I17" s="13"/>
      <c r="J17" s="13"/>
      <c r="K17" s="13"/>
      <c r="L17" s="13"/>
      <c r="M17" s="4"/>
      <c r="N17" s="4"/>
      <c r="O17" s="4"/>
      <c r="P17" s="4"/>
      <c r="Q17" s="367" t="s">
        <v>5</v>
      </c>
      <c r="R17" s="363"/>
      <c r="S17" s="364"/>
      <c r="T17" s="362" t="s">
        <v>6</v>
      </c>
      <c r="U17" s="363"/>
      <c r="V17" s="364"/>
      <c r="W17" s="362" t="s">
        <v>5</v>
      </c>
      <c r="X17" s="363"/>
      <c r="Y17" s="364"/>
      <c r="Z17" s="362" t="s">
        <v>6</v>
      </c>
      <c r="AA17" s="363"/>
      <c r="AB17" s="365"/>
      <c r="AC17" s="18"/>
      <c r="AD17" s="18"/>
    </row>
    <row r="18" spans="1:40" ht="18" customHeight="1" thickBot="1">
      <c r="A18" s="7"/>
      <c r="B18" s="8"/>
      <c r="C18" s="13"/>
      <c r="D18" s="13"/>
      <c r="E18" s="13"/>
      <c r="F18" s="13"/>
      <c r="G18" s="73"/>
      <c r="H18" s="73"/>
      <c r="I18" s="73"/>
      <c r="J18" s="73"/>
      <c r="K18" s="73"/>
      <c r="L18" s="73"/>
      <c r="M18" s="13"/>
      <c r="N18" s="13"/>
      <c r="O18" s="13"/>
      <c r="P18" s="13"/>
      <c r="Q18" s="283" t="s">
        <v>101</v>
      </c>
      <c r="R18" s="284"/>
      <c r="S18" s="285"/>
      <c r="T18" s="368" t="s">
        <v>101</v>
      </c>
      <c r="U18" s="284"/>
      <c r="V18" s="285"/>
      <c r="W18" s="368">
        <v>173129902</v>
      </c>
      <c r="X18" s="284"/>
      <c r="Y18" s="285"/>
      <c r="Z18" s="368">
        <v>161844099.56</v>
      </c>
      <c r="AA18" s="284"/>
      <c r="AB18" s="371"/>
      <c r="AC18" s="217">
        <f>+Z18/W18</f>
        <v>0.93481309519830957</v>
      </c>
    </row>
    <row r="19" spans="1:40" ht="7.5" customHeight="1" thickBot="1">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9"/>
    </row>
    <row r="20" spans="1:40" ht="17.25" customHeight="1">
      <c r="A20" s="378" t="s">
        <v>73</v>
      </c>
      <c r="B20" s="379"/>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1"/>
    </row>
    <row r="21" spans="1:40" ht="15" customHeight="1">
      <c r="A21" s="252" t="s">
        <v>7</v>
      </c>
      <c r="B21" s="384" t="s">
        <v>8</v>
      </c>
      <c r="C21" s="385"/>
      <c r="D21" s="273" t="s">
        <v>9</v>
      </c>
      <c r="E21" s="274"/>
      <c r="F21" s="274"/>
      <c r="G21" s="274"/>
      <c r="H21" s="274"/>
      <c r="I21" s="274"/>
      <c r="J21" s="274"/>
      <c r="K21" s="274"/>
      <c r="L21" s="274"/>
      <c r="M21" s="274"/>
      <c r="N21" s="274"/>
      <c r="O21" s="372"/>
      <c r="P21" s="276" t="s">
        <v>10</v>
      </c>
      <c r="Q21" s="276" t="s">
        <v>81</v>
      </c>
      <c r="R21" s="276"/>
      <c r="S21" s="276"/>
      <c r="T21" s="276"/>
      <c r="U21" s="276"/>
      <c r="V21" s="276"/>
      <c r="W21" s="276"/>
      <c r="X21" s="276"/>
      <c r="Y21" s="276"/>
      <c r="Z21" s="276"/>
      <c r="AA21" s="276"/>
      <c r="AB21" s="373"/>
    </row>
    <row r="22" spans="1:40" ht="15" customHeight="1">
      <c r="A22" s="383"/>
      <c r="B22" s="281"/>
      <c r="C22" s="261"/>
      <c r="D22" s="273" t="s">
        <v>56</v>
      </c>
      <c r="E22" s="274"/>
      <c r="F22" s="372"/>
      <c r="G22" s="273" t="s">
        <v>23</v>
      </c>
      <c r="H22" s="274"/>
      <c r="I22" s="372"/>
      <c r="J22" s="273" t="s">
        <v>24</v>
      </c>
      <c r="K22" s="274"/>
      <c r="L22" s="372"/>
      <c r="M22" s="273" t="s">
        <v>25</v>
      </c>
      <c r="N22" s="274"/>
      <c r="O22" s="372"/>
      <c r="P22" s="372"/>
      <c r="Q22" s="276"/>
      <c r="R22" s="276"/>
      <c r="S22" s="276"/>
      <c r="T22" s="276"/>
      <c r="U22" s="276"/>
      <c r="V22" s="276"/>
      <c r="W22" s="276"/>
      <c r="X22" s="276"/>
      <c r="Y22" s="276"/>
      <c r="Z22" s="276"/>
      <c r="AA22" s="276"/>
      <c r="AB22" s="373"/>
    </row>
    <row r="23" spans="1:40">
      <c r="A23" s="457" t="str">
        <f>C13</f>
        <v xml:space="preserve"> Producir y divulgar (16) estudios y/o investigaciones sobre los derechos de las mujeres con fuente de información OMEG
</v>
      </c>
      <c r="B23" s="386" t="s">
        <v>101</v>
      </c>
      <c r="C23" s="387"/>
      <c r="D23" s="254"/>
      <c r="E23" s="255"/>
      <c r="F23" s="256"/>
      <c r="G23" s="254"/>
      <c r="H23" s="255"/>
      <c r="I23" s="256"/>
      <c r="J23" s="254"/>
      <c r="K23" s="255"/>
      <c r="L23" s="256"/>
      <c r="M23" s="254"/>
      <c r="N23" s="255"/>
      <c r="O23" s="256"/>
      <c r="P23" s="390"/>
      <c r="Q23" s="374" t="s">
        <v>101</v>
      </c>
      <c r="R23" s="374"/>
      <c r="S23" s="374"/>
      <c r="T23" s="374"/>
      <c r="U23" s="374"/>
      <c r="V23" s="374"/>
      <c r="W23" s="374"/>
      <c r="X23" s="374"/>
      <c r="Y23" s="374"/>
      <c r="Z23" s="374"/>
      <c r="AA23" s="374"/>
      <c r="AB23" s="375"/>
    </row>
    <row r="24" spans="1:40">
      <c r="A24" s="457"/>
      <c r="B24" s="388"/>
      <c r="C24" s="389"/>
      <c r="D24" s="257"/>
      <c r="E24" s="258"/>
      <c r="F24" s="259"/>
      <c r="G24" s="257"/>
      <c r="H24" s="258"/>
      <c r="I24" s="259"/>
      <c r="J24" s="257"/>
      <c r="K24" s="258"/>
      <c r="L24" s="259"/>
      <c r="M24" s="257"/>
      <c r="N24" s="258"/>
      <c r="O24" s="259"/>
      <c r="P24" s="391"/>
      <c r="Q24" s="374"/>
      <c r="R24" s="374"/>
      <c r="S24" s="374"/>
      <c r="T24" s="374"/>
      <c r="U24" s="374"/>
      <c r="V24" s="374"/>
      <c r="W24" s="374"/>
      <c r="X24" s="374"/>
      <c r="Y24" s="374"/>
      <c r="Z24" s="374"/>
      <c r="AA24" s="374"/>
      <c r="AB24" s="375"/>
      <c r="AD24" s="188"/>
    </row>
    <row r="25" spans="1:40">
      <c r="A25" s="457"/>
      <c r="B25" s="388"/>
      <c r="C25" s="389"/>
      <c r="D25" s="257"/>
      <c r="E25" s="258"/>
      <c r="F25" s="259"/>
      <c r="G25" s="257"/>
      <c r="H25" s="258"/>
      <c r="I25" s="259"/>
      <c r="J25" s="257"/>
      <c r="K25" s="258"/>
      <c r="L25" s="259"/>
      <c r="M25" s="257"/>
      <c r="N25" s="258"/>
      <c r="O25" s="259"/>
      <c r="P25" s="391"/>
      <c r="Q25" s="374"/>
      <c r="R25" s="374"/>
      <c r="S25" s="374"/>
      <c r="T25" s="374"/>
      <c r="U25" s="374"/>
      <c r="V25" s="374"/>
      <c r="W25" s="374"/>
      <c r="X25" s="374"/>
      <c r="Y25" s="374"/>
      <c r="Z25" s="374"/>
      <c r="AA25" s="374"/>
      <c r="AB25" s="375"/>
    </row>
    <row r="26" spans="1:40" ht="30.75" customHeight="1" thickBot="1">
      <c r="A26" s="394"/>
      <c r="B26" s="388"/>
      <c r="C26" s="389"/>
      <c r="D26" s="257"/>
      <c r="E26" s="258"/>
      <c r="F26" s="259"/>
      <c r="G26" s="257"/>
      <c r="H26" s="258"/>
      <c r="I26" s="259"/>
      <c r="J26" s="257"/>
      <c r="K26" s="258"/>
      <c r="L26" s="259"/>
      <c r="M26" s="257"/>
      <c r="N26" s="258"/>
      <c r="O26" s="259"/>
      <c r="P26" s="391"/>
      <c r="Q26" s="376"/>
      <c r="R26" s="376"/>
      <c r="S26" s="376"/>
      <c r="T26" s="376"/>
      <c r="U26" s="376"/>
      <c r="V26" s="376"/>
      <c r="W26" s="376"/>
      <c r="X26" s="376"/>
      <c r="Y26" s="376"/>
      <c r="Z26" s="376"/>
      <c r="AA26" s="376"/>
      <c r="AB26" s="377"/>
    </row>
    <row r="27" spans="1:40" ht="15" customHeight="1">
      <c r="A27" s="400"/>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2"/>
    </row>
    <row r="28" spans="1:40" ht="18.75" customHeight="1">
      <c r="A28" s="252" t="s">
        <v>7</v>
      </c>
      <c r="B28" s="276" t="s">
        <v>58</v>
      </c>
      <c r="C28" s="276" t="s">
        <v>8</v>
      </c>
      <c r="D28" s="276" t="s">
        <v>55</v>
      </c>
      <c r="E28" s="276"/>
      <c r="F28" s="276"/>
      <c r="G28" s="276"/>
      <c r="H28" s="276"/>
      <c r="I28" s="276"/>
      <c r="J28" s="276"/>
      <c r="K28" s="276"/>
      <c r="L28" s="276"/>
      <c r="M28" s="276"/>
      <c r="N28" s="276"/>
      <c r="O28" s="276"/>
      <c r="P28" s="276"/>
      <c r="Q28" s="276" t="s">
        <v>82</v>
      </c>
      <c r="R28" s="276"/>
      <c r="S28" s="276"/>
      <c r="T28" s="276"/>
      <c r="U28" s="276"/>
      <c r="V28" s="276"/>
      <c r="W28" s="276"/>
      <c r="X28" s="276"/>
      <c r="Y28" s="276"/>
      <c r="Z28" s="276"/>
      <c r="AA28" s="276"/>
      <c r="AB28" s="276"/>
      <c r="AE28" s="88"/>
      <c r="AF28" s="88"/>
      <c r="AG28" s="88"/>
      <c r="AH28" s="88"/>
      <c r="AI28" s="88"/>
      <c r="AJ28" s="88"/>
      <c r="AK28" s="88"/>
      <c r="AL28" s="88"/>
      <c r="AM28" s="88"/>
      <c r="AN28" s="87"/>
    </row>
    <row r="29" spans="1:40" ht="27" customHeight="1">
      <c r="A29" s="252"/>
      <c r="B29" s="276"/>
      <c r="C29" s="280"/>
      <c r="D29" s="112" t="s">
        <v>43</v>
      </c>
      <c r="E29" s="112" t="s">
        <v>44</v>
      </c>
      <c r="F29" s="112" t="s">
        <v>45</v>
      </c>
      <c r="G29" s="112" t="s">
        <v>46</v>
      </c>
      <c r="H29" s="112" t="s">
        <v>47</v>
      </c>
      <c r="I29" s="112" t="s">
        <v>48</v>
      </c>
      <c r="J29" s="112" t="s">
        <v>49</v>
      </c>
      <c r="K29" s="112" t="s">
        <v>50</v>
      </c>
      <c r="L29" s="112" t="s">
        <v>51</v>
      </c>
      <c r="M29" s="112" t="s">
        <v>52</v>
      </c>
      <c r="N29" s="112" t="s">
        <v>53</v>
      </c>
      <c r="O29" s="112" t="s">
        <v>54</v>
      </c>
      <c r="P29" s="112" t="s">
        <v>10</v>
      </c>
      <c r="Q29" s="281" t="s">
        <v>77</v>
      </c>
      <c r="R29" s="282"/>
      <c r="S29" s="282"/>
      <c r="T29" s="261"/>
      <c r="U29" s="281" t="s">
        <v>78</v>
      </c>
      <c r="V29" s="282"/>
      <c r="W29" s="282"/>
      <c r="X29" s="261"/>
      <c r="Y29" s="281" t="s">
        <v>79</v>
      </c>
      <c r="Z29" s="282"/>
      <c r="AA29" s="282"/>
      <c r="AB29" s="382"/>
      <c r="AE29" s="88"/>
      <c r="AF29" s="88"/>
      <c r="AG29" s="88"/>
      <c r="AH29" s="88"/>
      <c r="AI29" s="88"/>
      <c r="AJ29" s="88"/>
      <c r="AK29" s="88"/>
      <c r="AL29" s="88"/>
      <c r="AM29" s="88"/>
      <c r="AN29" s="87"/>
    </row>
    <row r="30" spans="1:40" ht="321" customHeight="1" thickBot="1">
      <c r="A30" s="195" t="str">
        <f>C13</f>
        <v xml:space="preserve"> Producir y divulgar (16) estudios y/o investigaciones sobre los derechos de las mujeres con fuente de información OMEG
</v>
      </c>
      <c r="B30" s="85">
        <v>0.23</v>
      </c>
      <c r="C30" s="128">
        <v>1</v>
      </c>
      <c r="D30" s="86"/>
      <c r="E30" s="86"/>
      <c r="F30" s="86"/>
      <c r="G30" s="86"/>
      <c r="H30" s="86"/>
      <c r="I30" s="86"/>
      <c r="J30" s="157">
        <v>0</v>
      </c>
      <c r="K30" s="156">
        <f>(K35+K38+K41)/3</f>
        <v>6.6666666666666666E-2</v>
      </c>
      <c r="L30" s="156">
        <f>(L35+L38+L41)/3</f>
        <v>0.16666666666666666</v>
      </c>
      <c r="M30" s="156">
        <f>(M35+M38+M41)/3</f>
        <v>0.43333333333333335</v>
      </c>
      <c r="N30" s="156">
        <f>(N35+N38+N41)/3</f>
        <v>0.33333333333333331</v>
      </c>
      <c r="O30" s="158">
        <v>0</v>
      </c>
      <c r="P30" s="130">
        <f>SUM(J30:O30)</f>
        <v>1</v>
      </c>
      <c r="Q30" s="479" t="s">
        <v>182</v>
      </c>
      <c r="R30" s="480"/>
      <c r="S30" s="480"/>
      <c r="T30" s="481"/>
      <c r="U30" s="403" t="s">
        <v>101</v>
      </c>
      <c r="V30" s="404"/>
      <c r="W30" s="404"/>
      <c r="X30" s="405"/>
      <c r="Y30" s="406" t="s">
        <v>175</v>
      </c>
      <c r="Z30" s="407"/>
      <c r="AA30" s="407"/>
      <c r="AB30" s="408"/>
      <c r="AC30" s="84"/>
      <c r="AD30" s="208"/>
      <c r="AE30" s="207"/>
      <c r="AF30" s="88"/>
      <c r="AG30" s="88"/>
      <c r="AH30" s="88"/>
      <c r="AI30" s="88"/>
      <c r="AJ30" s="88"/>
      <c r="AK30" s="88"/>
      <c r="AL30" s="88"/>
      <c r="AM30" s="88"/>
      <c r="AN30" s="87"/>
    </row>
    <row r="31" spans="1:40" ht="15" customHeight="1">
      <c r="A31" s="260"/>
      <c r="B31" s="261"/>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3"/>
      <c r="AD31" s="16"/>
      <c r="AE31" s="88"/>
      <c r="AF31" s="88"/>
      <c r="AG31" s="88"/>
      <c r="AH31" s="88"/>
      <c r="AI31" s="88"/>
      <c r="AJ31" s="88"/>
      <c r="AK31" s="88"/>
      <c r="AL31" s="88"/>
      <c r="AM31" s="88"/>
      <c r="AN31" s="87"/>
    </row>
    <row r="32" spans="1:40" ht="15" customHeight="1">
      <c r="A32" s="252" t="s">
        <v>13</v>
      </c>
      <c r="B32" s="447" t="s">
        <v>57</v>
      </c>
      <c r="C32" s="276" t="s">
        <v>14</v>
      </c>
      <c r="D32" s="276"/>
      <c r="E32" s="276"/>
      <c r="F32" s="276"/>
      <c r="G32" s="276"/>
      <c r="H32" s="276"/>
      <c r="I32" s="276"/>
      <c r="J32" s="276"/>
      <c r="K32" s="276"/>
      <c r="L32" s="276"/>
      <c r="M32" s="276"/>
      <c r="N32" s="276"/>
      <c r="O32" s="276"/>
      <c r="P32" s="276"/>
      <c r="Q32" s="273" t="s">
        <v>75</v>
      </c>
      <c r="R32" s="274"/>
      <c r="S32" s="274"/>
      <c r="T32" s="274"/>
      <c r="U32" s="274"/>
      <c r="V32" s="274"/>
      <c r="W32" s="274"/>
      <c r="X32" s="274"/>
      <c r="Y32" s="274"/>
      <c r="Z32" s="274"/>
      <c r="AA32" s="274"/>
      <c r="AB32" s="275"/>
      <c r="AE32" s="88"/>
      <c r="AF32" s="88"/>
      <c r="AG32" s="88"/>
      <c r="AH32" s="88"/>
      <c r="AI32" s="88"/>
      <c r="AJ32" s="88"/>
      <c r="AK32" s="88"/>
      <c r="AL32" s="88"/>
      <c r="AM32" s="88"/>
      <c r="AN32" s="87"/>
    </row>
    <row r="33" spans="1:40" ht="29.1" customHeight="1">
      <c r="A33" s="252"/>
      <c r="B33" s="262"/>
      <c r="C33" s="112" t="s">
        <v>15</v>
      </c>
      <c r="D33" s="172" t="s">
        <v>43</v>
      </c>
      <c r="E33" s="172" t="s">
        <v>44</v>
      </c>
      <c r="F33" s="172" t="s">
        <v>45</v>
      </c>
      <c r="G33" s="172" t="s">
        <v>46</v>
      </c>
      <c r="H33" s="172" t="s">
        <v>47</v>
      </c>
      <c r="I33" s="172" t="s">
        <v>48</v>
      </c>
      <c r="J33" s="172" t="s">
        <v>49</v>
      </c>
      <c r="K33" s="172" t="s">
        <v>50</v>
      </c>
      <c r="L33" s="172" t="s">
        <v>51</v>
      </c>
      <c r="M33" s="172" t="s">
        <v>52</v>
      </c>
      <c r="N33" s="172" t="s">
        <v>53</v>
      </c>
      <c r="O33" s="172" t="s">
        <v>54</v>
      </c>
      <c r="P33" s="112" t="s">
        <v>59</v>
      </c>
      <c r="Q33" s="273" t="s">
        <v>80</v>
      </c>
      <c r="R33" s="274"/>
      <c r="S33" s="274"/>
      <c r="T33" s="274"/>
      <c r="U33" s="274"/>
      <c r="V33" s="274"/>
      <c r="W33" s="274"/>
      <c r="X33" s="274"/>
      <c r="Y33" s="274"/>
      <c r="Z33" s="274"/>
      <c r="AA33" s="274"/>
      <c r="AB33" s="275"/>
      <c r="AD33" s="153"/>
      <c r="AE33" s="89"/>
      <c r="AF33" s="89"/>
      <c r="AG33" s="89"/>
      <c r="AH33" s="89"/>
      <c r="AI33" s="89"/>
      <c r="AJ33" s="89"/>
      <c r="AK33" s="89"/>
      <c r="AL33" s="89"/>
      <c r="AM33" s="89"/>
      <c r="AN33" s="87"/>
    </row>
    <row r="34" spans="1:40" ht="93.6" customHeight="1">
      <c r="A34" s="461" t="s">
        <v>146</v>
      </c>
      <c r="B34" s="253">
        <v>6</v>
      </c>
      <c r="C34" s="75" t="s">
        <v>11</v>
      </c>
      <c r="D34" s="76"/>
      <c r="E34" s="76"/>
      <c r="F34" s="76"/>
      <c r="G34" s="76"/>
      <c r="H34" s="76"/>
      <c r="I34" s="76"/>
      <c r="J34" s="76"/>
      <c r="K34" s="126">
        <v>0.2</v>
      </c>
      <c r="L34" s="126">
        <v>0.2</v>
      </c>
      <c r="M34" s="126">
        <v>0.2</v>
      </c>
      <c r="N34" s="76">
        <v>0.2</v>
      </c>
      <c r="O34" s="76">
        <v>0.2</v>
      </c>
      <c r="P34" s="77">
        <f t="shared" ref="P34:P42" si="0">SUM(D34:O34)</f>
        <v>1</v>
      </c>
      <c r="Q34" s="463" t="s">
        <v>179</v>
      </c>
      <c r="R34" s="464"/>
      <c r="S34" s="464"/>
      <c r="T34" s="464"/>
      <c r="U34" s="464"/>
      <c r="V34" s="464"/>
      <c r="W34" s="464"/>
      <c r="X34" s="464"/>
      <c r="Y34" s="464"/>
      <c r="Z34" s="464"/>
      <c r="AA34" s="464"/>
      <c r="AB34" s="465"/>
      <c r="AC34" s="65"/>
      <c r="AE34" s="90"/>
      <c r="AF34" s="90"/>
      <c r="AG34" s="90"/>
      <c r="AH34" s="90"/>
      <c r="AI34" s="90"/>
      <c r="AJ34" s="90"/>
      <c r="AK34" s="90"/>
      <c r="AL34" s="90"/>
      <c r="AM34" s="90"/>
      <c r="AN34" s="87"/>
    </row>
    <row r="35" spans="1:40" ht="93.6" customHeight="1">
      <c r="A35" s="462"/>
      <c r="B35" s="393"/>
      <c r="C35" s="70" t="s">
        <v>12</v>
      </c>
      <c r="D35" s="15"/>
      <c r="E35" s="15"/>
      <c r="F35" s="15"/>
      <c r="G35" s="15"/>
      <c r="H35" s="15"/>
      <c r="I35" s="15"/>
      <c r="J35" s="15"/>
      <c r="K35" s="15">
        <v>0.2</v>
      </c>
      <c r="L35" s="15">
        <v>0.5</v>
      </c>
      <c r="M35" s="15">
        <v>0.3</v>
      </c>
      <c r="N35" s="15">
        <v>0</v>
      </c>
      <c r="O35" s="15">
        <v>0</v>
      </c>
      <c r="P35" s="17">
        <f t="shared" si="0"/>
        <v>1</v>
      </c>
      <c r="Q35" s="466"/>
      <c r="R35" s="467"/>
      <c r="S35" s="467"/>
      <c r="T35" s="467"/>
      <c r="U35" s="467"/>
      <c r="V35" s="467"/>
      <c r="W35" s="467"/>
      <c r="X35" s="467"/>
      <c r="Y35" s="467"/>
      <c r="Z35" s="467"/>
      <c r="AA35" s="467"/>
      <c r="AB35" s="468"/>
      <c r="AC35" s="65"/>
      <c r="AE35" s="87"/>
      <c r="AF35" s="87"/>
      <c r="AG35" s="87"/>
      <c r="AH35" s="87"/>
      <c r="AI35" s="87"/>
      <c r="AJ35" s="87"/>
      <c r="AK35" s="87"/>
      <c r="AL35" s="87"/>
      <c r="AM35" s="87"/>
      <c r="AN35" s="87"/>
    </row>
    <row r="36" spans="1:40" ht="33" customHeight="1">
      <c r="A36" s="474" t="s">
        <v>138</v>
      </c>
      <c r="B36" s="475"/>
      <c r="C36" s="70"/>
      <c r="D36" s="72"/>
      <c r="E36" s="82"/>
      <c r="F36" s="72"/>
      <c r="G36" s="72"/>
      <c r="H36" s="72"/>
      <c r="I36" s="72"/>
      <c r="J36" s="72"/>
      <c r="K36" s="72"/>
      <c r="L36" s="72"/>
      <c r="M36" s="72"/>
      <c r="N36" s="72"/>
      <c r="O36" s="72"/>
      <c r="P36" s="82">
        <v>1</v>
      </c>
      <c r="Q36" s="469"/>
      <c r="R36" s="470"/>
      <c r="S36" s="470"/>
      <c r="T36" s="470"/>
      <c r="U36" s="470"/>
      <c r="V36" s="470"/>
      <c r="W36" s="470"/>
      <c r="X36" s="470"/>
      <c r="Y36" s="470"/>
      <c r="Z36" s="470"/>
      <c r="AA36" s="470"/>
      <c r="AB36" s="471"/>
      <c r="AC36" s="65"/>
      <c r="AD36" s="213"/>
      <c r="AE36" s="87"/>
      <c r="AF36" s="87"/>
      <c r="AG36" s="87"/>
      <c r="AH36" s="87"/>
      <c r="AI36" s="87"/>
      <c r="AJ36" s="87"/>
      <c r="AK36" s="87"/>
      <c r="AL36" s="87"/>
      <c r="AM36" s="87"/>
      <c r="AN36" s="87"/>
    </row>
    <row r="37" spans="1:40" ht="57" customHeight="1">
      <c r="A37" s="462" t="s">
        <v>147</v>
      </c>
      <c r="B37" s="392">
        <v>10</v>
      </c>
      <c r="C37" s="69" t="s">
        <v>11</v>
      </c>
      <c r="D37" s="71"/>
      <c r="E37" s="71"/>
      <c r="F37" s="71"/>
      <c r="G37" s="71"/>
      <c r="H37" s="71"/>
      <c r="I37" s="71"/>
      <c r="J37" s="71"/>
      <c r="K37" s="71"/>
      <c r="L37" s="127"/>
      <c r="M37" s="127"/>
      <c r="N37" s="127">
        <v>0.5</v>
      </c>
      <c r="O37" s="127">
        <v>0.5</v>
      </c>
      <c r="P37" s="17">
        <f t="shared" si="0"/>
        <v>1</v>
      </c>
      <c r="Q37" s="463" t="s">
        <v>181</v>
      </c>
      <c r="R37" s="464"/>
      <c r="S37" s="464"/>
      <c r="T37" s="464"/>
      <c r="U37" s="464"/>
      <c r="V37" s="464"/>
      <c r="W37" s="464"/>
      <c r="X37" s="464"/>
      <c r="Y37" s="464"/>
      <c r="Z37" s="464"/>
      <c r="AA37" s="464"/>
      <c r="AB37" s="465"/>
      <c r="AC37" s="65"/>
      <c r="AD37" s="152"/>
      <c r="AM37" s="87"/>
      <c r="AN37" s="87"/>
    </row>
    <row r="38" spans="1:40" ht="55.5" customHeight="1">
      <c r="A38" s="462"/>
      <c r="B38" s="393"/>
      <c r="C38" s="70" t="s">
        <v>12</v>
      </c>
      <c r="D38" s="15"/>
      <c r="E38" s="15"/>
      <c r="F38" s="15"/>
      <c r="G38" s="15"/>
      <c r="H38" s="15"/>
      <c r="I38" s="15"/>
      <c r="J38" s="15"/>
      <c r="K38" s="15"/>
      <c r="L38" s="68"/>
      <c r="M38" s="68">
        <v>1</v>
      </c>
      <c r="N38" s="68">
        <v>0</v>
      </c>
      <c r="O38" s="68"/>
      <c r="P38" s="17">
        <f t="shared" si="0"/>
        <v>1</v>
      </c>
      <c r="Q38" s="466"/>
      <c r="R38" s="467"/>
      <c r="S38" s="467"/>
      <c r="T38" s="467"/>
      <c r="U38" s="467"/>
      <c r="V38" s="467"/>
      <c r="W38" s="467"/>
      <c r="X38" s="467"/>
      <c r="Y38" s="467"/>
      <c r="Z38" s="467"/>
      <c r="AA38" s="467"/>
      <c r="AB38" s="468"/>
      <c r="AC38" s="65"/>
      <c r="AD38" s="152"/>
      <c r="AM38" s="87"/>
      <c r="AN38" s="87"/>
    </row>
    <row r="39" spans="1:40" ht="48.75" customHeight="1">
      <c r="A39" s="474" t="s">
        <v>138</v>
      </c>
      <c r="B39" s="475"/>
      <c r="C39" s="70"/>
      <c r="D39" s="72"/>
      <c r="E39" s="72"/>
      <c r="F39" s="72"/>
      <c r="G39" s="72"/>
      <c r="H39" s="72"/>
      <c r="I39" s="72"/>
      <c r="J39" s="72"/>
      <c r="K39" s="72"/>
      <c r="L39" s="72"/>
      <c r="M39" s="72"/>
      <c r="N39" s="72"/>
      <c r="O39" s="72"/>
      <c r="P39" s="82">
        <v>1</v>
      </c>
      <c r="Q39" s="469"/>
      <c r="R39" s="470"/>
      <c r="S39" s="470"/>
      <c r="T39" s="470"/>
      <c r="U39" s="470"/>
      <c r="V39" s="470"/>
      <c r="W39" s="470"/>
      <c r="X39" s="470"/>
      <c r="Y39" s="470"/>
      <c r="Z39" s="470"/>
      <c r="AA39" s="470"/>
      <c r="AB39" s="471"/>
      <c r="AC39" s="65"/>
      <c r="AD39" s="188"/>
      <c r="AM39" s="90"/>
      <c r="AN39" s="87"/>
    </row>
    <row r="40" spans="1:40" ht="47.25" customHeight="1">
      <c r="A40" s="462" t="s">
        <v>148</v>
      </c>
      <c r="B40" s="392">
        <v>7</v>
      </c>
      <c r="C40" s="69" t="s">
        <v>11</v>
      </c>
      <c r="D40" s="71"/>
      <c r="E40" s="71"/>
      <c r="F40" s="71"/>
      <c r="G40" s="71"/>
      <c r="H40" s="71"/>
      <c r="I40" s="71"/>
      <c r="J40" s="71"/>
      <c r="K40" s="71"/>
      <c r="L40" s="71"/>
      <c r="M40" s="71"/>
      <c r="N40" s="127">
        <v>0.1</v>
      </c>
      <c r="O40" s="127">
        <v>0.9</v>
      </c>
      <c r="P40" s="17">
        <f t="shared" si="0"/>
        <v>1</v>
      </c>
      <c r="Q40" s="463" t="s">
        <v>180</v>
      </c>
      <c r="R40" s="464"/>
      <c r="S40" s="464"/>
      <c r="T40" s="464"/>
      <c r="U40" s="464"/>
      <c r="V40" s="464"/>
      <c r="W40" s="464"/>
      <c r="X40" s="464"/>
      <c r="Y40" s="464"/>
      <c r="Z40" s="464"/>
      <c r="AA40" s="464"/>
      <c r="AB40" s="465"/>
      <c r="AC40" s="65"/>
    </row>
    <row r="41" spans="1:40" ht="43.5" customHeight="1">
      <c r="A41" s="462"/>
      <c r="B41" s="393"/>
      <c r="C41" s="70" t="s">
        <v>12</v>
      </c>
      <c r="D41" s="15"/>
      <c r="E41" s="15"/>
      <c r="F41" s="15"/>
      <c r="G41" s="80"/>
      <c r="H41" s="15"/>
      <c r="I41" s="15"/>
      <c r="J41" s="15"/>
      <c r="K41" s="15"/>
      <c r="L41" s="68"/>
      <c r="M41" s="68"/>
      <c r="N41" s="68">
        <v>1</v>
      </c>
      <c r="O41" s="68"/>
      <c r="P41" s="17">
        <f t="shared" si="0"/>
        <v>1</v>
      </c>
      <c r="Q41" s="466"/>
      <c r="R41" s="467"/>
      <c r="S41" s="467"/>
      <c r="T41" s="467"/>
      <c r="U41" s="467"/>
      <c r="V41" s="467"/>
      <c r="W41" s="467"/>
      <c r="X41" s="467"/>
      <c r="Y41" s="467"/>
      <c r="Z41" s="467"/>
      <c r="AA41" s="467"/>
      <c r="AB41" s="468"/>
      <c r="AC41" s="65"/>
      <c r="AN41" s="87"/>
    </row>
    <row r="42" spans="1:40" ht="41.25" customHeight="1" thickBot="1">
      <c r="A42" s="474" t="s">
        <v>170</v>
      </c>
      <c r="B42" s="475"/>
      <c r="C42" s="70"/>
      <c r="D42" s="72"/>
      <c r="E42" s="72"/>
      <c r="F42" s="72"/>
      <c r="G42" s="72"/>
      <c r="H42" s="72"/>
      <c r="I42" s="72"/>
      <c r="J42" s="72"/>
      <c r="K42" s="82">
        <v>6.6666666666666693E-2</v>
      </c>
      <c r="L42" s="82">
        <f>(L35+L38+L41)/3</f>
        <v>0.16666666666666666</v>
      </c>
      <c r="M42" s="82">
        <f>(M35+M38+M41)/3</f>
        <v>0.43333333333333335</v>
      </c>
      <c r="N42" s="82">
        <f>(N35+N38+N41)/3</f>
        <v>0.33333333333333331</v>
      </c>
      <c r="O42" s="82"/>
      <c r="P42" s="82">
        <f t="shared" si="0"/>
        <v>1</v>
      </c>
      <c r="Q42" s="469"/>
      <c r="R42" s="470"/>
      <c r="S42" s="470"/>
      <c r="T42" s="470"/>
      <c r="U42" s="470"/>
      <c r="V42" s="470"/>
      <c r="W42" s="470"/>
      <c r="X42" s="470"/>
      <c r="Y42" s="470"/>
      <c r="Z42" s="470"/>
      <c r="AA42" s="470"/>
      <c r="AB42" s="471"/>
      <c r="AC42" s="65"/>
    </row>
    <row r="43" spans="1:40" ht="66.75" customHeight="1">
      <c r="A43" s="409" t="s">
        <v>61</v>
      </c>
      <c r="B43" s="415" t="s">
        <v>63</v>
      </c>
      <c r="C43" s="416"/>
      <c r="D43" s="416"/>
      <c r="E43" s="416"/>
      <c r="F43" s="416"/>
      <c r="G43" s="417"/>
      <c r="H43" s="425" t="s">
        <v>62</v>
      </c>
      <c r="I43" s="226"/>
      <c r="J43" s="226"/>
      <c r="K43" s="226"/>
      <c r="L43" s="226"/>
      <c r="M43" s="226"/>
      <c r="N43" s="415" t="s">
        <v>63</v>
      </c>
      <c r="O43" s="416"/>
      <c r="P43" s="416"/>
      <c r="Q43" s="416"/>
      <c r="R43" s="416"/>
      <c r="S43" s="417"/>
      <c r="T43" s="431" t="s">
        <v>17</v>
      </c>
      <c r="U43" s="432"/>
      <c r="V43" s="432"/>
      <c r="W43" s="433"/>
      <c r="X43" s="415" t="s">
        <v>16</v>
      </c>
      <c r="Y43" s="416"/>
      <c r="Z43" s="416"/>
      <c r="AA43" s="416"/>
      <c r="AB43" s="418"/>
      <c r="AC43"/>
    </row>
    <row r="44" spans="1:40" ht="30" customHeight="1">
      <c r="A44" s="410"/>
      <c r="B44" s="412" t="s">
        <v>155</v>
      </c>
      <c r="C44" s="413"/>
      <c r="D44" s="413"/>
      <c r="E44" s="413"/>
      <c r="F44" s="413"/>
      <c r="G44" s="414"/>
      <c r="H44" s="426"/>
      <c r="I44" s="229"/>
      <c r="J44" s="229"/>
      <c r="K44" s="229"/>
      <c r="L44" s="229"/>
      <c r="M44" s="229"/>
      <c r="N44" s="412" t="s">
        <v>159</v>
      </c>
      <c r="O44" s="413"/>
      <c r="P44" s="413"/>
      <c r="Q44" s="413"/>
      <c r="R44" s="413"/>
      <c r="S44" s="414"/>
      <c r="T44" s="434"/>
      <c r="U44" s="435"/>
      <c r="V44" s="435"/>
      <c r="W44" s="436"/>
      <c r="X44" s="412" t="s">
        <v>156</v>
      </c>
      <c r="Y44" s="413"/>
      <c r="Z44" s="413"/>
      <c r="AA44" s="413"/>
      <c r="AB44" s="443"/>
      <c r="AC44" s="65"/>
      <c r="AE44" s="87"/>
      <c r="AF44" s="87"/>
      <c r="AG44" s="87"/>
      <c r="AH44" s="87"/>
      <c r="AI44" s="87"/>
      <c r="AJ44" s="87"/>
      <c r="AK44" s="87"/>
      <c r="AL44" s="87"/>
      <c r="AM44" s="87"/>
      <c r="AN44" s="87"/>
    </row>
    <row r="45" spans="1:40" ht="17.25" customHeight="1" thickBot="1">
      <c r="A45" s="411"/>
      <c r="B45" s="428" t="s">
        <v>157</v>
      </c>
      <c r="C45" s="429"/>
      <c r="D45" s="429"/>
      <c r="E45" s="429"/>
      <c r="F45" s="429"/>
      <c r="G45" s="430"/>
      <c r="H45" s="427"/>
      <c r="I45" s="232"/>
      <c r="J45" s="232"/>
      <c r="K45" s="232"/>
      <c r="L45" s="232"/>
      <c r="M45" s="232"/>
      <c r="N45" s="428" t="s">
        <v>71</v>
      </c>
      <c r="O45" s="429"/>
      <c r="P45" s="429"/>
      <c r="Q45" s="429"/>
      <c r="R45" s="429"/>
      <c r="S45" s="430"/>
      <c r="T45" s="437"/>
      <c r="U45" s="438"/>
      <c r="V45" s="438"/>
      <c r="W45" s="439"/>
      <c r="X45" s="428" t="s">
        <v>72</v>
      </c>
      <c r="Y45" s="429"/>
      <c r="Z45" s="429"/>
      <c r="AA45" s="429"/>
      <c r="AB45" s="446"/>
    </row>
    <row r="47" spans="1:40">
      <c r="K47" s="160"/>
    </row>
    <row r="49" spans="11:14">
      <c r="K49" s="79"/>
      <c r="M49" s="79"/>
    </row>
    <row r="50" spans="11:14">
      <c r="N50" s="173"/>
    </row>
  </sheetData>
  <mergeCells count="109">
    <mergeCell ref="B40:B41"/>
    <mergeCell ref="Q40:AB42"/>
    <mergeCell ref="A42:B42"/>
    <mergeCell ref="A34:A35"/>
    <mergeCell ref="B34:B35"/>
    <mergeCell ref="Q34:AB36"/>
    <mergeCell ref="A36:B36"/>
    <mergeCell ref="A37:A38"/>
    <mergeCell ref="B37:B38"/>
    <mergeCell ref="Q37:AB39"/>
    <mergeCell ref="A39:B39"/>
    <mergeCell ref="A40:A41"/>
    <mergeCell ref="Q30:T30"/>
    <mergeCell ref="U30:X30"/>
    <mergeCell ref="Y30:AB30"/>
    <mergeCell ref="A31:AB31"/>
    <mergeCell ref="A32:A33"/>
    <mergeCell ref="B32:B33"/>
    <mergeCell ref="C32:P32"/>
    <mergeCell ref="Q32:AB32"/>
    <mergeCell ref="Q33:AB33"/>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W7:X9"/>
    <mergeCell ref="Y7:Z7"/>
    <mergeCell ref="AA7:AB7"/>
    <mergeCell ref="Y8:Z8"/>
    <mergeCell ref="AA8:AB8"/>
    <mergeCell ref="Y9:Z9"/>
    <mergeCell ref="C12:Z12"/>
    <mergeCell ref="A13:B13"/>
    <mergeCell ref="C13:Q13"/>
    <mergeCell ref="S13:T13"/>
    <mergeCell ref="V13:Y13"/>
    <mergeCell ref="AA13:AB13"/>
    <mergeCell ref="AA9:AB9"/>
    <mergeCell ref="A11:B11"/>
    <mergeCell ref="C11:K11"/>
    <mergeCell ref="M11:Q11"/>
    <mergeCell ref="R11:V11"/>
    <mergeCell ref="W11:X11"/>
    <mergeCell ref="Y11:AB11"/>
    <mergeCell ref="X44:AB44"/>
    <mergeCell ref="B45:G45"/>
    <mergeCell ref="A7:B9"/>
    <mergeCell ref="A1:A4"/>
    <mergeCell ref="B1:Y1"/>
    <mergeCell ref="Z1:AB1"/>
    <mergeCell ref="B2:Y2"/>
    <mergeCell ref="Z2:AB2"/>
    <mergeCell ref="B3:Y4"/>
    <mergeCell ref="Z3:AB3"/>
    <mergeCell ref="N45:S45"/>
    <mergeCell ref="X45:AB45"/>
    <mergeCell ref="A43:A45"/>
    <mergeCell ref="B43:G43"/>
    <mergeCell ref="H43:M45"/>
    <mergeCell ref="N43:S43"/>
    <mergeCell ref="T43:W45"/>
    <mergeCell ref="X43:AB43"/>
    <mergeCell ref="B44:G44"/>
    <mergeCell ref="N44:S44"/>
    <mergeCell ref="Z4:AB4"/>
    <mergeCell ref="C7:K9"/>
    <mergeCell ref="R7:T9"/>
    <mergeCell ref="U7:V9"/>
  </mergeCells>
  <dataValidations count="3">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Q30:T30 Q34:AB42">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pageMargins left="0.19685039370078741" right="0.19685039370078741" top="0.19685039370078741" bottom="0.19685039370078741" header="0" footer="0"/>
  <pageSetup paperSize="9" scale="43" orientation="landscape" r:id="rId1"/>
  <rowBreaks count="1" manualBreakCount="1">
    <brk id="36" max="27"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tabSelected="1" topLeftCell="H9" zoomScaleNormal="75" workbookViewId="0">
      <selection activeCell="A10" sqref="A10"/>
    </sheetView>
  </sheetViews>
  <sheetFormatPr baseColWidth="10" defaultColWidth="11.42578125" defaultRowHeight="15"/>
  <cols>
    <col min="1" max="1" width="11.42578125" style="174" customWidth="1"/>
    <col min="2" max="2" width="10" style="174" customWidth="1"/>
    <col min="3" max="3" width="24.140625" style="174" customWidth="1"/>
    <col min="4" max="4" width="16.140625" style="174" customWidth="1"/>
    <col min="5" max="5" width="14.42578125" style="174" customWidth="1"/>
    <col min="6" max="6" width="13.42578125" style="174" customWidth="1"/>
    <col min="7" max="11" width="10" style="174" customWidth="1"/>
    <col min="12" max="12" width="35.7109375" style="174" customWidth="1"/>
    <col min="13" max="16" width="11.42578125" style="174"/>
    <col min="17" max="17" width="10.7109375" style="174" customWidth="1"/>
    <col min="18" max="18" width="14.42578125" style="174" customWidth="1"/>
    <col min="19" max="19" width="104" style="174" customWidth="1"/>
    <col min="20" max="20" width="21.7109375" style="174" customWidth="1"/>
    <col min="21" max="16384" width="11.42578125" style="174"/>
  </cols>
  <sheetData>
    <row r="1" spans="1:20" customFormat="1" ht="15.75">
      <c r="A1" s="482" t="s">
        <v>20</v>
      </c>
      <c r="B1" s="482"/>
      <c r="C1" s="482"/>
      <c r="D1" s="482"/>
      <c r="E1" s="482"/>
      <c r="F1" s="482"/>
      <c r="G1" s="482"/>
      <c r="H1" s="482"/>
      <c r="I1" s="482"/>
      <c r="J1" s="482"/>
      <c r="K1" s="482"/>
      <c r="L1" s="482"/>
      <c r="M1" s="482"/>
      <c r="N1" s="482"/>
      <c r="O1" s="482"/>
      <c r="P1" s="482"/>
      <c r="Q1" s="448" t="s">
        <v>22</v>
      </c>
      <c r="R1" s="449"/>
      <c r="S1" s="450"/>
    </row>
    <row r="2" spans="1:20" customFormat="1" ht="15.75">
      <c r="A2" s="482" t="s">
        <v>21</v>
      </c>
      <c r="B2" s="482"/>
      <c r="C2" s="482"/>
      <c r="D2" s="482"/>
      <c r="E2" s="482"/>
      <c r="F2" s="482"/>
      <c r="G2" s="482"/>
      <c r="H2" s="482"/>
      <c r="I2" s="482"/>
      <c r="J2" s="482"/>
      <c r="K2" s="482"/>
      <c r="L2" s="482"/>
      <c r="M2" s="482"/>
      <c r="N2" s="482"/>
      <c r="O2" s="482"/>
      <c r="P2" s="482"/>
      <c r="Q2" s="451" t="s">
        <v>161</v>
      </c>
      <c r="R2" s="452"/>
      <c r="S2" s="453"/>
    </row>
    <row r="3" spans="1:20" customFormat="1" ht="15" customHeight="1">
      <c r="A3" s="483" t="s">
        <v>60</v>
      </c>
      <c r="B3" s="483"/>
      <c r="C3" s="483"/>
      <c r="D3" s="483"/>
      <c r="E3" s="483"/>
      <c r="F3" s="483"/>
      <c r="G3" s="483"/>
      <c r="H3" s="483"/>
      <c r="I3" s="483"/>
      <c r="J3" s="483"/>
      <c r="K3" s="483"/>
      <c r="L3" s="483"/>
      <c r="M3" s="483"/>
      <c r="N3" s="483"/>
      <c r="O3" s="483"/>
      <c r="P3" s="483"/>
      <c r="Q3" s="451" t="s">
        <v>162</v>
      </c>
      <c r="R3" s="452"/>
      <c r="S3" s="453"/>
    </row>
    <row r="4" spans="1:20" customFormat="1" ht="15.95" customHeight="1">
      <c r="A4" s="483"/>
      <c r="B4" s="483"/>
      <c r="C4" s="483"/>
      <c r="D4" s="483"/>
      <c r="E4" s="483"/>
      <c r="F4" s="483"/>
      <c r="G4" s="483"/>
      <c r="H4" s="483"/>
      <c r="I4" s="483"/>
      <c r="J4" s="483"/>
      <c r="K4" s="483"/>
      <c r="L4" s="483"/>
      <c r="M4" s="483"/>
      <c r="N4" s="483"/>
      <c r="O4" s="483"/>
      <c r="P4" s="483"/>
      <c r="Q4" s="487" t="s">
        <v>163</v>
      </c>
      <c r="R4" s="488"/>
      <c r="S4" s="489"/>
    </row>
    <row r="5" spans="1:20" customFormat="1" ht="15" customHeight="1">
      <c r="A5" s="484" t="s">
        <v>103</v>
      </c>
      <c r="B5" s="484"/>
      <c r="C5" s="484"/>
      <c r="D5" s="484"/>
      <c r="E5" s="484"/>
      <c r="F5" s="484"/>
      <c r="G5" s="484"/>
      <c r="H5" s="484"/>
      <c r="I5" s="484"/>
      <c r="J5" s="484"/>
      <c r="K5" s="484"/>
      <c r="L5" s="484"/>
      <c r="M5" s="484"/>
      <c r="N5" s="484"/>
      <c r="O5" s="484"/>
      <c r="P5" s="484"/>
      <c r="Q5" s="484"/>
      <c r="R5" s="484"/>
      <c r="S5" s="484"/>
    </row>
    <row r="6" spans="1:20" customFormat="1" ht="15" customHeight="1">
      <c r="A6" s="485" t="s">
        <v>104</v>
      </c>
      <c r="B6" s="485"/>
      <c r="C6" s="485"/>
      <c r="D6" s="485"/>
      <c r="E6" s="485"/>
      <c r="F6" s="485"/>
      <c r="G6" s="485"/>
      <c r="H6" s="485"/>
      <c r="I6" s="485"/>
      <c r="J6" s="485"/>
      <c r="K6" s="485"/>
      <c r="L6" s="486"/>
      <c r="M6" s="495" t="s">
        <v>105</v>
      </c>
      <c r="N6" s="495"/>
      <c r="O6" s="495"/>
      <c r="P6" s="495"/>
      <c r="Q6" s="495"/>
      <c r="R6" s="495"/>
      <c r="S6" s="495"/>
    </row>
    <row r="7" spans="1:20" customFormat="1">
      <c r="A7" s="484" t="s">
        <v>164</v>
      </c>
      <c r="B7" s="484" t="s">
        <v>106</v>
      </c>
      <c r="C7" s="484" t="s">
        <v>7</v>
      </c>
      <c r="D7" s="484" t="s">
        <v>107</v>
      </c>
      <c r="E7" s="484" t="s">
        <v>108</v>
      </c>
      <c r="F7" s="484" t="s">
        <v>109</v>
      </c>
      <c r="G7" s="492" t="s">
        <v>118</v>
      </c>
      <c r="H7" s="493"/>
      <c r="I7" s="493"/>
      <c r="J7" s="493"/>
      <c r="K7" s="494"/>
      <c r="L7" s="484" t="s">
        <v>110</v>
      </c>
      <c r="M7" s="484" t="s">
        <v>111</v>
      </c>
      <c r="N7" s="484"/>
      <c r="O7" s="484"/>
      <c r="P7" s="484"/>
      <c r="Q7" s="490" t="s">
        <v>10</v>
      </c>
      <c r="R7" s="491"/>
      <c r="S7" s="484" t="s">
        <v>82</v>
      </c>
    </row>
    <row r="8" spans="1:20" customFormat="1" ht="32.1" customHeight="1">
      <c r="A8" s="484"/>
      <c r="B8" s="484"/>
      <c r="C8" s="484"/>
      <c r="D8" s="484"/>
      <c r="E8" s="484"/>
      <c r="F8" s="484"/>
      <c r="G8" s="181">
        <v>2020</v>
      </c>
      <c r="H8" s="181">
        <v>2021</v>
      </c>
      <c r="I8" s="181">
        <v>2022</v>
      </c>
      <c r="J8" s="181">
        <v>2023</v>
      </c>
      <c r="K8" s="181">
        <v>2024</v>
      </c>
      <c r="L8" s="484"/>
      <c r="M8" s="181" t="s">
        <v>56</v>
      </c>
      <c r="N8" s="181" t="s">
        <v>23</v>
      </c>
      <c r="O8" s="181" t="s">
        <v>112</v>
      </c>
      <c r="P8" s="181" t="s">
        <v>25</v>
      </c>
      <c r="Q8" s="181" t="s">
        <v>113</v>
      </c>
      <c r="R8" s="181" t="s">
        <v>114</v>
      </c>
      <c r="S8" s="484"/>
    </row>
    <row r="9" spans="1:20" ht="294" customHeight="1">
      <c r="A9" s="183" t="s">
        <v>166</v>
      </c>
      <c r="B9" s="135">
        <v>452</v>
      </c>
      <c r="C9" s="133" t="s">
        <v>120</v>
      </c>
      <c r="D9" s="180" t="s">
        <v>116</v>
      </c>
      <c r="E9" s="136" t="s">
        <v>117</v>
      </c>
      <c r="F9" s="136">
        <v>1</v>
      </c>
      <c r="G9" s="161">
        <v>0.1</v>
      </c>
      <c r="H9" s="162">
        <v>0.35</v>
      </c>
      <c r="I9" s="162">
        <v>0.6</v>
      </c>
      <c r="J9" s="162">
        <v>0.85</v>
      </c>
      <c r="K9" s="162">
        <v>1</v>
      </c>
      <c r="L9" s="164" t="s">
        <v>149</v>
      </c>
      <c r="M9" s="165"/>
      <c r="N9" s="165"/>
      <c r="O9" s="193">
        <v>2.5000000000000001E-2</v>
      </c>
      <c r="P9" s="193">
        <v>7.4999999999999997E-2</v>
      </c>
      <c r="Q9" s="165">
        <f>SUM(M9:P9)</f>
        <v>0.1</v>
      </c>
      <c r="R9" s="171">
        <f>Q9/G9</f>
        <v>1</v>
      </c>
      <c r="S9" s="218" t="s">
        <v>199</v>
      </c>
      <c r="T9" s="215"/>
    </row>
    <row r="10" spans="1:20" ht="299.10000000000002" customHeight="1">
      <c r="A10" s="183" t="s">
        <v>166</v>
      </c>
      <c r="B10" s="135">
        <v>454</v>
      </c>
      <c r="C10" s="133" t="s">
        <v>121</v>
      </c>
      <c r="D10" s="134" t="s">
        <v>122</v>
      </c>
      <c r="E10" s="132" t="s">
        <v>119</v>
      </c>
      <c r="F10" s="132">
        <v>16</v>
      </c>
      <c r="G10" s="163">
        <v>1</v>
      </c>
      <c r="H10" s="163">
        <v>4</v>
      </c>
      <c r="I10" s="163">
        <v>5</v>
      </c>
      <c r="J10" s="163">
        <v>5</v>
      </c>
      <c r="K10" s="163">
        <v>1</v>
      </c>
      <c r="L10" s="175" t="s">
        <v>150</v>
      </c>
      <c r="M10" s="163"/>
      <c r="N10" s="163"/>
      <c r="O10" s="192">
        <v>0.23300000000000001</v>
      </c>
      <c r="P10" s="192">
        <v>0.77</v>
      </c>
      <c r="Q10" s="170">
        <f>SUM(M10:P10)</f>
        <v>1.0030000000000001</v>
      </c>
      <c r="R10" s="202">
        <f>Q10/G10</f>
        <v>1.0030000000000001</v>
      </c>
      <c r="S10" s="209" t="s">
        <v>200</v>
      </c>
      <c r="T10" s="201"/>
    </row>
    <row r="12" spans="1:20">
      <c r="L12" s="198"/>
      <c r="M12" s="198" t="s">
        <v>172</v>
      </c>
      <c r="N12" s="198" t="s">
        <v>173</v>
      </c>
      <c r="O12" s="198" t="s">
        <v>177</v>
      </c>
      <c r="P12" s="198" t="s">
        <v>194</v>
      </c>
    </row>
    <row r="13" spans="1:20">
      <c r="L13" s="183" t="s">
        <v>91</v>
      </c>
      <c r="M13" s="183">
        <f>0.01+0.01</f>
        <v>0.02</v>
      </c>
      <c r="N13" s="183">
        <v>0.01</v>
      </c>
      <c r="O13" s="183">
        <v>0.04</v>
      </c>
      <c r="P13" s="183">
        <v>0.03</v>
      </c>
    </row>
    <row r="14" spans="1:20">
      <c r="L14" s="183" t="s">
        <v>93</v>
      </c>
      <c r="M14" s="183">
        <f>0.01+0.02</f>
        <v>0.03</v>
      </c>
      <c r="N14" s="183">
        <v>0.02</v>
      </c>
      <c r="O14" s="211">
        <v>0.01</v>
      </c>
      <c r="P14" s="211">
        <v>0.04</v>
      </c>
    </row>
    <row r="15" spans="1:20">
      <c r="L15" s="199" t="s">
        <v>174</v>
      </c>
      <c r="M15" s="200">
        <f>AVERAGE(M13:M14)</f>
        <v>2.5000000000000001E-2</v>
      </c>
      <c r="N15" s="200">
        <f>AVERAGE(N13:N14)</f>
        <v>1.4999999999999999E-2</v>
      </c>
      <c r="O15" s="200">
        <f>AVERAGE(O13:O14)</f>
        <v>2.5000000000000001E-2</v>
      </c>
      <c r="P15" s="200">
        <f>AVERAGE(P13:P14)</f>
        <v>3.5000000000000003E-2</v>
      </c>
    </row>
    <row r="16" spans="1:20">
      <c r="R16" s="191"/>
    </row>
    <row r="21" spans="12:17">
      <c r="O21" s="176"/>
      <c r="P21" s="176"/>
    </row>
    <row r="22" spans="12:17">
      <c r="O22" s="176"/>
    </row>
    <row r="23" spans="12:17">
      <c r="O23" s="177"/>
    </row>
    <row r="24" spans="12:17">
      <c r="O24" s="178"/>
    </row>
    <row r="25" spans="12:17">
      <c r="L25" s="176"/>
      <c r="N25" s="177"/>
      <c r="O25" s="177"/>
    </row>
    <row r="26" spans="12:17">
      <c r="O26" s="179"/>
      <c r="Q26" s="177"/>
    </row>
    <row r="27" spans="12:17">
      <c r="O27" s="176"/>
      <c r="Q27" s="197"/>
    </row>
    <row r="31" spans="12:17">
      <c r="L31" s="197"/>
    </row>
  </sheetData>
  <mergeCells count="21">
    <mergeCell ref="A7:A8"/>
    <mergeCell ref="A5:S5"/>
    <mergeCell ref="A6:L6"/>
    <mergeCell ref="Q4:S4"/>
    <mergeCell ref="D7:D8"/>
    <mergeCell ref="E7:E8"/>
    <mergeCell ref="Q7:R7"/>
    <mergeCell ref="B7:B8"/>
    <mergeCell ref="F7:F8"/>
    <mergeCell ref="S7:S8"/>
    <mergeCell ref="G7:K7"/>
    <mergeCell ref="M7:P7"/>
    <mergeCell ref="L7:L8"/>
    <mergeCell ref="C7:C8"/>
    <mergeCell ref="M6:S6"/>
    <mergeCell ref="A1:P1"/>
    <mergeCell ref="Q1:S1"/>
    <mergeCell ref="A2:P2"/>
    <mergeCell ref="Q2:S2"/>
    <mergeCell ref="A3:P4"/>
    <mergeCell ref="Q3:S3"/>
  </mergeCells>
  <pageMargins left="0.7" right="0.7" top="0.75" bottom="0.75" header="0.3" footer="0.3"/>
  <pageSetup paperSize="9" orientation="portrait" horizontalDpi="300" verticalDpi="30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
  <sheetViews>
    <sheetView zoomScale="75" zoomScaleNormal="75" workbookViewId="0">
      <selection activeCell="J10" sqref="J10"/>
    </sheetView>
  </sheetViews>
  <sheetFormatPr baseColWidth="10" defaultRowHeight="15"/>
  <cols>
    <col min="1" max="1" width="39.140625" customWidth="1"/>
    <col min="2" max="2" width="31" customWidth="1"/>
    <col min="3" max="3" width="16.85546875" customWidth="1"/>
    <col min="4" max="4" width="18.42578125" customWidth="1"/>
    <col min="5" max="5" width="20" customWidth="1"/>
    <col min="6" max="6" width="19" customWidth="1"/>
    <col min="7" max="7" width="21.140625" customWidth="1"/>
    <col min="8" max="8" width="22" customWidth="1"/>
  </cols>
  <sheetData>
    <row r="1" spans="1:8">
      <c r="A1" s="498" t="s">
        <v>99</v>
      </c>
      <c r="B1" s="498"/>
      <c r="C1" s="498"/>
      <c r="D1" s="498"/>
    </row>
    <row r="2" spans="1:8" ht="126" customHeight="1">
      <c r="A2" s="119" t="s">
        <v>91</v>
      </c>
      <c r="B2" s="120" t="s">
        <v>92</v>
      </c>
      <c r="C2" s="121">
        <v>332701500</v>
      </c>
      <c r="D2" s="123">
        <f>C2*100/C6</f>
        <v>41.739933908932834</v>
      </c>
    </row>
    <row r="3" spans="1:8" ht="75">
      <c r="A3" s="117" t="s">
        <v>93</v>
      </c>
      <c r="B3" s="116" t="s">
        <v>96</v>
      </c>
      <c r="C3" s="121">
        <v>95618500</v>
      </c>
      <c r="D3" s="123">
        <f>C3*100/C6</f>
        <v>11.996068158608525</v>
      </c>
    </row>
    <row r="4" spans="1:8" ht="90">
      <c r="A4" s="117" t="s">
        <v>94</v>
      </c>
      <c r="B4" s="116" t="s">
        <v>97</v>
      </c>
      <c r="C4" s="121">
        <v>184381000</v>
      </c>
      <c r="D4" s="123">
        <f>C4*100/C6</f>
        <v>23.131998966229322</v>
      </c>
    </row>
    <row r="5" spans="1:8" ht="90">
      <c r="A5" s="117" t="s">
        <v>95</v>
      </c>
      <c r="B5" s="118" t="s">
        <v>98</v>
      </c>
      <c r="C5" s="121">
        <v>184381000</v>
      </c>
      <c r="D5" s="123">
        <f>C5*100/C6</f>
        <v>23.131998966229322</v>
      </c>
    </row>
    <row r="6" spans="1:8">
      <c r="A6" s="499"/>
      <c r="B6" s="499"/>
      <c r="C6" s="122">
        <f>SUM(C2:C5)</f>
        <v>797082000</v>
      </c>
      <c r="D6" s="124">
        <f>SUM(D2:D5)</f>
        <v>100</v>
      </c>
    </row>
    <row r="8" spans="1:8">
      <c r="A8" s="146" t="s">
        <v>123</v>
      </c>
      <c r="B8" s="146" t="s">
        <v>124</v>
      </c>
      <c r="C8" s="146">
        <v>2020</v>
      </c>
      <c r="D8" s="146">
        <v>2021</v>
      </c>
      <c r="E8" s="146">
        <v>2022</v>
      </c>
      <c r="F8" s="146">
        <v>2023</v>
      </c>
      <c r="G8" s="146">
        <v>2024</v>
      </c>
      <c r="H8" s="146" t="s">
        <v>125</v>
      </c>
    </row>
    <row r="9" spans="1:8" ht="28.5" customHeight="1">
      <c r="A9" s="500" t="s">
        <v>132</v>
      </c>
      <c r="B9" s="137" t="s">
        <v>115</v>
      </c>
      <c r="C9" s="138">
        <v>1</v>
      </c>
      <c r="D9" s="138">
        <v>1</v>
      </c>
      <c r="E9" s="138">
        <v>1</v>
      </c>
      <c r="F9" s="138">
        <v>1</v>
      </c>
      <c r="G9" s="138">
        <v>1</v>
      </c>
      <c r="H9" s="139">
        <v>1</v>
      </c>
    </row>
    <row r="10" spans="1:8" ht="24" customHeight="1">
      <c r="A10" s="501"/>
      <c r="B10" s="140" t="s">
        <v>126</v>
      </c>
      <c r="C10" s="147">
        <v>332701500</v>
      </c>
      <c r="D10" s="147">
        <v>2541000000</v>
      </c>
      <c r="E10" s="147">
        <v>2302500000</v>
      </c>
      <c r="F10" s="147">
        <v>2415125000</v>
      </c>
      <c r="G10" s="147">
        <v>2074810917</v>
      </c>
      <c r="H10" s="147">
        <f>+SUM(C10:G10)</f>
        <v>9666137417</v>
      </c>
    </row>
    <row r="11" spans="1:8" ht="24" customHeight="1">
      <c r="A11" s="500" t="s">
        <v>133</v>
      </c>
      <c r="B11" s="137" t="s">
        <v>119</v>
      </c>
      <c r="C11" s="141">
        <v>0.1</v>
      </c>
      <c r="D11" s="141">
        <v>0.25</v>
      </c>
      <c r="E11" s="141">
        <v>0.25</v>
      </c>
      <c r="F11" s="141">
        <v>0.25</v>
      </c>
      <c r="G11" s="141">
        <v>0.15</v>
      </c>
      <c r="H11" s="142">
        <f>+SUM(C11:G11)</f>
        <v>1</v>
      </c>
    </row>
    <row r="12" spans="1:8" ht="32.25" customHeight="1">
      <c r="A12" s="501"/>
      <c r="B12" s="140" t="s">
        <v>126</v>
      </c>
      <c r="C12" s="147">
        <v>95618500</v>
      </c>
      <c r="D12" s="147">
        <v>181062500</v>
      </c>
      <c r="E12" s="147">
        <v>134062500</v>
      </c>
      <c r="F12" s="147">
        <v>109062500</v>
      </c>
      <c r="G12" s="147">
        <v>112062500</v>
      </c>
      <c r="H12" s="147">
        <f>+SUM(C12:G12)</f>
        <v>631868500</v>
      </c>
    </row>
    <row r="13" spans="1:8" ht="21.75" customHeight="1">
      <c r="A13" s="500" t="s">
        <v>134</v>
      </c>
      <c r="B13" s="137" t="s">
        <v>127</v>
      </c>
      <c r="C13" s="148">
        <v>0.1</v>
      </c>
      <c r="D13" s="148">
        <v>0.3</v>
      </c>
      <c r="E13" s="148">
        <v>0.6</v>
      </c>
      <c r="F13" s="148">
        <v>1</v>
      </c>
      <c r="G13" s="148">
        <v>1</v>
      </c>
      <c r="H13" s="148">
        <v>1</v>
      </c>
    </row>
    <row r="14" spans="1:8">
      <c r="A14" s="501"/>
      <c r="B14" s="140" t="s">
        <v>126</v>
      </c>
      <c r="C14" s="147">
        <v>184381000</v>
      </c>
      <c r="D14" s="147">
        <v>4420000000</v>
      </c>
      <c r="E14" s="147">
        <v>3602000000</v>
      </c>
      <c r="F14" s="147">
        <v>2774498500</v>
      </c>
      <c r="G14" s="147">
        <v>2307926583.3333302</v>
      </c>
      <c r="H14" s="147">
        <f>+SUM(C14:G14)</f>
        <v>13288806083.33333</v>
      </c>
    </row>
    <row r="15" spans="1:8" ht="30" customHeight="1">
      <c r="A15" s="500" t="s">
        <v>135</v>
      </c>
      <c r="B15" s="137" t="s">
        <v>119</v>
      </c>
      <c r="C15" s="138">
        <v>1</v>
      </c>
      <c r="D15" s="138">
        <v>4</v>
      </c>
      <c r="E15" s="138">
        <v>4</v>
      </c>
      <c r="F15" s="138">
        <v>4</v>
      </c>
      <c r="G15" s="138">
        <v>1</v>
      </c>
      <c r="H15" s="138">
        <f>+SUM(C15:G15)</f>
        <v>14</v>
      </c>
    </row>
    <row r="16" spans="1:8" ht="30.75" customHeight="1">
      <c r="A16" s="501"/>
      <c r="B16" s="140" t="s">
        <v>126</v>
      </c>
      <c r="C16" s="147">
        <v>184381000</v>
      </c>
      <c r="D16" s="147">
        <v>566000000</v>
      </c>
      <c r="E16" s="147">
        <v>550000000</v>
      </c>
      <c r="F16" s="147">
        <v>600000000</v>
      </c>
      <c r="G16" s="147">
        <v>500000000</v>
      </c>
      <c r="H16" s="147">
        <f>+SUM(C16:G16)</f>
        <v>2400381000</v>
      </c>
    </row>
    <row r="17" spans="1:8">
      <c r="A17" s="143"/>
      <c r="B17" s="143"/>
      <c r="C17" s="151">
        <f t="shared" ref="C17:H17" si="0">C10+C12+C14+C16</f>
        <v>797082000</v>
      </c>
      <c r="D17" s="151">
        <f t="shared" si="0"/>
        <v>7708062500</v>
      </c>
      <c r="E17" s="151">
        <f t="shared" si="0"/>
        <v>6588562500</v>
      </c>
      <c r="F17" s="151">
        <f t="shared" si="0"/>
        <v>5898686000</v>
      </c>
      <c r="G17" s="151">
        <f t="shared" si="0"/>
        <v>4994800000.3333302</v>
      </c>
      <c r="H17" s="151">
        <f t="shared" si="0"/>
        <v>25987193000.333328</v>
      </c>
    </row>
    <row r="18" spans="1:8">
      <c r="A18" s="143"/>
      <c r="B18" s="143"/>
      <c r="C18" s="166"/>
      <c r="D18" s="166"/>
      <c r="E18" s="166"/>
      <c r="F18" s="166"/>
      <c r="G18" s="166"/>
      <c r="H18" s="166"/>
    </row>
    <row r="19" spans="1:8">
      <c r="A19" s="496" t="s">
        <v>128</v>
      </c>
      <c r="B19" s="496"/>
      <c r="C19" s="146">
        <v>2020</v>
      </c>
      <c r="D19" s="146">
        <v>2021</v>
      </c>
      <c r="E19" s="146">
        <v>2022</v>
      </c>
      <c r="F19" s="146">
        <v>2023</v>
      </c>
      <c r="G19" s="146">
        <v>2024</v>
      </c>
      <c r="H19" s="167"/>
    </row>
    <row r="20" spans="1:8">
      <c r="A20" s="497" t="s">
        <v>129</v>
      </c>
      <c r="B20" s="497"/>
      <c r="C20" s="144">
        <v>559999000</v>
      </c>
      <c r="D20" s="145">
        <v>5297062500</v>
      </c>
      <c r="E20" s="145">
        <v>4536562500</v>
      </c>
      <c r="F20" s="145">
        <v>4416436750</v>
      </c>
      <c r="G20" s="145">
        <v>3653952750.3333302</v>
      </c>
      <c r="H20" s="167"/>
    </row>
    <row r="21" spans="1:8">
      <c r="A21" s="497" t="s">
        <v>130</v>
      </c>
      <c r="B21" s="497"/>
      <c r="C21" s="144">
        <v>3000000</v>
      </c>
      <c r="D21" s="145">
        <v>1920000000</v>
      </c>
      <c r="E21" s="145">
        <v>1902000000</v>
      </c>
      <c r="F21" s="145">
        <v>1327249250</v>
      </c>
      <c r="G21" s="145">
        <v>1180847250</v>
      </c>
      <c r="H21" s="167"/>
    </row>
    <row r="22" spans="1:8">
      <c r="A22" s="497" t="s">
        <v>131</v>
      </c>
      <c r="B22" s="497"/>
      <c r="C22" s="149">
        <v>234083000</v>
      </c>
      <c r="D22" s="150">
        <v>491000000</v>
      </c>
      <c r="E22" s="150">
        <v>150000000</v>
      </c>
      <c r="F22" s="150">
        <v>155000000</v>
      </c>
      <c r="G22" s="150">
        <v>160000000</v>
      </c>
      <c r="H22" s="167"/>
    </row>
    <row r="23" spans="1:8">
      <c r="A23" s="143"/>
      <c r="C23" s="151">
        <f>SUM(C20:C22)</f>
        <v>797082000</v>
      </c>
      <c r="D23" s="151">
        <f>SUM(D20:D22)</f>
        <v>7708062500</v>
      </c>
      <c r="E23" s="151">
        <f>SUM(E20:E22)</f>
        <v>6588562500</v>
      </c>
      <c r="F23" s="151">
        <f>SUM(F20:F22)</f>
        <v>5898686000</v>
      </c>
      <c r="G23" s="151">
        <f>SUM(G20:G22)</f>
        <v>4994800000.3333302</v>
      </c>
      <c r="H23" s="151">
        <f>SUM(C23:G23)</f>
        <v>25987193000.333328</v>
      </c>
    </row>
  </sheetData>
  <mergeCells count="10">
    <mergeCell ref="A19:B19"/>
    <mergeCell ref="A20:B20"/>
    <mergeCell ref="A21:B21"/>
    <mergeCell ref="A22:B22"/>
    <mergeCell ref="A1:D1"/>
    <mergeCell ref="A6:B6"/>
    <mergeCell ref="A9:A10"/>
    <mergeCell ref="A11:A12"/>
    <mergeCell ref="A13:A14"/>
    <mergeCell ref="A15:A1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zoomScale="90" zoomScaleNormal="90" workbookViewId="0">
      <selection activeCell="P9" sqref="P9"/>
    </sheetView>
  </sheetViews>
  <sheetFormatPr baseColWidth="10" defaultRowHeight="15"/>
  <cols>
    <col min="3" max="3" width="6.85546875" customWidth="1"/>
    <col min="4" max="4" width="8.85546875" customWidth="1"/>
    <col min="5" max="5" width="10.85546875" customWidth="1"/>
  </cols>
  <sheetData>
    <row r="1" spans="1:14">
      <c r="B1" t="s">
        <v>26</v>
      </c>
      <c r="C1" s="505" t="s">
        <v>27</v>
      </c>
      <c r="D1" s="505"/>
      <c r="E1" s="505"/>
      <c r="F1" s="505"/>
      <c r="G1" s="506" t="s">
        <v>29</v>
      </c>
      <c r="H1" s="507"/>
      <c r="I1" s="507"/>
      <c r="J1" s="508"/>
      <c r="K1" s="504" t="s">
        <v>30</v>
      </c>
      <c r="L1" s="504"/>
      <c r="M1" s="504"/>
      <c r="N1" s="504"/>
    </row>
    <row r="2" spans="1:14">
      <c r="C2" s="20"/>
      <c r="D2" s="20"/>
      <c r="E2" s="20"/>
      <c r="F2" s="20" t="s">
        <v>28</v>
      </c>
      <c r="G2" s="46"/>
      <c r="H2" s="20"/>
      <c r="I2" s="20"/>
      <c r="J2" s="47" t="s">
        <v>28</v>
      </c>
      <c r="K2" s="20"/>
      <c r="L2" s="20"/>
      <c r="M2" s="20"/>
      <c r="N2" s="20" t="s">
        <v>28</v>
      </c>
    </row>
    <row r="3" spans="1:14">
      <c r="A3" s="503" t="s">
        <v>31</v>
      </c>
      <c r="B3" s="21">
        <v>1</v>
      </c>
      <c r="C3" s="22">
        <v>0.05</v>
      </c>
      <c r="D3" s="22">
        <v>0.05</v>
      </c>
      <c r="E3" s="22">
        <v>0.1</v>
      </c>
      <c r="F3" s="23">
        <f>(C3+D3+E3)</f>
        <v>0.2</v>
      </c>
      <c r="G3" s="48">
        <v>0.1</v>
      </c>
      <c r="H3" s="22">
        <v>0.1</v>
      </c>
      <c r="I3" s="22">
        <v>0.1</v>
      </c>
      <c r="J3" s="49">
        <f>(G3+H3+I3)</f>
        <v>0.30000000000000004</v>
      </c>
      <c r="K3" s="15">
        <v>0.1</v>
      </c>
      <c r="L3" s="15">
        <v>0.1</v>
      </c>
      <c r="M3" s="15">
        <v>0.1</v>
      </c>
      <c r="N3" s="17">
        <f>K3+L3+M3</f>
        <v>0.30000000000000004</v>
      </c>
    </row>
    <row r="4" spans="1:14">
      <c r="A4" s="503"/>
      <c r="B4" s="21">
        <v>2</v>
      </c>
      <c r="C4" s="22">
        <v>0.05</v>
      </c>
      <c r="D4" s="22">
        <v>0.05</v>
      </c>
      <c r="E4" s="22">
        <v>0.1</v>
      </c>
      <c r="F4" s="23">
        <f>(C4+D4+E4)</f>
        <v>0.2</v>
      </c>
      <c r="G4" s="48">
        <v>0.1</v>
      </c>
      <c r="H4" s="22">
        <v>0.1</v>
      </c>
      <c r="I4" s="22">
        <v>0.1</v>
      </c>
      <c r="J4" s="49">
        <f>(G4+H4+I4)</f>
        <v>0.30000000000000004</v>
      </c>
      <c r="K4" s="15">
        <v>0.1</v>
      </c>
      <c r="L4" s="15">
        <v>0.1</v>
      </c>
      <c r="M4" s="15">
        <v>0.1</v>
      </c>
      <c r="N4" s="17">
        <f>K4+L4+M4</f>
        <v>0.30000000000000004</v>
      </c>
    </row>
    <row r="5" spans="1:14">
      <c r="A5" s="503"/>
      <c r="B5" s="21">
        <v>3</v>
      </c>
      <c r="C5" s="22">
        <v>0.05</v>
      </c>
      <c r="D5" s="22">
        <v>0.05</v>
      </c>
      <c r="E5" s="22">
        <v>0.1</v>
      </c>
      <c r="F5" s="23">
        <f>(C5+D5+E5)</f>
        <v>0.2</v>
      </c>
      <c r="G5" s="48">
        <v>0.1</v>
      </c>
      <c r="H5" s="22">
        <v>0.1</v>
      </c>
      <c r="I5" s="22">
        <v>0.1</v>
      </c>
      <c r="J5" s="49">
        <f>(G5+H5+I5)</f>
        <v>0.30000000000000004</v>
      </c>
      <c r="K5" s="40"/>
      <c r="L5" s="21"/>
      <c r="M5" s="21"/>
      <c r="N5" s="21"/>
    </row>
    <row r="6" spans="1:14">
      <c r="A6" s="503"/>
      <c r="B6" s="21">
        <v>4</v>
      </c>
      <c r="C6" s="22">
        <v>0.1</v>
      </c>
      <c r="D6" s="22">
        <v>0.1</v>
      </c>
      <c r="E6" s="22">
        <v>0.2</v>
      </c>
      <c r="F6" s="23">
        <f>(C6+D6+E6)</f>
        <v>0.4</v>
      </c>
      <c r="G6" s="48">
        <v>0</v>
      </c>
      <c r="H6" s="22">
        <v>0</v>
      </c>
      <c r="I6" s="22">
        <v>0.1</v>
      </c>
      <c r="J6" s="49">
        <f>(G6+H6+I6)</f>
        <v>0.1</v>
      </c>
      <c r="K6" s="40"/>
      <c r="L6" s="21"/>
      <c r="M6" s="21"/>
      <c r="N6" s="21"/>
    </row>
    <row r="7" spans="1:14">
      <c r="A7" s="503"/>
      <c r="B7" s="21">
        <v>5</v>
      </c>
      <c r="C7" s="22">
        <v>0</v>
      </c>
      <c r="D7" s="22">
        <v>0</v>
      </c>
      <c r="E7" s="22">
        <v>0</v>
      </c>
      <c r="F7" s="23">
        <f>(C7+D7+E7)</f>
        <v>0</v>
      </c>
      <c r="G7" s="48">
        <v>0</v>
      </c>
      <c r="H7" s="22">
        <v>0</v>
      </c>
      <c r="I7" s="22">
        <v>0</v>
      </c>
      <c r="J7" s="49">
        <f>(G7+H7+I7)</f>
        <v>0</v>
      </c>
      <c r="K7" s="40"/>
      <c r="L7" s="21"/>
      <c r="M7" s="21"/>
      <c r="N7" s="21"/>
    </row>
    <row r="8" spans="1:14">
      <c r="A8" s="503" t="s">
        <v>32</v>
      </c>
      <c r="B8" s="25">
        <v>6</v>
      </c>
      <c r="C8" s="26">
        <v>0.1</v>
      </c>
      <c r="D8" s="26">
        <v>0.1</v>
      </c>
      <c r="E8" s="26">
        <v>0.1</v>
      </c>
      <c r="F8" s="27">
        <f>C8+D8+E8</f>
        <v>0.30000000000000004</v>
      </c>
      <c r="G8" s="50"/>
      <c r="H8" s="25"/>
      <c r="I8" s="25"/>
      <c r="J8" s="51"/>
      <c r="K8" s="41"/>
      <c r="L8" s="25"/>
      <c r="M8" s="25"/>
      <c r="N8" s="25"/>
    </row>
    <row r="9" spans="1:14">
      <c r="A9" s="503"/>
      <c r="B9" s="25">
        <v>7</v>
      </c>
      <c r="C9" s="25"/>
      <c r="D9" s="25"/>
      <c r="E9" s="25"/>
      <c r="F9" s="35"/>
      <c r="G9" s="52"/>
      <c r="H9" s="25"/>
      <c r="I9" s="25"/>
      <c r="J9" s="51"/>
      <c r="K9" s="41"/>
      <c r="L9" s="25"/>
      <c r="M9" s="25"/>
      <c r="N9" s="25"/>
    </row>
    <row r="10" spans="1:14">
      <c r="A10" s="503"/>
      <c r="B10" s="25">
        <v>8</v>
      </c>
      <c r="C10" s="25"/>
      <c r="D10" s="25"/>
      <c r="E10" s="25"/>
      <c r="F10" s="35"/>
      <c r="G10" s="52"/>
      <c r="H10" s="25"/>
      <c r="I10" s="25"/>
      <c r="J10" s="51"/>
      <c r="K10" s="41"/>
      <c r="L10" s="25"/>
      <c r="M10" s="25"/>
      <c r="N10" s="25"/>
    </row>
    <row r="11" spans="1:14">
      <c r="A11" s="503"/>
      <c r="B11" s="25">
        <v>9</v>
      </c>
      <c r="C11" s="25"/>
      <c r="D11" s="25"/>
      <c r="E11" s="25"/>
      <c r="F11" s="35"/>
      <c r="G11" s="52"/>
      <c r="H11" s="25"/>
      <c r="I11" s="25"/>
      <c r="J11" s="51"/>
      <c r="K11" s="41"/>
      <c r="L11" s="25"/>
      <c r="M11" s="25"/>
      <c r="N11" s="25"/>
    </row>
    <row r="12" spans="1:14">
      <c r="A12" s="503" t="s">
        <v>33</v>
      </c>
      <c r="B12" s="30">
        <v>10</v>
      </c>
      <c r="C12" s="30"/>
      <c r="D12" s="30"/>
      <c r="E12" s="30"/>
      <c r="F12" s="36"/>
      <c r="G12" s="53"/>
      <c r="H12" s="30"/>
      <c r="I12" s="30"/>
      <c r="J12" s="54"/>
      <c r="K12" s="42"/>
      <c r="L12" s="30"/>
      <c r="M12" s="30"/>
      <c r="N12" s="30"/>
    </row>
    <row r="13" spans="1:14">
      <c r="A13" s="503"/>
      <c r="B13" s="30">
        <v>11</v>
      </c>
      <c r="C13" s="30"/>
      <c r="D13" s="30"/>
      <c r="E13" s="30"/>
      <c r="F13" s="36"/>
      <c r="G13" s="53"/>
      <c r="H13" s="30"/>
      <c r="I13" s="30"/>
      <c r="J13" s="54"/>
      <c r="K13" s="42"/>
      <c r="L13" s="30"/>
      <c r="M13" s="30"/>
      <c r="N13" s="30"/>
    </row>
    <row r="14" spans="1:14">
      <c r="A14" s="503"/>
      <c r="B14" s="30">
        <v>12</v>
      </c>
      <c r="C14" s="30"/>
      <c r="D14" s="30"/>
      <c r="E14" s="30"/>
      <c r="F14" s="36"/>
      <c r="G14" s="53"/>
      <c r="H14" s="30"/>
      <c r="I14" s="30"/>
      <c r="J14" s="54"/>
      <c r="K14" s="42"/>
      <c r="L14" s="30"/>
      <c r="M14" s="30"/>
      <c r="N14" s="30"/>
    </row>
    <row r="15" spans="1:14">
      <c r="A15" s="503"/>
      <c r="B15" s="30">
        <v>13</v>
      </c>
      <c r="C15" s="30"/>
      <c r="D15" s="30"/>
      <c r="E15" s="30"/>
      <c r="F15" s="36"/>
      <c r="G15" s="53"/>
      <c r="H15" s="30"/>
      <c r="I15" s="30"/>
      <c r="J15" s="54"/>
      <c r="K15" s="42"/>
      <c r="L15" s="30"/>
      <c r="M15" s="30"/>
      <c r="N15" s="30"/>
    </row>
    <row r="16" spans="1:14">
      <c r="A16" s="503" t="s">
        <v>34</v>
      </c>
      <c r="B16" s="31">
        <v>14</v>
      </c>
      <c r="C16" s="31"/>
      <c r="D16" s="31"/>
      <c r="E16" s="31"/>
      <c r="F16" s="37"/>
      <c r="G16" s="55"/>
      <c r="H16" s="31"/>
      <c r="I16" s="31"/>
      <c r="J16" s="56"/>
      <c r="K16" s="43"/>
      <c r="L16" s="31"/>
      <c r="M16" s="31"/>
      <c r="N16" s="31"/>
    </row>
    <row r="17" spans="1:14">
      <c r="A17" s="503"/>
      <c r="B17" s="31">
        <v>15</v>
      </c>
      <c r="C17" s="31"/>
      <c r="D17" s="31"/>
      <c r="E17" s="31"/>
      <c r="F17" s="37"/>
      <c r="G17" s="55"/>
      <c r="H17" s="31"/>
      <c r="I17" s="31"/>
      <c r="J17" s="56"/>
      <c r="K17" s="43"/>
      <c r="L17" s="31"/>
      <c r="M17" s="31"/>
      <c r="N17" s="31"/>
    </row>
    <row r="18" spans="1:14">
      <c r="A18" s="503"/>
      <c r="B18" s="31">
        <v>16</v>
      </c>
      <c r="C18" s="31"/>
      <c r="D18" s="31"/>
      <c r="E18" s="31"/>
      <c r="F18" s="37"/>
      <c r="G18" s="55"/>
      <c r="H18" s="31"/>
      <c r="I18" s="31"/>
      <c r="J18" s="56"/>
      <c r="K18" s="43"/>
      <c r="L18" s="31"/>
      <c r="M18" s="31"/>
      <c r="N18" s="31"/>
    </row>
    <row r="19" spans="1:14">
      <c r="A19" s="503" t="s">
        <v>35</v>
      </c>
      <c r="B19" s="34">
        <v>17</v>
      </c>
      <c r="C19" s="34"/>
      <c r="D19" s="34"/>
      <c r="E19" s="34"/>
      <c r="F19" s="38"/>
      <c r="G19" s="57"/>
      <c r="H19" s="34"/>
      <c r="I19" s="34"/>
      <c r="J19" s="58"/>
      <c r="K19" s="44"/>
      <c r="L19" s="34"/>
      <c r="M19" s="34"/>
      <c r="N19" s="34"/>
    </row>
    <row r="20" spans="1:14">
      <c r="A20" s="503"/>
      <c r="B20" s="34">
        <v>18</v>
      </c>
      <c r="C20" s="34"/>
      <c r="D20" s="34"/>
      <c r="E20" s="34"/>
      <c r="F20" s="38"/>
      <c r="G20" s="57"/>
      <c r="H20" s="34"/>
      <c r="I20" s="34"/>
      <c r="J20" s="58"/>
      <c r="K20" s="44"/>
      <c r="L20" s="34"/>
      <c r="M20" s="34"/>
      <c r="N20" s="34"/>
    </row>
    <row r="21" spans="1:14">
      <c r="A21" s="503"/>
      <c r="B21" s="34">
        <v>19</v>
      </c>
      <c r="C21" s="34"/>
      <c r="D21" s="34"/>
      <c r="E21" s="34"/>
      <c r="F21" s="38"/>
      <c r="G21" s="57"/>
      <c r="H21" s="34"/>
      <c r="I21" s="34"/>
      <c r="J21" s="58"/>
      <c r="K21" s="44"/>
      <c r="L21" s="34"/>
      <c r="M21" s="34"/>
      <c r="N21" s="34"/>
    </row>
    <row r="22" spans="1:14">
      <c r="A22" s="503"/>
      <c r="B22" s="34">
        <v>20</v>
      </c>
      <c r="C22" s="34"/>
      <c r="D22" s="34"/>
      <c r="E22" s="34"/>
      <c r="F22" s="38"/>
      <c r="G22" s="57"/>
      <c r="H22" s="34"/>
      <c r="I22" s="34"/>
      <c r="J22" s="58"/>
      <c r="K22" s="44"/>
      <c r="L22" s="34"/>
      <c r="M22" s="34"/>
      <c r="N22" s="34"/>
    </row>
    <row r="23" spans="1:14">
      <c r="A23" s="503" t="s">
        <v>36</v>
      </c>
      <c r="B23" s="29">
        <v>21</v>
      </c>
      <c r="C23" s="29"/>
      <c r="D23" s="29"/>
      <c r="E23" s="29"/>
      <c r="F23" s="39"/>
      <c r="G23" s="59"/>
      <c r="H23" s="29"/>
      <c r="I23" s="29"/>
      <c r="J23" s="60"/>
      <c r="K23" s="45"/>
      <c r="L23" s="29"/>
      <c r="M23" s="29"/>
      <c r="N23" s="29"/>
    </row>
    <row r="24" spans="1:14">
      <c r="A24" s="503"/>
      <c r="B24" s="29">
        <v>22</v>
      </c>
      <c r="C24" s="29"/>
      <c r="D24" s="29"/>
      <c r="E24" s="29"/>
      <c r="F24" s="39"/>
      <c r="G24" s="59"/>
      <c r="H24" s="29"/>
      <c r="I24" s="29"/>
      <c r="J24" s="60"/>
      <c r="K24" s="45"/>
      <c r="L24" s="29"/>
      <c r="M24" s="29"/>
      <c r="N24" s="29"/>
    </row>
    <row r="25" spans="1:14">
      <c r="A25" s="503"/>
      <c r="B25" s="29">
        <v>23</v>
      </c>
      <c r="C25" s="29"/>
      <c r="D25" s="29"/>
      <c r="E25" s="29"/>
      <c r="F25" s="39"/>
      <c r="G25" s="59"/>
      <c r="H25" s="29"/>
      <c r="I25" s="29"/>
      <c r="J25" s="60"/>
      <c r="K25" s="45"/>
      <c r="L25" s="29"/>
      <c r="M25" s="29"/>
      <c r="N25" s="29"/>
    </row>
    <row r="26" spans="1:14">
      <c r="A26" s="503"/>
      <c r="B26" s="29">
        <v>24</v>
      </c>
      <c r="C26" s="29"/>
      <c r="D26" s="29"/>
      <c r="E26" s="29"/>
      <c r="F26" s="39"/>
      <c r="G26" s="59"/>
      <c r="H26" s="29"/>
      <c r="I26" s="29"/>
      <c r="J26" s="60"/>
      <c r="K26" s="45"/>
      <c r="L26" s="29"/>
      <c r="M26" s="29"/>
      <c r="N26" s="29"/>
    </row>
    <row r="27" spans="1:14">
      <c r="A27" s="503" t="s">
        <v>37</v>
      </c>
      <c r="B27" s="25">
        <v>25</v>
      </c>
      <c r="C27" s="25"/>
      <c r="D27" s="25"/>
      <c r="E27" s="25"/>
      <c r="F27" s="25"/>
      <c r="G27" s="25"/>
      <c r="H27" s="25"/>
      <c r="I27" s="25"/>
      <c r="J27" s="25"/>
      <c r="K27" s="25"/>
      <c r="L27" s="25"/>
      <c r="M27" s="25"/>
      <c r="N27" s="25"/>
    </row>
    <row r="28" spans="1:14">
      <c r="A28" s="503"/>
      <c r="B28" s="25">
        <v>26</v>
      </c>
      <c r="C28" s="25"/>
      <c r="D28" s="25"/>
      <c r="E28" s="25"/>
      <c r="F28" s="25"/>
      <c r="G28" s="25"/>
      <c r="H28" s="25"/>
      <c r="I28" s="25"/>
      <c r="J28" s="25"/>
      <c r="K28" s="25"/>
      <c r="L28" s="25"/>
      <c r="M28" s="25"/>
      <c r="N28" s="25"/>
    </row>
    <row r="29" spans="1:14">
      <c r="A29" s="503"/>
      <c r="B29" s="25">
        <v>27</v>
      </c>
      <c r="C29" s="25"/>
      <c r="D29" s="25"/>
      <c r="E29" s="25"/>
      <c r="F29" s="25"/>
      <c r="G29" s="25"/>
      <c r="H29" s="25"/>
      <c r="I29" s="25"/>
      <c r="J29" s="25"/>
      <c r="K29" s="25"/>
      <c r="L29" s="25"/>
      <c r="M29" s="25"/>
      <c r="N29" s="25"/>
    </row>
    <row r="30" spans="1:14">
      <c r="A30" s="503"/>
      <c r="B30" s="25">
        <v>28</v>
      </c>
      <c r="C30" s="25"/>
      <c r="D30" s="25"/>
      <c r="E30" s="25"/>
      <c r="F30" s="25"/>
      <c r="G30" s="25"/>
      <c r="H30" s="25"/>
      <c r="I30" s="25"/>
      <c r="J30" s="25"/>
      <c r="K30" s="25"/>
      <c r="L30" s="25"/>
      <c r="M30" s="25"/>
      <c r="N30" s="25"/>
    </row>
    <row r="31" spans="1:14">
      <c r="A31" s="503"/>
      <c r="B31" s="25">
        <v>29</v>
      </c>
      <c r="C31" s="25"/>
      <c r="D31" s="25"/>
      <c r="E31" s="25"/>
      <c r="F31" s="25"/>
      <c r="G31" s="25"/>
      <c r="H31" s="25"/>
      <c r="I31" s="25"/>
      <c r="J31" s="25"/>
      <c r="K31" s="25"/>
      <c r="L31" s="25"/>
      <c r="M31" s="25"/>
      <c r="N31" s="25"/>
    </row>
    <row r="32" spans="1:14">
      <c r="A32" s="503" t="s">
        <v>38</v>
      </c>
      <c r="B32" s="32">
        <v>30</v>
      </c>
      <c r="C32" s="32"/>
      <c r="D32" s="32"/>
      <c r="E32" s="32"/>
      <c r="F32" s="32"/>
      <c r="G32" s="32"/>
      <c r="H32" s="32"/>
      <c r="I32" s="32"/>
      <c r="J32" s="32"/>
      <c r="K32" s="32"/>
      <c r="L32" s="32"/>
      <c r="M32" s="32"/>
      <c r="N32" s="32"/>
    </row>
    <row r="33" spans="1:14">
      <c r="A33" s="503"/>
      <c r="B33" s="32">
        <v>31</v>
      </c>
      <c r="C33" s="32"/>
      <c r="D33" s="32"/>
      <c r="E33" s="32"/>
      <c r="F33" s="32"/>
      <c r="G33" s="32"/>
      <c r="H33" s="32"/>
      <c r="I33" s="32"/>
      <c r="J33" s="32"/>
      <c r="K33" s="32"/>
      <c r="L33" s="32"/>
      <c r="M33" s="32"/>
      <c r="N33" s="32"/>
    </row>
    <row r="34" spans="1:14">
      <c r="A34" s="503"/>
      <c r="B34" s="32">
        <v>32</v>
      </c>
      <c r="C34" s="32"/>
      <c r="D34" s="32"/>
      <c r="E34" s="32"/>
      <c r="F34" s="32"/>
      <c r="G34" s="32"/>
      <c r="H34" s="32"/>
      <c r="I34" s="32"/>
      <c r="J34" s="32"/>
      <c r="K34" s="32"/>
      <c r="L34" s="32"/>
      <c r="M34" s="32"/>
      <c r="N34" s="32"/>
    </row>
    <row r="35" spans="1:14">
      <c r="A35" s="503" t="s">
        <v>39</v>
      </c>
      <c r="B35" s="33">
        <v>33</v>
      </c>
      <c r="C35" s="30"/>
      <c r="D35" s="30"/>
      <c r="E35" s="30"/>
      <c r="F35" s="30"/>
      <c r="G35" s="30"/>
      <c r="H35" s="30"/>
      <c r="I35" s="30"/>
      <c r="J35" s="30"/>
      <c r="K35" s="30"/>
      <c r="L35" s="30"/>
      <c r="M35" s="30"/>
      <c r="N35" s="30"/>
    </row>
    <row r="36" spans="1:14">
      <c r="A36" s="503"/>
      <c r="B36" s="30">
        <v>34</v>
      </c>
      <c r="C36" s="30"/>
      <c r="D36" s="30"/>
      <c r="E36" s="30"/>
      <c r="F36" s="30"/>
      <c r="G36" s="30"/>
      <c r="H36" s="30"/>
      <c r="I36" s="30"/>
      <c r="J36" s="30"/>
      <c r="K36" s="30"/>
      <c r="L36" s="30"/>
      <c r="M36" s="30"/>
      <c r="N36" s="30"/>
    </row>
    <row r="37" spans="1:14">
      <c r="A37" s="503"/>
      <c r="B37" s="61">
        <v>35</v>
      </c>
      <c r="C37" s="30"/>
      <c r="D37" s="30"/>
      <c r="E37" s="30"/>
      <c r="F37" s="30"/>
      <c r="G37" s="30"/>
      <c r="H37" s="30"/>
      <c r="I37" s="30"/>
      <c r="J37" s="30"/>
      <c r="K37" s="30"/>
      <c r="L37" s="30"/>
      <c r="M37" s="30"/>
      <c r="N37" s="30"/>
    </row>
    <row r="38" spans="1:14">
      <c r="A38" s="503" t="s">
        <v>40</v>
      </c>
      <c r="B38" s="24">
        <v>36</v>
      </c>
      <c r="C38" s="24"/>
      <c r="D38" s="24"/>
      <c r="E38" s="24"/>
      <c r="F38" s="24"/>
      <c r="G38" s="24"/>
      <c r="H38" s="24"/>
      <c r="I38" s="24"/>
      <c r="J38" s="24"/>
      <c r="K38" s="24"/>
      <c r="L38" s="24"/>
      <c r="M38" s="24"/>
      <c r="N38" s="24"/>
    </row>
    <row r="39" spans="1:14">
      <c r="A39" s="503"/>
      <c r="B39" s="24">
        <v>37</v>
      </c>
      <c r="C39" s="24"/>
      <c r="D39" s="24"/>
      <c r="E39" s="24"/>
      <c r="F39" s="24"/>
      <c r="G39" s="24"/>
      <c r="H39" s="24"/>
      <c r="I39" s="24"/>
      <c r="J39" s="24"/>
      <c r="K39" s="24"/>
      <c r="L39" s="24"/>
      <c r="M39" s="24"/>
      <c r="N39" s="24"/>
    </row>
    <row r="40" spans="1:14">
      <c r="A40" s="503"/>
      <c r="B40" s="24">
        <v>38</v>
      </c>
      <c r="C40" s="24"/>
      <c r="D40" s="24"/>
      <c r="E40" s="24"/>
      <c r="F40" s="24"/>
      <c r="G40" s="24"/>
      <c r="H40" s="24"/>
      <c r="I40" s="24"/>
      <c r="J40" s="24"/>
      <c r="K40" s="24"/>
      <c r="L40" s="24"/>
      <c r="M40" s="24"/>
      <c r="N40" s="24"/>
    </row>
    <row r="41" spans="1:14">
      <c r="A41" s="509" t="s">
        <v>41</v>
      </c>
      <c r="B41" s="62">
        <v>39</v>
      </c>
      <c r="C41" s="63"/>
      <c r="D41" s="63"/>
      <c r="E41" s="63"/>
      <c r="F41" s="63"/>
      <c r="G41" s="63"/>
      <c r="H41" s="63"/>
      <c r="I41" s="63"/>
      <c r="J41" s="63"/>
      <c r="K41" s="63"/>
      <c r="L41" s="63"/>
      <c r="M41" s="63"/>
      <c r="N41" s="63"/>
    </row>
    <row r="42" spans="1:14">
      <c r="A42" s="509"/>
      <c r="B42" s="63">
        <v>40</v>
      </c>
      <c r="C42" s="63"/>
      <c r="D42" s="63"/>
      <c r="E42" s="63"/>
      <c r="F42" s="63"/>
      <c r="G42" s="63"/>
      <c r="H42" s="63"/>
      <c r="I42" s="63"/>
      <c r="J42" s="63"/>
      <c r="K42" s="63"/>
      <c r="L42" s="63"/>
      <c r="M42" s="63"/>
      <c r="N42" s="63"/>
    </row>
    <row r="43" spans="1:14">
      <c r="A43" s="509"/>
      <c r="B43" s="63">
        <v>41</v>
      </c>
      <c r="C43" s="63"/>
      <c r="D43" s="63"/>
      <c r="E43" s="63"/>
      <c r="F43" s="63"/>
      <c r="G43" s="63"/>
      <c r="H43" s="63"/>
      <c r="I43" s="63"/>
      <c r="J43" s="63"/>
      <c r="K43" s="63"/>
      <c r="L43" s="63"/>
      <c r="M43" s="63"/>
      <c r="N43" s="63"/>
    </row>
    <row r="44" spans="1:14">
      <c r="A44" s="509"/>
      <c r="B44" s="64">
        <v>42</v>
      </c>
      <c r="C44" s="63"/>
      <c r="D44" s="63"/>
      <c r="E44" s="63"/>
      <c r="F44" s="63"/>
      <c r="G44" s="63"/>
      <c r="H44" s="63"/>
      <c r="I44" s="63"/>
      <c r="J44" s="63"/>
      <c r="K44" s="63"/>
      <c r="L44" s="63"/>
      <c r="M44" s="63"/>
      <c r="N44" s="63"/>
    </row>
    <row r="45" spans="1:14">
      <c r="A45" s="502" t="s">
        <v>42</v>
      </c>
      <c r="B45" s="28">
        <v>43</v>
      </c>
      <c r="C45" s="28"/>
      <c r="D45" s="28"/>
      <c r="E45" s="28"/>
      <c r="F45" s="28"/>
      <c r="G45" s="28"/>
      <c r="H45" s="28"/>
      <c r="I45" s="28"/>
      <c r="J45" s="28"/>
      <c r="K45" s="28"/>
      <c r="L45" s="28"/>
      <c r="M45" s="28"/>
      <c r="N45" s="28"/>
    </row>
    <row r="46" spans="1:14">
      <c r="A46" s="502"/>
      <c r="B46" s="28">
        <v>44</v>
      </c>
      <c r="C46" s="28"/>
      <c r="D46" s="28"/>
      <c r="E46" s="28"/>
      <c r="F46" s="28"/>
      <c r="G46" s="28"/>
      <c r="H46" s="28"/>
      <c r="I46" s="28"/>
      <c r="J46" s="28"/>
      <c r="K46" s="28"/>
      <c r="L46" s="28"/>
      <c r="M46" s="28"/>
      <c r="N46" s="28"/>
    </row>
    <row r="47" spans="1:14">
      <c r="A47" s="19"/>
      <c r="B47" s="19"/>
      <c r="C47" s="19"/>
      <c r="D47" s="19"/>
      <c r="E47" s="19"/>
      <c r="F47" s="19"/>
      <c r="G47" s="19"/>
      <c r="H47" s="19"/>
      <c r="I47" s="19"/>
      <c r="J47" s="19"/>
      <c r="K47" s="19"/>
      <c r="L47" s="19"/>
      <c r="M47" s="19"/>
      <c r="N47" s="19"/>
    </row>
    <row r="48" spans="1:14">
      <c r="A48" s="19"/>
      <c r="B48" s="19"/>
      <c r="C48" s="19"/>
      <c r="D48" s="19"/>
      <c r="E48" s="19"/>
      <c r="F48" s="19"/>
      <c r="G48" s="19"/>
      <c r="H48" s="19"/>
      <c r="I48" s="19"/>
      <c r="J48" s="19"/>
      <c r="K48" s="19"/>
      <c r="L48" s="19"/>
      <c r="M48" s="19"/>
      <c r="N48" s="19"/>
    </row>
    <row r="49" spans="1:14">
      <c r="A49" s="19"/>
      <c r="B49" s="19"/>
      <c r="C49" s="19"/>
      <c r="D49" s="19"/>
      <c r="E49" s="19"/>
      <c r="F49" s="19"/>
      <c r="G49" s="19"/>
      <c r="H49" s="19"/>
      <c r="I49" s="19"/>
      <c r="J49" s="19"/>
      <c r="K49" s="19"/>
      <c r="L49" s="19"/>
      <c r="M49" s="19"/>
      <c r="N49" s="19"/>
    </row>
    <row r="50" spans="1:14">
      <c r="A50" s="19"/>
      <c r="B50" s="19"/>
      <c r="C50" s="19"/>
      <c r="D50" s="19"/>
      <c r="E50" s="19"/>
      <c r="F50" s="19"/>
      <c r="G50" s="19"/>
      <c r="H50" s="19"/>
      <c r="I50" s="19"/>
      <c r="J50" s="19"/>
      <c r="K50" s="19"/>
      <c r="L50" s="19"/>
      <c r="M50" s="19"/>
      <c r="N50" s="19"/>
    </row>
    <row r="51" spans="1:14">
      <c r="A51" s="19"/>
      <c r="B51" s="19"/>
      <c r="C51" s="19"/>
      <c r="D51" s="19"/>
      <c r="E51" s="19"/>
      <c r="F51" s="19"/>
      <c r="G51" s="19"/>
      <c r="H51" s="19"/>
      <c r="I51" s="19"/>
      <c r="J51" s="19"/>
      <c r="K51" s="19"/>
      <c r="L51" s="19"/>
      <c r="M51" s="19"/>
      <c r="N51" s="19"/>
    </row>
    <row r="52" spans="1:14">
      <c r="A52" s="19"/>
      <c r="B52" s="19"/>
      <c r="C52" s="19"/>
      <c r="D52" s="19"/>
      <c r="E52" s="19"/>
      <c r="F52" s="19"/>
      <c r="G52" s="19"/>
      <c r="H52" s="19"/>
      <c r="I52" s="19"/>
      <c r="J52" s="19"/>
      <c r="K52" s="19"/>
      <c r="L52" s="19"/>
      <c r="M52" s="19"/>
      <c r="N52" s="19"/>
    </row>
    <row r="53" spans="1:14">
      <c r="A53" s="19"/>
      <c r="B53" s="19"/>
      <c r="C53" s="19"/>
      <c r="D53" s="19"/>
      <c r="E53" s="19"/>
      <c r="F53" s="19"/>
      <c r="G53" s="19"/>
      <c r="H53" s="19"/>
      <c r="I53" s="19"/>
      <c r="J53" s="19"/>
      <c r="K53" s="19"/>
      <c r="L53" s="19"/>
      <c r="M53" s="19"/>
      <c r="N53" s="19"/>
    </row>
    <row r="54" spans="1:14">
      <c r="A54" s="19"/>
      <c r="B54" s="19"/>
      <c r="C54" s="19"/>
      <c r="D54" s="19"/>
      <c r="E54" s="19"/>
      <c r="F54" s="19"/>
      <c r="G54" s="19"/>
      <c r="H54" s="19"/>
      <c r="I54" s="19"/>
      <c r="J54" s="19"/>
      <c r="K54" s="19"/>
      <c r="L54" s="19"/>
      <c r="M54" s="19"/>
      <c r="N54" s="19"/>
    </row>
    <row r="55" spans="1:14">
      <c r="A55" s="19"/>
      <c r="B55" s="19"/>
      <c r="C55" s="19"/>
      <c r="D55" s="19"/>
      <c r="E55" s="19"/>
      <c r="F55" s="19"/>
      <c r="G55" s="19"/>
      <c r="H55" s="19"/>
      <c r="I55" s="19"/>
      <c r="J55" s="19"/>
      <c r="K55" s="19"/>
      <c r="L55" s="19"/>
      <c r="M55" s="19"/>
      <c r="N55" s="19"/>
    </row>
    <row r="56" spans="1:14">
      <c r="A56" s="19"/>
      <c r="B56" s="19"/>
      <c r="C56" s="19"/>
      <c r="D56" s="19"/>
      <c r="E56" s="19"/>
      <c r="F56" s="19"/>
      <c r="G56" s="19"/>
      <c r="H56" s="19"/>
      <c r="I56" s="19"/>
      <c r="J56" s="19"/>
      <c r="K56" s="19"/>
      <c r="L56" s="19"/>
      <c r="M56" s="19"/>
      <c r="N56" s="19"/>
    </row>
    <row r="57" spans="1:14">
      <c r="A57" s="19"/>
      <c r="B57" s="19"/>
      <c r="C57" s="19"/>
      <c r="D57" s="19"/>
      <c r="E57" s="19"/>
      <c r="F57" s="19"/>
      <c r="G57" s="19"/>
      <c r="H57" s="19"/>
      <c r="I57" s="19"/>
      <c r="J57" s="19"/>
      <c r="K57" s="19"/>
      <c r="L57" s="19"/>
      <c r="M57" s="19"/>
      <c r="N57" s="19"/>
    </row>
    <row r="58" spans="1:14">
      <c r="A58" s="19"/>
      <c r="B58" s="19"/>
      <c r="C58" s="19"/>
      <c r="D58" s="19"/>
      <c r="E58" s="19"/>
      <c r="F58" s="19"/>
      <c r="G58" s="19"/>
      <c r="H58" s="19"/>
      <c r="I58" s="19"/>
      <c r="J58" s="19"/>
      <c r="K58" s="19"/>
      <c r="L58" s="19"/>
      <c r="M58" s="19"/>
      <c r="N58" s="19"/>
    </row>
    <row r="59" spans="1:14">
      <c r="A59" s="19"/>
      <c r="B59" s="19"/>
      <c r="C59" s="19"/>
      <c r="D59" s="19"/>
      <c r="E59" s="19"/>
      <c r="F59" s="19"/>
      <c r="G59" s="19"/>
      <c r="H59" s="19"/>
      <c r="I59" s="19"/>
      <c r="J59" s="19"/>
      <c r="K59" s="19"/>
      <c r="L59" s="19"/>
      <c r="M59" s="19"/>
      <c r="N59" s="19"/>
    </row>
    <row r="60" spans="1:14">
      <c r="A60" s="19"/>
      <c r="B60" s="19"/>
      <c r="C60" s="19"/>
      <c r="D60" s="19"/>
      <c r="E60" s="19"/>
      <c r="F60" s="19"/>
      <c r="G60" s="19"/>
      <c r="H60" s="19"/>
      <c r="I60" s="19"/>
      <c r="J60" s="19"/>
      <c r="K60" s="19"/>
      <c r="L60" s="19"/>
      <c r="M60" s="19"/>
      <c r="N60" s="19"/>
    </row>
    <row r="61" spans="1:14">
      <c r="A61" s="19"/>
      <c r="B61" s="19"/>
      <c r="C61" s="19"/>
      <c r="D61" s="19"/>
      <c r="E61" s="19"/>
      <c r="F61" s="19"/>
      <c r="G61" s="19"/>
      <c r="H61" s="19"/>
      <c r="I61" s="19"/>
      <c r="J61" s="19"/>
      <c r="K61" s="19"/>
      <c r="L61" s="19"/>
      <c r="M61" s="19"/>
      <c r="N61" s="19"/>
    </row>
    <row r="62" spans="1:14">
      <c r="A62" s="19"/>
      <c r="B62" s="19"/>
      <c r="C62" s="19"/>
      <c r="D62" s="19"/>
      <c r="E62" s="19"/>
      <c r="F62" s="19"/>
      <c r="G62" s="19"/>
      <c r="H62" s="19"/>
      <c r="I62" s="19"/>
      <c r="J62" s="19"/>
      <c r="K62" s="19"/>
      <c r="L62" s="19"/>
      <c r="M62" s="19"/>
      <c r="N62" s="19"/>
    </row>
    <row r="63" spans="1:14">
      <c r="A63" s="19"/>
      <c r="B63" s="19"/>
      <c r="C63" s="19"/>
      <c r="D63" s="19"/>
      <c r="E63" s="19"/>
      <c r="F63" s="19"/>
      <c r="G63" s="19"/>
      <c r="H63" s="19"/>
      <c r="I63" s="19"/>
      <c r="J63" s="19"/>
      <c r="K63" s="19"/>
      <c r="L63" s="19"/>
      <c r="M63" s="19"/>
      <c r="N63" s="19"/>
    </row>
    <row r="64" spans="1:14">
      <c r="A64" s="19"/>
      <c r="B64" s="19"/>
      <c r="C64" s="19"/>
      <c r="D64" s="19"/>
      <c r="E64" s="19"/>
      <c r="F64" s="19"/>
      <c r="G64" s="19"/>
      <c r="H64" s="19"/>
      <c r="I64" s="19"/>
      <c r="J64" s="19"/>
      <c r="K64" s="19"/>
      <c r="L64" s="19"/>
      <c r="M64" s="19"/>
      <c r="N64" s="19"/>
    </row>
    <row r="65" spans="1:14">
      <c r="A65" s="19"/>
      <c r="B65" s="19"/>
      <c r="C65" s="19"/>
      <c r="D65" s="19"/>
      <c r="E65" s="19"/>
      <c r="F65" s="19"/>
      <c r="G65" s="19"/>
      <c r="H65" s="19"/>
      <c r="I65" s="19"/>
      <c r="J65" s="19"/>
      <c r="K65" s="19"/>
      <c r="L65" s="19"/>
      <c r="M65" s="19"/>
      <c r="N65" s="19"/>
    </row>
    <row r="66" spans="1:14">
      <c r="A66" s="19"/>
      <c r="B66" s="19"/>
      <c r="C66" s="19"/>
      <c r="D66" s="19"/>
      <c r="E66" s="19"/>
      <c r="F66" s="19"/>
      <c r="G66" s="19"/>
      <c r="H66" s="19"/>
      <c r="I66" s="19"/>
      <c r="J66" s="19"/>
      <c r="K66" s="19"/>
      <c r="L66" s="19"/>
      <c r="M66" s="19"/>
      <c r="N66" s="19"/>
    </row>
    <row r="67" spans="1:14">
      <c r="A67" s="19"/>
      <c r="B67" s="19"/>
      <c r="C67" s="19"/>
      <c r="D67" s="19"/>
      <c r="E67" s="19"/>
      <c r="F67" s="19"/>
      <c r="G67" s="19"/>
      <c r="H67" s="19"/>
      <c r="I67" s="19"/>
      <c r="J67" s="19"/>
      <c r="K67" s="19"/>
      <c r="L67" s="19"/>
      <c r="M67" s="19"/>
      <c r="N67" s="19"/>
    </row>
    <row r="68" spans="1:14">
      <c r="A68" s="19"/>
      <c r="B68" s="19"/>
      <c r="C68" s="19"/>
      <c r="D68" s="19"/>
      <c r="E68" s="19"/>
      <c r="F68" s="19"/>
      <c r="G68" s="19"/>
      <c r="H68" s="19"/>
      <c r="I68" s="19"/>
      <c r="J68" s="19"/>
      <c r="K68" s="19"/>
      <c r="L68" s="19"/>
      <c r="M68" s="19"/>
      <c r="N68" s="19"/>
    </row>
    <row r="69" spans="1:14">
      <c r="A69" s="19"/>
      <c r="B69" s="19"/>
      <c r="C69" s="19"/>
      <c r="D69" s="19"/>
      <c r="E69" s="19"/>
      <c r="F69" s="19"/>
      <c r="G69" s="19"/>
      <c r="H69" s="19"/>
      <c r="I69" s="19"/>
      <c r="J69" s="19"/>
      <c r="K69" s="19"/>
      <c r="L69" s="19"/>
      <c r="M69" s="19"/>
      <c r="N69" s="19"/>
    </row>
    <row r="70" spans="1:14">
      <c r="A70" s="19"/>
      <c r="B70" s="19"/>
      <c r="C70" s="19"/>
      <c r="D70" s="19"/>
      <c r="E70" s="19"/>
      <c r="F70" s="19"/>
      <c r="G70" s="19"/>
      <c r="H70" s="19"/>
      <c r="I70" s="19"/>
      <c r="J70" s="19"/>
      <c r="K70" s="19"/>
      <c r="L70" s="19"/>
      <c r="M70" s="19"/>
      <c r="N70" s="19"/>
    </row>
    <row r="71" spans="1:14">
      <c r="A71" s="19"/>
      <c r="B71" s="19"/>
      <c r="C71" s="19"/>
      <c r="D71" s="19"/>
      <c r="E71" s="19"/>
      <c r="F71" s="19"/>
      <c r="G71" s="19"/>
      <c r="H71" s="19"/>
      <c r="I71" s="19"/>
      <c r="J71" s="19"/>
      <c r="K71" s="19"/>
      <c r="L71" s="19"/>
      <c r="M71" s="19"/>
      <c r="N71" s="19"/>
    </row>
    <row r="72" spans="1:14">
      <c r="A72" s="19"/>
      <c r="B72" s="19"/>
      <c r="C72" s="19"/>
      <c r="D72" s="19"/>
      <c r="E72" s="19"/>
      <c r="F72" s="19"/>
      <c r="G72" s="19"/>
      <c r="H72" s="19"/>
      <c r="I72" s="19"/>
      <c r="J72" s="19"/>
      <c r="K72" s="19"/>
      <c r="L72" s="19"/>
      <c r="M72" s="19"/>
      <c r="N72" s="19"/>
    </row>
    <row r="73" spans="1:14">
      <c r="A73" s="19"/>
      <c r="B73" s="19"/>
      <c r="C73" s="19"/>
      <c r="D73" s="19"/>
      <c r="E73" s="19"/>
      <c r="F73" s="19"/>
      <c r="G73" s="19"/>
      <c r="H73" s="19"/>
      <c r="I73" s="19"/>
      <c r="J73" s="19"/>
      <c r="K73" s="19"/>
      <c r="L73" s="19"/>
      <c r="M73" s="19"/>
      <c r="N73" s="19"/>
    </row>
    <row r="74" spans="1:14">
      <c r="A74" s="19"/>
      <c r="B74" s="19"/>
      <c r="C74" s="19"/>
      <c r="D74" s="19"/>
      <c r="E74" s="19"/>
      <c r="F74" s="19"/>
      <c r="G74" s="19"/>
      <c r="H74" s="19"/>
      <c r="I74" s="19"/>
      <c r="J74" s="19"/>
      <c r="K74" s="19"/>
      <c r="L74" s="19"/>
      <c r="M74" s="19"/>
      <c r="N74" s="19"/>
    </row>
    <row r="75" spans="1:14">
      <c r="A75" s="19"/>
      <c r="B75" s="19"/>
      <c r="C75" s="19"/>
      <c r="D75" s="19"/>
      <c r="E75" s="19"/>
      <c r="F75" s="19"/>
      <c r="G75" s="19"/>
      <c r="H75" s="19"/>
      <c r="I75" s="19"/>
      <c r="J75" s="19"/>
      <c r="K75" s="19"/>
      <c r="L75" s="19"/>
      <c r="M75" s="19"/>
      <c r="N75" s="19"/>
    </row>
    <row r="76" spans="1:14">
      <c r="A76" s="19"/>
      <c r="B76" s="19"/>
      <c r="C76" s="19"/>
      <c r="D76" s="19"/>
      <c r="E76" s="19"/>
      <c r="F76" s="19"/>
      <c r="G76" s="19"/>
      <c r="H76" s="19"/>
      <c r="I76" s="19"/>
      <c r="J76" s="19"/>
      <c r="K76" s="19"/>
      <c r="L76" s="19"/>
      <c r="M76" s="19"/>
      <c r="N76" s="19"/>
    </row>
    <row r="77" spans="1:14">
      <c r="A77" s="19"/>
      <c r="B77" s="19"/>
      <c r="C77" s="19"/>
      <c r="D77" s="19"/>
      <c r="E77" s="19"/>
      <c r="F77" s="19"/>
      <c r="G77" s="19"/>
      <c r="H77" s="19"/>
      <c r="I77" s="19"/>
      <c r="J77" s="19"/>
      <c r="K77" s="19"/>
      <c r="L77" s="19"/>
      <c r="M77" s="19"/>
      <c r="N77" s="19"/>
    </row>
    <row r="78" spans="1:14">
      <c r="A78" s="19"/>
      <c r="B78" s="19"/>
      <c r="C78" s="19"/>
      <c r="D78" s="19"/>
      <c r="E78" s="19"/>
      <c r="F78" s="19"/>
      <c r="G78" s="19"/>
      <c r="H78" s="19"/>
      <c r="I78" s="19"/>
      <c r="J78" s="19"/>
      <c r="K78" s="19"/>
      <c r="L78" s="19"/>
      <c r="M78" s="19"/>
      <c r="N78" s="19"/>
    </row>
    <row r="79" spans="1:14">
      <c r="A79" s="19"/>
      <c r="B79" s="19"/>
      <c r="C79" s="19"/>
      <c r="D79" s="19"/>
      <c r="E79" s="19"/>
      <c r="F79" s="19"/>
      <c r="G79" s="19"/>
      <c r="H79" s="19"/>
      <c r="I79" s="19"/>
      <c r="J79" s="19"/>
      <c r="K79" s="19"/>
      <c r="L79" s="19"/>
      <c r="M79" s="19"/>
      <c r="N79" s="19"/>
    </row>
    <row r="80" spans="1:14">
      <c r="A80" s="19"/>
      <c r="B80" s="19"/>
      <c r="C80" s="19"/>
      <c r="D80" s="19"/>
      <c r="E80" s="19"/>
      <c r="F80" s="19"/>
      <c r="G80" s="19"/>
      <c r="H80" s="19"/>
      <c r="I80" s="19"/>
      <c r="J80" s="19"/>
      <c r="K80" s="19"/>
      <c r="L80" s="19"/>
      <c r="M80" s="19"/>
      <c r="N80" s="19"/>
    </row>
    <row r="81" spans="1:14">
      <c r="A81" s="19"/>
      <c r="B81" s="19"/>
      <c r="C81" s="19"/>
      <c r="D81" s="19"/>
      <c r="E81" s="19"/>
      <c r="F81" s="19"/>
      <c r="G81" s="19"/>
      <c r="H81" s="19"/>
      <c r="I81" s="19"/>
      <c r="J81" s="19"/>
      <c r="K81" s="19"/>
      <c r="L81" s="19"/>
      <c r="M81" s="19"/>
      <c r="N81" s="19"/>
    </row>
    <row r="82" spans="1:14">
      <c r="A82" s="19"/>
      <c r="B82" s="19"/>
      <c r="C82" s="19"/>
      <c r="D82" s="19"/>
      <c r="E82" s="19"/>
      <c r="F82" s="19"/>
      <c r="G82" s="19"/>
      <c r="H82" s="19"/>
      <c r="I82" s="19"/>
      <c r="J82" s="19"/>
      <c r="K82" s="19"/>
      <c r="L82" s="19"/>
      <c r="M82" s="19"/>
      <c r="N82" s="19"/>
    </row>
    <row r="83" spans="1:14">
      <c r="A83" s="19"/>
      <c r="B83" s="19"/>
      <c r="C83" s="19"/>
      <c r="D83" s="19"/>
      <c r="E83" s="19"/>
      <c r="F83" s="19"/>
      <c r="G83" s="19"/>
      <c r="H83" s="19"/>
      <c r="I83" s="19"/>
      <c r="J83" s="19"/>
      <c r="K83" s="19"/>
      <c r="L83" s="19"/>
      <c r="M83" s="19"/>
      <c r="N83" s="19"/>
    </row>
    <row r="84" spans="1:14">
      <c r="A84" s="19"/>
      <c r="B84" s="19"/>
      <c r="C84" s="19"/>
      <c r="D84" s="19"/>
      <c r="E84" s="19"/>
      <c r="F84" s="19"/>
      <c r="G84" s="19"/>
      <c r="H84" s="19"/>
      <c r="I84" s="19"/>
      <c r="J84" s="19"/>
      <c r="K84" s="19"/>
      <c r="L84" s="19"/>
      <c r="M84" s="19"/>
      <c r="N84" s="19"/>
    </row>
    <row r="85" spans="1:14">
      <c r="A85" s="19"/>
      <c r="B85" s="19"/>
      <c r="C85" s="19"/>
      <c r="D85" s="19"/>
      <c r="E85" s="19"/>
      <c r="F85" s="19"/>
      <c r="G85" s="19"/>
      <c r="H85" s="19"/>
      <c r="I85" s="19"/>
      <c r="J85" s="19"/>
      <c r="K85" s="19"/>
      <c r="L85" s="19"/>
      <c r="M85" s="19"/>
      <c r="N85" s="19"/>
    </row>
    <row r="86" spans="1:14">
      <c r="A86" s="19"/>
      <c r="B86" s="19"/>
      <c r="C86" s="19"/>
      <c r="D86" s="19"/>
      <c r="E86" s="19"/>
      <c r="F86" s="19"/>
      <c r="G86" s="19"/>
      <c r="H86" s="19"/>
      <c r="I86" s="19"/>
      <c r="J86" s="19"/>
      <c r="K86" s="19"/>
      <c r="L86" s="19"/>
      <c r="M86" s="19"/>
      <c r="N86" s="19"/>
    </row>
    <row r="87" spans="1:14">
      <c r="A87" s="19"/>
      <c r="B87" s="19"/>
      <c r="C87" s="19"/>
      <c r="D87" s="19"/>
      <c r="E87" s="19"/>
      <c r="F87" s="19"/>
      <c r="G87" s="19"/>
      <c r="H87" s="19"/>
      <c r="I87" s="19"/>
      <c r="J87" s="19"/>
      <c r="K87" s="19"/>
      <c r="L87" s="19"/>
      <c r="M87" s="19"/>
      <c r="N87" s="19"/>
    </row>
    <row r="88" spans="1:14">
      <c r="A88" s="19"/>
      <c r="B88" s="19"/>
      <c r="C88" s="19"/>
      <c r="D88" s="19"/>
      <c r="E88" s="19"/>
      <c r="F88" s="19"/>
      <c r="G88" s="19"/>
      <c r="H88" s="19"/>
      <c r="I88" s="19"/>
      <c r="J88" s="19"/>
      <c r="K88" s="19"/>
      <c r="L88" s="19"/>
      <c r="M88" s="19"/>
      <c r="N88" s="19"/>
    </row>
    <row r="89" spans="1:14">
      <c r="A89" s="19"/>
      <c r="B89" s="19"/>
      <c r="C89" s="19"/>
      <c r="D89" s="19"/>
      <c r="E89" s="19"/>
      <c r="F89" s="19"/>
      <c r="G89" s="19"/>
      <c r="H89" s="19"/>
      <c r="I89" s="19"/>
      <c r="J89" s="19"/>
      <c r="K89" s="19"/>
      <c r="L89" s="19"/>
      <c r="M89" s="19"/>
      <c r="N89" s="19"/>
    </row>
    <row r="90" spans="1:14">
      <c r="A90" s="19"/>
      <c r="B90" s="19"/>
      <c r="C90" s="19"/>
      <c r="D90" s="19"/>
      <c r="E90" s="19"/>
      <c r="F90" s="19"/>
      <c r="G90" s="19"/>
      <c r="H90" s="19"/>
      <c r="I90" s="19"/>
      <c r="J90" s="19"/>
      <c r="K90" s="19"/>
      <c r="L90" s="19"/>
      <c r="M90" s="19"/>
      <c r="N90" s="19"/>
    </row>
    <row r="91" spans="1:14">
      <c r="A91" s="19"/>
      <c r="B91" s="19"/>
      <c r="C91" s="19"/>
      <c r="D91" s="19"/>
      <c r="E91" s="19"/>
      <c r="F91" s="19"/>
      <c r="G91" s="19"/>
      <c r="H91" s="19"/>
      <c r="I91" s="19"/>
      <c r="J91" s="19"/>
      <c r="K91" s="19"/>
      <c r="L91" s="19"/>
      <c r="M91" s="19"/>
      <c r="N91" s="19"/>
    </row>
    <row r="92" spans="1:14">
      <c r="A92" s="19"/>
      <c r="B92" s="19"/>
      <c r="C92" s="19"/>
      <c r="D92" s="19"/>
      <c r="E92" s="19"/>
      <c r="F92" s="19"/>
      <c r="G92" s="19"/>
      <c r="H92" s="19"/>
      <c r="I92" s="19"/>
      <c r="J92" s="19"/>
      <c r="K92" s="19"/>
      <c r="L92" s="19"/>
      <c r="M92" s="19"/>
      <c r="N92" s="19"/>
    </row>
    <row r="93" spans="1:14">
      <c r="A93" s="19"/>
      <c r="B93" s="19"/>
      <c r="C93" s="19"/>
      <c r="D93" s="19"/>
      <c r="E93" s="19"/>
      <c r="F93" s="19"/>
      <c r="G93" s="19"/>
      <c r="H93" s="19"/>
      <c r="I93" s="19"/>
      <c r="J93" s="19"/>
      <c r="K93" s="19"/>
      <c r="L93" s="19"/>
      <c r="M93" s="19"/>
      <c r="N93" s="19"/>
    </row>
    <row r="94" spans="1:14">
      <c r="A94" s="19"/>
      <c r="B94" s="19"/>
      <c r="C94" s="19"/>
      <c r="D94" s="19"/>
      <c r="E94" s="19"/>
      <c r="F94" s="19"/>
      <c r="G94" s="19"/>
      <c r="H94" s="19"/>
      <c r="I94" s="19"/>
      <c r="J94" s="19"/>
      <c r="K94" s="19"/>
      <c r="L94" s="19"/>
      <c r="M94" s="19"/>
      <c r="N94" s="19"/>
    </row>
    <row r="95" spans="1:14">
      <c r="A95" s="19"/>
      <c r="B95" s="19"/>
      <c r="C95" s="19"/>
      <c r="D95" s="19"/>
      <c r="E95" s="19"/>
      <c r="F95" s="19"/>
      <c r="G95" s="19"/>
      <c r="H95" s="19"/>
      <c r="I95" s="19"/>
      <c r="J95" s="19"/>
      <c r="K95" s="19"/>
      <c r="L95" s="19"/>
      <c r="M95" s="19"/>
      <c r="N95" s="19"/>
    </row>
    <row r="96" spans="1:14">
      <c r="A96" s="19"/>
      <c r="B96" s="19"/>
      <c r="C96" s="19"/>
      <c r="D96" s="19"/>
      <c r="E96" s="19"/>
      <c r="F96" s="19"/>
      <c r="G96" s="19"/>
      <c r="H96" s="19"/>
      <c r="I96" s="19"/>
      <c r="J96" s="19"/>
      <c r="K96" s="19"/>
      <c r="L96" s="19"/>
      <c r="M96" s="19"/>
      <c r="N96" s="19"/>
    </row>
    <row r="97" spans="1:14">
      <c r="A97" s="19"/>
      <c r="B97" s="19"/>
      <c r="C97" s="19"/>
      <c r="D97" s="19"/>
      <c r="E97" s="19"/>
      <c r="F97" s="19"/>
      <c r="G97" s="19"/>
      <c r="H97" s="19"/>
      <c r="I97" s="19"/>
      <c r="J97" s="19"/>
      <c r="K97" s="19"/>
      <c r="L97" s="19"/>
      <c r="M97" s="19"/>
      <c r="N97" s="19"/>
    </row>
    <row r="98" spans="1:14">
      <c r="A98" s="19"/>
      <c r="B98" s="19"/>
      <c r="C98" s="19"/>
      <c r="D98" s="19"/>
      <c r="E98" s="19"/>
      <c r="F98" s="19"/>
      <c r="G98" s="19"/>
      <c r="H98" s="19"/>
      <c r="I98" s="19"/>
      <c r="J98" s="19"/>
      <c r="K98" s="19"/>
      <c r="L98" s="19"/>
      <c r="M98" s="19"/>
      <c r="N98" s="19"/>
    </row>
    <row r="99" spans="1:14">
      <c r="A99" s="19"/>
      <c r="B99" s="19"/>
      <c r="C99" s="19"/>
      <c r="D99" s="19"/>
      <c r="E99" s="19"/>
      <c r="F99" s="19"/>
      <c r="G99" s="19"/>
      <c r="H99" s="19"/>
      <c r="I99" s="19"/>
      <c r="J99" s="19"/>
      <c r="K99" s="19"/>
      <c r="L99" s="19"/>
      <c r="M99" s="19"/>
      <c r="N99" s="19"/>
    </row>
    <row r="100" spans="1:14">
      <c r="A100" s="19"/>
      <c r="B100" s="19"/>
      <c r="C100" s="19"/>
      <c r="D100" s="19"/>
      <c r="E100" s="19"/>
      <c r="F100" s="19"/>
      <c r="G100" s="19"/>
      <c r="H100" s="19"/>
      <c r="I100" s="19"/>
      <c r="J100" s="19"/>
      <c r="K100" s="19"/>
      <c r="L100" s="19"/>
      <c r="M100" s="19"/>
      <c r="N100" s="19"/>
    </row>
    <row r="101" spans="1:14">
      <c r="A101" s="19"/>
      <c r="B101" s="19"/>
      <c r="C101" s="19"/>
      <c r="D101" s="19"/>
      <c r="E101" s="19"/>
      <c r="F101" s="19"/>
      <c r="G101" s="19"/>
      <c r="H101" s="19"/>
      <c r="I101" s="19"/>
      <c r="J101" s="19"/>
      <c r="K101" s="19"/>
      <c r="L101" s="19"/>
      <c r="M101" s="19"/>
      <c r="N101" s="19"/>
    </row>
    <row r="102" spans="1:14">
      <c r="A102" s="19"/>
      <c r="B102" s="19"/>
      <c r="C102" s="19"/>
      <c r="D102" s="19"/>
      <c r="E102" s="19"/>
      <c r="F102" s="19"/>
      <c r="G102" s="19"/>
      <c r="H102" s="19"/>
      <c r="I102" s="19"/>
      <c r="J102" s="19"/>
      <c r="K102" s="19"/>
      <c r="L102" s="19"/>
      <c r="M102" s="19"/>
      <c r="N102" s="19"/>
    </row>
    <row r="103" spans="1:14">
      <c r="A103" s="19"/>
      <c r="B103" s="19"/>
      <c r="C103" s="19"/>
      <c r="D103" s="19"/>
      <c r="E103" s="19"/>
      <c r="F103" s="19"/>
      <c r="G103" s="19"/>
      <c r="H103" s="19"/>
      <c r="I103" s="19"/>
      <c r="J103" s="19"/>
      <c r="K103" s="19"/>
      <c r="L103" s="19"/>
      <c r="M103" s="19"/>
      <c r="N103" s="19"/>
    </row>
    <row r="104" spans="1:14">
      <c r="A104" s="19"/>
      <c r="B104" s="19"/>
      <c r="C104" s="19"/>
      <c r="D104" s="19"/>
      <c r="E104" s="19"/>
      <c r="F104" s="19"/>
      <c r="G104" s="19"/>
      <c r="H104" s="19"/>
      <c r="I104" s="19"/>
      <c r="J104" s="19"/>
      <c r="K104" s="19"/>
      <c r="L104" s="19"/>
      <c r="M104" s="19"/>
      <c r="N104" s="19"/>
    </row>
    <row r="105" spans="1:14">
      <c r="A105" s="19"/>
      <c r="B105" s="19"/>
      <c r="C105" s="19"/>
      <c r="D105" s="19"/>
      <c r="E105" s="19"/>
      <c r="F105" s="19"/>
      <c r="G105" s="19"/>
      <c r="H105" s="19"/>
      <c r="I105" s="19"/>
      <c r="J105" s="19"/>
      <c r="K105" s="19"/>
      <c r="L105" s="19"/>
      <c r="M105" s="19"/>
      <c r="N105" s="19"/>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C4CE6DB4-B955-4DFF-9F54-98F6806D4027}">
  <ds:schemaRefs>
    <ds:schemaRef ds:uri="fe9e2b3d-4c1d-4923-bca8-f2013ad4d455"/>
    <ds:schemaRef ds:uri="bea38547-d34c-4dfd-b958-4ddc302b48de"/>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Meta 1</vt:lpstr>
      <vt:lpstr>Meta 2</vt:lpstr>
      <vt:lpstr>Meta 3</vt:lpstr>
      <vt:lpstr>Meta 4</vt:lpstr>
      <vt:lpstr>Metas PDD</vt:lpstr>
      <vt:lpstr>Ponderación </vt:lpstr>
      <vt:lpstr>Hoja13</vt:lpstr>
      <vt:lpstr>Hoja1</vt:lpstr>
      <vt:lpstr>'Meta 1'!Área_de_impresión</vt:lpstr>
      <vt:lpstr>'Meta 2'!Área_de_impresión</vt:lpstr>
      <vt:lpstr>'Meta 3'!Área_de_impresión</vt:lpstr>
      <vt:lpstr>'Meta 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Pao</cp:lastModifiedBy>
  <cp:lastPrinted>2021-01-08T15:23:00Z</cp:lastPrinted>
  <dcterms:created xsi:type="dcterms:W3CDTF">2011-04-26T22:16:52Z</dcterms:created>
  <dcterms:modified xsi:type="dcterms:W3CDTF">2021-08-30T22:49:22Z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