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C:\Users\julio\OneDrive - Secretaria Distrital De La Mujer\7668\planes de accion\"/>
    </mc:Choice>
  </mc:AlternateContent>
  <xr:revisionPtr revIDLastSave="0" documentId="13_ncr:1_{422BC800-F6E8-4335-9746-155AFAF2451C}" xr6:coauthVersionLast="47" xr6:coauthVersionMax="47" xr10:uidLastSave="{00000000-0000-0000-0000-000000000000}"/>
  <bookViews>
    <workbookView xWindow="-108" yWindow="-108" windowWidth="23256" windowHeight="12456" tabRatio="674" activeTab="4" xr2:uid="{00000000-000D-0000-FFFF-FFFF00000000}"/>
  </bookViews>
  <sheets>
    <sheet name="Metas 1 PA proyecto" sheetId="1" r:id="rId1"/>
    <sheet name="Metas 2 PA proyecto" sheetId="2" r:id="rId2"/>
    <sheet name="Metas 3 PA proyecto" sheetId="3" r:id="rId3"/>
    <sheet name="Meta 1..n" sheetId="4" state="hidden" r:id="rId4"/>
    <sheet name="Metas 4 PA proyecto" sheetId="5" r:id="rId5"/>
    <sheet name="Indicadores PA" sheetId="6" r:id="rId6"/>
    <sheet name="Territorialización PA" sheetId="7" r:id="rId7"/>
    <sheet name="Instructivo" sheetId="8" r:id="rId8"/>
    <sheet name="Generalidades" sheetId="9" r:id="rId9"/>
    <sheet name="PRESUPUESTO" sheetId="10" r:id="rId10"/>
    <sheet name="Hoja13" sheetId="11" state="hidden" r:id="rId11"/>
    <sheet name="Hoja1" sheetId="12" state="hidden" r:id="rId12"/>
  </sheets>
  <externalReferences>
    <externalReference r:id="rId13"/>
  </externalReferences>
  <definedNames>
    <definedName name="_xlnm._FilterDatabase" localSheetId="5" hidden="1">'Indicadores PA'!$A$12:$AX$12</definedName>
    <definedName name="_xlnm.Print_Area" localSheetId="0">'Metas 1 PA proyecto'!$A$1:$AD$45</definedName>
    <definedName name="_xlnm.Print_Area" localSheetId="1">'Metas 2 PA proyecto'!$A$1:$AD$41</definedName>
    <definedName name="_xlnm.Print_Area" localSheetId="2">'Metas 3 PA proyecto'!$A$1:$AD$39</definedName>
    <definedName name="_xlnm.Print_Area" localSheetId="4">'Metas 4 PA proyecto'!$A$1:$AD$41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X24" i="5" l="1"/>
  <c r="F8" i="12"/>
  <c r="J7" i="12"/>
  <c r="F7" i="12"/>
  <c r="J6" i="12"/>
  <c r="F6" i="12"/>
  <c r="J5" i="12"/>
  <c r="F5" i="12"/>
  <c r="N4" i="12"/>
  <c r="J4" i="12"/>
  <c r="F4" i="12"/>
  <c r="N3" i="12"/>
  <c r="J3" i="12"/>
  <c r="F3" i="12"/>
  <c r="C6" i="10"/>
  <c r="B6" i="10"/>
  <c r="CA60" i="7"/>
  <c r="BZ60" i="7"/>
  <c r="BY60" i="7"/>
  <c r="BX60" i="7"/>
  <c r="BW60" i="7"/>
  <c r="BV60" i="7"/>
  <c r="BU60" i="7"/>
  <c r="BT60" i="7"/>
  <c r="BS60" i="7"/>
  <c r="BR60" i="7"/>
  <c r="BQ60" i="7"/>
  <c r="BP60" i="7"/>
  <c r="BM60" i="7"/>
  <c r="BL60" i="7"/>
  <c r="BK60" i="7"/>
  <c r="BJ60" i="7"/>
  <c r="BI60" i="7"/>
  <c r="BH60" i="7"/>
  <c r="BG60" i="7"/>
  <c r="BF60" i="7"/>
  <c r="BE60" i="7"/>
  <c r="BD60" i="7"/>
  <c r="BC60" i="7"/>
  <c r="BB60" i="7"/>
  <c r="BA60" i="7"/>
  <c r="AZ60" i="7"/>
  <c r="AY60" i="7"/>
  <c r="AX60" i="7"/>
  <c r="AW60" i="7"/>
  <c r="AV60" i="7"/>
  <c r="AU60" i="7"/>
  <c r="AT60" i="7"/>
  <c r="AS60" i="7"/>
  <c r="AR60" i="7"/>
  <c r="AQ60" i="7"/>
  <c r="AP60" i="7"/>
  <c r="AM60" i="7"/>
  <c r="AL60" i="7"/>
  <c r="AK60" i="7"/>
  <c r="AJ60" i="7"/>
  <c r="AI60" i="7"/>
  <c r="AH60" i="7"/>
  <c r="AG60" i="7"/>
  <c r="AF60" i="7"/>
  <c r="AE60" i="7"/>
  <c r="AD60" i="7"/>
  <c r="AC60" i="7"/>
  <c r="AB60" i="7"/>
  <c r="Y60" i="7"/>
  <c r="X60" i="7"/>
  <c r="W60" i="7"/>
  <c r="V60" i="7"/>
  <c r="U60" i="7"/>
  <c r="T60" i="7"/>
  <c r="S60" i="7"/>
  <c r="R60" i="7"/>
  <c r="Q60" i="7"/>
  <c r="P60" i="7"/>
  <c r="O60" i="7"/>
  <c r="N60" i="7"/>
  <c r="M60" i="7"/>
  <c r="L60" i="7"/>
  <c r="K60" i="7"/>
  <c r="J60" i="7"/>
  <c r="I60" i="7"/>
  <c r="H60" i="7"/>
  <c r="G60" i="7"/>
  <c r="F60" i="7"/>
  <c r="E60" i="7"/>
  <c r="D60" i="7"/>
  <c r="C60" i="7"/>
  <c r="B60" i="7"/>
  <c r="BO59" i="7"/>
  <c r="BN59" i="7"/>
  <c r="AA59" i="7"/>
  <c r="Z59" i="7"/>
  <c r="BO58" i="7"/>
  <c r="BN58" i="7"/>
  <c r="AA58" i="7"/>
  <c r="Z58" i="7"/>
  <c r="BO57" i="7"/>
  <c r="BN57" i="7"/>
  <c r="AA57" i="7"/>
  <c r="Z57" i="7"/>
  <c r="BO56" i="7"/>
  <c r="BN56" i="7"/>
  <c r="AA56" i="7"/>
  <c r="Z56" i="7"/>
  <c r="BO55" i="7"/>
  <c r="BN55" i="7"/>
  <c r="AA55" i="7"/>
  <c r="Z55" i="7"/>
  <c r="BO54" i="7"/>
  <c r="BN54" i="7"/>
  <c r="AA54" i="7"/>
  <c r="Z54" i="7"/>
  <c r="BO53" i="7"/>
  <c r="BN53" i="7"/>
  <c r="AA53" i="7"/>
  <c r="Z53" i="7"/>
  <c r="BO52" i="7"/>
  <c r="BN52" i="7"/>
  <c r="AA52" i="7"/>
  <c r="Z52" i="7"/>
  <c r="BO51" i="7"/>
  <c r="BN51" i="7"/>
  <c r="AA51" i="7"/>
  <c r="Z51" i="7"/>
  <c r="BO50" i="7"/>
  <c r="BN50" i="7"/>
  <c r="AA50" i="7"/>
  <c r="Z50" i="7"/>
  <c r="BO49" i="7"/>
  <c r="BN49" i="7"/>
  <c r="AA49" i="7"/>
  <c r="Z49" i="7"/>
  <c r="BO48" i="7"/>
  <c r="BN48" i="7"/>
  <c r="AA48" i="7"/>
  <c r="Z48" i="7"/>
  <c r="BO47" i="7"/>
  <c r="BN47" i="7"/>
  <c r="AA47" i="7"/>
  <c r="Z47" i="7"/>
  <c r="BO46" i="7"/>
  <c r="BN46" i="7"/>
  <c r="AA46" i="7"/>
  <c r="Z46" i="7"/>
  <c r="BO45" i="7"/>
  <c r="BN45" i="7"/>
  <c r="AA45" i="7"/>
  <c r="Z45" i="7"/>
  <c r="BO44" i="7"/>
  <c r="BN44" i="7"/>
  <c r="AA44" i="7"/>
  <c r="Z44" i="7"/>
  <c r="BO43" i="7"/>
  <c r="BN43" i="7"/>
  <c r="AA43" i="7"/>
  <c r="Z43" i="7"/>
  <c r="BO42" i="7"/>
  <c r="BN42" i="7"/>
  <c r="AA42" i="7"/>
  <c r="Z42" i="7"/>
  <c r="BO41" i="7"/>
  <c r="BN41" i="7"/>
  <c r="AA41" i="7"/>
  <c r="Z41" i="7"/>
  <c r="BO40" i="7"/>
  <c r="BN40" i="7"/>
  <c r="AA40" i="7"/>
  <c r="Z40" i="7"/>
  <c r="BO39" i="7"/>
  <c r="BO60" i="7" s="1"/>
  <c r="BN39" i="7"/>
  <c r="BN60" i="7" s="1"/>
  <c r="AA39" i="7"/>
  <c r="AA60" i="7" s="1"/>
  <c r="Z39" i="7"/>
  <c r="Z60" i="7" s="1"/>
  <c r="CA32" i="7"/>
  <c r="BZ32" i="7"/>
  <c r="BY32" i="7"/>
  <c r="BX32" i="7"/>
  <c r="BW32" i="7"/>
  <c r="BV32" i="7"/>
  <c r="BU32" i="7"/>
  <c r="BT32" i="7"/>
  <c r="BS32" i="7"/>
  <c r="BR32" i="7"/>
  <c r="BQ32" i="7"/>
  <c r="BP32" i="7"/>
  <c r="BM32" i="7"/>
  <c r="BL32" i="7"/>
  <c r="BK32" i="7"/>
  <c r="BJ32" i="7"/>
  <c r="BI32" i="7"/>
  <c r="BH32" i="7"/>
  <c r="BG32" i="7"/>
  <c r="BF32" i="7"/>
  <c r="BE32" i="7"/>
  <c r="BD32" i="7"/>
  <c r="BC32" i="7"/>
  <c r="BB32" i="7"/>
  <c r="BA32" i="7"/>
  <c r="AZ32" i="7"/>
  <c r="AY32" i="7"/>
  <c r="AX32" i="7"/>
  <c r="AW32" i="7"/>
  <c r="AV32" i="7"/>
  <c r="AU32" i="7"/>
  <c r="AT32" i="7"/>
  <c r="AS32" i="7"/>
  <c r="AR32" i="7"/>
  <c r="AQ32" i="7"/>
  <c r="AP32" i="7"/>
  <c r="AM32" i="7"/>
  <c r="AL32" i="7"/>
  <c r="AK32" i="7"/>
  <c r="AJ32" i="7"/>
  <c r="AI32" i="7"/>
  <c r="AH32" i="7"/>
  <c r="AG32" i="7"/>
  <c r="AF32" i="7"/>
  <c r="AE32" i="7"/>
  <c r="AD32" i="7"/>
  <c r="AC32" i="7"/>
  <c r="AB32" i="7"/>
  <c r="Y32" i="7"/>
  <c r="X32" i="7"/>
  <c r="W32" i="7"/>
  <c r="V32" i="7"/>
  <c r="U32" i="7"/>
  <c r="T32" i="7"/>
  <c r="S32" i="7"/>
  <c r="R32" i="7"/>
  <c r="Q32" i="7"/>
  <c r="P32" i="7"/>
  <c r="O32" i="7"/>
  <c r="N32" i="7"/>
  <c r="M32" i="7"/>
  <c r="L32" i="7"/>
  <c r="K32" i="7"/>
  <c r="J32" i="7"/>
  <c r="I32" i="7"/>
  <c r="H32" i="7"/>
  <c r="G32" i="7"/>
  <c r="F32" i="7"/>
  <c r="E32" i="7"/>
  <c r="D32" i="7"/>
  <c r="C32" i="7"/>
  <c r="B32" i="7"/>
  <c r="BO31" i="7"/>
  <c r="BN31" i="7"/>
  <c r="AA31" i="7"/>
  <c r="Z31" i="7"/>
  <c r="BO30" i="7"/>
  <c r="BN30" i="7"/>
  <c r="AA30" i="7"/>
  <c r="Z30" i="7"/>
  <c r="BO29" i="7"/>
  <c r="BN29" i="7"/>
  <c r="AA29" i="7"/>
  <c r="Z29" i="7"/>
  <c r="BO28" i="7"/>
  <c r="BN28" i="7"/>
  <c r="AA28" i="7"/>
  <c r="Z28" i="7"/>
  <c r="BO27" i="7"/>
  <c r="BN27" i="7"/>
  <c r="AA27" i="7"/>
  <c r="Z27" i="7"/>
  <c r="BO26" i="7"/>
  <c r="BN26" i="7"/>
  <c r="AA26" i="7"/>
  <c r="Z26" i="7"/>
  <c r="BO25" i="7"/>
  <c r="BN25" i="7"/>
  <c r="AA25" i="7"/>
  <c r="Z25" i="7"/>
  <c r="BO24" i="7"/>
  <c r="BN24" i="7"/>
  <c r="AA24" i="7"/>
  <c r="Z24" i="7"/>
  <c r="BO23" i="7"/>
  <c r="BN23" i="7"/>
  <c r="AA23" i="7"/>
  <c r="Z23" i="7"/>
  <c r="BO22" i="7"/>
  <c r="BN22" i="7"/>
  <c r="AA22" i="7"/>
  <c r="Z22" i="7"/>
  <c r="BO21" i="7"/>
  <c r="BN21" i="7"/>
  <c r="AA21" i="7"/>
  <c r="Z21" i="7"/>
  <c r="BO20" i="7"/>
  <c r="BN20" i="7"/>
  <c r="AA20" i="7"/>
  <c r="Z20" i="7"/>
  <c r="BO19" i="7"/>
  <c r="BN19" i="7"/>
  <c r="AA19" i="7"/>
  <c r="Z19" i="7"/>
  <c r="BO18" i="7"/>
  <c r="BN18" i="7"/>
  <c r="AA18" i="7"/>
  <c r="Z18" i="7"/>
  <c r="BO17" i="7"/>
  <c r="BN17" i="7"/>
  <c r="AA17" i="7"/>
  <c r="Z17" i="7"/>
  <c r="BO16" i="7"/>
  <c r="BN16" i="7"/>
  <c r="AA16" i="7"/>
  <c r="Z16" i="7"/>
  <c r="BO15" i="7"/>
  <c r="BN15" i="7"/>
  <c r="AA15" i="7"/>
  <c r="Z15" i="7"/>
  <c r="BO14" i="7"/>
  <c r="BN14" i="7"/>
  <c r="AA14" i="7"/>
  <c r="Z14" i="7"/>
  <c r="BO13" i="7"/>
  <c r="BN13" i="7"/>
  <c r="AA13" i="7"/>
  <c r="Z13" i="7"/>
  <c r="BO12" i="7"/>
  <c r="BN12" i="7"/>
  <c r="AA12" i="7"/>
  <c r="Z12" i="7"/>
  <c r="BO11" i="7"/>
  <c r="BO32" i="7" s="1"/>
  <c r="BN11" i="7"/>
  <c r="BN32" i="7" s="1"/>
  <c r="AA11" i="7"/>
  <c r="AA32" i="7" s="1"/>
  <c r="Z11" i="7"/>
  <c r="Z32" i="7" s="1"/>
  <c r="AU16" i="6"/>
  <c r="AU15" i="6"/>
  <c r="AU14" i="6"/>
  <c r="AU13" i="6"/>
  <c r="J52" i="5"/>
  <c r="B42" i="5"/>
  <c r="P41" i="5"/>
  <c r="P40" i="5"/>
  <c r="P39" i="5"/>
  <c r="P38" i="5"/>
  <c r="P35" i="5"/>
  <c r="P34" i="5"/>
  <c r="A34" i="5"/>
  <c r="P30" i="5"/>
  <c r="A30" i="5"/>
  <c r="AB26" i="5"/>
  <c r="AA26" i="5"/>
  <c r="AC25" i="5"/>
  <c r="O25" i="5"/>
  <c r="AC24" i="5"/>
  <c r="F24" i="5"/>
  <c r="O24" i="5" s="1"/>
  <c r="AC23" i="5"/>
  <c r="O23" i="5"/>
  <c r="P23" i="5" s="1"/>
  <c r="AC22" i="5"/>
  <c r="AD23" i="5" s="1"/>
  <c r="O22" i="5"/>
  <c r="P39" i="4"/>
  <c r="P38" i="4"/>
  <c r="P37" i="4"/>
  <c r="P36" i="4"/>
  <c r="P35" i="4"/>
  <c r="P34" i="4"/>
  <c r="P33" i="4"/>
  <c r="P32" i="4"/>
  <c r="P29" i="4"/>
  <c r="P28" i="4"/>
  <c r="P24" i="4"/>
  <c r="P39" i="3"/>
  <c r="P38" i="3"/>
  <c r="P35" i="3"/>
  <c r="P34" i="3"/>
  <c r="P30" i="3"/>
  <c r="B30" i="3"/>
  <c r="A30" i="3"/>
  <c r="A34" i="3" s="1"/>
  <c r="AC25" i="3"/>
  <c r="AD25" i="3" s="1"/>
  <c r="O25" i="3"/>
  <c r="AC24" i="3"/>
  <c r="G24" i="3"/>
  <c r="O24" i="3" s="1"/>
  <c r="AC23" i="3"/>
  <c r="O23" i="3"/>
  <c r="P23" i="3" s="1"/>
  <c r="AC22" i="3"/>
  <c r="O22" i="3"/>
  <c r="B43" i="2"/>
  <c r="P41" i="2"/>
  <c r="P40" i="2"/>
  <c r="P39" i="2"/>
  <c r="P38" i="2"/>
  <c r="P35" i="2"/>
  <c r="P34" i="2"/>
  <c r="P30" i="2"/>
  <c r="A30" i="2"/>
  <c r="A34" i="2" s="1"/>
  <c r="AC25" i="2"/>
  <c r="O25" i="2"/>
  <c r="AC24" i="2"/>
  <c r="G24" i="2"/>
  <c r="D24" i="2"/>
  <c r="O24" i="2" s="1"/>
  <c r="O23" i="2"/>
  <c r="P23" i="2" s="1"/>
  <c r="AC22" i="2"/>
  <c r="AD23" i="2" s="1"/>
  <c r="O22" i="2"/>
  <c r="I50" i="1"/>
  <c r="B47" i="1"/>
  <c r="P45" i="1"/>
  <c r="P44" i="1"/>
  <c r="P43" i="1"/>
  <c r="P42" i="1"/>
  <c r="P41" i="1"/>
  <c r="P40" i="1"/>
  <c r="P39" i="1"/>
  <c r="P38" i="1"/>
  <c r="P35" i="1"/>
  <c r="P34" i="1"/>
  <c r="P30" i="1"/>
  <c r="B30" i="1"/>
  <c r="A30" i="1"/>
  <c r="A34" i="1" s="1"/>
  <c r="AC25" i="1"/>
  <c r="AD25" i="1" s="1"/>
  <c r="O25" i="1"/>
  <c r="AC24" i="1"/>
  <c r="G24" i="1"/>
  <c r="D24" i="1"/>
  <c r="O24" i="1" s="1"/>
  <c r="V23" i="1"/>
  <c r="AC23" i="1" s="1"/>
  <c r="O23" i="1"/>
  <c r="P23" i="1" s="1"/>
  <c r="AC22" i="1"/>
  <c r="O22" i="1"/>
  <c r="AD25" i="2" l="1"/>
  <c r="AD23" i="1"/>
  <c r="AD23" i="3"/>
  <c r="AD25" i="5"/>
  <c r="P25" i="3"/>
  <c r="P25" i="5"/>
  <c r="P25" i="1"/>
  <c r="P2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Lenovo</author>
    <author/>
  </authors>
  <commentList>
    <comment ref="C32" authorId="0" shapeId="0" xr:uid="{00000000-0006-0000-0000-000001000000}">
      <text>
        <r>
          <rPr>
            <b/>
            <sz val="9"/>
            <color indexed="81"/>
            <rFont val="Tahoma"/>
            <family val="2"/>
          </rPr>
          <t>Microsoft Office User:</t>
        </r>
        <r>
          <rPr>
            <sz val="9"/>
            <color indexed="81"/>
            <rFont val="Tahoma"/>
            <family val="2"/>
          </rPr>
          <t xml:space="preserve">
</t>
        </r>
        <r>
          <rPr>
            <sz val="9"/>
            <color indexed="81"/>
            <rFont val="Tahoma"/>
            <family val="2"/>
          </rPr>
          <t xml:space="preserve">Corresponde a la magnitud programada en coherencia con la unidad de medida de la meta proyecto. </t>
        </r>
      </text>
    </comment>
    <comment ref="Q32" authorId="1" shapeId="0" xr:uid="{00000000-0006-0000-0000-000002000000}">
      <text>
        <r>
          <rPr>
            <b/>
            <sz val="9"/>
            <color indexed="81"/>
            <rFont val="Tahoma"/>
            <family val="2"/>
          </rPr>
          <t xml:space="preserve">OFICINA ASESORA DE PLANEACIÓN:
</t>
        </r>
        <r>
          <rPr>
            <sz val="9"/>
            <color indexed="81"/>
            <rFont val="Tahoma"/>
            <family val="2"/>
          </rPr>
          <t xml:space="preserve">Máximo de caracteres Avances y logros:  2.000 (Incluidos espacios)
</t>
        </r>
        <r>
          <rPr>
            <sz val="9"/>
            <color indexed="81"/>
            <rFont val="Tahoma"/>
            <family val="2"/>
          </rPr>
          <t xml:space="preserve">Máximo de caracteres Retrasos y alternativas de solución: 1.000 (Incluidos espacios)
</t>
        </r>
        <r>
          <rPr>
            <sz val="9"/>
            <color indexed="81"/>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000-000003000000}">
      <text>
        <r>
          <rPr>
            <b/>
            <sz val="9"/>
            <color indexed="81"/>
            <rFont val="Tahoma"/>
            <family val="2"/>
          </rPr>
          <t>Microsoft Office User:</t>
        </r>
        <r>
          <rPr>
            <sz val="9"/>
            <color indexed="81"/>
            <rFont val="Tahoma"/>
            <family val="2"/>
          </rPr>
          <t xml:space="preserve">
</t>
        </r>
        <r>
          <rPr>
            <sz val="9"/>
            <color indexed="81"/>
            <rFont val="Tahoma"/>
            <family val="2"/>
          </rPr>
          <t xml:space="preserve">En el caso de no presentarse retrasos en el periodo de reporte, incluir una nota indicando que las cifras son acordes con la programación. 
</t>
        </r>
      </text>
    </comment>
    <comment ref="P34" authorId="2" shapeId="0" xr:uid="{00000000-0006-0000-0000-000004000000}">
      <text>
        <r>
          <rPr>
            <b/>
            <sz val="9"/>
            <color indexed="81"/>
            <rFont val="Tahoma"/>
            <family val="2"/>
          </rPr>
          <t>Lenovo:</t>
        </r>
        <r>
          <rPr>
            <sz val="9"/>
            <color indexed="81"/>
            <rFont val="Tahoma"/>
            <family val="2"/>
          </rPr>
          <t xml:space="preserve">
LLEGAR A 0,55</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00000000-0006-0000-0100-000001000000}">
      <text>
        <r>
          <rPr>
            <b/>
            <sz val="9"/>
            <color indexed="81"/>
            <rFont val="Tahoma"/>
            <family val="2"/>
          </rPr>
          <t>Microsoft Office User:</t>
        </r>
        <r>
          <rPr>
            <sz val="9"/>
            <color indexed="81"/>
            <rFont val="Tahoma"/>
            <family val="2"/>
          </rPr>
          <t xml:space="preserve">
</t>
        </r>
        <r>
          <rPr>
            <sz val="9"/>
            <color indexed="81"/>
            <rFont val="Tahoma"/>
            <family val="2"/>
          </rPr>
          <t xml:space="preserve">Corresponde a la magnitud programada en coherencia con la unidad de medida de la meta proyecto. </t>
        </r>
      </text>
    </comment>
    <comment ref="Q32" authorId="1" shapeId="0" xr:uid="{00000000-0006-0000-0100-000002000000}">
      <text>
        <r>
          <rPr>
            <b/>
            <sz val="9"/>
            <color indexed="81"/>
            <rFont val="Tahoma"/>
            <family val="2"/>
          </rPr>
          <t xml:space="preserve">OFICINA ASESORA DE PLANEACIÓN:
</t>
        </r>
        <r>
          <rPr>
            <sz val="9"/>
            <color indexed="81"/>
            <rFont val="Tahoma"/>
            <family val="2"/>
          </rPr>
          <t xml:space="preserve">Máximo de caracteres Avances y logros:  2.000 (Incluidos espacios)
</t>
        </r>
        <r>
          <rPr>
            <sz val="9"/>
            <color indexed="81"/>
            <rFont val="Tahoma"/>
            <family val="2"/>
          </rPr>
          <t xml:space="preserve">Máximo de caracteres Retrasos y alternativas de solución: 1.000 (Incluidos espacios)
</t>
        </r>
        <r>
          <rPr>
            <sz val="9"/>
            <color indexed="81"/>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100-000003000000}">
      <text>
        <r>
          <rPr>
            <b/>
            <sz val="9"/>
            <color indexed="81"/>
            <rFont val="Tahoma"/>
            <family val="2"/>
          </rPr>
          <t>Microsoft Office User:</t>
        </r>
        <r>
          <rPr>
            <sz val="9"/>
            <color indexed="81"/>
            <rFont val="Tahoma"/>
            <family val="2"/>
          </rPr>
          <t xml:space="preserve">
</t>
        </r>
        <r>
          <rPr>
            <sz val="9"/>
            <color indexed="81"/>
            <rFont val="Tahoma"/>
            <family val="2"/>
          </rPr>
          <t xml:space="preserve">En el caso de no presentarse retrasos en el periodo de reporte, incluir una nota indicando que las cifras son acordes con la programación.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Microsoft Office User</author>
    <author>Lenovo</author>
    <author/>
  </authors>
  <commentList>
    <comment ref="C32" authorId="0" shapeId="0" xr:uid="{00000000-0006-0000-0200-000001000000}">
      <text>
        <r>
          <rPr>
            <b/>
            <sz val="9"/>
            <color indexed="81"/>
            <rFont val="Tahoma"/>
            <family val="2"/>
          </rPr>
          <t>Microsoft Office User:</t>
        </r>
        <r>
          <rPr>
            <sz val="9"/>
            <color indexed="81"/>
            <rFont val="Tahoma"/>
            <family val="2"/>
          </rPr>
          <t xml:space="preserve">
</t>
        </r>
        <r>
          <rPr>
            <sz val="9"/>
            <color indexed="81"/>
            <rFont val="Tahoma"/>
            <family val="2"/>
          </rPr>
          <t xml:space="preserve">Corresponde a la magnitud programada en coherencia con la unidad de medida de la meta proyecto. </t>
        </r>
      </text>
    </comment>
    <comment ref="Q32" authorId="1" shapeId="0" xr:uid="{00000000-0006-0000-0200-000002000000}">
      <text>
        <r>
          <rPr>
            <b/>
            <sz val="9"/>
            <color indexed="81"/>
            <rFont val="Tahoma"/>
            <family val="2"/>
          </rPr>
          <t xml:space="preserve">OFICINA ASESORA DE PLANEACIÓN:
</t>
        </r>
        <r>
          <rPr>
            <sz val="9"/>
            <color indexed="81"/>
            <rFont val="Tahoma"/>
            <family val="2"/>
          </rPr>
          <t xml:space="preserve">Máximo de caracteres Avances y logros:  2.000 (Incluidos espacios)
</t>
        </r>
        <r>
          <rPr>
            <sz val="9"/>
            <color indexed="81"/>
            <rFont val="Tahoma"/>
            <family val="2"/>
          </rPr>
          <t xml:space="preserve">Máximo de caracteres Retrasos y alternativas de solución: 1.000 (Incluidos espacios)
</t>
        </r>
        <r>
          <rPr>
            <sz val="9"/>
            <color indexed="81"/>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200-000003000000}">
      <text>
        <r>
          <rPr>
            <b/>
            <sz val="9"/>
            <color indexed="81"/>
            <rFont val="Tahoma"/>
            <family val="2"/>
          </rPr>
          <t>Microsoft Office User:</t>
        </r>
        <r>
          <rPr>
            <sz val="9"/>
            <color indexed="81"/>
            <rFont val="Tahoma"/>
            <family val="2"/>
          </rPr>
          <t xml:space="preserve">
</t>
        </r>
        <r>
          <rPr>
            <sz val="9"/>
            <color indexed="81"/>
            <rFont val="Tahoma"/>
            <family val="2"/>
          </rPr>
          <t xml:space="preserve">En el caso de no presentarse retrasos en el periodo de reporte, incluir una nota indicando que las cifras son acordes con la programación. 
</t>
        </r>
      </text>
    </comment>
    <comment ref="P34" authorId="2" shapeId="0" xr:uid="{00000000-0006-0000-0200-000004000000}">
      <text>
        <r>
          <rPr>
            <b/>
            <sz val="9"/>
            <color indexed="81"/>
            <rFont val="Tahoma"/>
            <family val="2"/>
          </rPr>
          <t>Lenovo:</t>
        </r>
        <r>
          <rPr>
            <sz val="9"/>
            <color indexed="81"/>
            <rFont val="Tahoma"/>
            <family val="2"/>
          </rPr>
          <t xml:space="preserve">
LLEGAR A 0,90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Microsoft Office User</author>
    <author>ANDREA PAOLA BELLO VARGAS</author>
  </authors>
  <commentList>
    <comment ref="C26" authorId="0" shapeId="0" xr:uid="{00000000-0006-0000-0300-000001000000}">
      <text>
        <r>
          <rPr>
            <b/>
            <sz val="9"/>
            <color indexed="81"/>
            <rFont val="Tahoma"/>
            <family val="2"/>
          </rPr>
          <t>Microsoft Office User:</t>
        </r>
        <r>
          <rPr>
            <sz val="9"/>
            <color indexed="81"/>
            <rFont val="Tahoma"/>
            <family val="2"/>
          </rPr>
          <t xml:space="preserve">
</t>
        </r>
        <r>
          <rPr>
            <sz val="9"/>
            <color indexed="81"/>
            <rFont val="Tahoma"/>
            <family val="2"/>
          </rPr>
          <t xml:space="preserve">Corresponde a la magnitud programada en coherencia con la unidad de medida de la meta proyecto. </t>
        </r>
      </text>
    </comment>
    <comment ref="Q26" authorId="1" shapeId="0" xr:uid="{00000000-0006-0000-0300-000002000000}">
      <text>
        <r>
          <rPr>
            <b/>
            <sz val="9"/>
            <color indexed="81"/>
            <rFont val="Tahoma"/>
            <family val="2"/>
          </rPr>
          <t xml:space="preserve">OFICINA ASESORA DE PLANEACIÓN:
</t>
        </r>
        <r>
          <rPr>
            <sz val="9"/>
            <color indexed="81"/>
            <rFont val="Tahoma"/>
            <family val="2"/>
          </rPr>
          <t xml:space="preserve">Máximo de caracteres Avances y logros:  2.000 (Incluidos espacios)
</t>
        </r>
        <r>
          <rPr>
            <sz val="9"/>
            <color indexed="81"/>
            <rFont val="Tahoma"/>
            <family val="2"/>
          </rPr>
          <t xml:space="preserve">Máximo de caracteres Retrasos y alternativas de solución: 1.000 (Incluidos espacios)
</t>
        </r>
        <r>
          <rPr>
            <sz val="9"/>
            <color indexed="81"/>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U27" authorId="0" shapeId="0" xr:uid="{00000000-0006-0000-0300-000003000000}">
      <text>
        <r>
          <rPr>
            <b/>
            <sz val="9"/>
            <color indexed="81"/>
            <rFont val="Tahoma"/>
            <family val="2"/>
          </rPr>
          <t>Microsoft Office User:</t>
        </r>
        <r>
          <rPr>
            <sz val="9"/>
            <color indexed="81"/>
            <rFont val="Tahoma"/>
            <family val="2"/>
          </rPr>
          <t xml:space="preserve">
</t>
        </r>
        <r>
          <rPr>
            <sz val="9"/>
            <color indexed="81"/>
            <rFont val="Tahoma"/>
            <family val="2"/>
          </rPr>
          <t xml:space="preserve">En el caso de no presentarse retrasos en el periodo de reporte, incluir una nota indicando que las cifras son acordes con la programación.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00000000-0006-0000-0400-000001000000}">
      <text>
        <r>
          <rPr>
            <b/>
            <sz val="9"/>
            <color indexed="81"/>
            <rFont val="Tahoma"/>
            <family val="2"/>
          </rPr>
          <t>Microsoft Office User:</t>
        </r>
        <r>
          <rPr>
            <sz val="9"/>
            <color indexed="81"/>
            <rFont val="Tahoma"/>
            <family val="2"/>
          </rPr>
          <t xml:space="preserve">
</t>
        </r>
        <r>
          <rPr>
            <sz val="9"/>
            <color indexed="81"/>
            <rFont val="Tahoma"/>
            <family val="2"/>
          </rPr>
          <t xml:space="preserve">Corresponde a la magnitud programada en coherencia con la unidad de medida de la meta proyecto. </t>
        </r>
      </text>
    </comment>
    <comment ref="Q32" authorId="1" shapeId="0" xr:uid="{00000000-0006-0000-0400-000002000000}">
      <text>
        <r>
          <rPr>
            <b/>
            <sz val="9"/>
            <color indexed="81"/>
            <rFont val="Tahoma"/>
            <family val="2"/>
          </rPr>
          <t xml:space="preserve">OFICINA ASESORA DE PLANEACIÓN:
</t>
        </r>
        <r>
          <rPr>
            <sz val="9"/>
            <color indexed="81"/>
            <rFont val="Tahoma"/>
            <family val="2"/>
          </rPr>
          <t xml:space="preserve">Máximo de caracteres Avances y logros:  2.000 (Incluidos espacios)
</t>
        </r>
        <r>
          <rPr>
            <sz val="9"/>
            <color indexed="81"/>
            <rFont val="Tahoma"/>
            <family val="2"/>
          </rPr>
          <t xml:space="preserve">Máximo de caracteres Retrasos y alternativas de solución: 1.000 (Incluidos espacios)
</t>
        </r>
        <r>
          <rPr>
            <sz val="9"/>
            <color indexed="81"/>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400-000003000000}">
      <text>
        <r>
          <rPr>
            <b/>
            <sz val="9"/>
            <color indexed="81"/>
            <rFont val="Tahoma"/>
            <family val="2"/>
          </rPr>
          <t>Microsoft Office User:</t>
        </r>
        <r>
          <rPr>
            <sz val="9"/>
            <color indexed="81"/>
            <rFont val="Tahoma"/>
            <family val="2"/>
          </rPr>
          <t xml:space="preserve">
</t>
        </r>
        <r>
          <rPr>
            <sz val="9"/>
            <color indexed="81"/>
            <rFont val="Tahoma"/>
            <family val="2"/>
          </rPr>
          <t xml:space="preserve">En el caso de no presentarse retrasos en el periodo de reporte, incluir una nota indicando que las cifras son acordes con la programación.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AV5" authorId="0" shapeId="0" xr:uid="{00000000-0006-0000-0500-000001000000}">
      <text>
        <r>
          <rPr>
            <b/>
            <sz val="10"/>
            <color indexed="81"/>
            <rFont val="Tahoma"/>
            <family val="2"/>
          </rPr>
          <t>Microsoft Office User:</t>
        </r>
        <r>
          <rPr>
            <sz val="10"/>
            <color indexed="81"/>
            <rFont val="Tahoma"/>
            <family val="2"/>
          </rPr>
          <t xml:space="preserve">
</t>
        </r>
        <r>
          <rPr>
            <sz val="10"/>
            <color indexed="81"/>
            <rFont val="Tahoma"/>
            <family val="2"/>
          </rPr>
          <t xml:space="preserve">Relacionar la descripción cualitativa del cumplimiento en coherencia con el avance del indicador.
</t>
        </r>
        <r>
          <rPr>
            <sz val="10"/>
            <color indexed="81"/>
            <rFont val="Tahoma"/>
            <family val="2"/>
          </rPr>
          <t>De presentarse el mismo reporte (meta 1..n) indicarlo. ejemplo: avance reportado en proyecto 7738, actividad 1.</t>
        </r>
      </text>
    </comment>
    <comment ref="AW5" authorId="0" shapeId="0" xr:uid="{00000000-0006-0000-0500-000002000000}">
      <text>
        <r>
          <rPr>
            <b/>
            <sz val="10"/>
            <color indexed="81"/>
            <rFont val="Tahoma"/>
            <family val="2"/>
          </rPr>
          <t>Microsoft Office User:</t>
        </r>
        <r>
          <rPr>
            <sz val="10"/>
            <color indexed="81"/>
            <rFont val="Tahoma"/>
            <family val="2"/>
          </rPr>
          <t xml:space="preserve">
</t>
        </r>
        <r>
          <rPr>
            <sz val="10"/>
            <color indexed="81"/>
            <rFont val="Tahoma"/>
            <family val="2"/>
          </rPr>
          <t>Relacionar el detalle del retraso, en coherencia con la programación de cada periodo. De presentarse esta situación es obligatorio diligenciar este campo.</t>
        </r>
      </text>
    </comment>
    <comment ref="AX5" authorId="0" shapeId="0" xr:uid="{00000000-0006-0000-0500-000003000000}">
      <text>
        <r>
          <rPr>
            <b/>
            <sz val="10"/>
            <color indexed="81"/>
            <rFont val="Tahoma"/>
            <family val="2"/>
          </rPr>
          <t>Microsoft Office User:</t>
        </r>
        <r>
          <rPr>
            <sz val="10"/>
            <color indexed="81"/>
            <rFont val="Tahoma"/>
            <family val="2"/>
          </rPr>
          <t xml:space="preserve">
</t>
        </r>
        <r>
          <rPr>
            <sz val="10"/>
            <color indexed="81"/>
            <rFont val="Tahoma"/>
            <family val="2"/>
          </rPr>
          <t xml:space="preserve">Relacionar la descripción de las alternativas de solución </t>
        </r>
      </text>
    </comment>
    <comment ref="A11" authorId="0" shapeId="0" xr:uid="{00000000-0006-0000-0500-000004000000}">
      <text>
        <r>
          <rPr>
            <b/>
            <sz val="10"/>
            <color indexed="81"/>
            <rFont val="Tahoma"/>
            <family val="2"/>
          </rPr>
          <t>Microsoft Office User:</t>
        </r>
        <r>
          <rPr>
            <sz val="10"/>
            <color indexed="81"/>
            <rFont val="Tahoma"/>
            <family val="2"/>
          </rPr>
          <t xml:space="preserve">
</t>
        </r>
        <r>
          <rPr>
            <sz val="10"/>
            <color indexed="81"/>
            <rFont val="Tahoma"/>
            <family val="2"/>
          </rPr>
          <t xml:space="preserve">Seleccionar el nivel del indicador a reportar y relacionar el código asignado del indicador a medir segun: SEGPLAN, PMR, número de actividad, etc). La codificación se puede consultar en la pestaña de  generalidades.
</t>
        </r>
      </text>
    </comment>
    <comment ref="I11" authorId="0" shapeId="0" xr:uid="{00000000-0006-0000-0500-000005000000}">
      <text>
        <r>
          <rPr>
            <b/>
            <sz val="10"/>
            <color indexed="81"/>
            <rFont val="Tahoma"/>
            <family val="2"/>
          </rPr>
          <t>Microsoft Office User:</t>
        </r>
        <r>
          <rPr>
            <sz val="10"/>
            <color indexed="81"/>
            <rFont val="Tahoma"/>
            <family val="2"/>
          </rPr>
          <t xml:space="preserve">
</t>
        </r>
        <r>
          <rPr>
            <sz val="10"/>
            <color indexed="81"/>
            <rFont val="Tahoma"/>
            <family val="2"/>
          </rPr>
          <t xml:space="preserve">Corresponde a la meta PDD o meta proyecto articulada con el indicador a medir.
</t>
        </r>
        <r>
          <rPr>
            <sz val="10"/>
            <color indexed="81"/>
            <rFont val="Tahoma"/>
            <family val="2"/>
          </rPr>
          <t xml:space="preserve">Así mismo se podrá establecer una meta nueva en caso de evidenciar la necesidad. </t>
        </r>
      </text>
    </comment>
    <comment ref="J11" authorId="0" shapeId="0" xr:uid="{00000000-0006-0000-0500-000006000000}">
      <text>
        <r>
          <rPr>
            <b/>
            <sz val="10"/>
            <color indexed="81"/>
            <rFont val="Tahoma"/>
            <family val="2"/>
          </rPr>
          <t>Microsoft Office User:</t>
        </r>
        <r>
          <rPr>
            <sz val="10"/>
            <color indexed="81"/>
            <rFont val="Tahoma"/>
            <family val="2"/>
          </rPr>
          <t xml:space="preserve">
</t>
        </r>
        <r>
          <rPr>
            <sz val="10"/>
            <color indexed="81"/>
            <rFont val="Tahoma"/>
            <family val="2"/>
          </rPr>
          <t xml:space="preserve">Detallar la expresión cualitativa del indicador.
</t>
        </r>
        <r>
          <rPr>
            <sz val="10"/>
            <color indexed="81"/>
            <rFont val="Tahoma"/>
            <family val="2"/>
          </rPr>
          <t>Objeto + condición deseada del objeto (verbo conjugado) + elementos adicionales de contexto descriptivo</t>
        </r>
      </text>
    </comment>
    <comment ref="K11" authorId="0" shapeId="0" xr:uid="{00000000-0006-0000-0500-000007000000}">
      <text>
        <r>
          <rPr>
            <b/>
            <sz val="10"/>
            <color indexed="81"/>
            <rFont val="Tahoma"/>
            <family val="2"/>
          </rPr>
          <t>Microsoft Office User:</t>
        </r>
        <r>
          <rPr>
            <sz val="10"/>
            <color indexed="81"/>
            <rFont val="Tahoma"/>
            <family val="2"/>
          </rPr>
          <t xml:space="preserve">
</t>
        </r>
        <r>
          <rPr>
            <sz val="10"/>
            <color indexed="81"/>
            <rFont val="Tahoma"/>
            <family val="2"/>
          </rPr>
          <t xml:space="preserve">En coherencia con los mediciones establecidas por la SDH, Corresponde a:
</t>
        </r>
        <r>
          <rPr>
            <sz val="10"/>
            <color indexed="81"/>
            <rFont val="Tahoma"/>
            <family val="2"/>
          </rPr>
          <t xml:space="preserve">Suma 
</t>
        </r>
        <r>
          <rPr>
            <sz val="10"/>
            <color indexed="81"/>
            <rFont val="Tahoma"/>
            <family val="2"/>
          </rPr>
          <t xml:space="preserve">Creciente
</t>
        </r>
        <r>
          <rPr>
            <sz val="10"/>
            <color indexed="81"/>
            <rFont val="Tahoma"/>
            <family val="2"/>
          </rPr>
          <t xml:space="preserve">Decreciente
</t>
        </r>
        <r>
          <rPr>
            <sz val="10"/>
            <color indexed="81"/>
            <rFont val="Tahoma"/>
            <family val="2"/>
          </rPr>
          <t>Constante</t>
        </r>
      </text>
    </comment>
    <comment ref="N11" authorId="0" shapeId="0" xr:uid="{00000000-0006-0000-0500-000008000000}">
      <text>
        <r>
          <rPr>
            <b/>
            <sz val="10"/>
            <color indexed="81"/>
            <rFont val="Tahoma"/>
            <family val="2"/>
          </rPr>
          <t>Microsoft Office User:</t>
        </r>
        <r>
          <rPr>
            <sz val="10"/>
            <color indexed="81"/>
            <rFont val="Tahoma"/>
            <family val="2"/>
          </rPr>
          <t xml:space="preserve">
</t>
        </r>
        <r>
          <rPr>
            <sz val="10"/>
            <color indexed="81"/>
            <rFont val="Tahoma"/>
            <family val="2"/>
          </rPr>
          <t>Corresponde a la descripción detallada de la medición del indicador y la formula del mismo</t>
        </r>
      </text>
    </comment>
    <comment ref="T11" authorId="0" shapeId="0" xr:uid="{00000000-0006-0000-0500-000009000000}">
      <text>
        <r>
          <rPr>
            <b/>
            <sz val="10"/>
            <color indexed="81"/>
            <rFont val="Tahoma"/>
            <family val="2"/>
          </rPr>
          <t>Microsoft Office User:</t>
        </r>
        <r>
          <rPr>
            <sz val="10"/>
            <color indexed="81"/>
            <rFont val="Tahoma"/>
            <family val="2"/>
          </rPr>
          <t xml:space="preserve">
</t>
        </r>
        <r>
          <rPr>
            <sz val="10"/>
            <color indexed="81"/>
            <rFont val="Tahoma"/>
            <family val="2"/>
          </rPr>
          <t xml:space="preserve">Se debe establecer la periodicidad de la medicicion del indicador y del reporte del seguimiento </t>
        </r>
      </text>
    </comment>
  </commentList>
</comments>
</file>

<file path=xl/sharedStrings.xml><?xml version="1.0" encoding="utf-8"?>
<sst xmlns="http://schemas.openxmlformats.org/spreadsheetml/2006/main" count="1369" uniqueCount="497">
  <si>
    <t>NOMBRE DEL PROYECTO</t>
  </si>
  <si>
    <t>EJECUCIÓN PRESUPUESTAL DEL PROYECTO</t>
  </si>
  <si>
    <t>RESERVAS VIGENCIA ANTERIOR</t>
  </si>
  <si>
    <t>PRESUPUESTO ASIGNADO EN LA VIGENCIA ACTUAL</t>
  </si>
  <si>
    <t>Recursos Programados</t>
  </si>
  <si>
    <t>Recursos Ejecutados</t>
  </si>
  <si>
    <t>PROG.</t>
  </si>
  <si>
    <t>AVANCE TRIMESTRE</t>
  </si>
  <si>
    <t>TOTAL</t>
  </si>
  <si>
    <t>Programación</t>
  </si>
  <si>
    <t>Ejecución</t>
  </si>
  <si>
    <t>CRONOGRAMA %</t>
  </si>
  <si>
    <t>CRITERIOS DE SEGUIMIENTO</t>
  </si>
  <si>
    <t xml:space="preserve">VoBo. </t>
  </si>
  <si>
    <t>MAGNITUD META VIGENCIA ACTUAL</t>
  </si>
  <si>
    <t>PONDERACIÓN META (%)</t>
  </si>
  <si>
    <t>SECRETARÍA DISTRITAL DE LA MUJER</t>
  </si>
  <si>
    <t xml:space="preserve">DIRECCIONAMIENTO ESTRATEGICO </t>
  </si>
  <si>
    <t>Código: DE-FO-05</t>
  </si>
  <si>
    <t xml:space="preserve">ACTIVIDAD </t>
  </si>
  <si>
    <t xml:space="preserve">PRIMER TRI </t>
  </si>
  <si>
    <t xml:space="preserve">TOTAL </t>
  </si>
  <si>
    <t xml:space="preserve">SEGUNDO TRIM </t>
  </si>
  <si>
    <t xml:space="preserve">TERCER TRIM </t>
  </si>
  <si>
    <t>META 1</t>
  </si>
  <si>
    <t>META 2</t>
  </si>
  <si>
    <t>META 3</t>
  </si>
  <si>
    <t>META 4</t>
  </si>
  <si>
    <t>META 5</t>
  </si>
  <si>
    <t>META 6</t>
  </si>
  <si>
    <t>META 7</t>
  </si>
  <si>
    <t>META 10</t>
  </si>
  <si>
    <t>META 11</t>
  </si>
  <si>
    <t>META 12</t>
  </si>
  <si>
    <t>META 14</t>
  </si>
  <si>
    <t>META 15</t>
  </si>
  <si>
    <t>MES 1</t>
  </si>
  <si>
    <t>MES 2</t>
  </si>
  <si>
    <t>MES 3</t>
  </si>
  <si>
    <t>ENE</t>
  </si>
  <si>
    <t>FEB</t>
  </si>
  <si>
    <t>MAR</t>
  </si>
  <si>
    <t>ABR</t>
  </si>
  <si>
    <t>MAY</t>
  </si>
  <si>
    <t>JUN</t>
  </si>
  <si>
    <t>JUL</t>
  </si>
  <si>
    <t>AGO</t>
  </si>
  <si>
    <t>SEP</t>
  </si>
  <si>
    <t>OCT</t>
  </si>
  <si>
    <t>NOV</t>
  </si>
  <si>
    <t>DIC</t>
  </si>
  <si>
    <t>MES 4</t>
  </si>
  <si>
    <t>MES 5</t>
  </si>
  <si>
    <t>MES 6</t>
  </si>
  <si>
    <t>MES 7</t>
  </si>
  <si>
    <t>MES 8</t>
  </si>
  <si>
    <t>MES 9</t>
  </si>
  <si>
    <t>MES 10</t>
  </si>
  <si>
    <t>MES 11</t>
  </si>
  <si>
    <t>MES 12</t>
  </si>
  <si>
    <t xml:space="preserve">AVANCE DE META </t>
  </si>
  <si>
    <t>PONDERACIÓN VERTICAL (Porcentual)</t>
  </si>
  <si>
    <t>PONDERACIÓN META</t>
  </si>
  <si>
    <t>ACUMULADO</t>
  </si>
  <si>
    <t>ELABORÓ</t>
  </si>
  <si>
    <t>Nombre:</t>
  </si>
  <si>
    <t>Firma:</t>
  </si>
  <si>
    <t>TIPO DE REPORTE</t>
  </si>
  <si>
    <t>ACTUALIZACION</t>
  </si>
  <si>
    <t>SEGUIMIENTO</t>
  </si>
  <si>
    <t>FORMULACION</t>
  </si>
  <si>
    <t>FECHA DE REPORTE</t>
  </si>
  <si>
    <t>PROGRAMA</t>
  </si>
  <si>
    <t>LOGRO</t>
  </si>
  <si>
    <t>dd/mm/aaaa</t>
  </si>
  <si>
    <t>Cargo: Jefa Oficina Asesora de Planeación</t>
  </si>
  <si>
    <t xml:space="preserve">REPORTE METAS VIGENCIA ANTERIOR - Pendientes de cumplir por contratos sin ejecutar a 31.DIC (Reservas Presupuestales) </t>
  </si>
  <si>
    <t>PROPÓSITO</t>
  </si>
  <si>
    <t>DESCRIPCIÓN CUALITATIVA DEL AVANCE POR ACTIVIDAD</t>
  </si>
  <si>
    <t>DESCRIPCIÓN DE LA META (ACTIVIDAD MGA)</t>
  </si>
  <si>
    <t>Avances y Logros (2.000 caracteres)</t>
  </si>
  <si>
    <t>Retrasos y Alternativas de solución (1.000 caracteres)</t>
  </si>
  <si>
    <t>Beneficios</t>
  </si>
  <si>
    <t xml:space="preserve">Logros y beneficios y Retrasos y alternativas de solución (2.000 caracteres) </t>
  </si>
  <si>
    <t>DESCRIPCIÓN CUALITATIVA DEL AVANCE POR META
(Logros y beneficios, y retrasos y alternativas de solución (2.000 caracteres))</t>
  </si>
  <si>
    <t>DESCRIPCIÓN CUALITATIVA DEL AVANCE POR META</t>
  </si>
  <si>
    <t xml:space="preserve">TIPO DE ANUALIZACIÓN </t>
  </si>
  <si>
    <t xml:space="preserve">AVANCE META </t>
  </si>
  <si>
    <t>MAGNITUD FÍSICA</t>
  </si>
  <si>
    <t>AVANCE %</t>
  </si>
  <si>
    <t>Recursos girados</t>
  </si>
  <si>
    <t>LOCALIDAD</t>
  </si>
  <si>
    <t>TOTAL POR LOCALIDAD</t>
  </si>
  <si>
    <t xml:space="preserve">Bogotá Distrito Capital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</si>
  <si>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</si>
  <si>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</si>
  <si>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</si>
  <si>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</si>
  <si>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</si>
  <si>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</si>
  <si>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</si>
  <si>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</si>
  <si>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</si>
  <si>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</si>
  <si>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</si>
  <si>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</si>
  <si>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</si>
  <si>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</si>
  <si>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</si>
  <si>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</si>
  <si>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</si>
  <si>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</si>
  <si>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</si>
  <si>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</si>
  <si>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</si>
  <si>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PRODUCTO INSTITUCIONAL</t>
  </si>
  <si>
    <t xml:space="preserve">NOMBRE PROYECTO DE INVERSIÓN </t>
  </si>
  <si>
    <t>UNIDAD DE MEDIDA</t>
  </si>
  <si>
    <t>1. Vida libre de Violencias y justicia con enfoque de género para las mujeres</t>
  </si>
  <si>
    <t>7662.Fortalecimiento a la gestión institucional de la SDMujer en Bogotá</t>
  </si>
  <si>
    <t>35.Mujeres atendidas en Casas de Justicia, escenarios de Fiscalía y Sede Central</t>
  </si>
  <si>
    <t>MUJERES</t>
  </si>
  <si>
    <t>2. Gestión del conocimiento e información para la toma de decisiones y garantía de derechos de las mujeres</t>
  </si>
  <si>
    <t>7668.Levantamiento y análisis de información para la garantía de derechos de las mujeres en Bogotá</t>
  </si>
  <si>
    <t xml:space="preserve">31.Casos nuevos de violencias contra las mujeres con representación jurídica en instancias judiciales y administrativas </t>
  </si>
  <si>
    <t>MUJERES, HIJOS E HIJAS</t>
  </si>
  <si>
    <t>3. Igualdad de oportunidades y desarrollo de capacidades para las mujeres</t>
  </si>
  <si>
    <t>7671.Implementación de acciones afirmativas dirigidas a las mujeres con enfoque diferencial y de género en Bogotá</t>
  </si>
  <si>
    <t>36.Número de mujeres víctimas de violencias y su sistema familiar, acogidas y atendidas a través del modelo de Casas Refugio incluyendo modalidad intermedia de acogida y ruralidad</t>
  </si>
  <si>
    <t>INTERVENCIONES</t>
  </si>
  <si>
    <t>4. Inclusión y equidad de género en la participación y la representación de las mujeres</t>
  </si>
  <si>
    <t>7672.Contribución acceso efectivo de las mujeres a la justicia con enfoque de género y de la ruta integral de atención para el acceso a la justicia de las mujeres en Bogotá</t>
  </si>
  <si>
    <t>37.Número de atenciones a mujeres víctimas de violencias, a través de las Duplas de atención psicosocial</t>
  </si>
  <si>
    <t>CONSULTAS</t>
  </si>
  <si>
    <t>5. Sistema Distrital de Cuidado</t>
  </si>
  <si>
    <t>7673.Desarrollo de capacidades para aumentar la autonomía y empoderamiento de las mujeres en toda su diversidad en Bogotá</t>
  </si>
  <si>
    <t xml:space="preserve">18.Número de mujeres participantes en las actividades implementadas en el marco de los Planes Locales de Seguridad para las Mujeres </t>
  </si>
  <si>
    <t>CASAS</t>
  </si>
  <si>
    <t>7675.Implementación de la Estrategia de Territorialización de la Política Pública de Mujeres y Equidad de Género a través de las Casas de Igualdad de Oportunidades para las Mujeres en Bogotá</t>
  </si>
  <si>
    <t>32.Atenciones efectivas a través de la Línea Púrpura Distrital</t>
  </si>
  <si>
    <t>PERSONAS</t>
  </si>
  <si>
    <t>7676.Fortalecimiento a los liderazgos para la inclusión y equidad de género en la participación y la representación política en Bogotá</t>
  </si>
  <si>
    <t xml:space="preserve">38.Número de ciudadanos y ciudadanas informados a partir de la implementación de estrategias de divulgación pedagógica con enfoques de género y de derechos </t>
  </si>
  <si>
    <t>ATENCIONES</t>
  </si>
  <si>
    <t>7718.Implementación del Sistema Distrital de Cuidado en Bogotá</t>
  </si>
  <si>
    <t>34.Estudios y/o investigaciones producidas y divulgadas por el Observatorio de Mujer y Equidad de Género, con relación a situaciones y derechos de las mujeres en Bogotá</t>
  </si>
  <si>
    <t>ORIENTACIONES Y ASESORÍAS</t>
  </si>
  <si>
    <t>7734.Fortalecimiento a la implementación del Sistema Distrital de Protección integral a las mujeres víctimas de violencias - SOFIA en Bogotá</t>
  </si>
  <si>
    <t>12.Número de mujeres vinculadas a procesos de las Casas de Igualdad de Oportunidades</t>
  </si>
  <si>
    <t>ORIENTACIONES</t>
  </si>
  <si>
    <t>7738.Implementación de Políticas Públicas lideradas por la Secretaria de la Mujer y Transversalización de género para promover igualdad, desarrollo de capacidades y reconocimiento de las mujeres de Bogotá</t>
  </si>
  <si>
    <t>39.Atenciones socio jurídicas brindadas a través de la Estrategia Casa de Todas, a mujeres que realizan actividades sexuales pagadas (asesorias, seguimientos y valoraciones iniciales)</t>
  </si>
  <si>
    <t>ESTUDIOS Y/O INVESTIGACIONES</t>
  </si>
  <si>
    <t>7739.Implementación de estrategia de divulgación pedagógica con enfoques de género y de derechos Bogotá</t>
  </si>
  <si>
    <t>40.Atenciones psicosociales brindadas a través de la Estrategia Casa de Todas, a mujeres que realizan actividades sexuales pagadas (asesorias, seguimientos y valoraciones iniciales)</t>
  </si>
  <si>
    <t>CONTENIDOS</t>
  </si>
  <si>
    <t>41.Atenciones en trabajo social brindadas a través de la Estrategia Casa de Todas, a mujeres que realizan actividades sexuales pagadas (asesorias, seguimientos y valoraciones iniciales)</t>
  </si>
  <si>
    <t>CASOS NUEVOS</t>
  </si>
  <si>
    <t xml:space="preserve">42.Número de contenidos diseñados para el desarrollo de capacidades socioemocionales, ocupacionales, técnicas y educación financiera para las mujeres (Módulos y diplomados) </t>
  </si>
  <si>
    <t>CIUDADANOS Y CIUDADANAS</t>
  </si>
  <si>
    <t>29.Mujeres formadas en derechos a través de procesos de desarrollo de capacidades en los Centros de Inclusión Digital</t>
  </si>
  <si>
    <t xml:space="preserve">30.Número de orientaciones y asesorías socio jurídicas con enfoque de derechos de las mujeres y enfoque de género a través de las Casas de Igualdad de Oportunidades para las Mujeres </t>
  </si>
  <si>
    <t xml:space="preserve">108.Número de orientaciones  y acompañamientos psicosociales a mujeres a través de las Casas de Igualdad de Oportunidades para las Mujeres </t>
  </si>
  <si>
    <t xml:space="preserve">33.Número de mujeres vinculadas a procesos formativos para el desarrollo de capacidades de incidencia, liderazgo, empoderamiento y participación política </t>
  </si>
  <si>
    <t>43.Número de mujeres formadas en cuidados, en el marco de la estrategia cuidado a cuidadoras</t>
  </si>
  <si>
    <t>44.Número de atenciones brindadas a través de Espacios respiro, en el marco de la estrategia cuidado a cuidadoras</t>
  </si>
  <si>
    <t>45.Número de atenciones de relevo de cuidado en casa, en el marco de la estrategia cuidado a cuidadoras</t>
  </si>
  <si>
    <t>46.Número de personas vinculadas a los talleres de cambio cultural</t>
  </si>
  <si>
    <t>UNIDAD DE MEDIDAD</t>
  </si>
  <si>
    <t>NIVEL</t>
  </si>
  <si>
    <t>Meta sectorial</t>
  </si>
  <si>
    <t>Meta trazadora</t>
  </si>
  <si>
    <t>Meta estratégica</t>
  </si>
  <si>
    <t>ANEXO - TERRITORIALIZACIÓN</t>
  </si>
  <si>
    <t>PERIODICIDAD</t>
  </si>
  <si>
    <t xml:space="preserve">PROGRAMACIÓN </t>
  </si>
  <si>
    <t>Página 1 de 3</t>
  </si>
  <si>
    <t>Página 2 de 3</t>
  </si>
  <si>
    <t>INDICADOR / META:</t>
  </si>
  <si>
    <t>PMR</t>
  </si>
  <si>
    <t xml:space="preserve"> META</t>
  </si>
  <si>
    <t xml:space="preserve">Versión: </t>
  </si>
  <si>
    <t xml:space="preserve">Fecha de Emisión: </t>
  </si>
  <si>
    <t xml:space="preserve">DESCRIPCIÓN DE LA MEDICIÓN </t>
  </si>
  <si>
    <t>Página 3 de 3</t>
  </si>
  <si>
    <t>Planes Decreto 612</t>
  </si>
  <si>
    <t xml:space="preserve"> De actividad  </t>
  </si>
  <si>
    <t>Otro</t>
  </si>
  <si>
    <t xml:space="preserve">FORMULACIÓN Y SEGUIMIENTO PLAN DE ACCIÓN </t>
  </si>
  <si>
    <t>Recursos Ejecutados (giros)</t>
  </si>
  <si>
    <t>DESCRIPCIÓN DE LA META (ACTIVIDAD)</t>
  </si>
  <si>
    <t xml:space="preserve">DESCRIPCIÓN DE LA META (ACTIVIDAD) </t>
  </si>
  <si>
    <t>DESCRIPCIÓN DE LA ACTIVIDAD (ACCIÓN)</t>
  </si>
  <si>
    <t>EXPLICACIÓN: En este campo se deberá diligenciar lo relacionando a los logros y avances de forma acumulada e integrada.</t>
  </si>
  <si>
    <t>EXPLICACIÓN: En este campo se deberá diligenciar lo relacionando a las dificultades y alternativas de solución presentadas de forma acumulada e integrada.</t>
  </si>
  <si>
    <t>EXPLICACIÓN: En este campo se deberá diligenciar lo relacionando a los beneficios de forma acumulada e integrada.</t>
  </si>
  <si>
    <t>FORMULACIÓN Y SEGUIMIENTO PLAN DE ACCIÓN</t>
  </si>
  <si>
    <t xml:space="preserve">PROCESO ASOCIADO - PLAN OPERATIVO </t>
  </si>
  <si>
    <t>DIRECCIONAMIENTO ESTRATÉGICO</t>
  </si>
  <si>
    <t xml:space="preserve">PLANEACIÓN Y GESTIÓN </t>
  </si>
  <si>
    <t xml:space="preserve">COMUNICACIÓN ESTRATÉGICA </t>
  </si>
  <si>
    <t>GESTIÓN DEL CONOCIMIENTO</t>
  </si>
  <si>
    <t>PREVENCIÓN Y ATENCIÓN INTEGRAL A MUJERES VÍCTIMAS DE VIOLENCIA</t>
  </si>
  <si>
    <t>PROMOCIÓN DEL ACCESO A LA JUSTICICA PARA LAS MUJERES</t>
  </si>
  <si>
    <t xml:space="preserve">PROMOCIÓN DE LA PARTICIPACIÓN Y REPRESENTACIÓN DE LAS MUJERES </t>
  </si>
  <si>
    <t>TRANSVERSALIZACIÓN DEL ENFOQUE DE GÉNERO Y DIFERENCIAL PARA MUJERES</t>
  </si>
  <si>
    <t>TERRITORIALIZACIÓN DE LA POLÍTICA PÚBLICA</t>
  </si>
  <si>
    <t xml:space="preserve">GESTIÓN DE LAS POLÍTICAS PÚBLICAS </t>
  </si>
  <si>
    <t xml:space="preserve">DESARROLLO DE CAPACIDADES PARA LA VIDA DE LAS MUJERES </t>
  </si>
  <si>
    <t>GESTIÓN DEL SISTEMA DISTRITAL DE CUIDADO</t>
  </si>
  <si>
    <t>GESTIÓN  TALENTO HUMANO</t>
  </si>
  <si>
    <t>GESTIÓN CONTRACTUAL</t>
  </si>
  <si>
    <t>GESTIÓN ADMINISTRATIVA</t>
  </si>
  <si>
    <t>GESTIÓN FINANCIERA</t>
  </si>
  <si>
    <t>GESTIÓN DOCUMENTAL</t>
  </si>
  <si>
    <t>GESTIÓN JURÍDICA</t>
  </si>
  <si>
    <t xml:space="preserve">GESTIÓN TECNOLÓGICA </t>
  </si>
  <si>
    <t>ATENCIÓN A LA CIUDADANÍA</t>
  </si>
  <si>
    <t xml:space="preserve">SEGUIMIENTO, EVALUACIÓN Y CONTROL </t>
  </si>
  <si>
    <t>GESTIÓN DISCIPLINARIA</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</si>
  <si>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</si>
  <si>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</si>
  <si>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</si>
  <si>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</si>
  <si>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</si>
  <si>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</si>
  <si>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</si>
  <si>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</si>
  <si>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</si>
  <si>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</si>
  <si>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</si>
  <si>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</si>
  <si>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</si>
  <si>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</si>
  <si>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</si>
  <si>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</si>
  <si>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</si>
  <si>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</si>
  <si>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</si>
  <si>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</si>
  <si>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</si>
  <si>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</si>
  <si>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</si>
  <si>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</si>
  <si>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</si>
  <si>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</si>
  <si>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</si>
  <si>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</si>
  <si>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</si>
  <si>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</si>
  <si>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</si>
  <si>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</si>
  <si>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</si>
  <si>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</si>
  <si>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452. Crear y fortalecer la infraestructura tecnológica del Observatorio de Mujer y Equidad de Género que permita la articulación con los sectores distritales pertinentes</t>
  </si>
  <si>
    <t>454. Diseñar e implementar investigaciones  para diagnosticar y divulgar la situación de los derechos de las mujeres y transversalizar el enfoque de género y diferencial metodológicamente</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</si>
  <si>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</si>
  <si>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</si>
  <si>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INDICADORES PDD</t>
  </si>
  <si>
    <t>52. Formular e implementar una estrategia pedagógica para la valoración, la resignificación, el reconocimiento y la redistribución del trabajo de cuidado no remunerado que realizan las mujeres en Bogotá</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</si>
  <si>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</si>
  <si>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308. Implementar una estrategia semi permanente para la protección de las mujeres víctimas de violencia y su acceso a la justicia en 3 Unidades de Reacción Inmediata - URI de la Fiscalía General de la Nación y articulada a la línea 123 y Línea púrpura</t>
  </si>
  <si>
    <t>489. Investigaciones realizadas</t>
  </si>
  <si>
    <t>487. Porcentaje de avance en la creación y fortalecimiento de infraestructura tecnológica del OMEG para la articulación con los sectores distritales</t>
  </si>
  <si>
    <t>327. Número de mujeres atendidas con perspectiva de género y derechos de las mujeres a través de Casas de Justicia y espacios de atención integral de la Fiscalía (CAPIV, CAIVAS)</t>
  </si>
  <si>
    <t>10. Porcentaje de avance en el diseño y acompañamiento de la estrategia de emprendimiento y empleabilidad para la autonomía económica de las mujeres</t>
  </si>
  <si>
    <t>NOMBRE META / INDICADOR</t>
  </si>
  <si>
    <t>METAS SECTORIALES</t>
  </si>
  <si>
    <t>INDICADORES PMR</t>
  </si>
  <si>
    <t>METAS ESTRATEGICAS</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</si>
  <si>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</si>
  <si>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</si>
  <si>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</si>
  <si>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</si>
  <si>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</si>
  <si>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</si>
  <si>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</si>
  <si>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PORCIENTO</t>
  </si>
  <si>
    <t xml:space="preserve"> Proceso</t>
  </si>
  <si>
    <t>INFORMACIÓN PLANES OPERATIVOS ANUALES</t>
  </si>
  <si>
    <t>INDICADOR</t>
  </si>
  <si>
    <t xml:space="preserve">CRECIENTE </t>
  </si>
  <si>
    <t>DECRECIENTE</t>
  </si>
  <si>
    <t xml:space="preserve">CONSTANTE </t>
  </si>
  <si>
    <t>SUMA</t>
  </si>
  <si>
    <t>PROGRAMACIÓN ANUAL</t>
  </si>
  <si>
    <t xml:space="preserve">MEDIOS DE VERIFICACIÓN </t>
  </si>
  <si>
    <t xml:space="preserve"> EXPLICACIÓN: Este campo debe contener:
- El avance de la gestión mensual señalando las alertas que puedan afectar el cumplimiento de la actividad o producto. 
- El avance acumulado y los productos obtenidos, señalando las alternativas de solución que se emplearon para mitigar la alerta presentada.</t>
  </si>
  <si>
    <t>OBJETIVO ESTRATEGICO:</t>
  </si>
  <si>
    <t>GRUPO ETARIO</t>
  </si>
  <si>
    <t xml:space="preserve">ENFOQUE DIFERENCIAL </t>
  </si>
  <si>
    <t>PERIODO DE REPORTE:</t>
  </si>
  <si>
    <t xml:space="preserve">GRUPO ETARIO </t>
  </si>
  <si>
    <t>REPORTE METAS VIGENCIA (Ejecución vigencia)</t>
  </si>
  <si>
    <t>PERIODO REPORTADO</t>
  </si>
  <si>
    <t>*Incluir tantas filas sean necesarias</t>
  </si>
  <si>
    <t xml:space="preserve">FORMULACIÓN Y SEGUIMIENTO  PLAN DE ACCIÓN </t>
  </si>
  <si>
    <t>EXPLICACIÓN: Información correspondiente a reservas presupuestales.</t>
  </si>
  <si>
    <t xml:space="preserve">Cargo: </t>
  </si>
  <si>
    <t>DESCRIPCIÓN CUALITATIVA DEL AVANCE</t>
  </si>
  <si>
    <t>RETRASOS Y FACTORES LIMITANTES PARA EL CUMPLIMIENTO</t>
  </si>
  <si>
    <t>SOLUCIONES PROPUESTAS PARA RESOLVER LOS RETRASOS Y FACTORES LIMITANTES PARA EL CUMPLIMIENTO</t>
  </si>
  <si>
    <t>APROBÓ (Según aplique Gerenta de proyecto, Lider técnica y responsable de proceso)</t>
  </si>
  <si>
    <t>PLANES DECRETO 612</t>
  </si>
  <si>
    <t>Mayores (Igual o superior a 60 años)</t>
  </si>
  <si>
    <t xml:space="preserve">Discapacidad </t>
  </si>
  <si>
    <t>LGBTI</t>
  </si>
  <si>
    <t>Rrom</t>
  </si>
  <si>
    <t>Plan institucional de archivos - PINAR</t>
  </si>
  <si>
    <t>Plan Anual de Adquisiciones</t>
  </si>
  <si>
    <t>Plan anticorrupción y de atención al ciudadano</t>
  </si>
  <si>
    <t xml:space="preserve">Plan de incentivos institucionales </t>
  </si>
  <si>
    <t>Plan de previsión de recursos humanos</t>
  </si>
  <si>
    <t>Plan institucional de capacitación - PIC</t>
  </si>
  <si>
    <t xml:space="preserve">Plan estrategico de Talento Humano </t>
  </si>
  <si>
    <t>Plan Anual de vacantes</t>
  </si>
  <si>
    <t xml:space="preserve">Plan trabajo anual en seguridad y salud en el trabajo </t>
  </si>
  <si>
    <t xml:space="preserve">Plan estrategico de tecnología de la información y privacidad de la información </t>
  </si>
  <si>
    <t xml:space="preserve">Plan de seguridad y privacidad de la información </t>
  </si>
  <si>
    <t>Plan de participación ciudadana</t>
  </si>
  <si>
    <t>REVISÓ OFICINA ASESORA DE PLANEACIÓN</t>
  </si>
  <si>
    <t xml:space="preserve">PRORAMACIÓN </t>
  </si>
  <si>
    <t xml:space="preserve">SEGUIMIENTO </t>
  </si>
  <si>
    <t>mmmm</t>
  </si>
  <si>
    <t>PROGRAMACIÓN META</t>
  </si>
  <si>
    <t>TIPO DE ANUALIZACIÓN  (Según aplique)</t>
  </si>
  <si>
    <t>ITEM</t>
  </si>
  <si>
    <t xml:space="preserve">DESCRIPCIÓN </t>
  </si>
  <si>
    <t>PROCESO</t>
  </si>
  <si>
    <t xml:space="preserve">OBJETIVO ESTRATÉGICO </t>
  </si>
  <si>
    <t xml:space="preserve">RETRASOS Y FACTORES LIMITANTES PARA EL CUMPLIMIENTO </t>
  </si>
  <si>
    <t>REPORTE METAS VIGENCIA ANTERIOR
DESCRIPCIÓN CUALITATIVA DEL AVANCE POR META
(Logros y beneficios, y retrasos y alternativas de solución (2.000 caracteres))</t>
  </si>
  <si>
    <t xml:space="preserve">REPORTE METAS VIGENCIA
DESCRIPCIÓN CUALITATIVA DEL AVANCE POR META </t>
  </si>
  <si>
    <t>CRONOGRAMA</t>
  </si>
  <si>
    <t>META (PROGRAMACIÓN Y SEGUIMIENTO)</t>
  </si>
  <si>
    <t>PROGRMA</t>
  </si>
  <si>
    <t xml:space="preserve">PRODUCTO INSTITUCIONAL </t>
  </si>
  <si>
    <t>En este campo se debe diligenciar la descripción del Producto, meta, resultado - PMR al cual aportan las acciones e indicadores que se van a medir</t>
  </si>
  <si>
    <t xml:space="preserve">NIVEL </t>
  </si>
  <si>
    <t>En este campo se debe seleccionar el instrumento de planeación del cual hace parte la acción e indicador a medir según aplique (Seleccionar el nivel del indicador a reportar, así como relacionar el código asignado del indicador a medir segun aplique: SEGPLAN, PMR, número de actividad, etc). Consultar en la pestaña de  generalidades.</t>
  </si>
  <si>
    <t xml:space="preserve">META </t>
  </si>
  <si>
    <t>TIPO DE ANUALIZACIÓN (según aplique)</t>
  </si>
  <si>
    <t>Este campo no es obligatorio, se diligencia según aplique
En este campo se debe relacionar el tipo de anualizacioón en coherencia con los mediciones establecidas por la SDH: Suma, Creciente, Decreciente y Constante.</t>
  </si>
  <si>
    <t>DESCRIPCIÓN DE LA MEDICIÓN</t>
  </si>
  <si>
    <t xml:space="preserve">PERIODICIDAD </t>
  </si>
  <si>
    <t>MEDIOS DE VERIFICACIÓN</t>
  </si>
  <si>
    <t xml:space="preserve">En este campo se deben relacionar los soportes en los cuales se puede revisar el cumplimiento de las acciones e indicadores programados y ejecutatos. </t>
  </si>
  <si>
    <t xml:space="preserve">En este campo se debe establecer la periodicidad de la medicicion del indicador y del reporte del seguimiento </t>
  </si>
  <si>
    <t>En este campo se debe reportar el avance del desarrollo de acciones de acuerdo a la medición del indicador</t>
  </si>
  <si>
    <t>En este campo se debe relacionar en caso de retraso, las razones por las cuales se esta generando un retraso en coherencia con la programación de cada periodo. De presentarse esta situación es obligatorio diligenciar este campo.</t>
  </si>
  <si>
    <t>En este campo se debe relacionar la descripción cualitativa del cumplimiento de la acción e impacto alcanzado respecto de la misionalidad de la entidad, ésta debe estar desagregada en:
- Magnitud de la meta alcanzada.
- Descripción cualitativa, respecto al alcance de los objetivos estratégicos y resultado esperado</t>
  </si>
  <si>
    <t xml:space="preserve">En este campo se debe relacionar la descripción de las alternativas de solución </t>
  </si>
  <si>
    <t>AVANCE META</t>
  </si>
  <si>
    <t>PESTAÑA No. 3 TERRITORIALIZACIÓN</t>
  </si>
  <si>
    <t>DESCRIPCIÓN</t>
  </si>
  <si>
    <t xml:space="preserve">En estos campos se debe diligenciar el detalle de la estructura Plan de Desarrollo vigente, bajo la cual se encuentra articulado el proyecto de inversión </t>
  </si>
  <si>
    <t>En este campo se debe diligenciar el peso porcentual de la meta con relación al total de las metas (100%) del proyecto de inversión y la ponderacion vertical de las actividades, este peso debe estar directamente relacionado con la asignación presupuestal y la relevancia técnica.</t>
  </si>
  <si>
    <t xml:space="preserve">En este campo se debe diligenciar la ponderación horizontal de las actividades a desarrollar para el cumplimiento de las metas durante la vigencia. </t>
  </si>
  <si>
    <t xml:space="preserve">En este campo se debe diligenciar la información correspondiente a las reservas presupuestales, se debe relacionar si aporta al cumplimiento de la magnitud física de la meta. </t>
  </si>
  <si>
    <r>
      <t xml:space="preserve">Avances y Logros (2.000 caracteres): </t>
    </r>
    <r>
      <rPr>
        <sz val="11"/>
        <color indexed="8"/>
        <rFont val="Times New Roman"/>
      </rPr>
      <t>En este campo se debe diligenciar lo relacionando a los logros y avances de la meta de forma acumulada e integrada.</t>
    </r>
    <r>
      <rPr>
        <b/>
        <sz val="11"/>
        <color indexed="8"/>
        <rFont val="Times New Roman"/>
      </rPr>
      <t xml:space="preserve">
Retrasos y Alternativas de solución (1.000 caracteres): </t>
    </r>
    <r>
      <rPr>
        <sz val="11"/>
        <color indexed="8"/>
        <rFont val="Times New Roman"/>
      </rPr>
      <t xml:space="preserve">En este campo se debe diligenciar lo relacionando a las dificultades y alternativas de solución presentadas de forma acumulada e integrada. En el caso de no presentarse retrasos en el periodo de reporte, incluir una nota indicando que las cifras son acordes con la programación. </t>
    </r>
    <r>
      <rPr>
        <b/>
        <sz val="11"/>
        <color indexed="8"/>
        <rFont val="Times New Roman"/>
      </rPr>
      <t xml:space="preserve">
Beneficios (2.000 caracteres): </t>
    </r>
    <r>
      <rPr>
        <sz val="11"/>
        <color indexed="8"/>
        <rFont val="Times New Roman"/>
      </rPr>
      <t xml:space="preserve">En este campo se debe diligenciar lo relacionando a los beneficios de forma acumulada e integrada.
</t>
    </r>
    <r>
      <rPr>
        <b/>
        <sz val="11"/>
        <color indexed="8"/>
        <rFont val="Times New Roman"/>
      </rPr>
      <t xml:space="preserve">
Nota:</t>
    </r>
    <r>
      <rPr>
        <sz val="11"/>
        <color indexed="8"/>
        <rFont val="Times New Roman"/>
      </rPr>
      <t xml:space="preserve"> El número límite de cartarteres se establece t</t>
    </r>
    <r>
      <rPr>
        <sz val="11"/>
        <color indexed="8"/>
        <rFont val="Times New Roman"/>
      </rPr>
      <t xml:space="preserve">eniendo en cuenta lo permitido en el sistema SEGPLAN, se recomienda dejar la información que se considere estratégica desde el área misional y de mayor relevancia. </t>
    </r>
  </si>
  <si>
    <t>En este campo se debe diligenciar la fecha en que es radicado el intrumento.</t>
  </si>
  <si>
    <r>
      <rPr>
        <sz val="11"/>
        <color indexed="8"/>
        <rFont val="Times New Roman"/>
      </rPr>
      <t>En este campo se selecciona según aplique.</t>
    </r>
    <r>
      <rPr>
        <b/>
        <sz val="11"/>
        <color indexed="8"/>
        <rFont val="Times New Roman"/>
      </rPr>
      <t xml:space="preserve">
Programación: </t>
    </r>
    <r>
      <rPr>
        <sz val="11"/>
        <color indexed="8"/>
        <rFont val="Times New Roman"/>
      </rPr>
      <t xml:space="preserve">Corresponde al proceso de formulación del plan de acción, el cual se realiza una ves por vigencia. </t>
    </r>
    <r>
      <rPr>
        <b/>
        <sz val="11"/>
        <color indexed="8"/>
        <rFont val="Times New Roman"/>
      </rPr>
      <t xml:space="preserve">
Actualización: </t>
    </r>
    <r>
      <rPr>
        <sz val="11"/>
        <color indexed="8"/>
        <rFont val="Times New Roman"/>
      </rPr>
      <t xml:space="preserve">Corresponde al proceso mediante el cual la gerencia del proyecto modifica o ajusta la información contenida en la formulación. 
</t>
    </r>
    <r>
      <rPr>
        <b/>
        <sz val="11"/>
        <color indexed="8"/>
        <rFont val="Times New Roman"/>
      </rPr>
      <t xml:space="preserve">Seguimiento: </t>
    </r>
    <r>
      <rPr>
        <sz val="11"/>
        <color indexed="8"/>
        <rFont val="Times New Roman"/>
      </rPr>
      <t xml:space="preserve">Corresponde al proceso de reporte de avance de las metas y actividades programadas. </t>
    </r>
  </si>
  <si>
    <t>En este campo se debe diligenciar el mes de reporte de la información. Favor recordar que la información debe ser acumulada vigencia.</t>
  </si>
  <si>
    <t xml:space="preserve">En este campo se debe diligenciar la magnitud física de la meta programada y ejecutada de acuerdo con la unidad de medida de la meta, según aplique vigencia o reserva. </t>
  </si>
  <si>
    <t>En este campo se debe diligenciar la descripción del objetivo estratégico que se detalla en el Plan Estratégico intitucional al cual aportan las acciones e indicadores que se van a medir</t>
  </si>
  <si>
    <t>En este campo se debe relacionar la descripción del proceso en coherencia con el mapa de procesos  vigente</t>
  </si>
  <si>
    <t>En este campo se debe diligenciar la descripción del plan al cual le aporta la acción e indicador a medir, en los casos que no aplique indicar con un N/A.</t>
  </si>
  <si>
    <t xml:space="preserve">MAGNITUD CUATRIENIO  (Según aplique) </t>
  </si>
  <si>
    <t>MAGNITUD</t>
  </si>
  <si>
    <r>
      <t xml:space="preserve">En este campo se debe detallar la expresión cualitativa del indicador.
Objeto + condición deseada del objeto (verbo conjugado) + elementos adicionales de contexto descriptivo
</t>
    </r>
    <r>
      <rPr>
        <i/>
        <sz val="11"/>
        <rFont val="Times New Roman"/>
      </rPr>
      <t>Ejemplo: Niños y niñas alimentados balanceadamente para su crecimiento integral.</t>
    </r>
  </si>
  <si>
    <r>
      <t xml:space="preserve">En este campo se debe relacionar la meta programada de acuerdo al indicador formulado Parámetro de referencia para determinar la magnitud. </t>
    </r>
    <r>
      <rPr>
        <i/>
        <sz val="11"/>
        <rFont val="Times New Roman"/>
      </rPr>
      <t>Ejemplo: 600, 100, 4.000.</t>
    </r>
  </si>
  <si>
    <r>
      <t xml:space="preserve">En este campo se debe relacionar el producto, servicio, porcentaje que se afectará con la intervención de acuerdo con el indicador propuesto. Parámetro de referencia para determinar el tipo de unidad del indicador. </t>
    </r>
    <r>
      <rPr>
        <i/>
        <sz val="11"/>
        <rFont val="Times New Roman"/>
      </rPr>
      <t>Ejemplo: mujeres, %, atenciones</t>
    </r>
  </si>
  <si>
    <r>
      <t xml:space="preserve">En este campo se debe diligenciar:
</t>
    </r>
    <r>
      <rPr>
        <b/>
        <sz val="11"/>
        <rFont val="Times New Roman"/>
      </rPr>
      <t>1.La descripción detallada de la medición del indicador.</t>
    </r>
    <r>
      <rPr>
        <sz val="11"/>
        <rFont val="Times New Roman"/>
      </rPr>
      <t xml:space="preserve">
</t>
    </r>
    <r>
      <rPr>
        <i/>
        <sz val="11"/>
        <rFont val="Times New Roman"/>
      </rPr>
      <t xml:space="preserve">De acuerdo a la meta programada, se debe realizar una descripción cualitativa de a que se refiere cada avance programado para cada trimestre desde la programación. (Si aplica)
Ejemplo 1: 
Programación actividad Trimestre 1: 40% Trimestre 2: 60%
40% Fase I - Diseño de ...
60% Fase II - Socialización y ejecución de ...
</t>
    </r>
    <r>
      <rPr>
        <b/>
        <sz val="11"/>
        <rFont val="Times New Roman"/>
      </rPr>
      <t xml:space="preserve">2.La representación matemática del cálculo del indicador.
</t>
    </r>
    <r>
      <rPr>
        <i/>
        <sz val="11"/>
        <rFont val="Times New Roman"/>
      </rPr>
      <t>Ejemplo 2: No. Capacitaciones realizadas / No. Capacitaciones programadas *100</t>
    </r>
  </si>
  <si>
    <t>En este campo se debe relacionar la programación horizontal del desarrollo de las acciones de acuerdo a la medicición del indicador</t>
  </si>
  <si>
    <t>PROGRAMACIÓN</t>
  </si>
  <si>
    <t xml:space="preserve">En este campo se debe diligenciar la descripción de la meta PDD o meta proyecto articulada con la acción e indicador a medir.
Así mismo se podrá establecer una meta operativa nueva en caso de evidenciar la necesidad. </t>
  </si>
  <si>
    <t>Magnitud</t>
  </si>
  <si>
    <t>Presupuesto</t>
  </si>
  <si>
    <t xml:space="preserve">MAGNITUD META VIGENCIA ACTUAL	</t>
  </si>
  <si>
    <t>En este campo se debe diligenciar la información correspondiente al presupuesto programado y recursos ejecutados, según aplique vigencia y reservas. (Cifras en pesos)</t>
  </si>
  <si>
    <t>RESERVAS VIGENCIA ANTERIOR (en pesos, sin decimales)</t>
  </si>
  <si>
    <t>PRESUPUESTO ASIGNADO EN LA VIGENCIA ACTUAL (en pesos, sin decimales)</t>
  </si>
  <si>
    <t>PROGRAMACION DE COMPROMISOS</t>
  </si>
  <si>
    <t>COMPROMISOS</t>
  </si>
  <si>
    <t>PROGRAMACION DE GIROS</t>
  </si>
  <si>
    <t>GIROS</t>
  </si>
  <si>
    <t>AVANCE</t>
  </si>
  <si>
    <t>Adultez (Entre 29 y 59 años)</t>
  </si>
  <si>
    <t>Infancia (Menor de 12 años)</t>
  </si>
  <si>
    <t>Juventud (Entre 12 y 14 años)</t>
  </si>
  <si>
    <t>Juventud (Entre 15 y 28 años)</t>
  </si>
  <si>
    <t>Menor de 12</t>
  </si>
  <si>
    <t>Entre 12 y 14</t>
  </si>
  <si>
    <t>Entre 15 y 28</t>
  </si>
  <si>
    <t>Entre 29 y 59</t>
  </si>
  <si>
    <t xml:space="preserve">Igual o mayo a 60 </t>
  </si>
  <si>
    <t>No responde</t>
  </si>
  <si>
    <t>Indigenas</t>
  </si>
  <si>
    <t>Afrodescendientes</t>
  </si>
  <si>
    <t>Raizales</t>
  </si>
  <si>
    <t>Discapacidad</t>
  </si>
  <si>
    <t xml:space="preserve">Este anexo, responde a la necesidad de plasmar la información correspondiente que las acciones (derivadas de metas PDD, metas proyecto de inversión, indicadores PMR, actividades) que se territorializan incluyendo el enfoque diferencial y según grupo etario, así como las reportadas a nivel distrital.
De ser necesario las celdas correspondientes a enfoque diferencial, especificamente población en discapacidad (Sordociega, auditiva,, visual, multiple, mental, física, cognitiva, otro) y población LGBTI (Lesbianas, gays, bisexuales, hererosexuales, No responde...)  se puede establecer mayor desagregue de ser necesario en la misma celda. </t>
  </si>
  <si>
    <t>AVANCE MENSUAL</t>
  </si>
  <si>
    <t>PRODUCTO INSTITUCIONAL (PMR):</t>
  </si>
  <si>
    <t>Fecha de Emisión: 4 de enero de 2022</t>
  </si>
  <si>
    <t>Versión: 08</t>
  </si>
  <si>
    <t>PESTAÑA No. 1 METAS PA PROYECTO</t>
  </si>
  <si>
    <t>PESTAÑA No. 2 INDICADORES PA</t>
  </si>
  <si>
    <t>X</t>
  </si>
  <si>
    <t>7668 - Levantamiento  y análisis de información para la garantía de derechos de las mujeres en  Bogotá</t>
  </si>
  <si>
    <t>5 - Construir Bogotá - Región con gobierno abierto, transparente y ciudadanía consciente</t>
  </si>
  <si>
    <t>29 - Posicionar globalmente a Bogotá como territorio inteligente (Smart City)</t>
  </si>
  <si>
    <t>1 -  Operar (1) un Sistema de Información sobre los derechos de las mujeres, con datos  proveniente de diferentes fuentes de información internas y externas</t>
  </si>
  <si>
    <t>2 - Formular e Implementar una (1) estrategia metodológica que permita incluir la perspectiva de género y diferencial en la captura de la información</t>
  </si>
  <si>
    <t>3 - Diseñar y producir una (1) línea base de la política púbica de las Mujeres y Equidad de Género</t>
  </si>
  <si>
    <t>4 -  Producir y divulgar (16) estudios y/o investigaciones sobre los derechos de las mujeres con fuente de información OMEG</t>
  </si>
  <si>
    <t>Crear y fortalecer la infraestructura tecnológica del Observatorio de Mujer y Equidad de Género que permita la articulación con los sectores distritales pertinentes</t>
  </si>
  <si>
    <t>Porcentaje de avance en la creación y fortalecimiento de infraestructura tecnológica del OMEG para la articulación con los sectores distritales</t>
  </si>
  <si>
    <t>Creciente</t>
  </si>
  <si>
    <t>%</t>
  </si>
  <si>
    <t>Mensual</t>
  </si>
  <si>
    <t>Diseñar e implementar investigaciones para diagnosticar y divulgar la situación de los derechos de las mujeres y transversalizar el enfoque de género y diferencial</t>
  </si>
  <si>
    <t>Suma</t>
  </si>
  <si>
    <t>Investigaciones</t>
  </si>
  <si>
    <t>Cargo: SUBSECRETARIA DEL CUIDADO Y POLÍTICAS DE IGUALDAD - GERENTA</t>
  </si>
  <si>
    <t>Nombre: SANDRA CATALINA CAMPOS ROMERO</t>
  </si>
  <si>
    <t>10. Aumentar la generación, disponibilidad y análisis de información sobre la situación de derechos de las mujeres en Bogotá, que permita una adecuada toma de decisiones basada en evidencia con enfoques de género y diferencial</t>
  </si>
  <si>
    <t>Gestión del Conocimiento</t>
  </si>
  <si>
    <t>Aumentar la generación, disponibilidad y análisis de información sobre la situación
de derechos de las mujeres en Bogotá, que permita una adecuada toma de
decisiones basada en evidencia con enfoques de género y diferencial.</t>
  </si>
  <si>
    <t>Avance en la creación e implementación de la versión 2.0 del Sistema de Información del OMEG</t>
  </si>
  <si>
    <t>Sumatoria de investigaciones producidas</t>
  </si>
  <si>
    <t>Documentos producidos</t>
  </si>
  <si>
    <t>Seguimiento a ejecución de contrato</t>
  </si>
  <si>
    <t>N/A</t>
  </si>
  <si>
    <r>
      <t>5. Implementación de</t>
    </r>
    <r>
      <rPr>
        <sz val="11"/>
        <color indexed="8"/>
        <rFont val="Times New Roman"/>
      </rPr>
      <t xml:space="preserve"> 8 </t>
    </r>
    <r>
      <rPr>
        <sz val="11"/>
        <rFont val="Times New Roman"/>
      </rPr>
      <t>Mesas Mujer para la socialización de la Caja de Herramientas para la integración del análisis de información con enfoque de genero y diferencial dentro de los Planes de Transversalización de la PPMyEG</t>
    </r>
  </si>
  <si>
    <t>Investigaciones realizadas
Estudios y/o investigaciones producidas y divulgadas por el Observatorio de Mujer y Equidad de Género, con relación a situaciones y derechos de las mujeres en Bogotá</t>
  </si>
  <si>
    <t>6. Identificación del numero de necesidades de investigación con actores y/o sectores que favorezcan el intercambio de información</t>
  </si>
  <si>
    <t>8. Elaboración de cinco (5) estudios y/o investigaciones que den cuenta de los derechos de las mujeres con fuente información OMEG</t>
  </si>
  <si>
    <t>9. Diagramación y Divulgación de cinco (5) estudio y/o investigaciones que den cuenta de los derechos de las mujeres con fuente información OMEG</t>
  </si>
  <si>
    <t>Porcentaje de respuestas a los requerimientos que den cuenta de la información sobre la situación, posición y condición de las mujeres en el Distrito Capital respondidos</t>
  </si>
  <si>
    <t xml:space="preserve">Ofrecer información sobre la situación, posición o condición de las mujeres en el Distrito Capital en materia de sus derechos </t>
  </si>
  <si>
    <t>Operar (1) un Sistema de Información sobre los derechos de las mujeres, con datos  proveniente de diferentes fuentes de información internas y externas</t>
  </si>
  <si>
    <t>Trimestral</t>
  </si>
  <si>
    <t>Radicados con solicitudes realizadas y radicados con respuestas ofrecidas</t>
  </si>
  <si>
    <t>Gestionar interinstitucionalmente con fuentes oficiales, para obtención de infomación que alimenta la bateria de indicadores sobre goce efectivo de derechos de las mujeres</t>
  </si>
  <si>
    <t>Actas de reunión y/o
correos de solicitud de información.
Base de indicadores actualizados con la información gestionada</t>
  </si>
  <si>
    <t>7. Socialización de los resultados de la línea base de la PPMyEG</t>
  </si>
  <si>
    <t>Porcentaje de Indicadores actualizados en la bateria del OMEG</t>
  </si>
  <si>
    <t xml:space="preserve">Cargo: DIRECTORA GESTIÓN DEL CONOCIMIENTO - LIDERESA TÉCNICA - RESPONSABLE DE PROCESO </t>
  </si>
  <si>
    <t>No se presentan retrasos acorde con la programación</t>
  </si>
  <si>
    <t>Meta 1</t>
  </si>
  <si>
    <t>Meta 2</t>
  </si>
  <si>
    <t>Meta 3</t>
  </si>
  <si>
    <t>Meta 4</t>
  </si>
  <si>
    <t>Compromisos enero</t>
  </si>
  <si>
    <t xml:space="preserve">Reconocer la importancia de recolectar información de manera homogénea y con calidad respondiendo a un lineamiento metodológico que incorpore los enfoques de derechos, género y diferencial en los procesos encaminados al desarrollo de investigaciones y estudios, permite recoger información robusta sobre la situación de derechos de las mujeres en los territorios, desde sus diferencias y diversidades, asimismo, contar con datos relevantes para la toma de decisiones desde la gestión pública. </t>
  </si>
  <si>
    <t xml:space="preserve">Contar con un Sistema de Información 2,0permite a la  entidad mejorar los sistemas de recolección, almacenamiento y consulta de los datos producidos a nivel interno y externo, además contar con herramientas para avanzar en la automatización de procesos e instrumentos apropiados para la recolección de información, mejorar la calidad, veracidad y oportunidad de la información recolectada en las diferentes acciones del Observatorio
La página web del Observatorio de Mujeres y Equidad de Género se constituye en una herramienta para acercar los datos y la información a la ciudadanía, contando no solo con información actualizada y robusta, sino, amigable para su acceso y uso. </t>
  </si>
  <si>
    <t xml:space="preserve">Pago correspondiente al contrato 525-2021 suscrito con la LUZ AMPARO MACÍAS QUINTANA, por valor de $3.383.336 De los cuales van con cargo a la meta 1, el 50% correspondiente a un valor de $1.691.668. El saldo del 50%, por valor de $1.691.668 va con cargo a la meta 2. Pago correspondiente al contrato 724-2021 suscrito con la DOUGLAS TRADE SAS, por valor de $40.707.653 De los cuales van con cargo a la meta 1, el 25% correspondiente a un valor de $10.176.913,25; a la meta 2 va el 25% correspondiente a un valor de $10.176.913,25. A la meta 3, el 25% correspondiente a un valor de $10.176.913,25. Finalmente, el saldo del 25% va con cargo a la meta 4 por valor $10.176.913,25. Pago correspondiente a la orden de compra 73785-2021 suscrito con la UNION TEMPORAL 4T, por valor de $4.700.00 De los cuales van con cargo a la meta 1, el 25% correspondiente a un valor de $1.175.000; a la meta 2 va el 25% correspondiente a un valor de $1.175.000. A la meta 3, el 25% correspondiente a un valor de $1.175.000. Finalmente, el saldo del 25% va con cargo a la meta 4 por valor $1.175.000. </t>
  </si>
  <si>
    <t>Pago correspondiente al contrato 525-2021 suscrito con la LUZ AMPARO MACÍAS QUINTANA, por valor de $3.383.336 De los cuales van con cargo a la meta 1, el 50% correspondiente a un valor de $1.691.668. El saldo del 50%, por valor de $1.691.668 va con cargo a la meta 2. Pago correspondiente al contrato 724-2021 suscrito con la DOUGLAS TRADE SAS, por valor de $40.707.653 De los cuales van con cargo a la meta 1, el 25% correspondiente a un valor de $10.176.913,25; a la meta 2 va el 25% correspondiente a un valor de $10.176.913,25. A la meta 3, el 25% correspondiente a un valor de $10.176.913,25. Finalmente, el saldo del 25% va con cargo a la meta 4 por valor $10.176.913,25. Pago correspondiente a la orden de compra 73785-2021 suscrito con la UNION TEMPORAL 4T, por valor de $4.700.00 De los cuales van con cargo a la meta 1, el 25% correspondiente a un valor de $1.175.000; a la meta 2 va el 25% correspondiente a un valor de $1.175.000. A la meta 3, el 25% correspondiente a un valor de $1.175.000. Finalmente, el saldo del 25% va con cargo a la meta 4 por valor $1.175.000. Pago correspondiente al contrato 803-2021 suscrito con la UT MUJERES DIVERSAS, por valor de $1 De los cuales van con cargo a la meta 3, el 50% correspondiente a un valor de $0,50. El saldo del 50%, por valor de $0,50 va con cargo a la meta 4</t>
  </si>
  <si>
    <r>
      <rPr>
        <b/>
        <sz val="11"/>
        <rFont val="Times New Roman"/>
      </rPr>
      <t>Cargo</t>
    </r>
    <r>
      <rPr>
        <sz val="11"/>
        <rFont val="Times New Roman"/>
      </rPr>
      <t>: Contratistas Dirección Gestión del Conocimiento</t>
    </r>
  </si>
  <si>
    <t>Nombre: Reporte fisico y de Gestión Rocío Janneth Durán Mahecha - Reporte Presupuestal Juan Pablo Ochoa</t>
  </si>
  <si>
    <t>.</t>
  </si>
  <si>
    <r>
      <t>No. De respuestas a requerimientos sobre la situación de las mujeres / No. De requerimiento allegadas a la Dirección *100 * (peso ponderado del periodo)</t>
    </r>
    <r>
      <rPr>
        <sz val="11"/>
        <color indexed="10"/>
        <rFont val="Times New Roman"/>
      </rPr>
      <t xml:space="preserve">
</t>
    </r>
    <r>
      <rPr>
        <sz val="11"/>
        <color indexed="8"/>
        <rFont val="Times New Roman"/>
      </rPr>
      <t>S</t>
    </r>
    <r>
      <rPr>
        <sz val="11"/>
        <color indexed="8"/>
        <rFont val="Times New Roman"/>
      </rPr>
      <t>uma de respuestas a requerimientos y solicitudes de información sobre la situación, posición y condición de las mujeres en el Distrito Capital respondidos</t>
    </r>
  </si>
  <si>
    <r>
      <t xml:space="preserve">Numero de indicadores actualizados/Numero de indicadores de la bateria OMEG según la fuente de información*100 *(Peso ponderado del periodo) </t>
    </r>
    <r>
      <rPr>
        <sz val="11"/>
        <color indexed="8"/>
        <rFont val="Times New Roman"/>
      </rPr>
      <t xml:space="preserve">
En el OMEG existen 124 indicadores, solo serán actualizados acorde con la periocidad de la Fuente de Información</t>
    </r>
  </si>
  <si>
    <t>Nombre: DIANA MARÍA PARRA ROMERO</t>
  </si>
  <si>
    <t>53 - Información para la toma de decisiones</t>
  </si>
  <si>
    <t>Contar con información actualizada sobre la situación, posición y condición de derechos de las mujeres, es fundamental para la toma de decisiones de la gestión publica.
La toma de decisiones basada en la evidencia permite focalizar los esfuerzos y recursos de la administración en aquellos espacios, territorios y poblaciones que requieren con prioridad de la inversión pública, mostrando transformaciones en las realidades sociales y por ende en los datos, como es el caso, de la identificación del fenómeno la violencia contra la mujer, sus expresiones y ocurrencias, para actuar en la construcción de estrategias que permitan su reducción.</t>
  </si>
  <si>
    <t>Contar con una línea base de la Política Pública de las Mujeres y Equidad de Género, permite contar con información actualizada y robusta sobre la situación de derechos de las mujeres, facilitando la toma de decisiones de la gestión pública. Podemos decir, que con este producto, la ciudad avanza hacia: 
a. Conocer las características demográficas, sociales, culturales y económicas de las mujeres residentes en Bogotá.
b. Disponer de información actualizada sobre el goce efectivo de los ocho derechos de la PPMYEG en todas las localidades del Distrito.
c. Demostrar con evidencia basada en los datos los avances, logros e impactos atribuibles a las acciones de política pública.</t>
  </si>
  <si>
    <t xml:space="preserve">Firma: </t>
  </si>
  <si>
    <t>q</t>
  </si>
  <si>
    <t>a.</t>
  </si>
  <si>
    <t>Adjudicación del Concurso de Méritos Abierto No. SDMUJER-CM-007-2021, cuyo objeto es: "Diseñar y desarrollar el nuevo Sistema de Información Misional de la Secretaría de la Mujer, SIMISIONAL 2.0.”.  A partir de entonces se avanzado en:
a)  Reuniones de contextualización de los módulos actuales del sistema SIMISIONAL y definir tecnologías de desarrollo.
b) Memorando a cada una de áreas solicitando la designación de un enlace para las mesas de trabajo de identificación de operación actual y necesidades tecnológicas
c) Mesas de trabajo con las áreas misionales encargadas de la captura de información y usuarias del SIMISIONAL
d) Mesas técnicas para la presentación con las soluciones tecnológicas identificadas 
e) En mayo se aprobaron los entregables de la fase 1, que corresponde a la definición de tecnologías de desarrollo en el SIMISIONAL 2,0 
f) En junio se aprobaron los entregables de la fase 2, que corresponde a: inventario de actualización de interfases, identificación de usuarios y roles, consideraciones de usabilidad, accesibilidad y experiencia de usuarias, arquitectura y modelado de almacenamiento de información y especificaciones de infraestructura tecnológica.  
g) En julio se realiza la revisión de posible integraciones del simisional con Orfeo y PremierOne
h) En agosto se hace seguimiento a los ajustes solicitados a los entregables de la Fase 2,
Anexos:
1. Actas de reuniones
2. Memorando de Solicitud de enlaces
3. Drive de archivos compartidos actualizado junio
4. Presentación con las soluciones tecnológicas identificadas
5. Entregables Fase 1 
6. Entregables Fase 2
7. Drive de archivos compartidos avances julio
8. Drive de archivos compartidos avances agosto</t>
  </si>
  <si>
    <r>
      <t xml:space="preserve">Como parte Adquisión de equipos y sistemas tecnológicos para el fortalecimiento de la infraestructura del OMEG, se cuenta al mes de agosto, con los siguientes contratos adjudicados y en etapa de ejecución:
a. Proceso 934 Adquisición licencias adobe. Proceso adjudicado. Contrato 925-2022
b. Proceso 942 Adquisición Microsoft. Proceso adjudicado. Orden de compra 90547 Contrato 923-2022
c. Proceso 951 Adquisición Nube pública. Proceso adjudicado. Orden de compra  90545 Contrato 922-2022
Adicionalmente, en el mes de agosto se avanzó en los siguientes contratos:
a.  Proceso 165 Adquisición de los Productos ArcGis. Por solicitud de contratación, de acuerdo a un concepto de CCE se tuvo que unir este proceso con el de Power Bi, que involucró actualización de PAABS quedando el nuevo objeto "Contratar a través de la Tienda Virtual del Estado Colombiano por medio del instrumento de Agregación de Demanda CCE-139-IAD-2020, los licenciamientos requeridos por la Secretaría Distrital de la Mujer y definidos en los siguientes lotes: Lote 1: productos ArcGIS. Lote 2: Productos Microsoft(PowerBIProOpen)". El EP modificado actualmente está en revisión de contratación.
b. Proceso 166 Adquisición del Software Nvivo. Se cuenta con estudio previo aprobado
c. Proceso 167 Adquisición 167 PowerBi. Proceso eliminado
d. Proceso 168 Adquisición Software IBM SPSS. Estudio previo en revisión de contratación
e. Proceso 952 Adquisición Equipos Tecnológicos. Se cuenta con CDP
</t>
    </r>
    <r>
      <rPr>
        <b/>
        <sz val="11"/>
        <color indexed="8"/>
        <rFont val="Times New Roman"/>
      </rPr>
      <t xml:space="preserve">
Anexo:</t>
    </r>
    <r>
      <rPr>
        <sz val="11"/>
        <color indexed="8"/>
        <rFont val="Times New Roman"/>
      </rPr>
      <t xml:space="preserve">
1. Procesos adjudicados
2. Procesos con estudio previo</t>
    </r>
  </si>
  <si>
    <t>Se cuenta con los resultados finales del levantamiento de información de la Línea Base de la Política Publica de Mujeres y Equidad de Género, este un logro de ciudad, considerando que históricamente el sector mujeres carecía de una Línea Base que permitiera dar cuenta de la situación de derechos de las mujeres en la ciudad y realizar el seguimiento a los avances, logros e impactos atribuibles a las acciones de política pública. 
Se cuenta con la ruta de trabajo para el análisis de información a partir de los insumos recolectados en 2021. Específicamente, se definieron cinco fases para la ejecución de acciones comprendidas entre los meses de marzo a julio de la actual vigencia, como parte de la información a Divulgar.  
En el mes de agosto se redactó el documento final de resultados de la Línea Base de Política Pública de Mujeres y Equidad de Género. Este se encuentra divulgado en el banner de la página principal del OMEG, para uso público.
Adicionalmente, se definió la contratación de un operador para Diseñar una estrategia de divulgación y comunicación de resultados de la Línea Base de Política Pública de Mujeres y Equidad de Género, al respecto, en el mes de agosto se realizó la publicación del proceso en la plataforma SECOP II con sus respectivos documentos.</t>
  </si>
  <si>
    <r>
      <t xml:space="preserve">Se han planeado y programado las acciones para la socialización, divulgación y difusión de los datos de la Línea Base de Política Pública de Mujeres y Equidad de Género. 
Esta contempla dos acciones estratégicas:
a.	Análisis de información y producción de conocimientos a partir de los resultados
b.	Contratación de un operador para Diseñar una estrategia de divulgación y comunicación de resultados
Durante el mes de agosto se adelantaron las siguientes acciones de </t>
    </r>
    <r>
      <rPr>
        <b/>
        <sz val="11"/>
        <color rgb="FF000000"/>
        <rFont val="Times New Roman"/>
      </rPr>
      <t>análisis de información</t>
    </r>
    <r>
      <rPr>
        <sz val="11"/>
        <color rgb="FF000000"/>
        <rFont val="Times New Roman"/>
      </rPr>
      <t xml:space="preserve">: 
1. Se realizó la redacción del documento final de resultados que cuenta con 9 capítulos sobre las situaciones, posiciones y afectaciones de los derechos de las mujeres en  Bogotá. Adicionalmente se realizó la divulgación de este en la página web del OMEG, documento que se puede consultar en línea https://omeg.sdmujer.gov.co/phocadownload/2022/infografias/Informe_de_resultados_Linea_Base_Politica_Publica.pdf
Contratación de un operador para Diseñar una estrategia de </t>
    </r>
    <r>
      <rPr>
        <b/>
        <sz val="11"/>
        <color rgb="FF000000"/>
        <rFont val="Times New Roman"/>
      </rPr>
      <t>divulgación y comunicación</t>
    </r>
    <r>
      <rPr>
        <sz val="11"/>
        <color rgb="FF000000"/>
        <rFont val="Times New Roman"/>
      </rPr>
      <t xml:space="preserve">
1.  Proceso publicado en plataforma SECOP II.
2. Cronograma de evaluación y adjudicación del proceso. 
3. Acta de conformación del comité evaluador.
4. Aviso de convocatoria
5. Pliego de condiciones
6. Anexo técnico actualizado
7. Estudio previo
8. Solicitud de contratación
Adicionalmente, se avanzo en la divulgación de e los resultados de la LBPPMyEG en espacios de trabajo intersectorial, a saber: 
1. Una jornada de socialización de la PPT con los resultados de la LBPPMyEG dirigido a servidores y servidoras de la Secretaría de Integración Social de Kennedy. Durante el espacio se abordaron los 8 derechos con todos sus hallazgos y recomendaciones. 
2. Una jornada de socialización de la PPT con los resultados en el marco de la Mesa Nacional de Salud Sexual. En el espacio se abordaron los hallazgos de los 8 derechos y recomendaciones. 
</t>
    </r>
    <r>
      <rPr>
        <b/>
        <sz val="11"/>
        <color rgb="FF000000"/>
        <rFont val="Times New Roman"/>
      </rPr>
      <t xml:space="preserve">
Anexos: </t>
    </r>
    <r>
      <rPr>
        <sz val="11"/>
        <color rgb="FF000000"/>
        <rFont val="Times New Roman"/>
      </rPr>
      <t xml:space="preserve">
1.	Análisis de información para la divulgación
2.	Diseño de una estrategia de divulgación y comunicación</t>
    </r>
  </si>
  <si>
    <t xml:space="preserve">Como parte de la producción de estudios y/o investigaciones  que den cuenta de los derechos de las mujeres con fuente información OMEG, se avanzó en la producción de dos (2) estudios que se vienen adelantado desde la vigencia 2021, específicamente:
a. Línea Base de SIDICU.
Documento final de Línea Base Producido. Se alcanzo una recolección de información de cobertura del 102%, es decir, 24.604 encuestas completas de 24.010 esperadas. Se cuenta con:  Informe Final de resultados del procesamiento y sistematización de la información, Base de datos y archivos Excel con los gráficos de resultados, pieza de comunicación de los resultados de SIDICU. Presentación ante la SDMujer de los principales resultados cuantitativos de la Línea Base del SIDICU. Se socializaron los resultados en la conmemoración del Día internacional del trabajo doméstico, para lo cual el 22 de julio la entidad preparo un foro “Reconocer y valorar el trabajo doméstico”
b. Diagnósticos de derechos de las mujeres en sus diversidades
Documento final de Diagnóstico producido.
A partir de los hallazgos obtenidos entre el cruce de información entre la línea base de PPMyEG y los DX de mujeres en sus diversidades, el OMEG identificó la oportunidad de realizar un barrido de políticas públicas y cruzarlo con las barreras identificadas en el acceso a derechos de las mujeres; esto con el fin de trazar recomendaciones precisas en materia de formulación o implementación dependiendo de cada caso. 
Se realizó una matriz que permite observar las barreras desde cada diversidad, cada derecho, interseccionalidad e intersectorialidad; Así mismo se avanzó en la recodificación de la información obtenida en los DX de mujeres en sus diversidades con el fin de facilitar su articulación con las demás investigaciones del OMEG. En el mes de agosto, se elaboraron tres informes: Salud, Trabajo y Violencias
Anexos:
1. Línea Base SIDICU
2. Diagnóstico de derechos de las mujeres en sus diversidades.
</t>
  </si>
  <si>
    <t>Nombre: ANGIE PAOLA MESA ROJAS</t>
  </si>
  <si>
    <t>El Sistema de Información del OMEG, planteo la necesidad de contar con un nuevo Sistema, por lo que se decidió hacer un proceso de contratación que cubriera este requerimiento. Actualmente se encuentra en ejecución,  el  proceso de Concurso de Méritos Abierto No. SDMUJER-CM-007-2021, cuyo objeto es: "Diseñar y desarrollar el nuevo Sistema de Información Misional de la Secretaría de la Mujer, SIMISIONAL 2.0.”. Se cuenta con: definición de tecnologías de desarrollo en el SIMISIONAL 2,0, actualización de interfases, identificación de usuarios y roles, consideraciones de usabilidad, accesibilidad y experiencia de usuarias, arquitectura y modelado de almacenamiento de información y especificaciones de infraestructura tecnológica.
Adicionalmente en el Simisional 1.0 se avanzó en el ajuste a módulos de acuerdo a las solicitudes de las áreas a través del correo o por la mesa de ayuda , estos ajustes correspondieron  a  corrección  de errores  como implementación  de  nuevas funcionalidades.
Como parte de la información que ofrece el Sistema de Información, se realizó la actualización durante el mes de  agosto, de los  indicadores de OMEG en temas de violencia, para el mes anterior, es decir mes vencido. Esta actividad también se puede verificar en el vínculo: http://omeg.sdmujer.gov.co/dataindicadores/index.html
El OMEG realiza el reporte de atenciones de la Secretaria de la Mujer teniendo como fuente de información el registro Simisional y las llamadas a la línea purpura. Se ha publicado, a la fecha, el reporte consolidado enero-dic 2021, y específicamente en agosto, el reporte mensual acumulado. Asimismo, mensualmente se actualiza el visualizador de datos. 
Adicionalmente se ha publico la infografía "Cuidado y autonomía económica 8M"; Se publico la "Caja de herramientas para la transversalización de los enfoques de género y diferencial en los procesos de investigación y se actualizó la sesión de cursos y actualización del modulo de formación.</t>
  </si>
  <si>
    <t xml:space="preserve">1. Automatización de datos del OMEG mediante la arquitectura de la información que favorezca la publicación oportuna y actualizada de temas de interés en la página web del Observatorio </t>
  </si>
  <si>
    <r>
      <t xml:space="preserve">Durante el primer trimestre se llevo a cabo el análisis de herramientas de software que permitan crear un sistema simple y eficiente para la administración de los datos que alimentan los tableros creados para los indicadores actualmente publicados. Las herramientas consideradas son el CMS WP Headless (basado en PHP) y Strapi (basado en Node.js). En el mes de abril, se efectuó la selección de la herramienta Headless CMS (Strapi) para hacer la administración y automatización de publicación de tableros en el visualizador del OMEG, lo que permite realizar la automatización de datos de indicadores, esto para su actualización de manera mensual. 
Para el mes de agosto, se realizo la automatización de datos de indicadores de violencias en el OMEG mes vencido, datos SIEDCO, asimismo, las actualizaciones de cifras de atenciones de la Secretaria Distrital de la Mujer, Y en lógica de mejora continua, se inicia la construcción de un en la página web del OMG, la </t>
    </r>
    <r>
      <rPr>
        <sz val="11"/>
        <color indexed="8"/>
        <rFont val="Times New Roman"/>
      </rPr>
      <t xml:space="preserve">funcionalidad de un sitio donde la gente podrá consultar todo los datos estadísticos relacionados con Trabajo de Cuidado en Bogotá
</t>
    </r>
    <r>
      <rPr>
        <b/>
        <sz val="11"/>
        <color indexed="8"/>
        <rFont val="Times New Roman"/>
      </rPr>
      <t>Anexo:</t>
    </r>
    <r>
      <rPr>
        <sz val="11"/>
        <color indexed="8"/>
        <rFont val="Times New Roman"/>
      </rPr>
      <t xml:space="preserve">
1. Visualizador
2. Actualización de datos.docx</t>
    </r>
  </si>
  <si>
    <t>2. Actualización permanentemente los indicadores de la batería de información asociada al sistema de información del OMEG</t>
  </si>
  <si>
    <t>Como parte de la planeación y programación de la actualización de indicadores, se cuenta con un cronograma anual acorde con la periodicidad de las fuentes de información. 
En el mes de agosto, se realizó la actualización de indicadores de violencias con fuente de información SIEDCO y Medicina Legas. Esta actividad también se puede verificar en el vínculo: http://omeg.sdmujer.gov.co/dataindicadores/index.html 
Adicionalmente, la Dirección realizó durante el mes de agosto, el seguimiento a las solicitudes de intercambios de información con los dieciséis (16) sectores de la Administración Distrital, esto con el animo de contar con información actualizada, oportuna y robusta que facilite el procesamiento, análisis y producción de información sobre los derechos de las Mujeres. 
Anexo:
1. Cronograma actualización indicadores OMEG
2. información SIEDCO - Medicina Legal-GEIH
3. Actas reunión de seguimiento. 
4. Indicadores IV Trimestre 2021 OMEG; 
5. Cifras OMEG -SiMisional.pdf
6. Nota aclaratoria GEIH e  Indicadores laborales GEIH
7. Cálculo de indicadores ENUT 2021.
8. Actualización indicadores Pobreza
9. Actualización indicadores de violencias con datos SIEDCO/Medicina Legal actualizado mensualmente
10. Matriz de seguimiento a acuerdos de intercambio de información</t>
  </si>
  <si>
    <t>3. Operación, actualización de usabilidad de la página del OMEG y publicación de información de interés para usuarias y usuarios del espacio web</t>
  </si>
  <si>
    <t>4. Adquisición de equipos y sistemas tecnológicos para el fortalecimiento de la infraestructura del OMEG</t>
  </si>
  <si>
    <t>Como parte de la producción de estudios y/o investigaciones que den cuenta de los derechos de las mujeres con fuente información OMEG, se cuenta con la programación de cinco (5) estudios para la vigencia 2022, avanzando a la fecha, con dos (2) publicaciones, específicamente:
1. Análisis de ciudad No 28. En Bogotá, las mujeres en cargos directivos superan la paridad por segundo año consecutivo. Con datos del Departamento Administrativo del Servicio Civil. Publicado el 08 de junio de 2022 
2. ¿Y el cuidado comunitario? Diagnóstico sobre el trabajo de cuidado no remunerado en el ámbito comunitario de Bogotá. Publicado el 24 de agosto de 2022
Los demás estudios programados, son los siguientes:
a. Estudio para la actualización de los indicadores de caracterización de población dedicada a actividades sexualmente pagadas - ASP. El cual surtió su etapa precontractual y estará siendo adjudicado en el mes de agosto
b. Actualización de los Diagnósticos de Derechos de las mujeres, uno por cada localidad. Se encuentra en proceso de procesamiento de datos
c. Dos (2) Estudio y/o investigación con tema de interés de ciudad. Se elaboró estudio previo cuyo objeto es: “Realizar el diseño y desarrollo metodológico y operativo de las evaluaciones de impacto sobre los servicios de Línea Púrpura Distrital y Estrategia de Hospitales ofrecidos por la Secretaría de la Mujer”</t>
  </si>
  <si>
    <t xml:space="preserve">La estapa precontractual para la contratación de las investigaciones sobre  actualización de indicadores de Actividades Sexualmente Pagadas - ASP, han contemplado un tiempo superior a lo programado, esto buscando la adjudicación bajo los principios de transparencia y calidad en la administración pública. 
Dado la anterior, para subsanar la situación, se proponen las siguientes acciones:
a. Ajuste en el cronograma de entrega de productos.
b. Mesas técnicas  permanentes para disminuir los tiempos de revisión de los productos y favoreciendo la aprobación de los mismos.
c. Mesas de seguimiento y monitoreo semanal para identificar retrasos, avances, acciones de mejora y alternativas de solución.                                                                                                       Cómo parte de nivelar los retrasos se realizaron acciones para producir y publicar un segundo estudio durante el mes de agosto </t>
  </si>
  <si>
    <r>
      <t xml:space="preserve">Como parte de la planeación y programación de acciones para la elaboración de cinco (5) estudios y/o investigaciones que den cuenta de los derechos de las mujeres con fuente información OMEG, se avanzó en una de las publicaciones, específicamente:
a. Estudio sobre actualización de indicadores de Actividades Sexualmente Pagadas - ASP
En la vigencia 2017, la entidad adelanto una caracterización de la situación de derechos de personas que realizan actividades sexualmente pagadas en Bogotá, el OMEG, a propuesto realizar una actualización de la información, recogiendo información de nuevos indicadores, para ello programo recursos a través de proceso contractual 170, avanzando en la construcción de un anexo técnico que permita la identificación de criterios y necesidades a resolver mediante la adjudicación de la propuesta de investigación. En el mes de agosto se firma acta de inicio a partir del día 27, con la empresa UT ECONOMETRÍA - SEI.
b. Estudio Diagnóstico de Derechos de las mujeres, uno por cada localidad
Se realizó el ejercicio de solicitud de información a las fuentes generadoras del dato y actualmente se encuentra en procesamiento de los datos, análisis de información y estructuración de los documentos
c. Estudio (2) evaluaciones de impacto
Se elaboro estudio previo como parte del proceso precontractual para el diseño de los estudios, cuyo objeto es: "Realizar el diseño y desarrollo metodológico y operativo de las evaluaciones de impacto sobre los servicios de Línea Púrpura Distrital y Estrategia de Hospitales ofrecidos por la Secretaría de la Mujer”, y se publico proceso en SECOP II. Durante el mes de agosto se efectuaron las respuestas al pliego de condiciones
</t>
    </r>
    <r>
      <rPr>
        <b/>
        <sz val="11"/>
        <color indexed="8"/>
        <rFont val="Times New Roman"/>
      </rPr>
      <t>Anexos</t>
    </r>
    <r>
      <rPr>
        <sz val="11"/>
        <color indexed="8"/>
        <rFont val="Times New Roman"/>
      </rPr>
      <t>:
1. Estudio Caracterización ASP
2. Estudio Diagnósticos Derechos de las Mujeres
3. Estudio evaluaciones de impacto</t>
    </r>
  </si>
  <si>
    <r>
      <t xml:space="preserve">Como parte de la producción de estudios y/o investigaciones que den cuenta de los derechos de las mujeres con fuente información OMEG, se cuenta con la programación de cinco (5) estudios para la vigencia 2022, avanzando a la fecha, con dos (2) publicaciones: específicamente:
1. Análisis de ciudad No 28. En Bogotá, las mujeres en cargos directivos superan la paridad por segundo año consecutivo. Con datos del Departamento Administrativo del Servicio Civil. Publicado el 08 de junio de 2022 
Este documento puede ser consultado en la página del Observatorio de Mujeres y Equidad de Género - OMEG, en el siguiente enlace: https://omeg.sdmujer.gov.co/index.php/mediciones/publicaciones/boletin
2. ¿Y el cuidado comunitario? Diagnóstico sobre el trabajo de cuidado no remunerado en el ámbito comunitario de Bogotá. Publicado el 24 de agosto de 2022
Este documento puede ser consultado en la página del Observatorio de Mujeres y Equidad de Género - OMEG, en el siguiente enlace: https://omeg.sdmujer.gov.co/phocadownload/2022/infografias/Diagnostico_cuidado_comunitario.pdf
</t>
    </r>
    <r>
      <rPr>
        <b/>
        <sz val="11"/>
        <color rgb="FF000000"/>
        <rFont val="Times New Roman"/>
      </rPr>
      <t xml:space="preserve">Anexos:
</t>
    </r>
    <r>
      <rPr>
        <sz val="11"/>
        <color rgb="FF000000"/>
        <rFont val="Times New Roman"/>
      </rPr>
      <t>1. Análisis de ciudad No 28
2. ¿Y el cuidado comunitario? Diagnóstico sobre el trabajo de cuidado no remunerado en el ámbito comunitario de Bogotá</t>
    </r>
  </si>
  <si>
    <r>
      <t xml:space="preserve">En el marco de la identificación de necesidades con actores y/ sectores, a partir de la socialización de la Caja de Herramientas en las Mesas Mujer,  se avanzó en el proceso de articulación institucional, teniendo interés por parte de entidades como: 
</t>
    </r>
    <r>
      <rPr>
        <b/>
        <sz val="11"/>
        <color rgb="FF000000"/>
        <rFont val="Times New Roman"/>
      </rPr>
      <t>IDYPIBA</t>
    </r>
    <r>
      <rPr>
        <sz val="11"/>
        <color rgb="FF000000"/>
        <rFont val="Times New Roman"/>
      </rPr>
      <t xml:space="preserve">:
Se viene adelantando trabajo conjunto desde el mes de junio, sobre violencias interrelacionadas (violencias de género y violencia a animales de compañía). Además, se ha hecho seguimiento a la elaboración del acuerdo de trabajo articulado con dicha entidad.
</t>
    </r>
    <r>
      <rPr>
        <b/>
        <sz val="11"/>
        <color rgb="FF000000"/>
        <rFont val="Times New Roman"/>
      </rPr>
      <t xml:space="preserve">Instituto Distrital de Turismo </t>
    </r>
    <r>
      <rPr>
        <sz val="11"/>
        <color rgb="FF000000"/>
        <rFont val="Times New Roman"/>
      </rPr>
      <t xml:space="preserve">
Se inicia trabajo en el mes de agosto, para asesoría sobre contratación en mediciones y levantamiento de líneas base.
</t>
    </r>
    <r>
      <rPr>
        <b/>
        <sz val="11"/>
        <color rgb="FF000000"/>
        <rFont val="Times New Roman"/>
      </rPr>
      <t xml:space="preserve">Observatorio Ambiental de la Secretaría de Medio Ambiente </t>
    </r>
    <r>
      <rPr>
        <sz val="11"/>
        <color rgb="FF000000"/>
        <rFont val="Times New Roman"/>
      </rPr>
      <t xml:space="preserve">
Se inicia trabajo en el mes de agosto, para identificar posibles articulaciones de investigación
</t>
    </r>
    <r>
      <rPr>
        <b/>
        <sz val="11"/>
        <color rgb="FF000000"/>
        <rFont val="Times New Roman"/>
      </rPr>
      <t xml:space="preserve">Dirección de Familia y Género del Ejercito Nacional </t>
    </r>
    <r>
      <rPr>
        <sz val="11"/>
        <color rgb="FF000000"/>
        <rFont val="Times New Roman"/>
      </rPr>
      <t xml:space="preserve">
Se inicia trabajo en el mes de agosto, para asesoría en temas de mujeres y género, asimismo, posibles articulaciones de investigación
</t>
    </r>
    <r>
      <rPr>
        <b/>
        <sz val="11"/>
        <color rgb="FF000000"/>
        <rFont val="Times New Roman"/>
      </rPr>
      <t>Secretaría de Gobierno</t>
    </r>
    <r>
      <rPr>
        <sz val="11"/>
        <color rgb="FF000000"/>
        <rFont val="Times New Roman"/>
      </rPr>
      <t xml:space="preserve"> 
Se inicia trabajo en el mes de agosto, para asesorías en identificación de estrategias de intervención en espacio público con enfoque de género y diferencial.
</t>
    </r>
    <r>
      <rPr>
        <b/>
        <sz val="11"/>
        <color rgb="FF000000"/>
        <rFont val="Times New Roman"/>
      </rPr>
      <t>IDEP</t>
    </r>
    <r>
      <rPr>
        <sz val="11"/>
        <color rgb="FF000000"/>
        <rFont val="Times New Roman"/>
      </rPr>
      <t xml:space="preserve">
Se inicia trabajo en el mes de agosto, para identificar posibles articulaciones de investigación
</t>
    </r>
    <r>
      <rPr>
        <b/>
        <sz val="11"/>
        <color rgb="FF000000"/>
        <rFont val="Times New Roman"/>
      </rPr>
      <t>Anexos:</t>
    </r>
    <r>
      <rPr>
        <sz val="11"/>
        <color rgb="FF000000"/>
        <rFont val="Times New Roman"/>
      </rPr>
      <t xml:space="preserve">
1. Sistematización Mesas Mujer. 
2. Archivo Excel con matriz de selección por entidades y posibles proyectos para acompañar desde el OMEG. 
3. Matriz de priorización y seguimiento de proyectos Mesas Mujer 2022
4. Documento 2022-Proyectos articulación institucional - seguimiento agosto</t>
    </r>
  </si>
  <si>
    <t>Se cuenta con una caja de herramientas que apoya la realización de procesos de investigación y análisis de información dentro de los Planes de Transversalización de la Política Pública de Mujeres y Equidad de Género, desde los enfoques de género y diferencial en Bogotá; esta como producto de la vigencia 2021 y con actualizaciones 2022.
El documento fue revisado por las Dirección de Enfoque Diferencias y Derechos y Diseños de Políticas, quienes aportaran a la mejora de los conceptos, instrumentos y termómetros propuestos en la Caja, dichas observaciones fueron incorporadas en la actual vigencia, obteniendo un documento actualizado y acorde a los estándares de calidad de la entidad, para ser entregado a los sectores de la administración Distrital y/o del orden local.
Este documento se coloca a disposición de la Gestión Pública de manera estratégica para la identificación de necesidades de investigación en temas de interés para la ciudad, que requieran un enfoque de género, derechos y/o diferencial. Lo anterior permite contar con un inventario de temas de interés de los sectores y una propuesta de plan de trabajo para desarrollar de manera mancomunada.
Estos temas serán materia de interés en las ocho (8) Mesas Mujer a desarrollar en el vigencia 2022, las cuales iniciaron su implementación en el mes de julio, avanzando con la ejecución de cuatro (4) Mesas Mujer, los días 27 y 28. Las otras cuatro Mesas Mujer se implementaran en el mes de noviembre</t>
  </si>
  <si>
    <t>Las mesas mujer no iniciaron su implementación en el mes de junio como se tenía previsto en tanto no se contaba con el contrato de logística en firme. Dado que este contrato comenzó su ejecución en la ultima semana del mes de junio, se establecieron y enviaron los requerimientos necesarios con el operador, asegurando que se cuente con lo necesario en el mes de julio.</t>
  </si>
  <si>
    <r>
      <t xml:space="preserve">El OMEG realiza el reporte de atenciones de la Secretaria de la Mujer teniendo como fuente de información el registro Simisional y las llamadas a la línea purpura. Mensualmente se actualiza también el visualizador de datos. 
</t>
    </r>
    <r>
      <rPr>
        <b/>
        <sz val="11"/>
        <color rgb="FF000000"/>
        <rFont val="Times New Roman"/>
      </rPr>
      <t xml:space="preserve">Anexo Atenciones:
</t>
    </r>
    <r>
      <rPr>
        <sz val="11"/>
        <color rgb="FF000000"/>
        <rFont val="Times New Roman"/>
      </rPr>
      <t xml:space="preserve">1.  Reporte atenciones Secretaría Distrital de la Mujer. Enero 1 - diciembre 31 - 2021.  Publicado el 26 de enero de 2022
2. Reporte atenciones Secretaría Distrital de la Mujer. Enero 1 - enero 31 - 2022. Publicado el 7 de febrero de 2022
3. Reporte atenciones Secretaría Distrital de la Mujer. Enero 1 -febrero 28 - 2022. Publicado el 9 de marzo de 2022
4. Reporte atenciones Secretaría Distrital de la Mujer. Enero 1 - marzo 31 - 2022. Publicado el 25 de abril de 2022 
5. Reporte atenciones Secretaría Distrital de la Mujer. Enero 1 - abril 30 - 2022. Publicado el 09 de mayo de 2022 
6. Reporte atenciones Secretaría Distrital de la Mujer. Enero 1 - mayo 31 - 2022. Publicado el 09 de junio de 2022 
7. Reporte atenciones Secretaría Distrital de la Mujer. Enero 1 - junio 30 - 2022. Publicado el 11 de julio de 2022
8. Reporte atenciones Secretaría Distrital de la Mujer. Enero 1 - julio 31 - 2022. Publicado el 18 de agosto de 2022
</t>
    </r>
    <r>
      <rPr>
        <b/>
        <sz val="11"/>
        <color rgb="FF000000"/>
        <rFont val="Times New Roman"/>
      </rPr>
      <t>Otras publicaciones OMEG</t>
    </r>
    <r>
      <rPr>
        <sz val="11"/>
        <color rgb="FF000000"/>
        <rFont val="Times New Roman"/>
      </rPr>
      <t xml:space="preserve"> 
1. Bitácora de publicaciones 2022
2. Infografía "Cuidado y autonomía económica 8M". Publicada el 08 de marzo de 2022
2. Caja de herramientas para la transversalización de los enfoques. Publicado el 09 de mayo de 2022 
3. Actualización información cursos - Memorias procesos de formación. Publicado el 06 de junio de 2022
4. Micrositio y banner de publicaciones. Publicado el 30 de agosto de 2022
Los documentos se pueden consultar en : http://omeg.sdmujer.gov.co/index.php/mediciones/mediciones-propias/servicios-sdmujer y http://omeg.sdmujer.gov.co/index.php/mediciones/publicaciones/indicadores-ppmyeq</t>
    </r>
  </si>
  <si>
    <r>
      <t xml:space="preserve">Durante el primer semestre de la vigencia se realizó el alistamiento y planeación de las Mesas Mujer, contando con un documento metodológico de los espacios, manual de implementación de unos ejercicios prácticos para la aplicación in situ de la "Caja de herramientas que apoya la realización de procesos de investigación y análisis de información dentro de los Planes de Transversalización de la Política Pública de Mujeres y Equidad de Género en el D.C", y documento de minuto a minuto de la implementación de los espacios.
Durante el mes de julio, se realizaron ajustes en los documentos de planeación, en lógica de mejora continua, la preparación logística de las Mesas Mujer y la convocatoria a 90 entidades (correo físico, correo electrónico y llamadas) de los sectores e instituciones de la Administración Distrital. Lo anterior, permitió llevar a cabo la implementación de cuatro (4) Mesas Mujer. Los eventos se realizaron el 27 y 28 de julio en el Hotel Grand Park de Bogotá y asistieron 116 servidores(as) del Distrito, distribuidos de la siguiente manera:
a.	Mesa Mujer 1 – 27 de julio: 36 participantes de 13 entidades. 
b.	Mesa Mujer 2 – 27 de julio: 28 participantes de 12 entidades 
c.	Mesa Mujer 3 – 28 de julio: 29 participantes de 8 entidades 
d.	Mesa Mujer 4 – 28 de julio: 23 participantes de 16 Alcaldías Locales 
En el mes de agosto, se realizó el informe logístico y se viene preparando una mesa con periodísticas, teniendo como tema central, el manejo de datos con enfoque de género y diferencial
</t>
    </r>
    <r>
      <rPr>
        <b/>
        <sz val="11"/>
        <color rgb="FF000000"/>
        <rFont val="Times New Roman"/>
      </rPr>
      <t>Anexos:</t>
    </r>
    <r>
      <rPr>
        <sz val="11"/>
        <color rgb="FF000000"/>
        <rFont val="Times New Roman"/>
      </rPr>
      <t xml:space="preserve">
1. Caja de herramientas para la captura de información incorporando ajustes y recomendaciones de otras direcciones de la entidad versión final
2. Documentos de planeación de Mesas Mujer
3. Evidencias Mesa Mujer 1 
4. Evidencias Mesa Mujer 2 
5. Evidencias Mesa Mujer 3 
6. Evidencias Mesa Mujer 4 
7. Informe de Ejecución</t>
    </r>
  </si>
  <si>
    <r>
      <t xml:space="preserve">Se cuenta con cuatro investigaciones producidas:
</t>
    </r>
    <r>
      <rPr>
        <b/>
        <sz val="11"/>
        <color rgb="FF000000"/>
        <rFont val="Times New Roman"/>
        <family val="1"/>
      </rPr>
      <t>1. Línea Base de SIDICU.</t>
    </r>
    <r>
      <rPr>
        <sz val="11"/>
        <color rgb="FF000000"/>
        <rFont val="Times New Roman"/>
        <family val="1"/>
      </rPr>
      <t xml:space="preserve">
Se alcanzo una recolección de información de cobertura del 102%, es decir, 24.604 encuestas completas de 24.010 esperadas. Se cuenta con:  Informe Final de resultados del procesamiento y sistematización de la información, Base de datos y archivos Excel con los gráficos de resultados, versión actualizada del documento Batería de Indicadores y ficha técnica de los mismos, pieza de comunicación de los resultados de SIDICU. Presentación ante la SDMujer de los principales resultados cuantitativos de la Línea Base del SIDICU. Se socializaron los resultados en la conmemoración del Día internacional del trabajo doméstico, para lo cual el 22 de julio la entidad preparo un foro “Reconocer y valorar el trabajo doméstico”
</t>
    </r>
    <r>
      <rPr>
        <b/>
        <sz val="11"/>
        <color rgb="FF000000"/>
        <rFont val="Times New Roman"/>
        <family val="1"/>
      </rPr>
      <t xml:space="preserve">2. Diagnósticos de derechos de las mujeres en sus diversidades
</t>
    </r>
    <r>
      <rPr>
        <sz val="11"/>
        <color rgb="FF000000"/>
        <rFont val="Times New Roman"/>
        <family val="1"/>
      </rPr>
      <t xml:space="preserve">Documento final de Diagnóstico producido. Resultados: I) análisis de contexto, la descripción de las condiciones de vida y la caracterización de las mujeres, II) caracterización y análisis de los derechos priorizados desde las narraciones de las mujeres. Desde el OMEG, se identificó la oportunidad de robustecer los resultados mediante el cruce de información entre los resultados de los diagnósticos y la línea base de política pública de mujer y equidad de género. Al respecto se avanzó: a) codificado de la información a partir de los ejes analíticos de la línea base de PPMyEG 2) Trazado hipótesis a partir del cruce de información de ambas investigaciones 3) proyectado un cronograma para elaboración de informe y material complementario que facilite trazar estrategias de difusión. 4, Matriz de barreras de acceso a derechos
</t>
    </r>
    <r>
      <rPr>
        <b/>
        <sz val="11"/>
        <color rgb="FF000000"/>
        <rFont val="Times New Roman"/>
        <family val="1"/>
      </rPr>
      <t xml:space="preserve">3, Análisis de ciudad No 28. En Bogotá, las mujeres en cargos directivos superan la paridad por segundo año consecutivo. </t>
    </r>
    <r>
      <rPr>
        <sz val="11"/>
        <color rgb="FF000000"/>
        <rFont val="Times New Roman"/>
        <family val="1"/>
      </rPr>
      <t xml:space="preserve">
Recolección  y análisis de información, en articulación con el Departamento Administrativo del Servicio Civil en el marco del acuerdo Distrital 623 de 2015, sobre la paridad en cargos directivos. Estudio, que busca mostrar en que porcentaje de participación se encuentran las mujeres en la actual administración. Este fue publicado en la página web del OMEG, el 8 de junio de 2022. https://omeg.sdmujer.gov.co/index.php/mediciones/publicaciones/boletin
4. </t>
    </r>
    <r>
      <rPr>
        <b/>
        <sz val="11"/>
        <color rgb="FF000000"/>
        <rFont val="Times New Roman"/>
        <family val="1"/>
      </rPr>
      <t xml:space="preserve">¿Y el cuidado comunitario? Diagnóstico sobre el trabajo de cuidado no remunerado en el ambito comunitario de Bogotá. 
</t>
    </r>
    <r>
      <rPr>
        <sz val="11"/>
        <color rgb="FF000000"/>
        <rFont val="Times New Roman"/>
        <family val="1"/>
      </rPr>
      <t>Este estudio, busco entre otras cosas Caracterizar las formas y dinámicas de trabajo, así como las trayectorias de vida de las personas cuidadoras comunitarias, sus creencias, expectativas, prácticas y sus redes alrededor de las áreas de influencia de 8 Manzanas del Cuidado. Este fue publicado en la página web del OMEG, el 24 de agosto de 2022,  en el siguiente enlace: https://omeg.sdmujer.gov.co/phocadownload/2022/infografias/Diagnostico_cuidado_comunitario.pdf</t>
    </r>
    <r>
      <rPr>
        <b/>
        <sz val="11"/>
        <color rgb="FF000000"/>
        <rFont val="Times New Roman"/>
        <family val="1"/>
      </rPr>
      <t xml:space="preserve">
</t>
    </r>
    <r>
      <rPr>
        <b/>
        <sz val="11"/>
        <color indexed="8"/>
        <rFont val="Times New Roman"/>
        <family val="1"/>
      </rPr>
      <t>Anexos:</t>
    </r>
    <r>
      <rPr>
        <sz val="11"/>
        <color indexed="8"/>
        <rFont val="Times New Roman"/>
        <family val="1"/>
      </rPr>
      <t xml:space="preserve">
1. Línea Base SIDICU
2. Diagnóstico de derechos de las mujeres en sus diversidades.
3. Analisis de ciudad No 28
4. ¿Y el cuidado comunitario? Diagnóstico sobre el trabajo de cuidado no remunerado en el ambito comunitario de Bogotá</t>
    </r>
  </si>
  <si>
    <r>
      <t xml:space="preserve">Se ha dado respuesta a la totalidad de solicitudes recibidas, brindando información relevante para la ciudadanía, academia y demás instituciones. En total se han recibido 231 solicitudes. 
El tipo de solicitudes recibidas se puede describir de la siguiente manera: 
a. Derechos de petición (48 solicitudes: 3 en enero - 5 febrero - 13  marzo - 7 abril-5  mayo - 13 junio - 2 julio- 11 agosto )
b. Solicitudes de información (82 solicitudes: 8 en enero - 12 febrero - 11  marzo - 7 abril - 15  mayo- 14 Junio - 15 julio - 6 agosto)
c. Proposiciones (29 solicitudes: 2 en enero - 4 febrero - 3  marzo - 6 abril- 9  mayo - 3 Junio - 2 julio - 3 agosto) 
d. Informes (14 solicitudes: 2 en enero-2 en febrero-2 marzo-2 abril- 2 mayo - 2 Juni- 2 julio)
e. SDQS (17 solicitudes: 6 en marzo - 4 abril - 2 mayol - 5 Junio- 0 julio-  11 agosto)
f. Cruce de información (4 solicitudes: 3 en junio - 1 julio - 1 agosto)
g. Tuleta (2 solciitud: 1 en mayo - 1 julio)
h. Oficios (1 solicitud: 1 Julio)
i. Traslados por competencia (2 agosto)
</t>
    </r>
    <r>
      <rPr>
        <b/>
        <sz val="11"/>
        <color indexed="8"/>
        <rFont val="Times New Roman"/>
        <family val="1"/>
      </rPr>
      <t>Anexos:</t>
    </r>
    <r>
      <rPr>
        <sz val="11"/>
        <color indexed="8"/>
        <rFont val="Times New Roman"/>
        <family val="1"/>
      </rPr>
      <t xml:space="preserve">
1. Respuesta de solicitudes I trimestre enero - marzo 2022                                                                            
2</t>
    </r>
    <r>
      <rPr>
        <sz val="11"/>
        <color rgb="FF000000"/>
        <rFont val="Times New Roman"/>
        <family val="1"/>
      </rPr>
      <t>. Respuesta de solicitudes II trimestre abril - junio 2022     
3. Respuesta de solicitudes III trimestes mes de julio y agosto 2022</t>
    </r>
  </si>
  <si>
    <r>
      <t xml:space="preserve">Durante la vigencia 2022, se han gestionado siete (7) solicitud de información con el fin de alimentar la batería de indicadores del OMEG y los documentos sobre derechos de las mujeres aportados por el OMEG. Las solicitudes se realizaron a las siguientes entidades: 
</t>
    </r>
    <r>
      <rPr>
        <b/>
        <sz val="11"/>
        <color rgb="FF000000"/>
        <rFont val="Times New Roman"/>
        <family val="1"/>
      </rPr>
      <t xml:space="preserve">
Primer trimestre enero - marzo, un total de 2 solicitudes. </t>
    </r>
    <r>
      <rPr>
        <sz val="11"/>
        <color rgb="FF000000"/>
        <rFont val="Times New Roman"/>
        <family val="1"/>
      </rPr>
      <t xml:space="preserve">
a.  Información de Medicina Legal con respecto a los datos acumulados en 2021 en el tema de violencias.
b. Información SIEDCO con datos acumulados en 2021 en el tema de violencias.
</t>
    </r>
    <r>
      <rPr>
        <b/>
        <sz val="11"/>
        <color rgb="FF000000"/>
        <rFont val="Times New Roman"/>
        <family val="1"/>
      </rPr>
      <t>Segundo trimestre abril - junio, un total de 3 solicitudes.</t>
    </r>
    <r>
      <rPr>
        <sz val="11"/>
        <color rgb="FF000000"/>
        <rFont val="Times New Roman"/>
        <family val="1"/>
      </rPr>
      <t xml:space="preserve">
a.  Información de Medicina Legal con respecto a los datos acumulados primer semestre 2022 en el tema de violencias.
b. Información SIEDCO con datos acumulados primes semestre 2022 tema de violencias.
3. Información Interinstitucional sobre asesinatos y feminicidios segundo trimestre 2022
</t>
    </r>
    <r>
      <rPr>
        <b/>
        <sz val="11"/>
        <color rgb="FF000000"/>
        <rFont val="Times New Roman"/>
        <family val="1"/>
      </rPr>
      <t xml:space="preserve">Tercer trimestre: mes de julio y agosto un total de  6 solicitudes. </t>
    </r>
    <r>
      <rPr>
        <sz val="11"/>
        <color rgb="FF000000"/>
        <rFont val="Times New Roman"/>
        <family val="1"/>
      </rPr>
      <t xml:space="preserve">
a.  Información de Medicina Legal con respecto a los datos acumulados en 2022 en el tema de violencias.
b. Información SIEDCO con datos acumulados en 2022 en el tema de violencias. 
c.  Información SIEDCO con datos 2019 a 2022 en el tema de violencias para víctima hombre. 
</t>
    </r>
    <r>
      <rPr>
        <b/>
        <sz val="11"/>
        <color indexed="8"/>
        <rFont val="Times New Roman"/>
        <family val="1"/>
      </rPr>
      <t>Anexos:</t>
    </r>
    <r>
      <rPr>
        <sz val="11"/>
        <color indexed="8"/>
        <rFont val="Times New Roman"/>
        <family val="1"/>
      </rPr>
      <t xml:space="preserve">
1. Gestión de información I trimestre enero - marzo 2022
2. Gestión de información II trimestre abril - junio 2022
3. Gestión de información III trimestre mes de julio y agosto 2022</t>
    </r>
  </si>
  <si>
    <t xml:space="preserve">El Sistema de Información del OMEG, planteo la necesidad de contar con un nuevo Sistema, por lo que se decidió hacer un proceso de contratación que cubriera este requerimiento. Actualmente se encuentra en ejecución,  el  proceso de Concurso de Méritos Abierto No. SDMUJER-CM-007-2021, cuyo objeto es: "Diseñar y desarrollar el nuevo Sistema de Información Misional de la Secretaría de la Mujer, SIMISIONAL 2.0.”. Se cuenta con: definición de tecnologías de desarrollo en el SIMISIONAL 2,0, actualización de interfases, identificación de usuarios y roles, consideraciones de usabilidad, accesibilidad y experiencia de usuarias, arquitectura y modelado de almacenamiento de información y especificaciones de infraestructura tecnológica.
Adicionalmente en el Simisional 1.0 se avanzó en el ajuste a módulos de acuerdo a las solicitudes de las áreas a través del correo o por la mesa de ayuda , estos ajustes correspondieron  a  corrección  de errores  como implementación  de  nuevas funcionalidades.
Como parte de la información que ofrece el Sistema de Información, se realizó la actualización durante el mes de  agosto, de los  indicadores de OMEG en temas de violencia, para el mes anterior, es decir mes vencido. Esta actividad también se puede verificar en el vínculo: http://omeg.sdmujer.gov.co/dataindicadores/index.html. El OMEG realiza el reporte de atenciones de la Secretaria de la Mujer teniendo como fuente de información el registro Simisional y las llamadas a la línea purpura. Se ha publicado, a la fecha, el reporte consolidado enero-dic 2021, y especificamente en agosto, el reporte mensual acumulado. Asimismo, mensualmente se actualiza el visualizador de datos. 
Por otra parte, se publico la "Caja de herramientas para la transversalización de los enfoques de género y diferencial en los procesos de investigación y se actualizó la sesión de cursos y actualización del modulo de formación. Se cuenta con una caja de herramientas que apoya la realización de procesos de investigación y análisis de información dentro de los Planes de Transversalización de la Política Pública de Mujeres y Equidad de Género, desde los enfoques de género y diferencial en Bogotá; esta como producto de la vigencia 2021 y con actualizaciones 2022.
El documento fue revisado por las Dirección de Enfoque Diferencias y Derechos y Diseños de Políticas, quienes aportaran a la mejora de los conceptos, instrumentos y termómetros propuestos en la Caja, dichas observaciones fueron incorporadas en la actual vigencia, obteniendo un documento actualizado y acorde a los estándares de calidad de la entidad, para ser entregado a los sectores de la administración Distrital y/o del orden local. Este documento se coloca a disposición de la Gestión Pública de manera estratégica para la identificación de necesidades de investigación en temas de interés para la ciudad, que requieran un enfoque de género, derechos y/o diferencial. Lo anterior permite contar con un inventario de temas de interes de los sectores y una propuesta de plan de trabajo para desarrollar de manera mancumunada.
Estos temas serán matería de interes en las ocho (8) Mesas Mujer a desarrollar en el vigencia 2022, las cuales iniciaron su implementación en el mes de julio, avanzando con la ejecución de cuatro (4) Mesas Mujer, los días 27 y 28. Las otras cuatro Mesas Mujer se implementaran en el mes de noviembre
1. Visualizador
2. Actualización de datos OMEG.docx
3. Caja de Herramientas captura de información
4. Soportes implementación mesas mujer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</si>
</sst>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1" formatCode="_-* #,##0_-;\-* #,##0_-;_-* &quot;-&quot;_-;_-@_-"/>
    <numFmt numFmtId="164" formatCode="dd/mm/yyyy"/>
    <numFmt numFmtId="165" formatCode="#,##0;[Red]#,##0"/>
    <numFmt numFmtId="166" formatCode="_-* #,##0\ _€_-;\-* #,##0\ _€_-;_-* &quot;-&quot;??\ _€_-;_-@_-"/>
    <numFmt numFmtId="167" formatCode="_-* #,##0.00\ _€_-;\-* #,##0.00\ _€_-;_-* &quot;-&quot;\ _€_-;_-@_-"/>
    <numFmt numFmtId="168" formatCode="_-* #,##0\ &quot;€&quot;_-;\-* #,##0\ &quot;€&quot;_-;_-* &quot;-&quot;\ &quot;€&quot;_-;_-@_-"/>
    <numFmt numFmtId="169" formatCode="_-* #,##0.00\ _€_-;\-* #,##0.00\ _€_-;_-* &quot;-&quot;??\ _€_-;_-@_-"/>
    <numFmt numFmtId="170" formatCode="0.0%"/>
    <numFmt numFmtId="171" formatCode="_-* #,##0\ _€_-;\-* #,##0\ _€_-;_-* &quot;-&quot;\ _€_-;_-@_-"/>
    <numFmt numFmtId="172" formatCode="0.000"/>
    <numFmt numFmtId="173" formatCode="[$$-240A]\ #,##0;[Red][$$-240A]\ #,##0"/>
    <numFmt numFmtId="174" formatCode="&quot;$&quot;\ #,##0"/>
    <numFmt numFmtId="175" formatCode="_-[$$-240A]\ * #,##0.00_-;\-[$$-240A]\ * #,##0.00_-;_-[$$-240A]\ * &quot;-&quot;??_-;_-@_-"/>
    <numFmt numFmtId="176" formatCode="_-* #,##0.00\ &quot;€&quot;_-;\-* #,##0.00\ &quot;€&quot;_-;_-* &quot;-&quot;??\ &quot;€&quot;_-;_-@_-"/>
    <numFmt numFmtId="177" formatCode="_ &quot;$&quot;\ * #,##0.00_ ;_ &quot;$&quot;\ * \-#,##0.00_ ;_ &quot;$&quot;\ * &quot;-&quot;??_ ;_ @_ "/>
  </numFmts>
  <fonts count="34" x14ac:knownFonts="1">
    <font>
      <sz val="11"/>
      <name val="Calibri"/>
    </font>
    <font>
      <sz val="11"/>
      <color rgb="FF000000"/>
      <name val="Calibri"/>
    </font>
    <font>
      <sz val="11"/>
      <name val="Times New Roman"/>
    </font>
    <font>
      <b/>
      <sz val="11"/>
      <name val="Times New Roman"/>
    </font>
    <font>
      <b/>
      <sz val="11"/>
      <color rgb="FF000000"/>
      <name val="Times New Roman"/>
    </font>
    <font>
      <b/>
      <sz val="11"/>
      <color indexed="10"/>
      <name val="Times New Roman"/>
    </font>
    <font>
      <b/>
      <sz val="18"/>
      <color rgb="FFA5A5A5"/>
      <name val="Calibri"/>
    </font>
    <font>
      <b/>
      <sz val="11"/>
      <color rgb="FFA5A5A5"/>
      <name val="Calibri"/>
    </font>
    <font>
      <b/>
      <sz val="11"/>
      <color rgb="FF000000"/>
      <name val="Calibri"/>
    </font>
    <font>
      <b/>
      <i/>
      <sz val="11"/>
      <name val="Times New Roman"/>
    </font>
    <font>
      <b/>
      <sz val="11"/>
      <name val="Arial Narrow"/>
    </font>
    <font>
      <sz val="11"/>
      <color rgb="FF000000"/>
      <name val="Times New Roman"/>
    </font>
    <font>
      <sz val="11"/>
      <color rgb="FF000000"/>
      <name val="Calibri"/>
    </font>
    <font>
      <sz val="11"/>
      <color rgb="FFFF0000"/>
      <name val="Times New Roman"/>
    </font>
    <font>
      <b/>
      <sz val="11"/>
      <color rgb="FFA5A5A5"/>
      <name val="Times New Roman"/>
    </font>
    <font>
      <b/>
      <sz val="11"/>
      <color indexed="8"/>
      <name val="Times New Roman"/>
    </font>
    <font>
      <sz val="11"/>
      <color indexed="8"/>
      <name val="Times New Roman"/>
    </font>
    <font>
      <b/>
      <sz val="10"/>
      <name val="Times New Roman"/>
    </font>
    <font>
      <b/>
      <sz val="11"/>
      <color rgb="FF000000"/>
      <name val="Times New Roman"/>
    </font>
    <font>
      <sz val="11"/>
      <color rgb="FF000000"/>
      <name val="Times New Roman"/>
    </font>
    <font>
      <sz val="11"/>
      <color indexed="8"/>
      <name val="Times New Roman"/>
    </font>
    <font>
      <sz val="10"/>
      <name val="Times New Roman"/>
    </font>
    <font>
      <sz val="10"/>
      <name val="Arial"/>
    </font>
    <font>
      <sz val="10"/>
      <name val="Arial Narrow"/>
    </font>
    <font>
      <i/>
      <sz val="11"/>
      <name val="Times New Roman"/>
    </font>
    <font>
      <sz val="11"/>
      <color indexed="10"/>
      <name val="Times New Roman"/>
    </font>
    <font>
      <b/>
      <sz val="9"/>
      <color indexed="81"/>
      <name val="Tahoma"/>
      <family val="2"/>
    </font>
    <font>
      <sz val="9"/>
      <color indexed="81"/>
      <name val="Tahoma"/>
      <family val="2"/>
    </font>
    <font>
      <b/>
      <sz val="10"/>
      <color indexed="81"/>
      <name val="Tahoma"/>
      <family val="2"/>
    </font>
    <font>
      <sz val="10"/>
      <color indexed="81"/>
      <name val="Tahoma"/>
      <family val="2"/>
    </font>
    <font>
      <b/>
      <sz val="11"/>
      <color rgb="FF000000"/>
      <name val="Times New Roman"/>
      <family val="1"/>
    </font>
    <font>
      <sz val="11"/>
      <color rgb="FF000000"/>
      <name val="Times New Roman"/>
      <family val="1"/>
    </font>
    <font>
      <b/>
      <sz val="11"/>
      <color indexed="8"/>
      <name val="Times New Roman"/>
      <family val="1"/>
    </font>
    <font>
      <sz val="11"/>
      <color indexed="8"/>
      <name val="Times New Roman"/>
      <family val="1"/>
    </font>
  </fonts>
  <fills count="19">
    <fill>
      <patternFill patternType="none"/>
    </fill>
    <fill>
      <patternFill patternType="gray125"/>
    </fill>
    <fill>
      <patternFill patternType="solid">
        <fgColor rgb="FFFFFFFF"/>
        <bgColor indexed="64"/>
      </patternFill>
    </fill>
    <fill>
      <patternFill patternType="solid">
        <fgColor rgb="FFE5DFEC"/>
        <bgColor indexed="64"/>
      </patternFill>
    </fill>
    <fill>
      <patternFill patternType="solid">
        <fgColor indexed="9"/>
        <bgColor indexed="64"/>
      </patternFill>
    </fill>
    <fill>
      <patternFill patternType="solid">
        <fgColor rgb="FFCBC0D9"/>
        <bgColor indexed="64"/>
      </patternFill>
    </fill>
    <fill>
      <patternFill patternType="solid">
        <fgColor rgb="FFFFFF00"/>
        <bgColor indexed="64"/>
      </patternFill>
    </fill>
    <fill>
      <patternFill patternType="solid">
        <fgColor rgb="FFD8D8D8"/>
        <bgColor indexed="64"/>
      </patternFill>
    </fill>
    <fill>
      <patternFill patternType="solid">
        <fgColor rgb="FFDDDDDD"/>
        <bgColor indexed="64"/>
      </patternFill>
    </fill>
    <fill>
      <patternFill patternType="solid">
        <fgColor rgb="FFB2A1C6"/>
        <bgColor indexed="64"/>
      </patternFill>
    </fill>
    <fill>
      <patternFill patternType="solid">
        <fgColor rgb="FFB9CCE4"/>
        <bgColor indexed="64"/>
      </patternFill>
    </fill>
    <fill>
      <patternFill patternType="solid">
        <fgColor rgb="FFFBD4B4"/>
        <bgColor indexed="64"/>
      </patternFill>
    </fill>
    <fill>
      <patternFill patternType="solid">
        <fgColor rgb="FFD6E3BC"/>
        <bgColor indexed="64"/>
      </patternFill>
    </fill>
    <fill>
      <patternFill patternType="solid">
        <fgColor rgb="FFB7DDE8"/>
        <bgColor indexed="64"/>
      </patternFill>
    </fill>
    <fill>
      <patternFill patternType="solid">
        <fgColor rgb="FFE6B9B8"/>
        <bgColor indexed="64"/>
      </patternFill>
    </fill>
    <fill>
      <patternFill patternType="solid">
        <fgColor rgb="FF8EB4E2"/>
        <bgColor indexed="64"/>
      </patternFill>
    </fill>
    <fill>
      <patternFill patternType="solid">
        <fgColor rgb="FF94CDDD"/>
        <bgColor indexed="64"/>
      </patternFill>
    </fill>
    <fill>
      <patternFill patternType="solid">
        <fgColor rgb="FF92D050"/>
        <bgColor indexed="64"/>
      </patternFill>
    </fill>
    <fill>
      <patternFill patternType="solid">
        <fgColor rgb="FFF2DCDB"/>
        <bgColor indexed="64"/>
      </patternFill>
    </fill>
  </fills>
  <borders count="76">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rgb="FFFFFFFF"/>
      </right>
      <top style="medium">
        <color indexed="64"/>
      </top>
      <bottom style="medium">
        <color rgb="FFFFFFFF"/>
      </bottom>
      <diagonal/>
    </border>
    <border>
      <left style="medium">
        <color rgb="FFFFFFFF"/>
      </left>
      <right/>
      <top style="medium">
        <color indexed="64"/>
      </top>
      <bottom style="medium">
        <color rgb="FFFFFFFF"/>
      </bottom>
      <diagonal/>
    </border>
    <border>
      <left style="medium">
        <color rgb="FFFFFFFF"/>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rgb="FFFFFFFF"/>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thin">
        <color indexed="64"/>
      </left>
      <right style="thin">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rgb="FFFFFFFF"/>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style="medium">
        <color indexed="64"/>
      </right>
      <top/>
      <bottom/>
      <diagonal/>
    </border>
  </borders>
  <cellStyleXfs count="11">
    <xf numFmtId="0" fontId="0" fillId="0" borderId="0">
      <alignment vertical="center"/>
    </xf>
    <xf numFmtId="0" fontId="22" fillId="0" borderId="0">
      <protection locked="0"/>
    </xf>
    <xf numFmtId="9" fontId="12" fillId="0" borderId="0">
      <alignment vertical="top"/>
      <protection locked="0"/>
    </xf>
    <xf numFmtId="176" fontId="12" fillId="0" borderId="0">
      <alignment vertical="top"/>
      <protection locked="0"/>
    </xf>
    <xf numFmtId="169" fontId="12" fillId="0" borderId="0">
      <alignment vertical="top"/>
      <protection locked="0"/>
    </xf>
    <xf numFmtId="171" fontId="12" fillId="0" borderId="0">
      <alignment vertical="top"/>
      <protection locked="0"/>
    </xf>
    <xf numFmtId="168" fontId="12" fillId="0" borderId="0">
      <alignment vertical="top"/>
      <protection locked="0"/>
    </xf>
    <xf numFmtId="9" fontId="22" fillId="0" borderId="0">
      <alignment vertical="top"/>
      <protection locked="0"/>
    </xf>
    <xf numFmtId="9" fontId="23" fillId="0" borderId="0">
      <alignment vertical="top"/>
      <protection locked="0"/>
    </xf>
    <xf numFmtId="177" fontId="22" fillId="0" borderId="0">
      <alignment vertical="top"/>
      <protection locked="0"/>
    </xf>
    <xf numFmtId="41" fontId="12" fillId="0" borderId="0">
      <alignment vertical="top"/>
      <protection locked="0"/>
    </xf>
  </cellStyleXfs>
  <cellXfs count="606">
    <xf numFmtId="0" fontId="0" fillId="0" borderId="0" xfId="0">
      <alignment vertical="center"/>
    </xf>
    <xf numFmtId="0" fontId="1" fillId="0" borderId="0" xfId="0" applyFont="1">
      <alignment vertical="center"/>
    </xf>
    <xf numFmtId="0" fontId="3" fillId="0" borderId="0" xfId="1" applyFont="1" applyAlignment="1" applyProtection="1">
      <alignment horizontal="center" vertical="center" wrapText="1"/>
    </xf>
    <xf numFmtId="0" fontId="3" fillId="0" borderId="10" xfId="1" applyFont="1" applyBorder="1" applyAlignment="1" applyProtection="1">
      <alignment horizontal="center" vertical="center" wrapText="1"/>
    </xf>
    <xf numFmtId="0" fontId="3" fillId="2" borderId="21" xfId="1" applyFont="1" applyFill="1" applyBorder="1" applyAlignment="1" applyProtection="1">
      <alignment vertical="center" wrapText="1"/>
    </xf>
    <xf numFmtId="0" fontId="3" fillId="2" borderId="22" xfId="1" applyFont="1" applyFill="1" applyBorder="1" applyAlignment="1" applyProtection="1">
      <alignment vertical="center" wrapText="1"/>
    </xf>
    <xf numFmtId="0" fontId="3" fillId="2" borderId="23" xfId="1" applyFont="1" applyFill="1" applyBorder="1" applyAlignment="1" applyProtection="1">
      <alignment vertical="center" wrapText="1"/>
    </xf>
    <xf numFmtId="0" fontId="3" fillId="2" borderId="0" xfId="1" applyFont="1" applyFill="1" applyAlignment="1" applyProtection="1">
      <alignment vertical="center" wrapText="1"/>
    </xf>
    <xf numFmtId="0" fontId="5" fillId="2" borderId="0" xfId="1" applyFont="1" applyFill="1" applyAlignment="1" applyProtection="1">
      <alignment vertical="center" wrapText="1"/>
    </xf>
    <xf numFmtId="0" fontId="3" fillId="2" borderId="3" xfId="1" applyFont="1" applyFill="1" applyBorder="1" applyAlignment="1" applyProtection="1">
      <alignment vertical="center" wrapText="1"/>
    </xf>
    <xf numFmtId="0" fontId="2" fillId="2" borderId="3" xfId="1" applyFont="1" applyFill="1" applyBorder="1" applyAlignment="1" applyProtection="1">
      <alignment vertical="center" wrapText="1"/>
    </xf>
    <xf numFmtId="0" fontId="2" fillId="2" borderId="4" xfId="1" applyFont="1" applyFill="1" applyBorder="1" applyAlignment="1" applyProtection="1">
      <alignment vertical="center" wrapText="1"/>
    </xf>
    <xf numFmtId="0" fontId="3" fillId="2" borderId="9" xfId="1" applyFont="1" applyFill="1" applyBorder="1" applyAlignment="1" applyProtection="1">
      <alignment vertical="center" wrapText="1"/>
    </xf>
    <xf numFmtId="0" fontId="2" fillId="2" borderId="0" xfId="1" applyFont="1" applyFill="1" applyAlignment="1" applyProtection="1">
      <alignment vertical="center" wrapText="1"/>
    </xf>
    <xf numFmtId="0" fontId="2" fillId="2" borderId="10" xfId="1" applyFont="1" applyFill="1" applyBorder="1" applyAlignment="1" applyProtection="1">
      <alignment vertical="center" wrapText="1"/>
    </xf>
    <xf numFmtId="0" fontId="3" fillId="0" borderId="9" xfId="1" applyFont="1" applyBorder="1" applyAlignment="1" applyProtection="1">
      <alignment vertical="center" wrapText="1"/>
    </xf>
    <xf numFmtId="0" fontId="3" fillId="0" borderId="0" xfId="1" applyFont="1" applyAlignment="1" applyProtection="1">
      <alignment vertical="center" wrapText="1"/>
    </xf>
    <xf numFmtId="0" fontId="7" fillId="0" borderId="0" xfId="0" applyFont="1" applyAlignment="1">
      <alignment horizontal="center" vertical="center"/>
    </xf>
    <xf numFmtId="0" fontId="8" fillId="0" borderId="0" xfId="0" applyFont="1" applyAlignment="1">
      <alignment horizontal="center" vertical="center" wrapText="1"/>
    </xf>
    <xf numFmtId="0" fontId="1" fillId="0" borderId="0" xfId="0" applyFont="1" applyAlignment="1">
      <alignment horizontal="center" vertical="center"/>
    </xf>
    <xf numFmtId="0" fontId="5" fillId="0" borderId="0" xfId="1" applyFont="1" applyAlignment="1" applyProtection="1">
      <alignment vertical="center" wrapText="1"/>
    </xf>
    <xf numFmtId="0" fontId="2" fillId="0" borderId="0" xfId="1" applyFont="1" applyAlignment="1" applyProtection="1">
      <alignment vertical="center" wrapText="1"/>
    </xf>
    <xf numFmtId="0" fontId="2" fillId="0" borderId="10" xfId="1" applyFont="1" applyBorder="1" applyAlignment="1" applyProtection="1">
      <alignment vertical="center" wrapText="1"/>
    </xf>
    <xf numFmtId="0" fontId="3" fillId="2" borderId="9" xfId="1" applyFont="1" applyFill="1" applyBorder="1" applyAlignment="1" applyProtection="1">
      <alignment horizontal="center" vertical="center" wrapText="1"/>
    </xf>
    <xf numFmtId="0" fontId="3" fillId="2" borderId="30" xfId="1" applyFont="1" applyFill="1" applyBorder="1" applyAlignment="1" applyProtection="1">
      <alignment horizontal="center" vertical="center" wrapText="1"/>
    </xf>
    <xf numFmtId="0" fontId="9" fillId="2" borderId="0" xfId="1" applyFont="1" applyFill="1" applyAlignment="1" applyProtection="1">
      <alignment horizontal="center" vertical="center" wrapText="1"/>
    </xf>
    <xf numFmtId="0" fontId="3" fillId="2" borderId="0" xfId="1" applyFont="1" applyFill="1" applyAlignment="1" applyProtection="1">
      <alignment horizontal="center" vertical="center" wrapText="1"/>
    </xf>
    <xf numFmtId="0" fontId="9" fillId="0" borderId="0" xfId="1" applyFont="1" applyAlignment="1" applyProtection="1">
      <alignment horizontal="center" vertical="center" wrapText="1"/>
    </xf>
    <xf numFmtId="0" fontId="2" fillId="2" borderId="16" xfId="1" applyFont="1" applyFill="1" applyBorder="1" applyAlignment="1" applyProtection="1">
      <alignment vertical="center" wrapText="1"/>
    </xf>
    <xf numFmtId="0" fontId="2" fillId="2" borderId="17" xfId="1" applyFont="1" applyFill="1" applyBorder="1" applyAlignment="1" applyProtection="1">
      <alignment vertical="center" wrapText="1"/>
    </xf>
    <xf numFmtId="0" fontId="10" fillId="4" borderId="0" xfId="1" applyFont="1" applyFill="1" applyAlignment="1" applyProtection="1">
      <alignment vertical="center" wrapText="1"/>
    </xf>
    <xf numFmtId="0" fontId="11" fillId="2" borderId="9" xfId="0" applyFont="1" applyFill="1" applyBorder="1">
      <alignment vertical="center"/>
    </xf>
    <xf numFmtId="0" fontId="11" fillId="2" borderId="0" xfId="0" applyFont="1" applyFill="1">
      <alignment vertical="center"/>
    </xf>
    <xf numFmtId="0" fontId="11" fillId="2" borderId="10" xfId="0" applyFont="1" applyFill="1" applyBorder="1">
      <alignment vertical="center"/>
    </xf>
    <xf numFmtId="165" fontId="1" fillId="0" borderId="0" xfId="0" applyNumberFormat="1" applyFont="1">
      <alignment vertical="center"/>
    </xf>
    <xf numFmtId="0" fontId="2" fillId="2" borderId="9" xfId="1" applyFont="1" applyFill="1" applyBorder="1" applyAlignment="1" applyProtection="1">
      <alignment vertical="center" wrapText="1"/>
    </xf>
    <xf numFmtId="0" fontId="3" fillId="3" borderId="34" xfId="1" applyFont="1" applyFill="1" applyBorder="1" applyAlignment="1" applyProtection="1">
      <alignment horizontal="center" vertical="center" wrapText="1"/>
    </xf>
    <xf numFmtId="0" fontId="3" fillId="3" borderId="35" xfId="1" applyFont="1" applyFill="1" applyBorder="1" applyAlignment="1" applyProtection="1">
      <alignment horizontal="center" vertical="center" wrapText="1"/>
    </xf>
    <xf numFmtId="0" fontId="3" fillId="3" borderId="36" xfId="1" applyFont="1" applyFill="1" applyBorder="1" applyAlignment="1" applyProtection="1">
      <alignment horizontal="center" vertical="center" wrapText="1"/>
    </xf>
    <xf numFmtId="165" fontId="12" fillId="0" borderId="0" xfId="3" applyNumberFormat="1" applyAlignment="1" applyProtection="1">
      <alignment vertical="center"/>
    </xf>
    <xf numFmtId="166" fontId="12" fillId="0" borderId="37" xfId="4" applyNumberFormat="1" applyBorder="1" applyAlignment="1" applyProtection="1">
      <alignment vertical="center"/>
    </xf>
    <xf numFmtId="166" fontId="12" fillId="0" borderId="6" xfId="4" applyNumberFormat="1" applyBorder="1" applyAlignment="1" applyProtection="1">
      <alignment vertical="center"/>
    </xf>
    <xf numFmtId="166" fontId="12" fillId="0" borderId="7" xfId="4" applyNumberFormat="1" applyBorder="1" applyAlignment="1" applyProtection="1">
      <alignment vertical="center"/>
    </xf>
    <xf numFmtId="166" fontId="12" fillId="0" borderId="39" xfId="4" applyNumberFormat="1" applyBorder="1" applyAlignment="1" applyProtection="1">
      <alignment vertical="center"/>
    </xf>
    <xf numFmtId="9" fontId="12" fillId="0" borderId="40" xfId="2" applyBorder="1" applyAlignment="1" applyProtection="1">
      <alignment vertical="center"/>
    </xf>
    <xf numFmtId="166" fontId="12" fillId="0" borderId="41" xfId="4" applyNumberFormat="1" applyBorder="1" applyAlignment="1" applyProtection="1">
      <alignment vertical="center"/>
    </xf>
    <xf numFmtId="166" fontId="12" fillId="0" borderId="12" xfId="4" applyNumberFormat="1" applyBorder="1" applyAlignment="1" applyProtection="1">
      <alignment vertical="center"/>
    </xf>
    <xf numFmtId="9" fontId="12" fillId="0" borderId="13" xfId="2" applyBorder="1" applyAlignment="1" applyProtection="1">
      <alignment vertical="center"/>
    </xf>
    <xf numFmtId="166" fontId="12" fillId="0" borderId="43" xfId="4" applyNumberFormat="1" applyBorder="1" applyAlignment="1" applyProtection="1">
      <alignment vertical="center"/>
    </xf>
    <xf numFmtId="166" fontId="12" fillId="0" borderId="44" xfId="4" applyNumberFormat="1" applyBorder="1" applyAlignment="1" applyProtection="1">
      <alignment vertical="center"/>
    </xf>
    <xf numFmtId="166" fontId="12" fillId="0" borderId="40" xfId="4" applyNumberFormat="1" applyBorder="1" applyAlignment="1" applyProtection="1">
      <alignment vertical="center"/>
    </xf>
    <xf numFmtId="166" fontId="12" fillId="0" borderId="13" xfId="4" applyNumberFormat="1" applyBorder="1" applyAlignment="1" applyProtection="1">
      <alignment vertical="center"/>
    </xf>
    <xf numFmtId="166" fontId="12" fillId="0" borderId="11" xfId="4" applyNumberFormat="1" applyBorder="1" applyAlignment="1" applyProtection="1">
      <alignment vertical="center"/>
    </xf>
    <xf numFmtId="166" fontId="12" fillId="0" borderId="45" xfId="4" applyNumberFormat="1" applyBorder="1" applyAlignment="1" applyProtection="1">
      <alignment vertical="center"/>
    </xf>
    <xf numFmtId="166" fontId="12" fillId="0" borderId="19" xfId="4" applyNumberFormat="1" applyBorder="1" applyAlignment="1" applyProtection="1">
      <alignment vertical="center"/>
    </xf>
    <xf numFmtId="9" fontId="12" fillId="0" borderId="20" xfId="2" applyBorder="1" applyAlignment="1" applyProtection="1">
      <alignment vertical="center"/>
    </xf>
    <xf numFmtId="166" fontId="12" fillId="0" borderId="20" xfId="4" applyNumberFormat="1" applyBorder="1" applyAlignment="1" applyProtection="1">
      <alignment vertical="center"/>
    </xf>
    <xf numFmtId="166" fontId="12" fillId="0" borderId="18" xfId="4" applyNumberFormat="1" applyBorder="1" applyAlignment="1" applyProtection="1">
      <alignment vertical="center"/>
    </xf>
    <xf numFmtId="0" fontId="3" fillId="2" borderId="0" xfId="1" applyFont="1" applyFill="1" applyAlignment="1" applyProtection="1">
      <alignment horizontal="left" vertical="center" wrapText="1"/>
    </xf>
    <xf numFmtId="0" fontId="3" fillId="3" borderId="12" xfId="1" applyFont="1" applyFill="1" applyBorder="1" applyAlignment="1" applyProtection="1">
      <alignment horizontal="center" vertical="center" wrapText="1"/>
    </xf>
    <xf numFmtId="0" fontId="2" fillId="0" borderId="53" xfId="1" applyFont="1" applyBorder="1" applyAlignment="1" applyProtection="1">
      <alignment horizontal="justify" vertical="center" wrapText="1"/>
    </xf>
    <xf numFmtId="2" fontId="3" fillId="2" borderId="54" xfId="1" applyNumberFormat="1" applyFont="1" applyFill="1" applyBorder="1" applyAlignment="1" applyProtection="1">
      <alignment horizontal="center" vertical="center" wrapText="1"/>
    </xf>
    <xf numFmtId="0" fontId="3" fillId="2" borderId="54" xfId="1" applyFont="1" applyFill="1" applyBorder="1" applyAlignment="1" applyProtection="1">
      <alignment horizontal="center" vertical="center" wrapText="1"/>
    </xf>
    <xf numFmtId="167" fontId="3" fillId="0" borderId="54" xfId="5" applyNumberFormat="1" applyFont="1" applyBorder="1" applyAlignment="1" applyProtection="1">
      <alignment horizontal="center" vertical="center" wrapText="1"/>
    </xf>
    <xf numFmtId="168" fontId="12" fillId="0" borderId="0" xfId="6" applyAlignment="1" applyProtection="1">
      <alignment vertical="center"/>
    </xf>
    <xf numFmtId="0" fontId="3" fillId="0" borderId="44" xfId="1" applyFont="1" applyBorder="1" applyAlignment="1" applyProtection="1">
      <alignment horizontal="left" vertical="center" wrapText="1"/>
    </xf>
    <xf numFmtId="2" fontId="3" fillId="0" borderId="54" xfId="1" applyNumberFormat="1" applyFont="1" applyBorder="1" applyAlignment="1" applyProtection="1">
      <alignment horizontal="center" vertical="center" wrapText="1"/>
    </xf>
    <xf numFmtId="169" fontId="3" fillId="2" borderId="54" xfId="4" applyFont="1" applyFill="1" applyBorder="1" applyAlignment="1" applyProtection="1">
      <alignment horizontal="center" vertical="center" wrapText="1"/>
    </xf>
    <xf numFmtId="0" fontId="3" fillId="5" borderId="19" xfId="1" applyFont="1" applyFill="1" applyBorder="1" applyAlignment="1" applyProtection="1">
      <alignment horizontal="left" vertical="center" wrapText="1"/>
    </xf>
    <xf numFmtId="2" fontId="11" fillId="5" borderId="19" xfId="7" applyNumberFormat="1" applyFont="1" applyFill="1" applyBorder="1" applyAlignment="1" applyProtection="1">
      <alignment horizontal="center" vertical="center" wrapText="1"/>
    </xf>
    <xf numFmtId="170" fontId="3" fillId="5" borderId="19" xfId="2" applyNumberFormat="1" applyFont="1" applyFill="1" applyBorder="1" applyAlignment="1" applyProtection="1">
      <alignment vertical="center" wrapText="1"/>
    </xf>
    <xf numFmtId="169" fontId="3" fillId="5" borderId="54" xfId="4" applyFont="1" applyFill="1" applyBorder="1" applyAlignment="1" applyProtection="1">
      <alignment horizontal="center" vertical="center" wrapText="1"/>
    </xf>
    <xf numFmtId="9" fontId="8" fillId="0" borderId="0" xfId="2" applyFont="1" applyAlignment="1" applyProtection="1">
      <alignment horizontal="center" vertical="center"/>
    </xf>
    <xf numFmtId="0" fontId="3" fillId="3" borderId="62" xfId="1" applyFont="1" applyFill="1" applyBorder="1" applyAlignment="1" applyProtection="1">
      <alignment horizontal="center" vertical="center" wrapText="1"/>
    </xf>
    <xf numFmtId="168" fontId="8" fillId="0" borderId="0" xfId="6" applyFont="1" applyAlignment="1" applyProtection="1">
      <alignment vertical="center"/>
    </xf>
    <xf numFmtId="9" fontId="2" fillId="0" borderId="44" xfId="8" applyFont="1" applyBorder="1" applyAlignment="1">
      <alignment horizontal="center" vertical="center" wrapText="1"/>
      <protection locked="0"/>
    </xf>
    <xf numFmtId="9" fontId="3" fillId="0" borderId="52" xfId="1" applyNumberFormat="1" applyFont="1" applyBorder="1" applyAlignment="1" applyProtection="1">
      <alignment horizontal="center" vertical="center" wrapText="1"/>
    </xf>
    <xf numFmtId="9" fontId="3" fillId="0" borderId="0" xfId="1" applyNumberFormat="1" applyFont="1" applyAlignment="1" applyProtection="1">
      <alignment vertical="center" wrapText="1"/>
    </xf>
    <xf numFmtId="0" fontId="8" fillId="0" borderId="0" xfId="0" applyFont="1">
      <alignment vertical="center"/>
    </xf>
    <xf numFmtId="0" fontId="3" fillId="5" borderId="12" xfId="1" applyFont="1" applyFill="1" applyBorder="1" applyAlignment="1" applyProtection="1">
      <alignment horizontal="left" vertical="center" wrapText="1"/>
    </xf>
    <xf numFmtId="9" fontId="2" fillId="5" borderId="12" xfId="2" applyFont="1" applyFill="1" applyBorder="1" applyAlignment="1">
      <alignment horizontal="center" vertical="center" wrapText="1"/>
      <protection locked="0"/>
    </xf>
    <xf numFmtId="9" fontId="3" fillId="0" borderId="42" xfId="1" applyNumberFormat="1" applyFont="1" applyBorder="1" applyAlignment="1" applyProtection="1">
      <alignment horizontal="center" vertical="center" wrapText="1"/>
    </xf>
    <xf numFmtId="0" fontId="3" fillId="0" borderId="12" xfId="1" applyFont="1" applyBorder="1" applyAlignment="1" applyProtection="1">
      <alignment horizontal="left" vertical="center" wrapText="1"/>
    </xf>
    <xf numFmtId="9" fontId="2" fillId="0" borderId="12" xfId="8" applyFont="1" applyBorder="1" applyAlignment="1">
      <alignment horizontal="center" vertical="center" wrapText="1"/>
      <protection locked="0"/>
    </xf>
    <xf numFmtId="9" fontId="2" fillId="5" borderId="42" xfId="2" applyFont="1" applyFill="1" applyBorder="1" applyAlignment="1">
      <alignment horizontal="center" vertical="center" wrapText="1"/>
      <protection locked="0"/>
    </xf>
    <xf numFmtId="9" fontId="2" fillId="5" borderId="19" xfId="2" applyFont="1" applyFill="1" applyBorder="1" applyAlignment="1">
      <alignment horizontal="center" vertical="center" wrapText="1"/>
      <protection locked="0"/>
    </xf>
    <xf numFmtId="9" fontId="2" fillId="5" borderId="46" xfId="2" applyFont="1" applyFill="1" applyBorder="1" applyAlignment="1">
      <alignment horizontal="center" vertical="center" wrapText="1"/>
      <protection locked="0"/>
    </xf>
    <xf numFmtId="9" fontId="3" fillId="0" borderId="46" xfId="1" applyNumberFormat="1" applyFont="1" applyBorder="1" applyAlignment="1" applyProtection="1">
      <alignment horizontal="center" vertical="center" wrapText="1"/>
    </xf>
    <xf numFmtId="2" fontId="1" fillId="0" borderId="0" xfId="0" applyNumberFormat="1" applyFont="1">
      <alignment vertical="center"/>
    </xf>
    <xf numFmtId="166" fontId="12" fillId="0" borderId="52" xfId="4" applyNumberFormat="1" applyBorder="1" applyAlignment="1" applyProtection="1">
      <alignment vertical="center"/>
    </xf>
    <xf numFmtId="9" fontId="12" fillId="0" borderId="42" xfId="2" applyBorder="1" applyAlignment="1" applyProtection="1">
      <alignment vertical="center"/>
    </xf>
    <xf numFmtId="166" fontId="12" fillId="0" borderId="42" xfId="4" applyNumberFormat="1" applyBorder="1" applyAlignment="1" applyProtection="1">
      <alignment vertical="center"/>
    </xf>
    <xf numFmtId="9" fontId="12" fillId="0" borderId="46" xfId="2" applyBorder="1" applyAlignment="1" applyProtection="1">
      <alignment vertical="center"/>
    </xf>
    <xf numFmtId="0" fontId="3" fillId="0" borderId="54" xfId="1" applyFont="1" applyBorder="1" applyAlignment="1" applyProtection="1">
      <alignment horizontal="center" vertical="center" wrapText="1"/>
    </xf>
    <xf numFmtId="171" fontId="3" fillId="0" borderId="54" xfId="5" applyFont="1" applyBorder="1" applyAlignment="1" applyProtection="1">
      <alignment horizontal="center" vertical="center" wrapText="1"/>
    </xf>
    <xf numFmtId="1" fontId="11" fillId="5" borderId="19" xfId="7" applyNumberFormat="1" applyFont="1" applyFill="1" applyBorder="1" applyAlignment="1" applyProtection="1">
      <alignment horizontal="center" vertical="center" wrapText="1"/>
    </xf>
    <xf numFmtId="172" fontId="11" fillId="5" borderId="19" xfId="7" applyNumberFormat="1" applyFont="1" applyFill="1" applyBorder="1" applyAlignment="1" applyProtection="1">
      <alignment horizontal="center" vertical="center" wrapText="1"/>
    </xf>
    <xf numFmtId="2" fontId="3" fillId="5" borderId="19" xfId="2" applyNumberFormat="1" applyFont="1" applyFill="1" applyBorder="1" applyAlignment="1" applyProtection="1">
      <alignment horizontal="center" vertical="center" wrapText="1"/>
    </xf>
    <xf numFmtId="9" fontId="3" fillId="0" borderId="54" xfId="2" applyFont="1" applyBorder="1" applyAlignment="1" applyProtection="1">
      <alignment horizontal="center" vertical="center" wrapText="1"/>
    </xf>
    <xf numFmtId="1" fontId="3" fillId="2" borderId="54" xfId="1" applyNumberFormat="1" applyFont="1" applyFill="1" applyBorder="1" applyAlignment="1" applyProtection="1">
      <alignment horizontal="center" vertical="center" wrapText="1"/>
    </xf>
    <xf numFmtId="2" fontId="2" fillId="5" borderId="54" xfId="1" applyNumberFormat="1" applyFont="1" applyFill="1" applyBorder="1" applyAlignment="1" applyProtection="1">
      <alignment horizontal="center" vertical="center" wrapText="1"/>
    </xf>
    <xf numFmtId="0" fontId="1" fillId="0" borderId="67" xfId="0" applyFont="1" applyBorder="1">
      <alignment vertical="center"/>
    </xf>
    <xf numFmtId="0" fontId="1" fillId="0" borderId="68" xfId="0" applyFont="1" applyBorder="1">
      <alignment vertical="center"/>
    </xf>
    <xf numFmtId="0" fontId="1" fillId="0" borderId="69" xfId="0" applyFont="1" applyBorder="1">
      <alignment vertical="center"/>
    </xf>
    <xf numFmtId="0" fontId="1" fillId="0" borderId="0" xfId="0" applyFont="1" applyAlignment="1">
      <alignment horizontal="center" vertical="center" wrapText="1"/>
    </xf>
    <xf numFmtId="9" fontId="3" fillId="0" borderId="70" xfId="2" applyFont="1" applyBorder="1" applyAlignment="1" applyProtection="1">
      <alignment horizontal="center" vertical="center" wrapText="1"/>
    </xf>
    <xf numFmtId="0" fontId="1" fillId="2" borderId="0" xfId="0" applyFont="1" applyFill="1">
      <alignment vertical="center"/>
    </xf>
    <xf numFmtId="0" fontId="3" fillId="2" borderId="11" xfId="1" applyFont="1" applyFill="1" applyBorder="1" applyAlignment="1" applyProtection="1">
      <alignment horizontal="center" vertical="center" wrapText="1"/>
    </xf>
    <xf numFmtId="0" fontId="3" fillId="0" borderId="42" xfId="1" applyFont="1" applyBorder="1" applyAlignment="1" applyProtection="1">
      <alignment horizontal="center" vertical="center" wrapText="1"/>
    </xf>
    <xf numFmtId="0" fontId="3" fillId="2" borderId="42" xfId="1" applyFont="1" applyFill="1" applyBorder="1" applyAlignment="1" applyProtection="1">
      <alignment horizontal="center" vertical="center" wrapText="1"/>
    </xf>
    <xf numFmtId="0" fontId="3" fillId="0" borderId="27" xfId="1" applyFont="1" applyBorder="1" applyAlignment="1" applyProtection="1">
      <alignment horizontal="center" vertical="center" wrapText="1"/>
    </xf>
    <xf numFmtId="0" fontId="3" fillId="2" borderId="47" xfId="1" applyFont="1" applyFill="1" applyBorder="1" applyAlignment="1" applyProtection="1">
      <alignment horizontal="center" vertical="center" wrapText="1"/>
    </xf>
    <xf numFmtId="0" fontId="3" fillId="2" borderId="57" xfId="1" applyFont="1" applyFill="1" applyBorder="1" applyAlignment="1" applyProtection="1">
      <alignment horizontal="center" vertical="center" wrapText="1"/>
    </xf>
    <xf numFmtId="0" fontId="3" fillId="2" borderId="49" xfId="1" applyFont="1" applyFill="1" applyBorder="1" applyAlignment="1" applyProtection="1">
      <alignment horizontal="center" vertical="center" wrapText="1"/>
    </xf>
    <xf numFmtId="173" fontId="1" fillId="2" borderId="0" xfId="0" applyNumberFormat="1" applyFont="1" applyFill="1">
      <alignment vertical="center"/>
    </xf>
    <xf numFmtId="0" fontId="2" fillId="0" borderId="53" xfId="1" applyFont="1" applyBorder="1" applyAlignment="1" applyProtection="1">
      <alignment horizontal="left" vertical="center" wrapText="1"/>
    </xf>
    <xf numFmtId="9" fontId="13" fillId="5" borderId="19" xfId="7" applyFont="1" applyFill="1" applyBorder="1" applyAlignment="1" applyProtection="1">
      <alignment vertical="center" wrapText="1"/>
    </xf>
    <xf numFmtId="9" fontId="3" fillId="5" borderId="19" xfId="2" applyFont="1" applyFill="1" applyBorder="1" applyAlignment="1" applyProtection="1">
      <alignment horizontal="center" vertical="center" wrapText="1"/>
    </xf>
    <xf numFmtId="0" fontId="3" fillId="3" borderId="72" xfId="1" applyFont="1" applyFill="1" applyBorder="1" applyAlignment="1" applyProtection="1">
      <alignment horizontal="center" vertical="center" wrapText="1"/>
    </xf>
    <xf numFmtId="166" fontId="12" fillId="0" borderId="5" xfId="4" applyNumberFormat="1" applyBorder="1" applyAlignment="1" applyProtection="1">
      <alignment vertical="center"/>
    </xf>
    <xf numFmtId="9" fontId="12" fillId="0" borderId="7" xfId="2" applyBorder="1" applyAlignment="1" applyProtection="1">
      <alignment vertical="center"/>
    </xf>
    <xf numFmtId="166" fontId="3" fillId="2" borderId="0" xfId="1" applyNumberFormat="1" applyFont="1" applyFill="1" applyAlignment="1" applyProtection="1">
      <alignment horizontal="left" vertical="center" wrapText="1"/>
    </xf>
    <xf numFmtId="166" fontId="2" fillId="2" borderId="0" xfId="1" applyNumberFormat="1" applyFont="1" applyFill="1" applyAlignment="1" applyProtection="1">
      <alignment vertical="center" wrapText="1"/>
    </xf>
    <xf numFmtId="0" fontId="2" fillId="0" borderId="53" xfId="1" applyFont="1" applyBorder="1" applyAlignment="1" applyProtection="1">
      <alignment horizontal="center" vertical="center" wrapText="1"/>
    </xf>
    <xf numFmtId="167" fontId="3" fillId="2" borderId="54" xfId="5" applyNumberFormat="1" applyFont="1" applyFill="1" applyBorder="1" applyAlignment="1" applyProtection="1">
      <alignment horizontal="center" vertical="center" wrapText="1"/>
    </xf>
    <xf numFmtId="2" fontId="2" fillId="0" borderId="12" xfId="8" applyNumberFormat="1" applyFont="1" applyBorder="1" applyAlignment="1">
      <alignment horizontal="center" vertical="center" wrapText="1"/>
      <protection locked="0"/>
    </xf>
    <xf numFmtId="2" fontId="2" fillId="2" borderId="12" xfId="8" applyNumberFormat="1" applyFont="1" applyFill="1" applyBorder="1" applyAlignment="1">
      <alignment horizontal="center" vertical="center" wrapText="1"/>
      <protection locked="0"/>
    </xf>
    <xf numFmtId="169" fontId="3" fillId="0" borderId="54" xfId="4" applyFont="1" applyBorder="1" applyAlignment="1" applyProtection="1">
      <alignment horizontal="center" vertical="center" wrapText="1"/>
    </xf>
    <xf numFmtId="2" fontId="2" fillId="5" borderId="12" xfId="8" applyNumberFormat="1" applyFont="1" applyFill="1" applyBorder="1" applyAlignment="1">
      <alignment horizontal="center" vertical="center" wrapText="1"/>
      <protection locked="0"/>
    </xf>
    <xf numFmtId="9" fontId="1" fillId="0" borderId="0" xfId="0" applyNumberFormat="1" applyFont="1">
      <alignment vertical="center"/>
    </xf>
    <xf numFmtId="0" fontId="11" fillId="0" borderId="0" xfId="0" applyFont="1">
      <alignment vertical="center"/>
    </xf>
    <xf numFmtId="0" fontId="4" fillId="0" borderId="12" xfId="0" applyFont="1" applyBorder="1" applyAlignment="1">
      <alignment horizontal="center" vertical="center" wrapText="1"/>
    </xf>
    <xf numFmtId="0" fontId="4" fillId="5" borderId="57" xfId="0" applyFont="1" applyFill="1" applyBorder="1">
      <alignment vertical="center"/>
    </xf>
    <xf numFmtId="0" fontId="4" fillId="5" borderId="49" xfId="0" applyFont="1" applyFill="1" applyBorder="1">
      <alignment vertical="center"/>
    </xf>
    <xf numFmtId="0" fontId="11" fillId="0" borderId="12" xfId="0" applyFont="1" applyBorder="1" applyAlignment="1">
      <alignment horizontal="center" vertical="center"/>
    </xf>
    <xf numFmtId="0" fontId="4" fillId="5" borderId="0" xfId="0" applyFont="1" applyFill="1">
      <alignment vertical="center"/>
    </xf>
    <xf numFmtId="0" fontId="4" fillId="5" borderId="74" xfId="0" applyFont="1" applyFill="1" applyBorder="1">
      <alignment vertical="center"/>
    </xf>
    <xf numFmtId="0" fontId="4" fillId="5" borderId="55" xfId="0" applyFont="1" applyFill="1" applyBorder="1">
      <alignment vertical="center"/>
    </xf>
    <xf numFmtId="0" fontId="4" fillId="5" borderId="39" xfId="0" applyFont="1" applyFill="1" applyBorder="1">
      <alignment vertical="center"/>
    </xf>
    <xf numFmtId="0" fontId="4" fillId="5" borderId="4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3" fillId="5" borderId="54" xfId="0" applyFont="1" applyFill="1" applyBorder="1" applyAlignment="1">
      <alignment horizontal="center" vertical="center" wrapText="1"/>
    </xf>
    <xf numFmtId="0" fontId="11" fillId="0" borderId="41" xfId="0" applyFont="1" applyBorder="1" applyAlignment="1">
      <alignment horizontal="center" vertical="center"/>
    </xf>
    <xf numFmtId="0" fontId="11" fillId="0" borderId="12" xfId="0" applyFont="1" applyBorder="1" applyAlignment="1">
      <alignment horizontal="center" vertical="center" wrapText="1"/>
    </xf>
    <xf numFmtId="0" fontId="11" fillId="0" borderId="12" xfId="0" applyFont="1" applyBorder="1" applyAlignment="1">
      <alignment horizontal="justify" vertical="center" wrapText="1"/>
    </xf>
    <xf numFmtId="9" fontId="11" fillId="0" borderId="12" xfId="2" applyFont="1" applyBorder="1" applyAlignment="1" applyProtection="1">
      <alignment horizontal="right" vertical="center" wrapText="1"/>
    </xf>
    <xf numFmtId="9" fontId="11" fillId="2" borderId="12" xfId="2" applyFont="1" applyFill="1" applyBorder="1" applyAlignment="1" applyProtection="1">
      <alignment horizontal="center" vertical="center" wrapText="1"/>
    </xf>
    <xf numFmtId="9" fontId="11" fillId="0" borderId="12" xfId="2" applyFont="1" applyBorder="1" applyAlignment="1" applyProtection="1">
      <alignment horizontal="center" vertical="center" wrapText="1"/>
    </xf>
    <xf numFmtId="171" fontId="11" fillId="0" borderId="12" xfId="5" applyFont="1" applyBorder="1" applyAlignment="1" applyProtection="1">
      <alignment horizontal="center" vertical="center" wrapText="1"/>
    </xf>
    <xf numFmtId="9" fontId="2" fillId="2" borderId="54" xfId="2" applyFont="1" applyFill="1" applyBorder="1" applyAlignment="1" applyProtection="1">
      <alignment horizontal="center" vertical="center" wrapText="1"/>
    </xf>
    <xf numFmtId="0" fontId="11" fillId="0" borderId="12" xfId="0" applyFont="1" applyBorder="1">
      <alignment vertical="center"/>
    </xf>
    <xf numFmtId="9" fontId="11" fillId="0" borderId="12" xfId="0" applyNumberFormat="1" applyFont="1" applyBorder="1" applyAlignment="1">
      <alignment horizontal="center" vertical="center"/>
    </xf>
    <xf numFmtId="9" fontId="11" fillId="0" borderId="12" xfId="2" applyFont="1" applyBorder="1" applyAlignment="1" applyProtection="1">
      <alignment horizontal="center" vertical="center"/>
    </xf>
    <xf numFmtId="0" fontId="11" fillId="0" borderId="12" xfId="2" applyNumberFormat="1" applyFont="1" applyBorder="1" applyAlignment="1" applyProtection="1">
      <alignment horizontal="justify" vertical="center" wrapText="1"/>
    </xf>
    <xf numFmtId="0" fontId="11" fillId="0" borderId="13" xfId="2" applyNumberFormat="1" applyFont="1" applyBorder="1" applyAlignment="1" applyProtection="1">
      <alignment horizontal="justify" vertical="center" wrapText="1"/>
    </xf>
    <xf numFmtId="0" fontId="11" fillId="2" borderId="12" xfId="0" applyFont="1" applyFill="1" applyBorder="1" applyAlignment="1">
      <alignment horizontal="center" vertical="center"/>
    </xf>
    <xf numFmtId="0" fontId="11" fillId="2" borderId="12" xfId="0" applyFont="1" applyFill="1" applyBorder="1" applyAlignment="1">
      <alignment horizontal="justify" vertical="center" wrapText="1"/>
    </xf>
    <xf numFmtId="171" fontId="11" fillId="0" borderId="12" xfId="5" applyFont="1" applyBorder="1" applyAlignment="1" applyProtection="1">
      <alignment horizontal="center" vertical="center"/>
    </xf>
    <xf numFmtId="171" fontId="11" fillId="2" borderId="12" xfId="5" applyFont="1" applyFill="1" applyBorder="1" applyAlignment="1" applyProtection="1">
      <alignment horizontal="center" vertical="center"/>
    </xf>
    <xf numFmtId="2" fontId="11" fillId="0" borderId="12" xfId="0" applyNumberFormat="1" applyFont="1" applyBorder="1" applyAlignment="1">
      <alignment horizontal="center" vertical="center"/>
    </xf>
    <xf numFmtId="9" fontId="11" fillId="0" borderId="12" xfId="2" applyFont="1" applyBorder="1" applyAlignment="1" applyProtection="1">
      <alignment vertical="center"/>
    </xf>
    <xf numFmtId="0" fontId="11" fillId="2" borderId="12" xfId="0" applyFont="1" applyFill="1" applyBorder="1">
      <alignment vertical="center"/>
    </xf>
    <xf numFmtId="9" fontId="11" fillId="2" borderId="12" xfId="2" applyFont="1" applyFill="1" applyBorder="1" applyAlignment="1" applyProtection="1">
      <alignment horizontal="center" vertical="center"/>
    </xf>
    <xf numFmtId="9" fontId="11" fillId="2" borderId="12" xfId="0" applyNumberFormat="1" applyFont="1" applyFill="1" applyBorder="1">
      <alignment vertical="center"/>
    </xf>
    <xf numFmtId="0" fontId="4" fillId="0" borderId="12" xfId="0" applyFont="1" applyBorder="1" applyAlignment="1">
      <alignment horizontal="center" vertical="center"/>
    </xf>
    <xf numFmtId="0" fontId="3" fillId="5" borderId="12" xfId="0" applyFont="1" applyFill="1" applyBorder="1" applyAlignment="1">
      <alignment horizontal="left" vertical="center" wrapText="1"/>
    </xf>
    <xf numFmtId="0" fontId="3" fillId="5" borderId="12" xfId="0" applyFont="1" applyFill="1" applyBorder="1" applyAlignment="1">
      <alignment vertical="center" wrapText="1"/>
    </xf>
    <xf numFmtId="0" fontId="16" fillId="2" borderId="0" xfId="0" applyFont="1" applyFill="1">
      <alignment vertical="center"/>
    </xf>
    <xf numFmtId="0" fontId="16" fillId="2" borderId="0" xfId="0" applyFont="1" applyFill="1" applyAlignment="1">
      <alignment horizontal="center" vertical="center"/>
    </xf>
    <xf numFmtId="0" fontId="17" fillId="5" borderId="64" xfId="0" applyFont="1" applyFill="1" applyBorder="1" applyAlignment="1">
      <alignment horizontal="center" vertical="center" wrapText="1"/>
    </xf>
    <xf numFmtId="0" fontId="17" fillId="5" borderId="44" xfId="0" applyFont="1" applyFill="1" applyBorder="1" applyAlignment="1">
      <alignment horizontal="center" vertical="center" wrapText="1"/>
    </xf>
    <xf numFmtId="49" fontId="3" fillId="5" borderId="54" xfId="0" applyNumberFormat="1" applyFont="1" applyFill="1" applyBorder="1" applyAlignment="1">
      <alignment horizontal="center" vertical="center" wrapText="1"/>
    </xf>
    <xf numFmtId="0" fontId="17" fillId="5" borderId="54" xfId="0" applyFont="1" applyFill="1" applyBorder="1" applyAlignment="1">
      <alignment horizontal="center" vertical="center" wrapText="1"/>
    </xf>
    <xf numFmtId="49" fontId="17" fillId="5" borderId="54" xfId="0" applyNumberFormat="1" applyFont="1" applyFill="1" applyBorder="1" applyAlignment="1">
      <alignment horizontal="center" vertical="center" wrapText="1"/>
    </xf>
    <xf numFmtId="0" fontId="16" fillId="0" borderId="12" xfId="0" applyFont="1" applyBorder="1">
      <alignment vertical="center"/>
    </xf>
    <xf numFmtId="0" fontId="16" fillId="0" borderId="12" xfId="0" applyFont="1" applyBorder="1" applyAlignment="1">
      <alignment horizontal="center" vertical="center"/>
    </xf>
    <xf numFmtId="0" fontId="16" fillId="7" borderId="12" xfId="0" applyFont="1" applyFill="1" applyBorder="1" applyAlignment="1">
      <alignment horizontal="center" vertical="center"/>
    </xf>
    <xf numFmtId="175" fontId="15" fillId="8" borderId="12" xfId="6" applyNumberFormat="1" applyFont="1" applyFill="1" applyBorder="1" applyAlignment="1" applyProtection="1">
      <alignment horizontal="center" vertical="center"/>
    </xf>
    <xf numFmtId="175" fontId="15" fillId="0" borderId="12" xfId="6" applyNumberFormat="1" applyFont="1" applyBorder="1" applyAlignment="1" applyProtection="1">
      <alignment horizontal="center" vertical="center"/>
    </xf>
    <xf numFmtId="0" fontId="15" fillId="0" borderId="12" xfId="0" applyFont="1" applyBorder="1">
      <alignment vertical="center"/>
    </xf>
    <xf numFmtId="0" fontId="15" fillId="0" borderId="12" xfId="0" applyFont="1" applyBorder="1" applyAlignment="1">
      <alignment vertical="center" wrapText="1"/>
    </xf>
    <xf numFmtId="0" fontId="15" fillId="8" borderId="12" xfId="0" applyFont="1" applyFill="1" applyBorder="1" applyAlignment="1">
      <alignment horizontal="left" vertical="center"/>
    </xf>
    <xf numFmtId="0" fontId="15" fillId="8" borderId="12" xfId="0" applyFont="1" applyFill="1" applyBorder="1" applyAlignment="1">
      <alignment horizontal="center" vertical="center"/>
    </xf>
    <xf numFmtId="0" fontId="15" fillId="7" borderId="12" xfId="0" applyFont="1" applyFill="1" applyBorder="1" applyAlignment="1">
      <alignment horizontal="center" vertical="center"/>
    </xf>
    <xf numFmtId="175" fontId="15" fillId="8" borderId="12" xfId="0" applyNumberFormat="1" applyFont="1" applyFill="1" applyBorder="1" applyAlignment="1">
      <alignment horizontal="center" vertical="center"/>
    </xf>
    <xf numFmtId="0" fontId="11" fillId="0" borderId="0" xfId="0" applyFont="1" applyAlignment="1">
      <alignment horizontal="left" vertical="center"/>
    </xf>
    <xf numFmtId="0" fontId="4" fillId="9" borderId="12" xfId="0" applyFont="1" applyFill="1" applyBorder="1" applyAlignment="1">
      <alignment horizontal="center" vertical="center"/>
    </xf>
    <xf numFmtId="0" fontId="11" fillId="0" borderId="54" xfId="0" applyFont="1" applyBorder="1" applyAlignment="1">
      <alignment horizontal="left" vertical="center"/>
    </xf>
    <xf numFmtId="0" fontId="4" fillId="0" borderId="54" xfId="0" applyFont="1" applyBorder="1" applyAlignment="1">
      <alignment horizontal="left" vertical="center" wrapText="1"/>
    </xf>
    <xf numFmtId="0" fontId="11" fillId="0" borderId="44" xfId="0" applyFont="1" applyBorder="1" applyAlignment="1">
      <alignment horizontal="left" vertical="center" wrapText="1"/>
    </xf>
    <xf numFmtId="0" fontId="11" fillId="0" borderId="12" xfId="0" applyFont="1" applyBorder="1" applyAlignment="1">
      <alignment horizontal="left" vertical="center" wrapText="1"/>
    </xf>
    <xf numFmtId="0" fontId="11" fillId="0" borderId="12" xfId="0" applyFont="1" applyBorder="1" applyAlignment="1">
      <alignment vertical="center" wrapText="1"/>
    </xf>
    <xf numFmtId="0" fontId="4" fillId="0" borderId="12" xfId="0" applyFont="1" applyBorder="1" applyAlignment="1">
      <alignment vertical="center" wrapText="1"/>
    </xf>
    <xf numFmtId="0" fontId="2" fillId="2" borderId="12" xfId="0" applyFont="1" applyFill="1" applyBorder="1" applyAlignment="1">
      <alignment horizontal="left" vertical="center" wrapText="1"/>
    </xf>
    <xf numFmtId="0" fontId="11" fillId="0" borderId="0" xfId="0" applyFont="1" applyAlignment="1">
      <alignment horizontal="center" vertical="center"/>
    </xf>
    <xf numFmtId="0" fontId="18" fillId="5" borderId="12" xfId="0" applyFont="1" applyFill="1" applyBorder="1" applyAlignment="1">
      <alignment horizontal="center" vertical="center"/>
    </xf>
    <xf numFmtId="0" fontId="19" fillId="0" borderId="12" xfId="0" applyFont="1" applyBorder="1">
      <alignment vertical="center"/>
    </xf>
    <xf numFmtId="0" fontId="18" fillId="5" borderId="12" xfId="0" applyFont="1" applyFill="1" applyBorder="1" applyAlignment="1">
      <alignment horizontal="left" vertical="center"/>
    </xf>
    <xf numFmtId="0" fontId="11" fillId="0" borderId="12" xfId="0" applyFont="1" applyBorder="1" applyAlignment="1">
      <alignment horizontal="left" vertical="center"/>
    </xf>
    <xf numFmtId="0" fontId="11" fillId="0" borderId="42" xfId="0" applyFont="1" applyBorder="1" applyAlignment="1">
      <alignment horizontal="left" vertical="center"/>
    </xf>
    <xf numFmtId="41" fontId="11" fillId="0" borderId="12" xfId="10" applyFont="1" applyBorder="1" applyAlignment="1" applyProtection="1">
      <alignment vertical="center"/>
    </xf>
    <xf numFmtId="0" fontId="19" fillId="0" borderId="0" xfId="0" applyFont="1">
      <alignment vertical="center"/>
    </xf>
    <xf numFmtId="0" fontId="20" fillId="0" borderId="12" xfId="0" applyFont="1" applyBorder="1" applyAlignment="1">
      <alignment horizontal="center" vertical="center" wrapText="1"/>
    </xf>
    <xf numFmtId="0" fontId="4" fillId="0" borderId="0" xfId="0" applyFont="1" applyAlignment="1">
      <alignment horizontal="left" vertical="center"/>
    </xf>
    <xf numFmtId="0" fontId="4" fillId="5" borderId="12" xfId="0" applyFont="1" applyFill="1" applyBorder="1">
      <alignment vertical="center"/>
    </xf>
    <xf numFmtId="41" fontId="11" fillId="0" borderId="42" xfId="10" applyFont="1" applyBorder="1" applyAlignment="1" applyProtection="1">
      <alignment vertical="center"/>
    </xf>
    <xf numFmtId="49" fontId="11" fillId="0" borderId="42" xfId="10" applyNumberFormat="1" applyFont="1" applyBorder="1" applyAlignment="1" applyProtection="1">
      <alignment vertical="center"/>
    </xf>
    <xf numFmtId="49" fontId="11" fillId="0" borderId="12" xfId="10" applyNumberFormat="1" applyFont="1" applyBorder="1" applyAlignment="1" applyProtection="1">
      <alignment vertical="center"/>
    </xf>
    <xf numFmtId="174" fontId="12" fillId="0" borderId="0" xfId="3" applyNumberFormat="1" applyAlignment="1" applyProtection="1"/>
    <xf numFmtId="174" fontId="1" fillId="0" borderId="0" xfId="0" applyNumberFormat="1" applyFont="1" applyAlignment="1"/>
    <xf numFmtId="0" fontId="1" fillId="0" borderId="55" xfId="0" applyFont="1" applyBorder="1" applyAlignment="1">
      <alignment horizontal="center"/>
    </xf>
    <xf numFmtId="0" fontId="1" fillId="0" borderId="51" xfId="0" applyFont="1" applyBorder="1" applyAlignment="1">
      <alignment horizontal="center"/>
    </xf>
    <xf numFmtId="0" fontId="1" fillId="0" borderId="66" xfId="0" applyFont="1" applyBorder="1" applyAlignment="1">
      <alignment horizontal="center"/>
    </xf>
    <xf numFmtId="0" fontId="1" fillId="10" borderId="12" xfId="0" applyFont="1" applyFill="1" applyBorder="1" applyAlignment="1"/>
    <xf numFmtId="9" fontId="21" fillId="10" borderId="12" xfId="2" applyFont="1" applyFill="1" applyBorder="1" applyAlignment="1">
      <alignment horizontal="center" vertical="center" wrapText="1"/>
      <protection locked="0"/>
    </xf>
    <xf numFmtId="9" fontId="17" fillId="10" borderId="42" xfId="1" applyNumberFormat="1" applyFont="1" applyFill="1" applyBorder="1" applyAlignment="1" applyProtection="1">
      <alignment horizontal="center" vertical="center" wrapText="1"/>
    </xf>
    <xf numFmtId="9" fontId="21" fillId="10" borderId="41" xfId="2" applyFont="1" applyFill="1" applyBorder="1" applyAlignment="1">
      <alignment horizontal="center" vertical="center" wrapText="1"/>
      <protection locked="0"/>
    </xf>
    <xf numFmtId="9" fontId="17" fillId="10" borderId="13" xfId="1" applyNumberFormat="1" applyFont="1" applyFill="1" applyBorder="1" applyAlignment="1" applyProtection="1">
      <alignment horizontal="center" vertical="center" wrapText="1"/>
    </xf>
    <xf numFmtId="9" fontId="21" fillId="5" borderId="12" xfId="2" applyFont="1" applyFill="1" applyBorder="1" applyAlignment="1">
      <alignment horizontal="center" vertical="center" wrapText="1"/>
      <protection locked="0"/>
    </xf>
    <xf numFmtId="9" fontId="17" fillId="0" borderId="42" xfId="1" applyNumberFormat="1" applyFont="1" applyBorder="1" applyAlignment="1" applyProtection="1">
      <alignment horizontal="center" vertical="center" wrapText="1"/>
    </xf>
    <xf numFmtId="0" fontId="1" fillId="10" borderId="11" xfId="0" applyFont="1" applyFill="1" applyBorder="1" applyAlignment="1"/>
    <xf numFmtId="0" fontId="1" fillId="11" borderId="12" xfId="0" applyFont="1" applyFill="1" applyBorder="1" applyAlignment="1"/>
    <xf numFmtId="9" fontId="21" fillId="11" borderId="12" xfId="2" applyFont="1" applyFill="1" applyBorder="1" applyAlignment="1">
      <alignment horizontal="center" vertical="center" wrapText="1"/>
      <protection locked="0"/>
    </xf>
    <xf numFmtId="9" fontId="17" fillId="11" borderId="42" xfId="1" applyNumberFormat="1" applyFont="1" applyFill="1" applyBorder="1" applyAlignment="1" applyProtection="1">
      <alignment horizontal="center" vertical="center" wrapText="1"/>
    </xf>
    <xf numFmtId="9" fontId="17" fillId="11" borderId="41" xfId="1" applyNumberFormat="1" applyFont="1" applyFill="1" applyBorder="1" applyAlignment="1" applyProtection="1">
      <alignment horizontal="center" vertical="center" wrapText="1"/>
    </xf>
    <xf numFmtId="0" fontId="1" fillId="11" borderId="13" xfId="0" applyFont="1" applyFill="1" applyBorder="1" applyAlignment="1"/>
    <xf numFmtId="0" fontId="1" fillId="11" borderId="11" xfId="0" applyFont="1" applyFill="1" applyBorder="1" applyAlignment="1"/>
    <xf numFmtId="0" fontId="1" fillId="11" borderId="42" xfId="0" applyFont="1" applyFill="1" applyBorder="1" applyAlignment="1"/>
    <xf numFmtId="0" fontId="1" fillId="11" borderId="41" xfId="0" applyFont="1" applyFill="1" applyBorder="1" applyAlignment="1"/>
    <xf numFmtId="0" fontId="1" fillId="12" borderId="12" xfId="0" applyFont="1" applyFill="1" applyBorder="1" applyAlignment="1"/>
    <xf numFmtId="0" fontId="1" fillId="12" borderId="42" xfId="0" applyFont="1" applyFill="1" applyBorder="1" applyAlignment="1"/>
    <xf numFmtId="0" fontId="1" fillId="12" borderId="41" xfId="0" applyFont="1" applyFill="1" applyBorder="1" applyAlignment="1"/>
    <xf numFmtId="0" fontId="1" fillId="12" borderId="13" xfId="0" applyFont="1" applyFill="1" applyBorder="1" applyAlignment="1"/>
    <xf numFmtId="0" fontId="1" fillId="12" borderId="11" xfId="0" applyFont="1" applyFill="1" applyBorder="1" applyAlignment="1"/>
    <xf numFmtId="0" fontId="1" fillId="5" borderId="12" xfId="0" applyFont="1" applyFill="1" applyBorder="1" applyAlignment="1"/>
    <xf numFmtId="0" fontId="1" fillId="5" borderId="42" xfId="0" applyFont="1" applyFill="1" applyBorder="1" applyAlignment="1"/>
    <xf numFmtId="0" fontId="1" fillId="5" borderId="41" xfId="0" applyFont="1" applyFill="1" applyBorder="1" applyAlignment="1"/>
    <xf numFmtId="0" fontId="1" fillId="5" borderId="13" xfId="0" applyFont="1" applyFill="1" applyBorder="1" applyAlignment="1"/>
    <xf numFmtId="0" fontId="1" fillId="5" borderId="11" xfId="0" applyFont="1" applyFill="1" applyBorder="1" applyAlignment="1"/>
    <xf numFmtId="0" fontId="1" fillId="13" borderId="12" xfId="0" applyFont="1" applyFill="1" applyBorder="1" applyAlignment="1"/>
    <xf numFmtId="0" fontId="1" fillId="13" borderId="42" xfId="0" applyFont="1" applyFill="1" applyBorder="1" applyAlignment="1"/>
    <xf numFmtId="0" fontId="1" fillId="13" borderId="41" xfId="0" applyFont="1" applyFill="1" applyBorder="1" applyAlignment="1"/>
    <xf numFmtId="0" fontId="1" fillId="13" borderId="13" xfId="0" applyFont="1" applyFill="1" applyBorder="1" applyAlignment="1"/>
    <xf numFmtId="0" fontId="1" fillId="13" borderId="11" xfId="0" applyFont="1" applyFill="1" applyBorder="1" applyAlignment="1"/>
    <xf numFmtId="0" fontId="1" fillId="14" borderId="12" xfId="0" applyFont="1" applyFill="1" applyBorder="1" applyAlignment="1"/>
    <xf numFmtId="0" fontId="1" fillId="14" borderId="42" xfId="0" applyFont="1" applyFill="1" applyBorder="1" applyAlignment="1"/>
    <xf numFmtId="0" fontId="1" fillId="14" borderId="41" xfId="0" applyFont="1" applyFill="1" applyBorder="1" applyAlignment="1"/>
    <xf numFmtId="0" fontId="1" fillId="14" borderId="13" xfId="0" applyFont="1" applyFill="1" applyBorder="1" applyAlignment="1"/>
    <xf numFmtId="0" fontId="1" fillId="14" borderId="11" xfId="0" applyFont="1" applyFill="1" applyBorder="1" applyAlignment="1"/>
    <xf numFmtId="0" fontId="1" fillId="15" borderId="12" xfId="0" applyFont="1" applyFill="1" applyBorder="1" applyAlignment="1"/>
    <xf numFmtId="0" fontId="1" fillId="12" borderId="44" xfId="0" applyFont="1" applyFill="1" applyBorder="1" applyAlignment="1"/>
    <xf numFmtId="0" fontId="1" fillId="12" borderId="54" xfId="0" applyFont="1" applyFill="1" applyBorder="1" applyAlignment="1"/>
    <xf numFmtId="0" fontId="1" fillId="16" borderId="12" xfId="0" applyFont="1" applyFill="1" applyBorder="1" applyAlignment="1"/>
    <xf numFmtId="0" fontId="1" fillId="17" borderId="44" xfId="0" applyFont="1" applyFill="1" applyBorder="1" applyAlignment="1"/>
    <xf numFmtId="0" fontId="1" fillId="17" borderId="12" xfId="0" applyFont="1" applyFill="1" applyBorder="1" applyAlignment="1"/>
    <xf numFmtId="0" fontId="1" fillId="17" borderId="54" xfId="0" applyFont="1" applyFill="1" applyBorder="1" applyAlignment="1"/>
    <xf numFmtId="0" fontId="1" fillId="18" borderId="12" xfId="0" applyFont="1" applyFill="1" applyBorder="1" applyAlignment="1"/>
    <xf numFmtId="0" fontId="31" fillId="2" borderId="12" xfId="2" applyNumberFormat="1" applyFont="1" applyFill="1" applyBorder="1" applyAlignment="1" applyProtection="1">
      <alignment horizontal="justify" vertical="center" wrapText="1"/>
    </xf>
    <xf numFmtId="0" fontId="31" fillId="0" borderId="12" xfId="2" applyNumberFormat="1" applyFont="1" applyBorder="1" applyAlignment="1" applyProtection="1">
      <alignment horizontal="justify" vertical="center" wrapText="1"/>
    </xf>
    <xf numFmtId="2" fontId="2" fillId="0" borderId="43" xfId="1" applyNumberFormat="1" applyFont="1" applyBorder="1" applyAlignment="1" applyProtection="1">
      <alignment horizontal="justify" vertical="center" wrapText="1"/>
    </xf>
    <xf numFmtId="2" fontId="2" fillId="0" borderId="45" xfId="1" applyNumberFormat="1" applyFont="1" applyBorder="1" applyAlignment="1" applyProtection="1">
      <alignment horizontal="justify" vertical="center" wrapText="1"/>
    </xf>
    <xf numFmtId="2" fontId="2" fillId="0" borderId="54" xfId="1" applyNumberFormat="1" applyFont="1" applyBorder="1" applyAlignment="1" applyProtection="1">
      <alignment horizontal="center" vertical="center" wrapText="1"/>
    </xf>
    <xf numFmtId="2" fontId="2" fillId="0" borderId="59" xfId="1" applyNumberFormat="1" applyFont="1" applyBorder="1" applyAlignment="1" applyProtection="1">
      <alignment horizontal="center" vertical="center" wrapText="1"/>
    </xf>
    <xf numFmtId="9" fontId="11" fillId="0" borderId="48" xfId="1" applyNumberFormat="1" applyFont="1" applyBorder="1" applyAlignment="1" applyProtection="1">
      <alignment horizontal="justify" vertical="center" wrapText="1"/>
    </xf>
    <xf numFmtId="9" fontId="11" fillId="0" borderId="57" xfId="1" applyNumberFormat="1" applyFont="1" applyBorder="1" applyAlignment="1" applyProtection="1">
      <alignment horizontal="justify" vertical="center" wrapText="1"/>
    </xf>
    <xf numFmtId="9" fontId="11" fillId="0" borderId="65" xfId="1" applyNumberFormat="1" applyFont="1" applyBorder="1" applyAlignment="1" applyProtection="1">
      <alignment horizontal="justify" vertical="center" wrapText="1"/>
    </xf>
    <xf numFmtId="9" fontId="11" fillId="0" borderId="60" xfId="1" applyNumberFormat="1" applyFont="1" applyBorder="1" applyAlignment="1" applyProtection="1">
      <alignment horizontal="justify" vertical="center" wrapText="1"/>
    </xf>
    <xf numFmtId="9" fontId="11" fillId="0" borderId="16" xfId="1" applyNumberFormat="1" applyFont="1" applyBorder="1" applyAlignment="1" applyProtection="1">
      <alignment horizontal="justify" vertical="center" wrapText="1"/>
    </xf>
    <xf numFmtId="9" fontId="11" fillId="0" borderId="17" xfId="1" applyNumberFormat="1" applyFont="1" applyBorder="1" applyAlignment="1" applyProtection="1">
      <alignment horizontal="justify" vertical="center" wrapText="1"/>
    </xf>
    <xf numFmtId="2" fontId="2" fillId="0" borderId="41" xfId="1" applyNumberFormat="1" applyFont="1" applyBorder="1" applyAlignment="1" applyProtection="1">
      <alignment horizontal="justify" vertical="center" wrapText="1"/>
    </xf>
    <xf numFmtId="2" fontId="2" fillId="0" borderId="44" xfId="1" applyNumberFormat="1" applyFont="1" applyBorder="1" applyAlignment="1" applyProtection="1">
      <alignment horizontal="center" vertical="center" wrapText="1"/>
    </xf>
    <xf numFmtId="9" fontId="11" fillId="0" borderId="56" xfId="1" applyNumberFormat="1" applyFont="1" applyBorder="1" applyAlignment="1" applyProtection="1">
      <alignment horizontal="justify" vertical="center" wrapText="1"/>
    </xf>
    <xf numFmtId="9" fontId="11" fillId="0" borderId="0" xfId="1" applyNumberFormat="1" applyFont="1" applyAlignment="1" applyProtection="1">
      <alignment horizontal="justify" vertical="center" wrapText="1"/>
    </xf>
    <xf numFmtId="9" fontId="11" fillId="0" borderId="10" xfId="1" applyNumberFormat="1" applyFont="1" applyBorder="1" applyAlignment="1" applyProtection="1">
      <alignment horizontal="justify" vertical="center" wrapText="1"/>
    </xf>
    <xf numFmtId="164" fontId="7" fillId="0" borderId="2" xfId="0" applyNumberFormat="1" applyFont="1" applyBorder="1" applyAlignment="1">
      <alignment horizontal="center" vertical="center"/>
    </xf>
    <xf numFmtId="0" fontId="7" fillId="0" borderId="4"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5" xfId="0" applyFont="1" applyBorder="1" applyAlignment="1">
      <alignment horizontal="center" vertical="center"/>
    </xf>
    <xf numFmtId="0" fontId="7" fillId="0" borderId="17" xfId="0" applyFont="1" applyBorder="1" applyAlignment="1">
      <alignment horizontal="center" vertical="center"/>
    </xf>
    <xf numFmtId="9" fontId="11" fillId="0" borderId="48" xfId="7" applyFont="1" applyBorder="1" applyAlignment="1" applyProtection="1">
      <alignment horizontal="justify" vertical="center" wrapText="1"/>
    </xf>
    <xf numFmtId="9" fontId="11" fillId="0" borderId="57" xfId="7" applyFont="1" applyBorder="1" applyAlignment="1" applyProtection="1">
      <alignment horizontal="justify" vertical="center" wrapText="1"/>
    </xf>
    <xf numFmtId="9" fontId="11" fillId="0" borderId="49" xfId="7" applyFont="1" applyBorder="1" applyAlignment="1" applyProtection="1">
      <alignment horizontal="justify" vertical="center" wrapText="1"/>
    </xf>
    <xf numFmtId="9" fontId="11" fillId="0" borderId="60" xfId="7" applyFont="1" applyBorder="1" applyAlignment="1" applyProtection="1">
      <alignment horizontal="justify" vertical="center" wrapText="1"/>
    </xf>
    <xf numFmtId="9" fontId="11" fillId="0" borderId="16" xfId="7" applyFont="1" applyBorder="1" applyAlignment="1" applyProtection="1">
      <alignment horizontal="justify" vertical="center" wrapText="1"/>
    </xf>
    <xf numFmtId="9" fontId="11" fillId="0" borderId="61" xfId="7" applyFont="1" applyBorder="1" applyAlignment="1" applyProtection="1">
      <alignment horizontal="justify" vertical="center" wrapText="1"/>
    </xf>
    <xf numFmtId="0" fontId="3" fillId="3" borderId="15" xfId="1" applyFont="1" applyFill="1" applyBorder="1" applyAlignment="1" applyProtection="1">
      <alignment horizontal="center" vertical="center" wrapText="1"/>
    </xf>
    <xf numFmtId="0" fontId="3" fillId="3" borderId="16" xfId="1" applyFont="1" applyFill="1" applyBorder="1" applyAlignment="1" applyProtection="1">
      <alignment horizontal="center" vertical="center" wrapText="1"/>
    </xf>
    <xf numFmtId="0" fontId="3" fillId="3" borderId="17" xfId="1" applyFont="1" applyFill="1" applyBorder="1" applyAlignment="1" applyProtection="1">
      <alignment horizontal="center" vertical="center" wrapText="1"/>
    </xf>
    <xf numFmtId="0" fontId="3" fillId="3" borderId="9" xfId="1" applyFont="1" applyFill="1" applyBorder="1" applyAlignment="1" applyProtection="1">
      <alignment horizontal="center" vertical="center" wrapText="1"/>
    </xf>
    <xf numFmtId="0" fontId="3" fillId="3" borderId="0" xfId="1" applyFont="1" applyFill="1" applyAlignment="1" applyProtection="1">
      <alignment horizontal="center" vertical="center" wrapText="1"/>
    </xf>
    <xf numFmtId="0" fontId="3" fillId="3" borderId="10" xfId="1" applyFont="1" applyFill="1" applyBorder="1" applyAlignment="1" applyProtection="1">
      <alignment horizontal="center" vertical="center" wrapText="1"/>
    </xf>
    <xf numFmtId="0" fontId="3" fillId="3" borderId="37" xfId="1" applyFont="1" applyFill="1" applyBorder="1" applyAlignment="1" applyProtection="1">
      <alignment horizontal="center" vertical="center" wrapText="1"/>
    </xf>
    <xf numFmtId="0" fontId="3" fillId="3" borderId="38" xfId="1" applyFont="1" applyFill="1" applyBorder="1" applyAlignment="1" applyProtection="1">
      <alignment horizontal="center" vertical="center" wrapText="1"/>
    </xf>
    <xf numFmtId="0" fontId="3" fillId="3" borderId="31" xfId="1" applyFont="1" applyFill="1" applyBorder="1" applyAlignment="1" applyProtection="1">
      <alignment horizontal="center" vertical="center" wrapText="1"/>
    </xf>
    <xf numFmtId="0" fontId="3" fillId="3" borderId="33" xfId="1" applyFont="1" applyFill="1" applyBorder="1" applyAlignment="1" applyProtection="1">
      <alignment horizontal="center" vertical="center" wrapText="1"/>
    </xf>
    <xf numFmtId="0" fontId="3" fillId="3" borderId="32" xfId="1" applyFont="1" applyFill="1" applyBorder="1" applyAlignment="1" applyProtection="1">
      <alignment horizontal="center" vertical="center" wrapText="1"/>
    </xf>
    <xf numFmtId="0" fontId="3" fillId="3" borderId="52" xfId="1" applyFont="1" applyFill="1" applyBorder="1" applyAlignment="1" applyProtection="1">
      <alignment horizontal="center" vertical="center" wrapText="1"/>
    </xf>
    <xf numFmtId="0" fontId="3" fillId="3" borderId="55" xfId="1" applyFont="1" applyFill="1" applyBorder="1" applyAlignment="1" applyProtection="1">
      <alignment horizontal="center" vertical="center" wrapText="1"/>
    </xf>
    <xf numFmtId="0" fontId="3" fillId="3" borderId="39" xfId="1" applyFont="1" applyFill="1" applyBorder="1" applyAlignment="1" applyProtection="1">
      <alignment horizontal="center" vertical="center" wrapText="1"/>
    </xf>
    <xf numFmtId="0" fontId="3" fillId="3" borderId="56" xfId="1" applyFont="1" applyFill="1" applyBorder="1" applyAlignment="1" applyProtection="1">
      <alignment horizontal="center" vertical="center" wrapText="1"/>
    </xf>
    <xf numFmtId="0" fontId="2" fillId="0" borderId="31" xfId="1" applyFont="1" applyBorder="1" applyAlignment="1" applyProtection="1">
      <alignment horizontal="center" vertical="center" wrapText="1"/>
    </xf>
    <xf numFmtId="0" fontId="2" fillId="0" borderId="33" xfId="1" applyFont="1" applyBorder="1" applyAlignment="1" applyProtection="1">
      <alignment horizontal="center" vertical="center" wrapText="1"/>
    </xf>
    <xf numFmtId="0" fontId="2" fillId="0" borderId="32" xfId="1" applyFont="1" applyBorder="1" applyAlignment="1" applyProtection="1">
      <alignment horizontal="center" vertical="center" wrapText="1"/>
    </xf>
    <xf numFmtId="0" fontId="3" fillId="3" borderId="42" xfId="1" applyFont="1" applyFill="1" applyBorder="1" applyAlignment="1" applyProtection="1">
      <alignment horizontal="center" vertical="center" wrapText="1"/>
    </xf>
    <xf numFmtId="0" fontId="3" fillId="3" borderId="50" xfId="1" applyFont="1" applyFill="1" applyBorder="1" applyAlignment="1" applyProtection="1">
      <alignment horizontal="center" vertical="center" wrapText="1"/>
    </xf>
    <xf numFmtId="0" fontId="3" fillId="3" borderId="27" xfId="1" applyFont="1" applyFill="1" applyBorder="1" applyAlignment="1" applyProtection="1">
      <alignment horizontal="center" vertical="center" wrapText="1"/>
    </xf>
    <xf numFmtId="0" fontId="3" fillId="3" borderId="62" xfId="1" applyFont="1" applyFill="1" applyBorder="1" applyAlignment="1" applyProtection="1">
      <alignment horizontal="center" vertical="center" wrapText="1"/>
    </xf>
    <xf numFmtId="0" fontId="3" fillId="3" borderId="44" xfId="1" applyFont="1" applyFill="1" applyBorder="1" applyAlignment="1" applyProtection="1">
      <alignment horizontal="center" vertical="center" wrapText="1"/>
    </xf>
    <xf numFmtId="2" fontId="3" fillId="0" borderId="31" xfId="2" applyNumberFormat="1" applyFont="1" applyBorder="1" applyAlignment="1" applyProtection="1">
      <alignment horizontal="center" vertical="center" wrapText="1"/>
    </xf>
    <xf numFmtId="2" fontId="3" fillId="0" borderId="32" xfId="2" applyNumberFormat="1" applyFont="1" applyBorder="1" applyAlignment="1" applyProtection="1">
      <alignment horizontal="center" vertical="center" wrapText="1"/>
    </xf>
    <xf numFmtId="0" fontId="3" fillId="3" borderId="12" xfId="1" applyFont="1" applyFill="1" applyBorder="1" applyAlignment="1" applyProtection="1">
      <alignment horizontal="center" vertical="center" wrapText="1"/>
    </xf>
    <xf numFmtId="0" fontId="3" fillId="3" borderId="13" xfId="1" applyFont="1" applyFill="1" applyBorder="1" applyAlignment="1" applyProtection="1">
      <alignment horizontal="center" vertical="center" wrapText="1"/>
    </xf>
    <xf numFmtId="0" fontId="3" fillId="3" borderId="41" xfId="1" applyFont="1" applyFill="1" applyBorder="1" applyAlignment="1" applyProtection="1">
      <alignment horizontal="center" vertical="center" wrapText="1"/>
    </xf>
    <xf numFmtId="9" fontId="3" fillId="0" borderId="31" xfId="1" applyNumberFormat="1" applyFont="1" applyBorder="1" applyAlignment="1" applyProtection="1">
      <alignment horizontal="center" vertical="center" wrapText="1"/>
    </xf>
    <xf numFmtId="9" fontId="3" fillId="0" borderId="32" xfId="1" applyNumberFormat="1" applyFont="1" applyBorder="1" applyAlignment="1" applyProtection="1">
      <alignment horizontal="center" vertical="center" wrapText="1"/>
    </xf>
    <xf numFmtId="0" fontId="3" fillId="3" borderId="6" xfId="1" applyFont="1" applyFill="1" applyBorder="1" applyAlignment="1" applyProtection="1">
      <alignment horizontal="center" vertical="center" wrapText="1"/>
    </xf>
    <xf numFmtId="2" fontId="2" fillId="2" borderId="43" xfId="1" applyNumberFormat="1" applyFont="1" applyFill="1" applyBorder="1" applyAlignment="1" applyProtection="1">
      <alignment horizontal="justify" vertical="center" wrapText="1"/>
    </xf>
    <xf numFmtId="2" fontId="2" fillId="2" borderId="41" xfId="1" applyNumberFormat="1" applyFont="1" applyFill="1" applyBorder="1" applyAlignment="1" applyProtection="1">
      <alignment horizontal="justify" vertical="center" wrapText="1"/>
    </xf>
    <xf numFmtId="0" fontId="3" fillId="0" borderId="2" xfId="1" applyFont="1" applyBorder="1" applyAlignment="1" applyProtection="1">
      <alignment horizontal="center" vertical="center"/>
    </xf>
    <xf numFmtId="0" fontId="3" fillId="0" borderId="3" xfId="1" applyFont="1" applyBorder="1" applyAlignment="1" applyProtection="1">
      <alignment horizontal="center" vertical="center"/>
    </xf>
    <xf numFmtId="0" fontId="3" fillId="0" borderId="4" xfId="1" applyFont="1" applyBorder="1" applyAlignment="1" applyProtection="1">
      <alignment horizontal="center" vertical="center"/>
    </xf>
    <xf numFmtId="0" fontId="3" fillId="3" borderId="31" xfId="1" applyFont="1" applyFill="1" applyBorder="1" applyAlignment="1" applyProtection="1">
      <alignment horizontal="left" vertical="center" wrapText="1"/>
    </xf>
    <xf numFmtId="0" fontId="3" fillId="3" borderId="32" xfId="1" applyFont="1" applyFill="1" applyBorder="1" applyAlignment="1" applyProtection="1">
      <alignment horizontal="left" vertical="center" wrapText="1"/>
    </xf>
    <xf numFmtId="4" fontId="3" fillId="2" borderId="48" xfId="1" applyNumberFormat="1" applyFont="1" applyFill="1" applyBorder="1" applyAlignment="1" applyProtection="1">
      <alignment horizontal="center" vertical="center" wrapText="1"/>
    </xf>
    <xf numFmtId="4" fontId="3" fillId="2" borderId="49" xfId="1" applyNumberFormat="1" applyFont="1" applyFill="1" applyBorder="1" applyAlignment="1" applyProtection="1">
      <alignment horizontal="center" vertical="center" wrapText="1"/>
    </xf>
    <xf numFmtId="0" fontId="3" fillId="3" borderId="63" xfId="1" applyFont="1" applyFill="1" applyBorder="1" applyAlignment="1" applyProtection="1">
      <alignment horizontal="center" vertical="center" wrapText="1"/>
    </xf>
    <xf numFmtId="0" fontId="3" fillId="3" borderId="25" xfId="1" applyFont="1" applyFill="1" applyBorder="1" applyAlignment="1" applyProtection="1">
      <alignment horizontal="center" vertical="center" wrapText="1"/>
    </xf>
    <xf numFmtId="2" fontId="2" fillId="0" borderId="64" xfId="1" applyNumberFormat="1" applyFont="1" applyBorder="1" applyAlignment="1" applyProtection="1">
      <alignment horizontal="center" vertical="center" wrapText="1"/>
    </xf>
    <xf numFmtId="0" fontId="11" fillId="0" borderId="12" xfId="1" applyFont="1" applyBorder="1" applyAlignment="1" applyProtection="1">
      <alignment horizontal="justify" vertical="center" wrapText="1"/>
    </xf>
    <xf numFmtId="0" fontId="11" fillId="0" borderId="13" xfId="1" applyFont="1" applyBorder="1" applyAlignment="1" applyProtection="1">
      <alignment horizontal="justify" vertical="center" wrapText="1"/>
    </xf>
    <xf numFmtId="0" fontId="3" fillId="0" borderId="37" xfId="1" applyFont="1" applyBorder="1" applyAlignment="1" applyProtection="1">
      <alignment horizontal="center" vertical="center" wrapText="1"/>
    </xf>
    <xf numFmtId="0" fontId="3" fillId="0" borderId="6" xfId="1" applyFont="1" applyBorder="1" applyAlignment="1" applyProtection="1">
      <alignment horizontal="center" vertical="center" wrapText="1"/>
    </xf>
    <xf numFmtId="0" fontId="3" fillId="0" borderId="7" xfId="1" applyFont="1" applyBorder="1" applyAlignment="1" applyProtection="1">
      <alignment horizontal="center" vertical="center" wrapText="1"/>
    </xf>
    <xf numFmtId="9" fontId="11" fillId="0" borderId="12" xfId="7" applyFont="1" applyBorder="1" applyAlignment="1" applyProtection="1">
      <alignment horizontal="justify" vertical="center" wrapText="1"/>
    </xf>
    <xf numFmtId="0" fontId="3" fillId="2" borderId="37" xfId="1" applyFont="1" applyFill="1" applyBorder="1" applyAlignment="1" applyProtection="1">
      <alignment horizontal="center" vertical="center" wrapText="1"/>
    </xf>
    <xf numFmtId="0" fontId="3" fillId="2" borderId="5" xfId="1" applyFont="1" applyFill="1" applyBorder="1" applyAlignment="1" applyProtection="1">
      <alignment horizontal="center" vertical="center" wrapText="1"/>
    </xf>
    <xf numFmtId="0" fontId="3" fillId="2" borderId="6" xfId="1" applyFont="1" applyFill="1" applyBorder="1" applyAlignment="1" applyProtection="1">
      <alignment horizontal="center" vertical="center" wrapText="1"/>
    </xf>
    <xf numFmtId="0" fontId="3" fillId="2" borderId="7" xfId="1" applyFont="1" applyFill="1" applyBorder="1" applyAlignment="1" applyProtection="1">
      <alignment horizontal="center" vertical="center" wrapText="1"/>
    </xf>
    <xf numFmtId="0" fontId="3" fillId="3" borderId="47" xfId="1" applyFont="1" applyFill="1" applyBorder="1" applyAlignment="1" applyProtection="1">
      <alignment horizontal="center" vertical="center" wrapText="1"/>
    </xf>
    <xf numFmtId="0" fontId="3" fillId="3" borderId="51" xfId="1" applyFont="1" applyFill="1" applyBorder="1" applyAlignment="1" applyProtection="1">
      <alignment horizontal="center" vertical="center" wrapText="1"/>
    </xf>
    <xf numFmtId="0" fontId="2" fillId="3" borderId="12" xfId="1" applyFont="1" applyFill="1" applyBorder="1" applyAlignment="1" applyProtection="1">
      <alignment horizontal="center" vertical="center" wrapText="1"/>
    </xf>
    <xf numFmtId="0" fontId="2" fillId="0" borderId="1" xfId="1" applyFont="1" applyBorder="1" applyAlignment="1" applyProtection="1">
      <alignment horizontal="center" vertical="center" wrapText="1"/>
    </xf>
    <xf numFmtId="0" fontId="2" fillId="0" borderId="8" xfId="1" applyFont="1" applyBorder="1" applyAlignment="1" applyProtection="1">
      <alignment horizontal="center" vertical="center" wrapText="1"/>
    </xf>
    <xf numFmtId="0" fontId="2" fillId="0" borderId="14" xfId="1" applyFont="1" applyBorder="1" applyAlignment="1" applyProtection="1">
      <alignment horizontal="center" vertical="center" wrapText="1"/>
    </xf>
    <xf numFmtId="0" fontId="3" fillId="3" borderId="48" xfId="1" applyFont="1" applyFill="1" applyBorder="1" applyAlignment="1" applyProtection="1">
      <alignment horizontal="center" vertical="center" wrapText="1"/>
    </xf>
    <xf numFmtId="0" fontId="3" fillId="3" borderId="49" xfId="1" applyFont="1" applyFill="1" applyBorder="1" applyAlignment="1" applyProtection="1">
      <alignment horizontal="center" vertical="center" wrapText="1"/>
    </xf>
    <xf numFmtId="0" fontId="8" fillId="0" borderId="24" xfId="0" applyFont="1" applyBorder="1" applyAlignment="1">
      <alignment horizontal="center" vertical="center" wrapText="1"/>
    </xf>
    <xf numFmtId="0" fontId="8" fillId="0" borderId="25" xfId="0" applyFont="1" applyBorder="1" applyAlignment="1">
      <alignment horizontal="center"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9" xfId="1" applyFont="1" applyBorder="1" applyAlignment="1" applyProtection="1">
      <alignment horizontal="center" vertical="center"/>
    </xf>
    <xf numFmtId="0" fontId="3" fillId="0" borderId="0" xfId="1" applyFont="1" applyAlignment="1" applyProtection="1">
      <alignment horizontal="center" vertical="center"/>
    </xf>
    <xf numFmtId="0" fontId="3" fillId="0" borderId="10" xfId="1" applyFont="1" applyBorder="1" applyAlignment="1" applyProtection="1">
      <alignment horizontal="center" vertical="center"/>
    </xf>
    <xf numFmtId="0" fontId="3" fillId="0" borderId="31" xfId="1" applyFont="1" applyBorder="1" applyAlignment="1" applyProtection="1">
      <alignment horizontal="center" vertical="center" wrapText="1"/>
    </xf>
    <xf numFmtId="0" fontId="3" fillId="0" borderId="33" xfId="1" applyFont="1" applyBorder="1" applyAlignment="1" applyProtection="1">
      <alignment horizontal="center" vertical="center" wrapText="1"/>
    </xf>
    <xf numFmtId="0" fontId="3" fillId="0" borderId="32" xfId="1" applyFont="1" applyBorder="1" applyAlignment="1" applyProtection="1">
      <alignment horizontal="center" vertical="center" wrapText="1"/>
    </xf>
    <xf numFmtId="0" fontId="2" fillId="0" borderId="53" xfId="1" applyFont="1" applyBorder="1" applyAlignment="1" applyProtection="1">
      <alignment horizontal="justify" vertical="center" wrapText="1"/>
    </xf>
    <xf numFmtId="0" fontId="2" fillId="0" borderId="58" xfId="1" applyFont="1" applyBorder="1" applyAlignment="1" applyProtection="1">
      <alignment horizontal="justify" vertical="center" wrapText="1"/>
    </xf>
    <xf numFmtId="9" fontId="11" fillId="0" borderId="3" xfId="7" applyFont="1" applyBorder="1" applyAlignment="1" applyProtection="1">
      <alignment horizontal="justify" vertical="center" wrapText="1"/>
    </xf>
    <xf numFmtId="9" fontId="11" fillId="0" borderId="4" xfId="7" applyFont="1" applyBorder="1" applyAlignment="1" applyProtection="1">
      <alignment horizontal="justify" vertical="center" wrapText="1"/>
    </xf>
    <xf numFmtId="9" fontId="11" fillId="0" borderId="17" xfId="7" applyFont="1" applyBorder="1" applyAlignment="1" applyProtection="1">
      <alignment horizontal="justify" vertical="center" wrapText="1"/>
    </xf>
    <xf numFmtId="9" fontId="3" fillId="0" borderId="54" xfId="1" applyNumberFormat="1" applyFont="1" applyBorder="1" applyAlignment="1" applyProtection="1">
      <alignment horizontal="center" vertical="center" wrapText="1"/>
    </xf>
    <xf numFmtId="0" fontId="3" fillId="0" borderId="59" xfId="1" applyFont="1" applyBorder="1" applyAlignment="1" applyProtection="1">
      <alignment horizontal="center" vertical="center" wrapText="1"/>
    </xf>
    <xf numFmtId="0" fontId="3" fillId="3" borderId="45" xfId="1" applyFont="1" applyFill="1" applyBorder="1" applyAlignment="1" applyProtection="1">
      <alignment horizontal="center" vertical="center" wrapText="1"/>
    </xf>
    <xf numFmtId="0" fontId="3" fillId="3" borderId="46" xfId="1" applyFont="1" applyFill="1" applyBorder="1" applyAlignment="1" applyProtection="1">
      <alignment horizontal="center" vertical="center" wrapText="1"/>
    </xf>
    <xf numFmtId="0" fontId="3" fillId="3" borderId="11" xfId="1" applyFont="1" applyFill="1" applyBorder="1" applyAlignment="1" applyProtection="1">
      <alignment horizontal="center"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9" xfId="1" applyFont="1" applyBorder="1" applyAlignment="1" applyProtection="1">
      <alignment horizontal="center" vertical="center" wrapText="1"/>
    </xf>
    <xf numFmtId="0" fontId="3" fillId="0" borderId="0" xfId="1" applyFont="1" applyAlignment="1" applyProtection="1">
      <alignment horizontal="center" vertical="center" wrapText="1"/>
    </xf>
    <xf numFmtId="0" fontId="3" fillId="0" borderId="10" xfId="1" applyFont="1" applyBorder="1" applyAlignment="1" applyProtection="1">
      <alignment horizontal="center" vertical="center" wrapText="1"/>
    </xf>
    <xf numFmtId="0" fontId="3" fillId="0" borderId="15" xfId="1" applyFont="1" applyBorder="1" applyAlignment="1" applyProtection="1">
      <alignment horizontal="center" vertical="center" wrapText="1"/>
    </xf>
    <xf numFmtId="0" fontId="3" fillId="0" borderId="16" xfId="1" applyFont="1" applyBorder="1" applyAlignment="1" applyProtection="1">
      <alignment horizontal="center" vertical="center" wrapText="1"/>
    </xf>
    <xf numFmtId="0" fontId="3" fillId="0" borderId="17" xfId="1" applyFont="1" applyBorder="1" applyAlignment="1" applyProtection="1">
      <alignment horizontal="center" vertical="center" wrapText="1"/>
    </xf>
    <xf numFmtId="0" fontId="3" fillId="0" borderId="34" xfId="1" applyFont="1" applyBorder="1" applyAlignment="1" applyProtection="1">
      <alignment horizontal="center" vertical="center" wrapText="1"/>
    </xf>
    <xf numFmtId="0" fontId="3" fillId="0" borderId="35" xfId="1" applyFont="1" applyBorder="1" applyAlignment="1" applyProtection="1">
      <alignment horizontal="center" vertical="center" wrapText="1"/>
    </xf>
    <xf numFmtId="0" fontId="3" fillId="0" borderId="36" xfId="1" applyFont="1" applyBorder="1" applyAlignment="1" applyProtection="1">
      <alignment horizontal="center" vertical="center" wrapText="1"/>
    </xf>
    <xf numFmtId="0" fontId="3" fillId="2" borderId="16" xfId="1" applyFont="1" applyFill="1" applyBorder="1" applyAlignment="1" applyProtection="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4" fillId="0" borderId="20" xfId="0" applyFont="1" applyBorder="1" applyAlignment="1">
      <alignment horizontal="left" vertical="center" wrapText="1"/>
    </xf>
    <xf numFmtId="0" fontId="6" fillId="0" borderId="1" xfId="0" applyFont="1" applyBorder="1" applyAlignment="1">
      <alignment horizontal="center" vertical="center"/>
    </xf>
    <xf numFmtId="0" fontId="6" fillId="0" borderId="8" xfId="0" applyFont="1" applyBorder="1" applyAlignment="1">
      <alignment horizontal="center" vertical="center"/>
    </xf>
    <xf numFmtId="0" fontId="6" fillId="0" borderId="14"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3" fillId="0" borderId="2" xfId="1" applyFont="1" applyBorder="1" applyAlignment="1" applyProtection="1">
      <alignment horizontal="center" vertical="center" wrapText="1"/>
    </xf>
    <xf numFmtId="0" fontId="3" fillId="0" borderId="3" xfId="1" applyFont="1" applyBorder="1" applyAlignment="1" applyProtection="1">
      <alignment horizontal="center" vertical="center" wrapText="1"/>
    </xf>
    <xf numFmtId="0" fontId="3" fillId="0" borderId="4" xfId="1" applyFont="1" applyBorder="1" applyAlignment="1" applyProtection="1">
      <alignment horizontal="center" vertical="center" wrapText="1"/>
    </xf>
    <xf numFmtId="0" fontId="3" fillId="3" borderId="2" xfId="1" applyFont="1" applyFill="1" applyBorder="1" applyAlignment="1" applyProtection="1">
      <alignment horizontal="left" vertical="center" wrapText="1"/>
    </xf>
    <xf numFmtId="0" fontId="3" fillId="3" borderId="4" xfId="1" applyFont="1" applyFill="1" applyBorder="1" applyAlignment="1" applyProtection="1">
      <alignment horizontal="left" vertical="center" wrapText="1"/>
    </xf>
    <xf numFmtId="0" fontId="3" fillId="3" borderId="9" xfId="1" applyFont="1" applyFill="1" applyBorder="1" applyAlignment="1" applyProtection="1">
      <alignment horizontal="left" vertical="center" wrapText="1"/>
    </xf>
    <xf numFmtId="0" fontId="3" fillId="3" borderId="10" xfId="1" applyFont="1" applyFill="1" applyBorder="1" applyAlignment="1" applyProtection="1">
      <alignment horizontal="left" vertical="center" wrapText="1"/>
    </xf>
    <xf numFmtId="0" fontId="3" fillId="3" borderId="15" xfId="1" applyFont="1" applyFill="1" applyBorder="1" applyAlignment="1" applyProtection="1">
      <alignment horizontal="left" vertical="center" wrapText="1"/>
    </xf>
    <xf numFmtId="0" fontId="3" fillId="3" borderId="17" xfId="1" applyFont="1" applyFill="1" applyBorder="1" applyAlignment="1" applyProtection="1">
      <alignment horizontal="left" vertical="center" wrapText="1"/>
    </xf>
    <xf numFmtId="0" fontId="3" fillId="3" borderId="3" xfId="1" applyFont="1" applyFill="1" applyBorder="1" applyAlignment="1" applyProtection="1">
      <alignment horizontal="left" vertical="center" wrapText="1"/>
    </xf>
    <xf numFmtId="0" fontId="3" fillId="3" borderId="0" xfId="1" applyFont="1" applyFill="1" applyAlignment="1" applyProtection="1">
      <alignment horizontal="left" vertical="center" wrapText="1"/>
    </xf>
    <xf numFmtId="0" fontId="3" fillId="3" borderId="16" xfId="1" applyFont="1" applyFill="1" applyBorder="1" applyAlignment="1" applyProtection="1">
      <alignment horizontal="left" vertical="center" wrapText="1"/>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8" fillId="0" borderId="28"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8" fillId="0" borderId="26" xfId="0" applyFont="1" applyBorder="1" applyAlignment="1">
      <alignment horizontal="center" vertical="center" wrapText="1"/>
    </xf>
    <xf numFmtId="0" fontId="8" fillId="0" borderId="27" xfId="0" applyFont="1" applyBorder="1" applyAlignment="1">
      <alignment horizontal="center" vertical="center" wrapText="1"/>
    </xf>
    <xf numFmtId="9" fontId="3" fillId="0" borderId="31" xfId="2" applyFont="1" applyBorder="1" applyAlignment="1" applyProtection="1">
      <alignment horizontal="center" vertical="center" wrapText="1"/>
    </xf>
    <xf numFmtId="9" fontId="3" fillId="0" borderId="32" xfId="2" applyFont="1" applyBorder="1" applyAlignment="1" applyProtection="1">
      <alignment horizontal="center" vertical="center" wrapText="1"/>
    </xf>
    <xf numFmtId="2" fontId="11" fillId="2" borderId="43" xfId="1" applyNumberFormat="1" applyFont="1" applyFill="1" applyBorder="1" applyAlignment="1" applyProtection="1">
      <alignment horizontal="justify" vertical="center" wrapText="1"/>
    </xf>
    <xf numFmtId="2" fontId="11" fillId="2" borderId="45" xfId="1" applyNumberFormat="1" applyFont="1" applyFill="1" applyBorder="1" applyAlignment="1" applyProtection="1">
      <alignment horizontal="justify" vertical="center" wrapText="1"/>
    </xf>
    <xf numFmtId="9" fontId="11" fillId="0" borderId="56" xfId="7" applyFont="1" applyBorder="1" applyAlignment="1" applyProtection="1">
      <alignment horizontal="justify" vertical="center" wrapText="1"/>
    </xf>
    <xf numFmtId="9" fontId="11" fillId="0" borderId="0" xfId="7" applyFont="1" applyAlignment="1" applyProtection="1">
      <alignment horizontal="justify" vertical="center" wrapText="1"/>
    </xf>
    <xf numFmtId="9" fontId="3" fillId="0" borderId="59" xfId="1" applyNumberFormat="1" applyFont="1" applyBorder="1" applyAlignment="1" applyProtection="1">
      <alignment horizontal="center" vertical="center" wrapText="1"/>
    </xf>
    <xf numFmtId="0" fontId="3" fillId="3" borderId="66" xfId="1" applyFont="1" applyFill="1" applyBorder="1" applyAlignment="1" applyProtection="1">
      <alignment horizontal="center" vertical="center" wrapText="1"/>
    </xf>
    <xf numFmtId="9" fontId="3" fillId="0" borderId="48" xfId="1" applyNumberFormat="1" applyFont="1" applyBorder="1" applyAlignment="1" applyProtection="1">
      <alignment horizontal="center" vertical="center" wrapText="1"/>
    </xf>
    <xf numFmtId="9" fontId="3" fillId="0" borderId="49" xfId="1" applyNumberFormat="1" applyFont="1" applyBorder="1" applyAlignment="1" applyProtection="1">
      <alignment horizontal="center" vertical="center" wrapText="1"/>
    </xf>
    <xf numFmtId="9" fontId="11" fillId="0" borderId="13" xfId="7" applyFont="1" applyBorder="1" applyAlignment="1" applyProtection="1">
      <alignment horizontal="justify" vertical="center" wrapText="1"/>
    </xf>
    <xf numFmtId="10" fontId="3" fillId="0" borderId="31" xfId="2" applyNumberFormat="1" applyFont="1" applyBorder="1" applyAlignment="1" applyProtection="1">
      <alignment horizontal="center" vertical="center" wrapText="1"/>
    </xf>
    <xf numFmtId="10" fontId="3" fillId="0" borderId="32" xfId="2" applyNumberFormat="1" applyFont="1" applyBorder="1" applyAlignment="1" applyProtection="1">
      <alignment horizontal="center" vertical="center" wrapText="1"/>
    </xf>
    <xf numFmtId="2" fontId="2" fillId="2" borderId="45" xfId="1" applyNumberFormat="1" applyFont="1" applyFill="1" applyBorder="1" applyAlignment="1" applyProtection="1">
      <alignment horizontal="justify" vertical="center" wrapText="1"/>
    </xf>
    <xf numFmtId="9" fontId="3" fillId="0" borderId="54" xfId="2" applyFont="1" applyBorder="1" applyAlignment="1" applyProtection="1">
      <alignment horizontal="center" vertical="center" wrapText="1"/>
    </xf>
    <xf numFmtId="9" fontId="3" fillId="0" borderId="59" xfId="2" applyFont="1" applyBorder="1" applyAlignment="1" applyProtection="1">
      <alignment horizontal="center" vertical="center" wrapText="1"/>
    </xf>
    <xf numFmtId="0" fontId="9" fillId="0" borderId="31" xfId="1" applyFont="1" applyBorder="1" applyAlignment="1" applyProtection="1">
      <alignment horizontal="center" vertical="center" wrapText="1"/>
    </xf>
    <xf numFmtId="0" fontId="9" fillId="0" borderId="33" xfId="1" applyFont="1" applyBorder="1" applyAlignment="1" applyProtection="1">
      <alignment horizontal="center" vertical="center" wrapText="1"/>
    </xf>
    <xf numFmtId="0" fontId="9" fillId="0" borderId="32" xfId="1" applyFont="1" applyBorder="1" applyAlignment="1" applyProtection="1">
      <alignment horizontal="center" vertical="center" wrapText="1"/>
    </xf>
    <xf numFmtId="174" fontId="3" fillId="2" borderId="28" xfId="9" applyNumberFormat="1" applyFont="1" applyFill="1" applyBorder="1" applyAlignment="1" applyProtection="1">
      <alignment horizontal="center" vertical="center" wrapText="1"/>
    </xf>
    <xf numFmtId="174" fontId="3" fillId="2" borderId="71" xfId="9" applyNumberFormat="1" applyFont="1" applyFill="1" applyBorder="1" applyAlignment="1" applyProtection="1">
      <alignment horizontal="center" vertical="center" wrapText="1"/>
    </xf>
    <xf numFmtId="174" fontId="3" fillId="2" borderId="18" xfId="9" applyNumberFormat="1" applyFont="1" applyFill="1" applyBorder="1" applyAlignment="1" applyProtection="1">
      <alignment horizontal="center" vertical="center" wrapText="1"/>
    </xf>
    <xf numFmtId="0" fontId="3" fillId="2" borderId="52" xfId="1" applyFont="1" applyFill="1" applyBorder="1" applyAlignment="1" applyProtection="1">
      <alignment horizontal="center" vertical="center" wrapText="1"/>
    </xf>
    <xf numFmtId="0" fontId="3" fillId="2" borderId="55" xfId="1" applyFont="1" applyFill="1" applyBorder="1" applyAlignment="1" applyProtection="1">
      <alignment horizontal="center" vertical="center" wrapText="1"/>
    </xf>
    <xf numFmtId="0" fontId="3" fillId="2" borderId="66" xfId="1" applyFont="1" applyFill="1" applyBorder="1" applyAlignment="1" applyProtection="1">
      <alignment horizontal="center" vertical="center" wrapText="1"/>
    </xf>
    <xf numFmtId="0" fontId="3" fillId="2" borderId="42" xfId="1" applyFont="1" applyFill="1" applyBorder="1" applyAlignment="1" applyProtection="1">
      <alignment horizontal="center" vertical="center" wrapText="1"/>
    </xf>
    <xf numFmtId="0" fontId="3" fillId="2" borderId="11" xfId="1" applyFont="1" applyFill="1" applyBorder="1" applyAlignment="1" applyProtection="1">
      <alignment horizontal="center" vertical="center" wrapText="1"/>
    </xf>
    <xf numFmtId="174" fontId="3" fillId="2" borderId="42" xfId="9" applyNumberFormat="1" applyFont="1" applyFill="1" applyBorder="1" applyAlignment="1" applyProtection="1">
      <alignment horizontal="center" vertical="center" wrapText="1"/>
    </xf>
    <xf numFmtId="174" fontId="3" fillId="2" borderId="11" xfId="9" applyNumberFormat="1" applyFont="1" applyFill="1" applyBorder="1" applyAlignment="1" applyProtection="1">
      <alignment horizontal="center" vertical="center" wrapText="1"/>
    </xf>
    <xf numFmtId="0" fontId="3" fillId="0" borderId="42" xfId="1" applyFont="1" applyBorder="1" applyAlignment="1" applyProtection="1">
      <alignment horizontal="center" vertical="center" wrapText="1"/>
    </xf>
    <xf numFmtId="0" fontId="3" fillId="0" borderId="27" xfId="1" applyFont="1" applyBorder="1" applyAlignment="1" applyProtection="1">
      <alignment horizontal="center" vertical="center" wrapText="1"/>
    </xf>
    <xf numFmtId="9" fontId="13" fillId="0" borderId="48" xfId="1" applyNumberFormat="1" applyFont="1" applyBorder="1" applyAlignment="1" applyProtection="1">
      <alignment horizontal="center" vertical="center" wrapText="1"/>
    </xf>
    <xf numFmtId="9" fontId="13" fillId="0" borderId="57" xfId="1" applyNumberFormat="1" applyFont="1" applyBorder="1" applyAlignment="1" applyProtection="1">
      <alignment horizontal="center" vertical="center" wrapText="1"/>
    </xf>
    <xf numFmtId="9" fontId="13" fillId="0" borderId="65" xfId="1" applyNumberFormat="1" applyFont="1" applyBorder="1" applyAlignment="1" applyProtection="1">
      <alignment horizontal="center" vertical="center" wrapText="1"/>
    </xf>
    <xf numFmtId="9" fontId="13" fillId="0" borderId="56" xfId="1" applyNumberFormat="1" applyFont="1" applyBorder="1" applyAlignment="1" applyProtection="1">
      <alignment horizontal="center" vertical="center" wrapText="1"/>
    </xf>
    <xf numFmtId="9" fontId="13" fillId="0" borderId="0" xfId="1" applyNumberFormat="1" applyFont="1" applyAlignment="1" applyProtection="1">
      <alignment horizontal="center" vertical="center" wrapText="1"/>
    </xf>
    <xf numFmtId="9" fontId="13" fillId="0" borderId="10" xfId="1" applyNumberFormat="1" applyFont="1" applyBorder="1" applyAlignment="1" applyProtection="1">
      <alignment horizontal="center" vertical="center" wrapText="1"/>
    </xf>
    <xf numFmtId="0" fontId="3" fillId="3" borderId="2" xfId="1" applyFont="1" applyFill="1" applyBorder="1" applyAlignment="1" applyProtection="1">
      <alignment horizontal="center" vertical="center" wrapText="1"/>
    </xf>
    <xf numFmtId="0" fontId="3" fillId="3" borderId="4" xfId="1" applyFont="1" applyFill="1" applyBorder="1" applyAlignment="1" applyProtection="1">
      <alignment horizontal="center" vertical="center" wrapText="1"/>
    </xf>
    <xf numFmtId="0" fontId="3" fillId="2" borderId="0" xfId="1" applyFont="1" applyFill="1" applyAlignment="1" applyProtection="1">
      <alignment horizontal="center" vertical="center" wrapText="1"/>
    </xf>
    <xf numFmtId="0" fontId="3" fillId="2" borderId="51" xfId="1" applyFont="1" applyFill="1" applyBorder="1" applyAlignment="1" applyProtection="1">
      <alignment horizontal="center" vertical="center" wrapText="1"/>
    </xf>
    <xf numFmtId="0" fontId="3" fillId="2" borderId="39" xfId="1" applyFont="1" applyFill="1" applyBorder="1" applyAlignment="1" applyProtection="1">
      <alignment horizontal="center" vertical="center" wrapText="1"/>
    </xf>
    <xf numFmtId="174" fontId="3" fillId="2" borderId="46" xfId="9" applyNumberFormat="1" applyFont="1" applyFill="1" applyBorder="1" applyAlignment="1" applyProtection="1">
      <alignment horizontal="center" vertical="center" wrapText="1"/>
    </xf>
    <xf numFmtId="0" fontId="3" fillId="0" borderId="50" xfId="1" applyFont="1" applyBorder="1" applyAlignment="1" applyProtection="1">
      <alignment horizontal="center" vertical="center" wrapText="1"/>
    </xf>
    <xf numFmtId="0" fontId="3" fillId="0" borderId="11" xfId="1" applyFont="1" applyBorder="1" applyAlignment="1" applyProtection="1">
      <alignment horizontal="center" vertical="center" wrapText="1"/>
    </xf>
    <xf numFmtId="0" fontId="3" fillId="6" borderId="11" xfId="0" applyFont="1" applyFill="1" applyBorder="1" applyAlignment="1">
      <alignment horizontal="left" vertical="center" wrapText="1"/>
    </xf>
    <xf numFmtId="0" fontId="3" fillId="6" borderId="12" xfId="0" applyFont="1" applyFill="1" applyBorder="1" applyAlignment="1">
      <alignment horizontal="left" vertical="center" wrapText="1"/>
    </xf>
    <xf numFmtId="0" fontId="3" fillId="6" borderId="13" xfId="0" applyFont="1" applyFill="1" applyBorder="1" applyAlignment="1">
      <alignment horizontal="left" vertical="center" wrapText="1"/>
    </xf>
    <xf numFmtId="0" fontId="13" fillId="0" borderId="12" xfId="1" applyFont="1" applyBorder="1" applyAlignment="1" applyProtection="1">
      <alignment horizontal="left" vertical="center" wrapText="1"/>
    </xf>
    <xf numFmtId="0" fontId="13" fillId="0" borderId="13" xfId="1" applyFont="1" applyBorder="1" applyAlignment="1" applyProtection="1">
      <alignment horizontal="left" vertical="center" wrapText="1"/>
    </xf>
    <xf numFmtId="2" fontId="2" fillId="0" borderId="41" xfId="1" applyNumberFormat="1" applyFont="1" applyBorder="1" applyAlignment="1" applyProtection="1">
      <alignment vertical="center" wrapText="1"/>
    </xf>
    <xf numFmtId="2" fontId="2" fillId="0" borderId="53" xfId="1" applyNumberFormat="1" applyFont="1" applyBorder="1" applyAlignment="1" applyProtection="1">
      <alignment vertical="center" wrapText="1"/>
    </xf>
    <xf numFmtId="0" fontId="1" fillId="0" borderId="58" xfId="0" applyFont="1" applyBorder="1" applyAlignment="1">
      <alignment vertical="center" wrapText="1"/>
    </xf>
    <xf numFmtId="0" fontId="7" fillId="0" borderId="2" xfId="0" applyFont="1" applyBorder="1" applyAlignment="1">
      <alignment horizontal="center"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3" fillId="4" borderId="9" xfId="1" applyFont="1" applyFill="1" applyBorder="1" applyAlignment="1" applyProtection="1">
      <alignment horizontal="center" vertical="center" wrapText="1"/>
    </xf>
    <xf numFmtId="9" fontId="13" fillId="0" borderId="48" xfId="7" applyFont="1" applyBorder="1" applyAlignment="1" applyProtection="1">
      <alignment horizontal="center" vertical="center" wrapText="1"/>
    </xf>
    <xf numFmtId="9" fontId="13" fillId="0" borderId="57" xfId="7" applyFont="1" applyBorder="1" applyAlignment="1" applyProtection="1">
      <alignment horizontal="center" vertical="center" wrapText="1"/>
    </xf>
    <xf numFmtId="9" fontId="13" fillId="0" borderId="65" xfId="7" applyFont="1" applyBorder="1" applyAlignment="1" applyProtection="1">
      <alignment horizontal="center" vertical="center" wrapText="1"/>
    </xf>
    <xf numFmtId="9" fontId="13" fillId="0" borderId="60" xfId="7" applyFont="1" applyBorder="1" applyAlignment="1" applyProtection="1">
      <alignment horizontal="center" vertical="center" wrapText="1"/>
    </xf>
    <xf numFmtId="9" fontId="13" fillId="0" borderId="16" xfId="7" applyFont="1" applyBorder="1" applyAlignment="1" applyProtection="1">
      <alignment horizontal="center" vertical="center" wrapText="1"/>
    </xf>
    <xf numFmtId="9" fontId="13" fillId="0" borderId="17" xfId="7" applyFont="1" applyBorder="1" applyAlignment="1" applyProtection="1">
      <alignment horizontal="center" vertical="center" wrapText="1"/>
    </xf>
    <xf numFmtId="0" fontId="3" fillId="2" borderId="26" xfId="1" applyFont="1" applyFill="1" applyBorder="1" applyAlignment="1" applyProtection="1">
      <alignment horizontal="center" vertical="center" wrapText="1"/>
    </xf>
    <xf numFmtId="0" fontId="3" fillId="2" borderId="50" xfId="1" applyFont="1" applyFill="1" applyBorder="1" applyAlignment="1" applyProtection="1">
      <alignment horizontal="center" vertical="center" wrapText="1"/>
    </xf>
    <xf numFmtId="0" fontId="3" fillId="3" borderId="3" xfId="1" applyFont="1" applyFill="1" applyBorder="1" applyAlignment="1" applyProtection="1">
      <alignment horizontal="center" vertical="center" wrapText="1"/>
    </xf>
    <xf numFmtId="174" fontId="3" fillId="0" borderId="42" xfId="9" applyNumberFormat="1" applyFont="1" applyBorder="1" applyAlignment="1" applyProtection="1">
      <alignment horizontal="center" vertical="center" wrapText="1"/>
    </xf>
    <xf numFmtId="174" fontId="3" fillId="0" borderId="27" xfId="9" applyNumberFormat="1" applyFont="1" applyBorder="1" applyAlignment="1" applyProtection="1">
      <alignment horizontal="center" vertical="center" wrapText="1"/>
    </xf>
    <xf numFmtId="0" fontId="3" fillId="0" borderId="53" xfId="1" applyFont="1" applyBorder="1" applyAlignment="1" applyProtection="1">
      <alignment horizontal="center" vertical="center" wrapText="1"/>
    </xf>
    <xf numFmtId="0" fontId="3" fillId="0" borderId="58" xfId="1" applyFont="1" applyBorder="1" applyAlignment="1" applyProtection="1">
      <alignment horizontal="center" vertical="center" wrapText="1"/>
    </xf>
    <xf numFmtId="2" fontId="2" fillId="0" borderId="43" xfId="1" applyNumberFormat="1" applyFont="1" applyBorder="1" applyAlignment="1" applyProtection="1">
      <alignment vertical="center" wrapText="1"/>
    </xf>
    <xf numFmtId="0" fontId="3" fillId="0" borderId="54" xfId="1" applyFont="1" applyBorder="1" applyAlignment="1" applyProtection="1">
      <alignment horizontal="center" vertical="center" wrapText="1"/>
    </xf>
    <xf numFmtId="9" fontId="13" fillId="0" borderId="60" xfId="1" applyNumberFormat="1" applyFont="1" applyBorder="1" applyAlignment="1" applyProtection="1">
      <alignment horizontal="center" vertical="center" wrapText="1"/>
    </xf>
    <xf numFmtId="9" fontId="13" fillId="0" borderId="16" xfId="1" applyNumberFormat="1" applyFont="1" applyBorder="1" applyAlignment="1" applyProtection="1">
      <alignment horizontal="center" vertical="center" wrapText="1"/>
    </xf>
    <xf numFmtId="9" fontId="13" fillId="0" borderId="17" xfId="1" applyNumberFormat="1" applyFont="1" applyBorder="1" applyAlignment="1" applyProtection="1">
      <alignment horizontal="center" vertical="center" wrapText="1"/>
    </xf>
    <xf numFmtId="0" fontId="3" fillId="3" borderId="34" xfId="1" applyFont="1" applyFill="1" applyBorder="1" applyAlignment="1" applyProtection="1">
      <alignment horizontal="center" vertical="center" wrapText="1"/>
    </xf>
    <xf numFmtId="0" fontId="3" fillId="3" borderId="35" xfId="1" applyFont="1" applyFill="1" applyBorder="1" applyAlignment="1" applyProtection="1">
      <alignment horizontal="center" vertical="center" wrapText="1"/>
    </xf>
    <xf numFmtId="0" fontId="3" fillId="3" borderId="36" xfId="1" applyFont="1" applyFill="1" applyBorder="1" applyAlignment="1" applyProtection="1">
      <alignment horizontal="center" vertical="center" wrapText="1"/>
    </xf>
    <xf numFmtId="9" fontId="13" fillId="0" borderId="48" xfId="1" applyNumberFormat="1" applyFont="1" applyBorder="1" applyAlignment="1" applyProtection="1">
      <alignment horizontal="left" vertical="center" wrapText="1"/>
    </xf>
    <xf numFmtId="9" fontId="13" fillId="0" borderId="57" xfId="1" applyNumberFormat="1" applyFont="1" applyBorder="1" applyAlignment="1" applyProtection="1">
      <alignment horizontal="left" vertical="center" wrapText="1"/>
    </xf>
    <xf numFmtId="9" fontId="13" fillId="0" borderId="65" xfId="1" applyNumberFormat="1" applyFont="1" applyBorder="1" applyAlignment="1" applyProtection="1">
      <alignment horizontal="left" vertical="center" wrapText="1"/>
    </xf>
    <xf numFmtId="9" fontId="13" fillId="0" borderId="56" xfId="1" applyNumberFormat="1" applyFont="1" applyBorder="1" applyAlignment="1" applyProtection="1">
      <alignment horizontal="left" vertical="center" wrapText="1"/>
    </xf>
    <xf numFmtId="9" fontId="13" fillId="0" borderId="0" xfId="1" applyNumberFormat="1" applyFont="1" applyAlignment="1" applyProtection="1">
      <alignment horizontal="left" vertical="center" wrapText="1"/>
    </xf>
    <xf numFmtId="9" fontId="13" fillId="0" borderId="10" xfId="1" applyNumberFormat="1" applyFont="1" applyBorder="1" applyAlignment="1" applyProtection="1">
      <alignment horizontal="left" vertical="center" wrapText="1"/>
    </xf>
    <xf numFmtId="174" fontId="3" fillId="2" borderId="42" xfId="9" applyNumberFormat="1" applyFont="1" applyFill="1" applyBorder="1" applyAlignment="1" applyProtection="1">
      <alignment horizontal="center" vertical="center"/>
    </xf>
    <xf numFmtId="174" fontId="3" fillId="2" borderId="11" xfId="9" applyNumberFormat="1" applyFont="1" applyFill="1" applyBorder="1" applyAlignment="1" applyProtection="1">
      <alignment horizontal="center" vertical="center"/>
    </xf>
    <xf numFmtId="9" fontId="13" fillId="0" borderId="49" xfId="7" applyFont="1" applyBorder="1" applyAlignment="1" applyProtection="1">
      <alignment horizontal="center" vertical="center" wrapText="1"/>
    </xf>
    <xf numFmtId="9" fontId="13" fillId="0" borderId="61" xfId="7" applyFont="1" applyBorder="1" applyAlignment="1" applyProtection="1">
      <alignment horizontal="center" vertical="center" wrapText="1"/>
    </xf>
    <xf numFmtId="2" fontId="2" fillId="0" borderId="53" xfId="1" applyNumberFormat="1" applyFont="1" applyBorder="1" applyAlignment="1" applyProtection="1">
      <alignment horizontal="center" vertical="center" wrapText="1"/>
    </xf>
    <xf numFmtId="2" fontId="2" fillId="0" borderId="43" xfId="1" applyNumberFormat="1" applyFont="1" applyBorder="1" applyAlignment="1" applyProtection="1">
      <alignment horizontal="center" vertical="center" wrapText="1"/>
    </xf>
    <xf numFmtId="3" fontId="3" fillId="0" borderId="48" xfId="1" applyNumberFormat="1" applyFont="1" applyBorder="1" applyAlignment="1" applyProtection="1">
      <alignment horizontal="center" vertical="center" wrapText="1"/>
    </xf>
    <xf numFmtId="3" fontId="3" fillId="0" borderId="49" xfId="1" applyNumberFormat="1" applyFont="1" applyBorder="1" applyAlignment="1" applyProtection="1">
      <alignment horizontal="center" vertical="center" wrapText="1"/>
    </xf>
    <xf numFmtId="1" fontId="3" fillId="0" borderId="31" xfId="2" applyNumberFormat="1" applyFont="1" applyBorder="1" applyAlignment="1" applyProtection="1">
      <alignment horizontal="center" vertical="center" wrapText="1"/>
    </xf>
    <xf numFmtId="1" fontId="3" fillId="0" borderId="32" xfId="2" applyNumberFormat="1" applyFont="1" applyBorder="1" applyAlignment="1" applyProtection="1">
      <alignment horizontal="center" vertical="center" wrapText="1"/>
    </xf>
    <xf numFmtId="0" fontId="11" fillId="0" borderId="12" xfId="1" applyFont="1" applyBorder="1" applyAlignment="1" applyProtection="1">
      <alignment horizontal="justify" vertical="top" wrapText="1"/>
    </xf>
    <xf numFmtId="0" fontId="11" fillId="0" borderId="13" xfId="1" applyFont="1" applyBorder="1" applyAlignment="1" applyProtection="1">
      <alignment horizontal="justify" vertical="top" wrapText="1"/>
    </xf>
    <xf numFmtId="0" fontId="4" fillId="0" borderId="24" xfId="0" applyFont="1" applyBorder="1" applyAlignment="1">
      <alignment horizontal="center" vertical="center"/>
    </xf>
    <xf numFmtId="0" fontId="4" fillId="0" borderId="63" xfId="0" applyFont="1" applyBorder="1" applyAlignment="1">
      <alignment horizontal="center" vertical="center"/>
    </xf>
    <xf numFmtId="0" fontId="4" fillId="0" borderId="5" xfId="0" applyFont="1" applyBorder="1" applyAlignment="1">
      <alignment horizontal="center" vertical="center"/>
    </xf>
    <xf numFmtId="0" fontId="4" fillId="5" borderId="54" xfId="0" applyFont="1" applyFill="1" applyBorder="1" applyAlignment="1">
      <alignment horizontal="center" vertical="center" wrapText="1"/>
    </xf>
    <xf numFmtId="0" fontId="4" fillId="5" borderId="44"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50"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3" fillId="2" borderId="12" xfId="1" applyFont="1" applyFill="1" applyBorder="1" applyAlignment="1" applyProtection="1">
      <alignment horizontal="left" vertical="center" wrapText="1"/>
    </xf>
    <xf numFmtId="0" fontId="3" fillId="2" borderId="19" xfId="1" applyFont="1" applyFill="1" applyBorder="1" applyAlignment="1" applyProtection="1">
      <alignment horizontal="left" vertical="center" wrapText="1"/>
    </xf>
    <xf numFmtId="0" fontId="2" fillId="2" borderId="19" xfId="1" applyFont="1" applyFill="1" applyBorder="1" applyAlignment="1" applyProtection="1">
      <alignment horizontal="left" vertical="center" wrapText="1"/>
    </xf>
    <xf numFmtId="0" fontId="4" fillId="5" borderId="51" xfId="0" applyFont="1" applyFill="1" applyBorder="1" applyAlignment="1">
      <alignment horizontal="left" vertical="center"/>
    </xf>
    <xf numFmtId="0" fontId="4" fillId="5" borderId="55" xfId="0" applyFont="1" applyFill="1" applyBorder="1" applyAlignment="1">
      <alignment horizontal="left" vertical="center"/>
    </xf>
    <xf numFmtId="0" fontId="4" fillId="5" borderId="39" xfId="0" applyFont="1" applyFill="1" applyBorder="1" applyAlignment="1">
      <alignment horizontal="left" vertical="center"/>
    </xf>
    <xf numFmtId="0" fontId="3" fillId="2" borderId="20" xfId="1" applyFont="1" applyFill="1" applyBorder="1" applyAlignment="1" applyProtection="1">
      <alignment horizontal="left" vertical="center" wrapText="1"/>
    </xf>
    <xf numFmtId="0" fontId="4" fillId="5" borderId="42" xfId="0" applyFont="1" applyFill="1" applyBorder="1" applyAlignment="1">
      <alignment horizontal="center" vertical="center" wrapText="1"/>
    </xf>
    <xf numFmtId="0" fontId="3" fillId="2" borderId="13" xfId="1" applyFont="1" applyFill="1" applyBorder="1" applyAlignment="1" applyProtection="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3" fillId="7" borderId="12" xfId="1" applyFont="1" applyFill="1" applyBorder="1" applyAlignment="1" applyProtection="1">
      <alignment horizontal="center" vertical="center" wrapText="1"/>
    </xf>
    <xf numFmtId="0" fontId="3" fillId="7" borderId="19" xfId="1" applyFont="1" applyFill="1" applyBorder="1" applyAlignment="1" applyProtection="1">
      <alignment horizontal="center" vertical="center" wrapText="1"/>
    </xf>
    <xf numFmtId="0" fontId="4" fillId="5" borderId="26" xfId="0" applyFont="1" applyFill="1" applyBorder="1" applyAlignment="1">
      <alignment horizontal="left" vertical="center"/>
    </xf>
    <xf numFmtId="0" fontId="4" fillId="5" borderId="50" xfId="0" applyFont="1" applyFill="1" applyBorder="1" applyAlignment="1">
      <alignment horizontal="left" vertical="center"/>
    </xf>
    <xf numFmtId="0" fontId="4" fillId="5" borderId="11" xfId="0" applyFont="1" applyFill="1" applyBorder="1" applyAlignment="1">
      <alignment horizontal="left" vertical="center"/>
    </xf>
    <xf numFmtId="0" fontId="4" fillId="5" borderId="26" xfId="0" applyFont="1" applyFill="1" applyBorder="1" applyAlignment="1">
      <alignment horizontal="center" vertical="center"/>
    </xf>
    <xf numFmtId="0" fontId="4" fillId="5" borderId="50" xfId="0" applyFont="1" applyFill="1" applyBorder="1" applyAlignment="1">
      <alignment horizontal="center" vertical="center"/>
    </xf>
    <xf numFmtId="0" fontId="4" fillId="5" borderId="11" xfId="0" applyFont="1" applyFill="1" applyBorder="1" applyAlignment="1">
      <alignment horizontal="center" vertical="center"/>
    </xf>
    <xf numFmtId="0" fontId="4" fillId="5" borderId="64" xfId="0" applyFont="1" applyFill="1" applyBorder="1" applyAlignment="1">
      <alignment horizontal="center" vertical="center" wrapText="1"/>
    </xf>
    <xf numFmtId="0" fontId="4" fillId="5" borderId="12" xfId="0" applyFont="1" applyFill="1" applyBorder="1" applyAlignment="1">
      <alignment horizontal="center" vertical="center"/>
    </xf>
    <xf numFmtId="164" fontId="14" fillId="0" borderId="12" xfId="0" applyNumberFormat="1" applyFont="1" applyBorder="1" applyAlignment="1">
      <alignment horizontal="center" vertical="center"/>
    </xf>
    <xf numFmtId="0" fontId="14" fillId="0" borderId="12" xfId="0" applyFont="1" applyBorder="1" applyAlignment="1">
      <alignment horizontal="center" vertical="center"/>
    </xf>
    <xf numFmtId="0" fontId="11" fillId="0" borderId="42" xfId="0" applyFont="1" applyBorder="1" applyAlignment="1">
      <alignment horizontal="center" vertical="center"/>
    </xf>
    <xf numFmtId="0" fontId="11" fillId="0" borderId="50" xfId="0" applyFont="1" applyBorder="1" applyAlignment="1">
      <alignment horizontal="center" vertical="center"/>
    </xf>
    <xf numFmtId="0" fontId="11" fillId="0" borderId="11" xfId="0" applyFont="1" applyBorder="1" applyAlignment="1">
      <alignment horizontal="center" vertical="center"/>
    </xf>
    <xf numFmtId="0" fontId="4" fillId="5" borderId="41" xfId="0" applyFont="1" applyFill="1" applyBorder="1" applyAlignment="1">
      <alignment horizontal="center" vertical="center"/>
    </xf>
    <xf numFmtId="0" fontId="4" fillId="0" borderId="12" xfId="0" applyFont="1" applyBorder="1" applyAlignment="1">
      <alignment horizontal="center" vertical="center" wrapText="1"/>
    </xf>
    <xf numFmtId="0" fontId="11" fillId="0" borderId="26" xfId="0" applyFont="1" applyBorder="1" applyAlignment="1">
      <alignment horizontal="left" vertical="center"/>
    </xf>
    <xf numFmtId="0" fontId="11" fillId="0" borderId="50" xfId="0" applyFont="1" applyBorder="1" applyAlignment="1">
      <alignment horizontal="left" vertical="center"/>
    </xf>
    <xf numFmtId="0" fontId="11" fillId="0" borderId="27" xfId="0" applyFont="1" applyBorder="1" applyAlignment="1">
      <alignment horizontal="left" vertical="center"/>
    </xf>
    <xf numFmtId="0" fontId="4" fillId="7" borderId="41" xfId="1" applyFont="1" applyFill="1" applyBorder="1" applyAlignment="1" applyProtection="1">
      <alignment horizontal="center" vertical="center" wrapText="1"/>
    </xf>
    <xf numFmtId="0" fontId="4" fillId="7" borderId="12" xfId="1" applyFont="1" applyFill="1" applyBorder="1" applyAlignment="1" applyProtection="1">
      <alignment horizontal="center" vertical="center" wrapText="1"/>
    </xf>
    <xf numFmtId="0" fontId="4" fillId="7" borderId="45" xfId="1" applyFont="1" applyFill="1" applyBorder="1" applyAlignment="1" applyProtection="1">
      <alignment horizontal="center" vertical="center" wrapText="1"/>
    </xf>
    <xf numFmtId="0" fontId="4" fillId="7" borderId="19" xfId="1" applyFont="1" applyFill="1" applyBorder="1" applyAlignment="1" applyProtection="1">
      <alignment horizontal="center" vertical="center" wrapText="1"/>
    </xf>
    <xf numFmtId="0" fontId="4" fillId="5" borderId="73" xfId="0" applyFont="1" applyFill="1" applyBorder="1" applyAlignment="1">
      <alignment horizontal="center" vertical="center" wrapText="1"/>
    </xf>
    <xf numFmtId="0" fontId="4" fillId="5" borderId="75" xfId="0" applyFont="1" applyFill="1" applyBorder="1" applyAlignment="1">
      <alignment horizontal="center" vertical="center" wrapText="1"/>
    </xf>
    <xf numFmtId="0" fontId="4" fillId="5" borderId="40" xfId="0" applyFont="1" applyFill="1" applyBorder="1" applyAlignment="1">
      <alignment horizontal="center" vertical="center" wrapText="1"/>
    </xf>
    <xf numFmtId="0" fontId="30" fillId="5" borderId="54" xfId="0" applyFont="1" applyFill="1" applyBorder="1" applyAlignment="1">
      <alignment horizontal="center" vertical="center" wrapText="1"/>
    </xf>
    <xf numFmtId="0" fontId="4" fillId="5" borderId="42" xfId="0" applyFont="1" applyFill="1" applyBorder="1" applyAlignment="1">
      <alignment horizontal="center" vertical="center"/>
    </xf>
    <xf numFmtId="0" fontId="4" fillId="5" borderId="48" xfId="0" applyFont="1" applyFill="1" applyBorder="1" applyAlignment="1">
      <alignment horizontal="center" vertical="center"/>
    </xf>
    <xf numFmtId="0" fontId="4" fillId="5" borderId="57" xfId="0" applyFont="1" applyFill="1" applyBorder="1" applyAlignment="1">
      <alignment horizontal="center" vertical="center"/>
    </xf>
    <xf numFmtId="0" fontId="4" fillId="5" borderId="49" xfId="0" applyFont="1" applyFill="1" applyBorder="1" applyAlignment="1">
      <alignment horizontal="center" vertical="center"/>
    </xf>
    <xf numFmtId="0" fontId="4" fillId="5" borderId="56" xfId="0" applyFont="1" applyFill="1" applyBorder="1" applyAlignment="1">
      <alignment horizontal="center" vertical="center"/>
    </xf>
    <xf numFmtId="0" fontId="4" fillId="5" borderId="0" xfId="0" applyFont="1" applyFill="1" applyAlignment="1">
      <alignment horizontal="center" vertical="center"/>
    </xf>
    <xf numFmtId="0" fontId="4" fillId="5" borderId="74" xfId="0" applyFont="1" applyFill="1" applyBorder="1" applyAlignment="1">
      <alignment horizontal="center" vertical="center"/>
    </xf>
    <xf numFmtId="0" fontId="4" fillId="5" borderId="52" xfId="0" applyFont="1" applyFill="1" applyBorder="1" applyAlignment="1">
      <alignment horizontal="center" vertical="center"/>
    </xf>
    <xf numFmtId="0" fontId="4" fillId="5" borderId="55" xfId="0" applyFont="1" applyFill="1" applyBorder="1" applyAlignment="1">
      <alignment horizontal="center" vertical="center"/>
    </xf>
    <xf numFmtId="0" fontId="4" fillId="5" borderId="39" xfId="0" applyFont="1" applyFill="1" applyBorder="1" applyAlignment="1">
      <alignment horizontal="center" vertical="center"/>
    </xf>
    <xf numFmtId="0" fontId="11" fillId="0" borderId="52" xfId="0" applyFont="1" applyBorder="1" applyAlignment="1">
      <alignment horizontal="center" vertical="center"/>
    </xf>
    <xf numFmtId="0" fontId="11" fillId="0" borderId="55" xfId="0" applyFont="1" applyBorder="1" applyAlignment="1">
      <alignment horizontal="center" vertical="center"/>
    </xf>
    <xf numFmtId="0" fontId="4" fillId="0" borderId="26" xfId="0" applyFont="1" applyBorder="1" applyAlignment="1">
      <alignment horizontal="center" vertical="center"/>
    </xf>
    <xf numFmtId="0" fontId="4" fillId="0" borderId="50" xfId="0" applyFont="1" applyBorder="1" applyAlignment="1">
      <alignment horizontal="center" vertical="center"/>
    </xf>
    <xf numFmtId="0" fontId="4" fillId="0" borderId="11" xfId="0" applyFont="1" applyBorder="1" applyAlignment="1">
      <alignment horizontal="center" vertical="center"/>
    </xf>
    <xf numFmtId="0" fontId="4" fillId="0" borderId="47" xfId="0" applyFont="1" applyBorder="1" applyAlignment="1">
      <alignment horizontal="center" vertical="center"/>
    </xf>
    <xf numFmtId="0" fontId="4" fillId="0" borderId="57" xfId="0" applyFont="1" applyBorder="1" applyAlignment="1">
      <alignment horizontal="center" vertical="center"/>
    </xf>
    <xf numFmtId="0" fontId="4" fillId="0" borderId="49" xfId="0" applyFont="1" applyBorder="1" applyAlignment="1">
      <alignment horizontal="center" vertical="center"/>
    </xf>
    <xf numFmtId="0" fontId="4" fillId="0" borderId="51" xfId="0" applyFont="1" applyBorder="1" applyAlignment="1">
      <alignment horizontal="center" vertical="center"/>
    </xf>
    <xf numFmtId="0" fontId="4" fillId="0" borderId="55" xfId="0" applyFont="1" applyBorder="1" applyAlignment="1">
      <alignment horizontal="center" vertical="center"/>
    </xf>
    <xf numFmtId="0" fontId="4" fillId="0" borderId="39" xfId="0" applyFont="1" applyBorder="1" applyAlignment="1">
      <alignment horizontal="center" vertical="center"/>
    </xf>
    <xf numFmtId="0" fontId="3" fillId="5" borderId="42" xfId="0" applyFont="1" applyFill="1" applyBorder="1" applyAlignment="1">
      <alignment horizontal="center" vertical="center" wrapText="1"/>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xf>
    <xf numFmtId="0" fontId="3" fillId="5" borderId="50" xfId="0" applyFont="1" applyFill="1" applyBorder="1" applyAlignment="1">
      <alignment horizontal="center" vertical="center" wrapText="1"/>
    </xf>
    <xf numFmtId="0" fontId="4" fillId="0" borderId="48" xfId="0" applyFont="1" applyBorder="1" applyAlignment="1">
      <alignment vertical="center" wrapText="1"/>
    </xf>
    <xf numFmtId="0" fontId="4" fillId="0" borderId="57" xfId="0" applyFont="1" applyBorder="1" applyAlignment="1">
      <alignment vertical="center" wrapText="1"/>
    </xf>
    <xf numFmtId="0" fontId="4" fillId="0" borderId="49" xfId="0" applyFont="1" applyBorder="1" applyAlignment="1">
      <alignment vertical="center" wrapText="1"/>
    </xf>
    <xf numFmtId="0" fontId="3" fillId="5" borderId="54" xfId="0" applyFont="1" applyFill="1" applyBorder="1" applyAlignment="1">
      <alignment horizontal="center" vertical="center" wrapText="1"/>
    </xf>
    <xf numFmtId="0" fontId="3" fillId="5" borderId="44" xfId="0" applyFont="1" applyFill="1" applyBorder="1" applyAlignment="1">
      <alignment horizontal="center" vertical="center" wrapText="1"/>
    </xf>
    <xf numFmtId="0" fontId="4" fillId="0" borderId="12" xfId="0" applyFont="1" applyBorder="1" applyAlignment="1">
      <alignment horizontal="center" vertical="center"/>
    </xf>
    <xf numFmtId="0" fontId="3" fillId="0" borderId="12" xfId="0" applyFont="1" applyBorder="1" applyAlignment="1">
      <alignment vertical="center" wrapText="1"/>
    </xf>
    <xf numFmtId="0" fontId="15" fillId="2" borderId="44" xfId="0" applyFont="1" applyFill="1" applyBorder="1" applyAlignment="1">
      <alignment horizontal="center" vertical="center"/>
    </xf>
    <xf numFmtId="0" fontId="15" fillId="2" borderId="12" xfId="0" applyFont="1" applyFill="1" applyBorder="1" applyAlignment="1">
      <alignment horizontal="center" vertical="center"/>
    </xf>
    <xf numFmtId="0" fontId="2" fillId="2" borderId="42"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4" fillId="0" borderId="42" xfId="0" applyFont="1" applyBorder="1" applyAlignment="1">
      <alignment horizontal="left" vertical="center" wrapText="1"/>
    </xf>
    <xf numFmtId="0" fontId="4" fillId="0" borderId="11" xfId="0" applyFont="1" applyBorder="1" applyAlignment="1">
      <alignment horizontal="left" vertical="center" wrapText="1"/>
    </xf>
    <xf numFmtId="0" fontId="4" fillId="9" borderId="42" xfId="0" applyFont="1" applyFill="1" applyBorder="1" applyAlignment="1">
      <alignment horizontal="center" vertical="center"/>
    </xf>
    <xf numFmtId="0" fontId="4" fillId="9" borderId="11" xfId="0" applyFont="1" applyFill="1" applyBorder="1" applyAlignment="1">
      <alignment horizontal="center" vertical="center"/>
    </xf>
    <xf numFmtId="0" fontId="11" fillId="0" borderId="54" xfId="0" applyFont="1" applyBorder="1" applyAlignment="1">
      <alignment horizontal="left" vertical="center" wrapText="1"/>
    </xf>
    <xf numFmtId="0" fontId="11" fillId="0" borderId="64" xfId="0" applyFont="1" applyBorder="1" applyAlignment="1">
      <alignment horizontal="left" vertical="center" wrapText="1"/>
    </xf>
    <xf numFmtId="0" fontId="11" fillId="0" borderId="44" xfId="0" applyFont="1" applyBorder="1" applyAlignment="1">
      <alignment horizontal="left" vertical="center" wrapText="1"/>
    </xf>
    <xf numFmtId="41" fontId="11" fillId="0" borderId="48" xfId="10" applyFont="1" applyBorder="1" applyAlignment="1" applyProtection="1">
      <alignment horizontal="left" vertical="center"/>
    </xf>
    <xf numFmtId="41" fontId="11" fillId="0" borderId="56" xfId="10" applyFont="1" applyBorder="1" applyAlignment="1" applyProtection="1">
      <alignment horizontal="left" vertical="center"/>
    </xf>
    <xf numFmtId="41" fontId="11" fillId="0" borderId="52" xfId="10" applyFont="1" applyBorder="1" applyAlignment="1" applyProtection="1">
      <alignment horizontal="left" vertical="center"/>
    </xf>
    <xf numFmtId="0" fontId="1" fillId="18" borderId="12" xfId="0" applyFont="1" applyFill="1" applyBorder="1" applyAlignment="1">
      <alignment horizontal="center"/>
    </xf>
    <xf numFmtId="0" fontId="1" fillId="0" borderId="74" xfId="0" applyFont="1" applyBorder="1" applyAlignment="1">
      <alignment horizontal="center"/>
    </xf>
    <xf numFmtId="0" fontId="1" fillId="0" borderId="0" xfId="0" applyFont="1" applyAlignment="1">
      <alignment horizontal="center"/>
    </xf>
    <xf numFmtId="0" fontId="1" fillId="0" borderId="55"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17" borderId="74" xfId="0" applyFont="1" applyFill="1" applyBorder="1" applyAlignment="1">
      <alignment horizontal="center"/>
    </xf>
  </cellXfs>
  <cellStyles count="11">
    <cellStyle name="Millares" xfId="4" builtinId="3"/>
    <cellStyle name="Millares [0]" xfId="5" builtinId="6"/>
    <cellStyle name="Millares [0] 2" xfId="10" xr:uid="{00000000-0005-0000-0000-00000A000000}"/>
    <cellStyle name="Moneda" xfId="3" builtinId="4"/>
    <cellStyle name="Moneda [0]" xfId="6" builtinId="7"/>
    <cellStyle name="Moneda 2" xfId="9" xr:uid="{00000000-0005-0000-0000-000009000000}"/>
    <cellStyle name="Normal" xfId="0" builtinId="0"/>
    <cellStyle name="Normal 2" xfId="1" xr:uid="{00000000-0005-0000-0000-000001000000}"/>
    <cellStyle name="Porcentaje" xfId="2" builtinId="5"/>
    <cellStyle name="Porcentaje 2" xfId="8" xr:uid="{00000000-0005-0000-0000-000008000000}"/>
    <cellStyle name="Porcentual 2" xfId="7"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21" Type="http://www.wps.cn/officeDocument/2020/cellImage" Target="NUL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665207</xdr:colOff>
      <xdr:row>0</xdr:row>
      <xdr:rowOff>75195</xdr:rowOff>
    </xdr:from>
    <xdr:to>
      <xdr:col>0</xdr:col>
      <xdr:colOff>1847081</xdr:colOff>
      <xdr:row>3</xdr:row>
      <xdr:rowOff>139382</xdr:rowOff>
    </xdr:to>
    <xdr:pic>
      <xdr:nvPicPr>
        <xdr:cNvPr id="2" name="Picture 47" descr=" ">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rcRect/>
        <a:stretch>
          <a:fillRect/>
        </a:stretch>
      </xdr:blipFill>
      <xdr:spPr>
        <a:xfrm>
          <a:off x="666750" y="85725"/>
          <a:ext cx="1181100" cy="1162050"/>
        </a:xfrm>
        <a:prstGeom prst="rect">
          <a:avLst/>
        </a:prstGeom>
        <a:noFill/>
        <a:ln w="9525" cap="flat" cmpd="sng">
          <a:noFill/>
          <a:prstDash val="solid"/>
          <a:miter/>
        </a:ln>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666126</xdr:colOff>
      <xdr:row>0</xdr:row>
      <xdr:rowOff>75195</xdr:rowOff>
    </xdr:from>
    <xdr:to>
      <xdr:col>0</xdr:col>
      <xdr:colOff>1847133</xdr:colOff>
      <xdr:row>3</xdr:row>
      <xdr:rowOff>139382</xdr:rowOff>
    </xdr:to>
    <xdr:pic>
      <xdr:nvPicPr>
        <xdr:cNvPr id="2" name="Picture 47" descr=" ">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srcRect/>
        <a:stretch>
          <a:fillRect/>
        </a:stretch>
      </xdr:blipFill>
      <xdr:spPr>
        <a:xfrm>
          <a:off x="666750" y="85725"/>
          <a:ext cx="1181100" cy="1162050"/>
        </a:xfrm>
        <a:prstGeom prst="rect">
          <a:avLst/>
        </a:prstGeom>
        <a:noFill/>
        <a:ln w="9525" cap="flat" cmpd="sng">
          <a:noFill/>
          <a:prstDash val="solid"/>
          <a:miter/>
        </a:ln>
        <a:effec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664759</xdr:colOff>
      <xdr:row>0</xdr:row>
      <xdr:rowOff>75195</xdr:rowOff>
    </xdr:from>
    <xdr:to>
      <xdr:col>0</xdr:col>
      <xdr:colOff>1837689</xdr:colOff>
      <xdr:row>3</xdr:row>
      <xdr:rowOff>139382</xdr:rowOff>
    </xdr:to>
    <xdr:pic>
      <xdr:nvPicPr>
        <xdr:cNvPr id="2" name="Picture 47" descr=" ">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a:srcRect/>
        <a:stretch>
          <a:fillRect/>
        </a:stretch>
      </xdr:blipFill>
      <xdr:spPr>
        <a:xfrm>
          <a:off x="666750" y="85725"/>
          <a:ext cx="1171575" cy="1162050"/>
        </a:xfrm>
        <a:prstGeom prst="rect">
          <a:avLst/>
        </a:prstGeom>
        <a:noFill/>
        <a:ln w="9525" cap="flat" cmpd="sng">
          <a:noFill/>
          <a:prstDash val="solid"/>
          <a:miter/>
        </a:ln>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664759</xdr:colOff>
      <xdr:row>0</xdr:row>
      <xdr:rowOff>75195</xdr:rowOff>
    </xdr:from>
    <xdr:to>
      <xdr:col>0</xdr:col>
      <xdr:colOff>1837689</xdr:colOff>
      <xdr:row>3</xdr:row>
      <xdr:rowOff>139079</xdr:rowOff>
    </xdr:to>
    <xdr:pic>
      <xdr:nvPicPr>
        <xdr:cNvPr id="2" name="Picture 47" descr=" ">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a:srcRect/>
        <a:stretch>
          <a:fillRect/>
        </a:stretch>
      </xdr:blipFill>
      <xdr:spPr>
        <a:xfrm>
          <a:off x="666750" y="85725"/>
          <a:ext cx="1171575" cy="1162050"/>
        </a:xfrm>
        <a:prstGeom prst="rect">
          <a:avLst/>
        </a:prstGeom>
        <a:noFill/>
        <a:ln w="9525" cap="flat" cmpd="sng">
          <a:noFill/>
          <a:prstDash val="solid"/>
          <a:miter/>
        </a:ln>
        <a:effec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664759</xdr:colOff>
      <xdr:row>0</xdr:row>
      <xdr:rowOff>75195</xdr:rowOff>
    </xdr:from>
    <xdr:to>
      <xdr:col>0</xdr:col>
      <xdr:colOff>1837689</xdr:colOff>
      <xdr:row>3</xdr:row>
      <xdr:rowOff>139382</xdr:rowOff>
    </xdr:to>
    <xdr:pic>
      <xdr:nvPicPr>
        <xdr:cNvPr id="2" name="Picture 47" descr=" ">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a:srcRect/>
        <a:stretch>
          <a:fillRect/>
        </a:stretch>
      </xdr:blipFill>
      <xdr:spPr>
        <a:xfrm>
          <a:off x="666750" y="85725"/>
          <a:ext cx="1171575" cy="1162050"/>
        </a:xfrm>
        <a:prstGeom prst="rect">
          <a:avLst/>
        </a:prstGeom>
        <a:noFill/>
        <a:ln w="9525" cap="flat" cmpd="sng">
          <a:noFill/>
          <a:prstDash val="solid"/>
          <a:miter/>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enovo\Downloads\05.%25207668%2520Plan%2520de%2520Accion%2520Seg%2520mayoVF%2520sf%25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s 1 PA proyecto"/>
      <sheetName val="Metas 2 PA proyecto"/>
      <sheetName val="Metas 3 PA proyecto"/>
      <sheetName val="Meta 1..n"/>
      <sheetName val="Metas 4 PA proyecto"/>
      <sheetName val="Indicadores PA"/>
      <sheetName val="Territorialización PA"/>
      <sheetName val="Instructivo"/>
      <sheetName val="Generalidades"/>
      <sheetName val="PRESUPUESTO"/>
      <sheetName val="Hoja13"/>
      <sheetName val="Hoja1"/>
    </sheetNames>
    <sheetDataSet>
      <sheetData sheetId="0">
        <row r="23">
          <cell r="AC23">
            <v>1961108001.5</v>
          </cell>
        </row>
        <row r="25">
          <cell r="AC25">
            <v>591724737.11000001</v>
          </cell>
        </row>
      </sheetData>
      <sheetData sheetId="1">
        <row r="23">
          <cell r="AC23">
            <v>441096111</v>
          </cell>
        </row>
        <row r="25">
          <cell r="AC25">
            <v>144738527.91</v>
          </cell>
        </row>
      </sheetData>
      <sheetData sheetId="2">
        <row r="23">
          <cell r="AC23">
            <v>0</v>
          </cell>
        </row>
        <row r="25">
          <cell r="AC25">
            <v>0</v>
          </cell>
        </row>
      </sheetData>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B2A1C6"/>
  </sheetPr>
  <dimension ref="A1:AO50"/>
  <sheetViews>
    <sheetView showGridLines="0" view="pageBreakPreview" topLeftCell="P1" zoomScale="60" zoomScaleNormal="60" workbookViewId="0">
      <selection activeCell="AB22" sqref="AB22"/>
    </sheetView>
  </sheetViews>
  <sheetFormatPr baseColWidth="10" defaultColWidth="10.88671875" defaultRowHeight="14.4" x14ac:dyDescent="0.3"/>
  <cols>
    <col min="1" max="1" width="42" style="1" customWidth="1"/>
    <col min="2" max="2" width="21.6640625" style="1" customWidth="1"/>
    <col min="3" max="14" width="20.6640625" style="1" customWidth="1"/>
    <col min="15" max="15" width="16.109375" style="1" customWidth="1"/>
    <col min="16" max="16" width="18.109375" style="1" customWidth="1"/>
    <col min="17" max="28" width="20.44140625" style="1" customWidth="1"/>
    <col min="29" max="29" width="19" style="1" customWidth="1"/>
    <col min="30" max="30" width="19.44140625" style="1" customWidth="1"/>
    <col min="31" max="31" width="6.33203125" style="1" bestFit="1" customWidth="1"/>
    <col min="32" max="32" width="22.88671875" style="1" customWidth="1"/>
    <col min="33" max="33" width="18.44140625" style="1" bestFit="1" customWidth="1"/>
    <col min="34" max="34" width="8.44140625" style="1" customWidth="1"/>
    <col min="35" max="35" width="18.44140625" style="1" bestFit="1" customWidth="1"/>
    <col min="36" max="36" width="5.6640625" style="1" customWidth="1"/>
    <col min="37" max="37" width="18.44140625" style="1" bestFit="1" customWidth="1"/>
    <col min="38" max="38" width="4.6640625" style="1" customWidth="1"/>
    <col min="39" max="39" width="23" style="1" bestFit="1" customWidth="1"/>
    <col min="40" max="40" width="10.88671875" style="1"/>
    <col min="41" max="41" width="18.44140625" style="1" bestFit="1" customWidth="1"/>
    <col min="42" max="42" width="16.109375" style="1" customWidth="1"/>
    <col min="43" max="16384" width="10.88671875" style="1"/>
  </cols>
  <sheetData>
    <row r="1" spans="1:30" ht="32.25" customHeight="1" x14ac:dyDescent="0.3">
      <c r="A1" s="342"/>
      <c r="B1" s="319" t="s">
        <v>16</v>
      </c>
      <c r="C1" s="320"/>
      <c r="D1" s="320"/>
      <c r="E1" s="320"/>
      <c r="F1" s="320"/>
      <c r="G1" s="320"/>
      <c r="H1" s="320"/>
      <c r="I1" s="320"/>
      <c r="J1" s="320"/>
      <c r="K1" s="320"/>
      <c r="L1" s="320"/>
      <c r="M1" s="320"/>
      <c r="N1" s="320"/>
      <c r="O1" s="320"/>
      <c r="P1" s="320"/>
      <c r="Q1" s="320"/>
      <c r="R1" s="320"/>
      <c r="S1" s="320"/>
      <c r="T1" s="320"/>
      <c r="U1" s="320"/>
      <c r="V1" s="320"/>
      <c r="W1" s="320"/>
      <c r="X1" s="320"/>
      <c r="Y1" s="320"/>
      <c r="Z1" s="320"/>
      <c r="AA1" s="321"/>
      <c r="AB1" s="349" t="s">
        <v>18</v>
      </c>
      <c r="AC1" s="350"/>
      <c r="AD1" s="351"/>
    </row>
    <row r="2" spans="1:30" ht="30.75" customHeight="1" x14ac:dyDescent="0.3">
      <c r="A2" s="343"/>
      <c r="B2" s="352" t="s">
        <v>17</v>
      </c>
      <c r="C2" s="353"/>
      <c r="D2" s="353"/>
      <c r="E2" s="353"/>
      <c r="F2" s="353"/>
      <c r="G2" s="353"/>
      <c r="H2" s="353"/>
      <c r="I2" s="353"/>
      <c r="J2" s="353"/>
      <c r="K2" s="353"/>
      <c r="L2" s="353"/>
      <c r="M2" s="353"/>
      <c r="N2" s="353"/>
      <c r="O2" s="353"/>
      <c r="P2" s="353"/>
      <c r="Q2" s="353"/>
      <c r="R2" s="353"/>
      <c r="S2" s="353"/>
      <c r="T2" s="353"/>
      <c r="U2" s="353"/>
      <c r="V2" s="353"/>
      <c r="W2" s="353"/>
      <c r="X2" s="353"/>
      <c r="Y2" s="353"/>
      <c r="Z2" s="353"/>
      <c r="AA2" s="354"/>
      <c r="AB2" s="368" t="s">
        <v>405</v>
      </c>
      <c r="AC2" s="369"/>
      <c r="AD2" s="370"/>
    </row>
    <row r="3" spans="1:30" ht="24" customHeight="1" x14ac:dyDescent="0.3">
      <c r="A3" s="343"/>
      <c r="B3" s="371" t="s">
        <v>296</v>
      </c>
      <c r="C3" s="372"/>
      <c r="D3" s="372"/>
      <c r="E3" s="372"/>
      <c r="F3" s="372"/>
      <c r="G3" s="372"/>
      <c r="H3" s="372"/>
      <c r="I3" s="372"/>
      <c r="J3" s="372"/>
      <c r="K3" s="372"/>
      <c r="L3" s="372"/>
      <c r="M3" s="372"/>
      <c r="N3" s="372"/>
      <c r="O3" s="372"/>
      <c r="P3" s="372"/>
      <c r="Q3" s="372"/>
      <c r="R3" s="372"/>
      <c r="S3" s="372"/>
      <c r="T3" s="372"/>
      <c r="U3" s="372"/>
      <c r="V3" s="372"/>
      <c r="W3" s="372"/>
      <c r="X3" s="372"/>
      <c r="Y3" s="372"/>
      <c r="Z3" s="372"/>
      <c r="AA3" s="373"/>
      <c r="AB3" s="368" t="s">
        <v>404</v>
      </c>
      <c r="AC3" s="369"/>
      <c r="AD3" s="370"/>
    </row>
    <row r="4" spans="1:30" ht="21.9" customHeight="1" x14ac:dyDescent="0.3">
      <c r="A4" s="344"/>
      <c r="B4" s="374"/>
      <c r="C4" s="375"/>
      <c r="D4" s="375"/>
      <c r="E4" s="375"/>
      <c r="F4" s="375"/>
      <c r="G4" s="375"/>
      <c r="H4" s="375"/>
      <c r="I4" s="375"/>
      <c r="J4" s="375"/>
      <c r="K4" s="375"/>
      <c r="L4" s="375"/>
      <c r="M4" s="375"/>
      <c r="N4" s="375"/>
      <c r="O4" s="375"/>
      <c r="P4" s="375"/>
      <c r="Q4" s="375"/>
      <c r="R4" s="375"/>
      <c r="S4" s="375"/>
      <c r="T4" s="375"/>
      <c r="U4" s="375"/>
      <c r="V4" s="375"/>
      <c r="W4" s="375"/>
      <c r="X4" s="375"/>
      <c r="Y4" s="375"/>
      <c r="Z4" s="375"/>
      <c r="AA4" s="376"/>
      <c r="AB4" s="381" t="s">
        <v>176</v>
      </c>
      <c r="AC4" s="382"/>
      <c r="AD4" s="383"/>
    </row>
    <row r="5" spans="1:30" ht="9" customHeight="1" x14ac:dyDescent="0.3">
      <c r="A5" s="4"/>
      <c r="B5" s="5"/>
      <c r="C5" s="6"/>
      <c r="D5" s="7"/>
      <c r="E5" s="7"/>
      <c r="F5" s="7"/>
      <c r="G5" s="7"/>
      <c r="H5" s="7"/>
      <c r="I5" s="7"/>
      <c r="J5" s="7"/>
      <c r="K5" s="7"/>
      <c r="L5" s="7"/>
      <c r="M5" s="7"/>
      <c r="N5" s="7"/>
      <c r="O5" s="7"/>
      <c r="P5" s="7"/>
      <c r="Q5" s="7"/>
      <c r="R5" s="7"/>
      <c r="S5" s="7"/>
      <c r="T5" s="7"/>
      <c r="U5" s="7"/>
      <c r="V5" s="7"/>
      <c r="W5" s="7"/>
      <c r="X5" s="7"/>
      <c r="Y5" s="7"/>
      <c r="Z5" s="8"/>
      <c r="AA5" s="7"/>
      <c r="AB5" s="9"/>
      <c r="AC5" s="10"/>
      <c r="AD5" s="11"/>
    </row>
    <row r="6" spans="1:30" ht="9" customHeight="1" x14ac:dyDescent="0.3">
      <c r="A6" s="12"/>
      <c r="B6" s="7"/>
      <c r="C6" s="7"/>
      <c r="D6" s="7"/>
      <c r="E6" s="7"/>
      <c r="F6" s="7"/>
      <c r="G6" s="7"/>
      <c r="H6" s="7"/>
      <c r="I6" s="7"/>
      <c r="J6" s="7"/>
      <c r="K6" s="7"/>
      <c r="L6" s="7"/>
      <c r="M6" s="7"/>
      <c r="N6" s="7"/>
      <c r="O6" s="7"/>
      <c r="P6" s="7"/>
      <c r="Q6" s="7"/>
      <c r="R6" s="7"/>
      <c r="S6" s="7"/>
      <c r="T6" s="7"/>
      <c r="U6" s="7"/>
      <c r="V6" s="7"/>
      <c r="W6" s="7"/>
      <c r="X6" s="7"/>
      <c r="Y6" s="7"/>
      <c r="Z6" s="8"/>
      <c r="AA6" s="7"/>
      <c r="AB6" s="7"/>
      <c r="AC6" s="13"/>
      <c r="AD6" s="14"/>
    </row>
    <row r="7" spans="1:30" x14ac:dyDescent="0.3">
      <c r="A7" s="392" t="s">
        <v>294</v>
      </c>
      <c r="B7" s="393"/>
      <c r="C7" s="384" t="s">
        <v>46</v>
      </c>
      <c r="D7" s="392" t="s">
        <v>71</v>
      </c>
      <c r="E7" s="398"/>
      <c r="F7" s="398"/>
      <c r="G7" s="398"/>
      <c r="H7" s="393"/>
      <c r="I7" s="274">
        <v>44809</v>
      </c>
      <c r="J7" s="275"/>
      <c r="K7" s="392" t="s">
        <v>67</v>
      </c>
      <c r="L7" s="393"/>
      <c r="M7" s="347" t="s">
        <v>70</v>
      </c>
      <c r="N7" s="348"/>
      <c r="O7" s="401"/>
      <c r="P7" s="402"/>
      <c r="Q7" s="7"/>
      <c r="R7" s="7"/>
      <c r="S7" s="7"/>
      <c r="T7" s="7"/>
      <c r="U7" s="7"/>
      <c r="V7" s="7"/>
      <c r="W7" s="7"/>
      <c r="X7" s="7"/>
      <c r="Y7" s="7"/>
      <c r="Z7" s="8"/>
      <c r="AA7" s="7"/>
      <c r="AB7" s="7"/>
      <c r="AC7" s="13"/>
      <c r="AD7" s="14"/>
    </row>
    <row r="8" spans="1:30" x14ac:dyDescent="0.3">
      <c r="A8" s="394"/>
      <c r="B8" s="395"/>
      <c r="C8" s="385"/>
      <c r="D8" s="394"/>
      <c r="E8" s="399"/>
      <c r="F8" s="399"/>
      <c r="G8" s="399"/>
      <c r="H8" s="395"/>
      <c r="I8" s="276"/>
      <c r="J8" s="277"/>
      <c r="K8" s="394"/>
      <c r="L8" s="395"/>
      <c r="M8" s="407" t="s">
        <v>68</v>
      </c>
      <c r="N8" s="408"/>
      <c r="O8" s="405"/>
      <c r="P8" s="406"/>
      <c r="Q8" s="7"/>
      <c r="R8" s="7"/>
      <c r="S8" s="7"/>
      <c r="T8" s="7"/>
      <c r="U8" s="7"/>
      <c r="V8" s="7"/>
      <c r="W8" s="7"/>
      <c r="X8" s="7"/>
      <c r="Y8" s="7"/>
      <c r="Z8" s="8"/>
      <c r="AA8" s="7"/>
      <c r="AB8" s="7"/>
      <c r="AC8" s="13"/>
      <c r="AD8" s="14"/>
    </row>
    <row r="9" spans="1:30" x14ac:dyDescent="0.3">
      <c r="A9" s="396"/>
      <c r="B9" s="397"/>
      <c r="C9" s="386"/>
      <c r="D9" s="396"/>
      <c r="E9" s="400"/>
      <c r="F9" s="400"/>
      <c r="G9" s="400"/>
      <c r="H9" s="397"/>
      <c r="I9" s="278"/>
      <c r="J9" s="279"/>
      <c r="K9" s="396"/>
      <c r="L9" s="397"/>
      <c r="M9" s="403" t="s">
        <v>69</v>
      </c>
      <c r="N9" s="404"/>
      <c r="O9" s="387" t="s">
        <v>408</v>
      </c>
      <c r="P9" s="388"/>
      <c r="Q9" s="7"/>
      <c r="R9" s="7"/>
      <c r="S9" s="7"/>
      <c r="T9" s="7"/>
      <c r="U9" s="7"/>
      <c r="V9" s="7"/>
      <c r="W9" s="7"/>
      <c r="X9" s="7"/>
      <c r="Y9" s="7"/>
      <c r="Z9" s="8"/>
      <c r="AA9" s="7"/>
      <c r="AB9" s="7"/>
      <c r="AC9" s="13"/>
      <c r="AD9" s="14"/>
    </row>
    <row r="10" spans="1:30" ht="15" customHeight="1" x14ac:dyDescent="0.3">
      <c r="A10" s="15"/>
      <c r="B10" s="16"/>
      <c r="C10" s="16"/>
      <c r="D10" s="2"/>
      <c r="E10" s="2"/>
      <c r="F10" s="2"/>
      <c r="G10" s="2"/>
      <c r="H10" s="2"/>
      <c r="I10" s="17"/>
      <c r="J10" s="17"/>
      <c r="K10" s="2"/>
      <c r="L10" s="2"/>
      <c r="M10" s="18"/>
      <c r="N10" s="18"/>
      <c r="O10" s="19"/>
      <c r="P10" s="19"/>
      <c r="Q10" s="16"/>
      <c r="R10" s="16"/>
      <c r="S10" s="16"/>
      <c r="T10" s="16"/>
      <c r="U10" s="16"/>
      <c r="V10" s="16"/>
      <c r="W10" s="16"/>
      <c r="X10" s="16"/>
      <c r="Y10" s="16"/>
      <c r="Z10" s="20"/>
      <c r="AA10" s="16"/>
      <c r="AB10" s="16"/>
      <c r="AC10" s="21"/>
      <c r="AD10" s="22"/>
    </row>
    <row r="11" spans="1:30" ht="15" customHeight="1" x14ac:dyDescent="0.3">
      <c r="A11" s="392" t="s">
        <v>0</v>
      </c>
      <c r="B11" s="393"/>
      <c r="C11" s="389" t="s">
        <v>409</v>
      </c>
      <c r="D11" s="390"/>
      <c r="E11" s="390"/>
      <c r="F11" s="390"/>
      <c r="G11" s="390"/>
      <c r="H11" s="390"/>
      <c r="I11" s="390"/>
      <c r="J11" s="390"/>
      <c r="K11" s="390"/>
      <c r="L11" s="390"/>
      <c r="M11" s="390"/>
      <c r="N11" s="390"/>
      <c r="O11" s="390"/>
      <c r="P11" s="390"/>
      <c r="Q11" s="390"/>
      <c r="R11" s="390"/>
      <c r="S11" s="390"/>
      <c r="T11" s="390"/>
      <c r="U11" s="390"/>
      <c r="V11" s="390"/>
      <c r="W11" s="390"/>
      <c r="X11" s="390"/>
      <c r="Y11" s="390"/>
      <c r="Z11" s="390"/>
      <c r="AA11" s="390"/>
      <c r="AB11" s="390"/>
      <c r="AC11" s="390"/>
      <c r="AD11" s="391"/>
    </row>
    <row r="12" spans="1:30" ht="15" customHeight="1" x14ac:dyDescent="0.3">
      <c r="A12" s="394"/>
      <c r="B12" s="395"/>
      <c r="C12" s="371"/>
      <c r="D12" s="372"/>
      <c r="E12" s="372"/>
      <c r="F12" s="372"/>
      <c r="G12" s="372"/>
      <c r="H12" s="372"/>
      <c r="I12" s="372"/>
      <c r="J12" s="372"/>
      <c r="K12" s="372"/>
      <c r="L12" s="372"/>
      <c r="M12" s="372"/>
      <c r="N12" s="372"/>
      <c r="O12" s="372"/>
      <c r="P12" s="372"/>
      <c r="Q12" s="372"/>
      <c r="R12" s="372"/>
      <c r="S12" s="372"/>
      <c r="T12" s="372"/>
      <c r="U12" s="372"/>
      <c r="V12" s="372"/>
      <c r="W12" s="372"/>
      <c r="X12" s="372"/>
      <c r="Y12" s="372"/>
      <c r="Z12" s="372"/>
      <c r="AA12" s="372"/>
      <c r="AB12" s="372"/>
      <c r="AC12" s="372"/>
      <c r="AD12" s="373"/>
    </row>
    <row r="13" spans="1:30" ht="15" customHeight="1" x14ac:dyDescent="0.3">
      <c r="A13" s="396"/>
      <c r="B13" s="397"/>
      <c r="C13" s="374"/>
      <c r="D13" s="375"/>
      <c r="E13" s="375"/>
      <c r="F13" s="375"/>
      <c r="G13" s="375"/>
      <c r="H13" s="375"/>
      <c r="I13" s="375"/>
      <c r="J13" s="375"/>
      <c r="K13" s="375"/>
      <c r="L13" s="375"/>
      <c r="M13" s="375"/>
      <c r="N13" s="375"/>
      <c r="O13" s="375"/>
      <c r="P13" s="375"/>
      <c r="Q13" s="375"/>
      <c r="R13" s="375"/>
      <c r="S13" s="375"/>
      <c r="T13" s="375"/>
      <c r="U13" s="375"/>
      <c r="V13" s="375"/>
      <c r="W13" s="375"/>
      <c r="X13" s="375"/>
      <c r="Y13" s="375"/>
      <c r="Z13" s="375"/>
      <c r="AA13" s="375"/>
      <c r="AB13" s="375"/>
      <c r="AC13" s="375"/>
      <c r="AD13" s="376"/>
    </row>
    <row r="14" spans="1:30" ht="9" customHeight="1" x14ac:dyDescent="0.3">
      <c r="A14" s="23"/>
      <c r="B14" s="24"/>
      <c r="C14" s="25"/>
      <c r="D14" s="25"/>
      <c r="E14" s="25"/>
      <c r="F14" s="25"/>
      <c r="G14" s="25"/>
      <c r="H14" s="25"/>
      <c r="I14" s="25"/>
      <c r="J14" s="25"/>
      <c r="K14" s="25"/>
      <c r="L14" s="25"/>
      <c r="M14" s="26"/>
      <c r="N14" s="26"/>
      <c r="O14" s="26"/>
      <c r="P14" s="26"/>
      <c r="Q14" s="26"/>
      <c r="R14" s="27"/>
      <c r="S14" s="27"/>
      <c r="T14" s="27"/>
      <c r="U14" s="27"/>
      <c r="V14" s="27"/>
      <c r="W14" s="27"/>
      <c r="X14" s="27"/>
      <c r="Y14" s="2"/>
      <c r="Z14" s="2"/>
      <c r="AA14" s="2"/>
      <c r="AB14" s="2"/>
      <c r="AC14" s="2"/>
      <c r="AD14" s="3"/>
    </row>
    <row r="15" spans="1:30" ht="39" customHeight="1" x14ac:dyDescent="0.3">
      <c r="A15" s="322" t="s">
        <v>77</v>
      </c>
      <c r="B15" s="323"/>
      <c r="C15" s="355" t="s">
        <v>410</v>
      </c>
      <c r="D15" s="356"/>
      <c r="E15" s="356"/>
      <c r="F15" s="356"/>
      <c r="G15" s="356"/>
      <c r="H15" s="356"/>
      <c r="I15" s="356"/>
      <c r="J15" s="356"/>
      <c r="K15" s="357"/>
      <c r="L15" s="294" t="s">
        <v>73</v>
      </c>
      <c r="M15" s="295"/>
      <c r="N15" s="295"/>
      <c r="O15" s="295"/>
      <c r="P15" s="295"/>
      <c r="Q15" s="296"/>
      <c r="R15" s="377" t="s">
        <v>411</v>
      </c>
      <c r="S15" s="378"/>
      <c r="T15" s="378"/>
      <c r="U15" s="378"/>
      <c r="V15" s="378"/>
      <c r="W15" s="378"/>
      <c r="X15" s="379"/>
      <c r="Y15" s="294" t="s">
        <v>72</v>
      </c>
      <c r="Z15" s="296"/>
      <c r="AA15" s="355" t="s">
        <v>465</v>
      </c>
      <c r="AB15" s="356"/>
      <c r="AC15" s="356"/>
      <c r="AD15" s="357"/>
    </row>
    <row r="16" spans="1:30" ht="9" customHeight="1" x14ac:dyDescent="0.3">
      <c r="A16" s="12"/>
      <c r="B16" s="7"/>
      <c r="C16" s="380"/>
      <c r="D16" s="380"/>
      <c r="E16" s="380"/>
      <c r="F16" s="380"/>
      <c r="G16" s="380"/>
      <c r="H16" s="380"/>
      <c r="I16" s="380"/>
      <c r="J16" s="380"/>
      <c r="K16" s="380"/>
      <c r="L16" s="380"/>
      <c r="M16" s="380"/>
      <c r="N16" s="380"/>
      <c r="O16" s="380"/>
      <c r="P16" s="380"/>
      <c r="Q16" s="380"/>
      <c r="R16" s="380"/>
      <c r="S16" s="380"/>
      <c r="T16" s="380"/>
      <c r="U16" s="380"/>
      <c r="V16" s="380"/>
      <c r="W16" s="380"/>
      <c r="X16" s="380"/>
      <c r="Y16" s="380"/>
      <c r="Z16" s="380"/>
      <c r="AA16" s="380"/>
      <c r="AB16" s="380"/>
      <c r="AC16" s="28"/>
      <c r="AD16" s="29"/>
    </row>
    <row r="17" spans="1:41" s="30" customFormat="1" ht="37.5" customHeight="1" x14ac:dyDescent="0.3">
      <c r="A17" s="322" t="s">
        <v>79</v>
      </c>
      <c r="B17" s="323"/>
      <c r="C17" s="301" t="s">
        <v>412</v>
      </c>
      <c r="D17" s="302"/>
      <c r="E17" s="302"/>
      <c r="F17" s="302"/>
      <c r="G17" s="302"/>
      <c r="H17" s="302"/>
      <c r="I17" s="302"/>
      <c r="J17" s="302"/>
      <c r="K17" s="302"/>
      <c r="L17" s="302"/>
      <c r="M17" s="302"/>
      <c r="N17" s="302"/>
      <c r="O17" s="302"/>
      <c r="P17" s="302"/>
      <c r="Q17" s="303"/>
      <c r="R17" s="294" t="s">
        <v>378</v>
      </c>
      <c r="S17" s="295"/>
      <c r="T17" s="295"/>
      <c r="U17" s="295"/>
      <c r="V17" s="296"/>
      <c r="W17" s="309">
        <v>0.6</v>
      </c>
      <c r="X17" s="310"/>
      <c r="Y17" s="295" t="s">
        <v>15</v>
      </c>
      <c r="Z17" s="295"/>
      <c r="AA17" s="295"/>
      <c r="AB17" s="296"/>
      <c r="AC17" s="314">
        <v>0.32</v>
      </c>
      <c r="AD17" s="315"/>
    </row>
    <row r="18" spans="1:41" ht="16.5" customHeight="1" x14ac:dyDescent="0.3">
      <c r="A18" s="31"/>
      <c r="B18" s="32"/>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3"/>
    </row>
    <row r="19" spans="1:41" ht="32.1" customHeight="1" x14ac:dyDescent="0.3">
      <c r="A19" s="294" t="s">
        <v>1</v>
      </c>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6"/>
      <c r="AE19" s="34"/>
      <c r="AF19" s="34"/>
    </row>
    <row r="20" spans="1:41" ht="32.1" customHeight="1" x14ac:dyDescent="0.3">
      <c r="A20" s="35"/>
      <c r="B20" s="13"/>
      <c r="C20" s="286" t="s">
        <v>380</v>
      </c>
      <c r="D20" s="287"/>
      <c r="E20" s="287"/>
      <c r="F20" s="287"/>
      <c r="G20" s="287"/>
      <c r="H20" s="287"/>
      <c r="I20" s="287"/>
      <c r="J20" s="287"/>
      <c r="K20" s="287"/>
      <c r="L20" s="287"/>
      <c r="M20" s="287"/>
      <c r="N20" s="287"/>
      <c r="O20" s="287"/>
      <c r="P20" s="288"/>
      <c r="Q20" s="289" t="s">
        <v>381</v>
      </c>
      <c r="R20" s="290"/>
      <c r="S20" s="290"/>
      <c r="T20" s="290"/>
      <c r="U20" s="290"/>
      <c r="V20" s="290"/>
      <c r="W20" s="290"/>
      <c r="X20" s="290"/>
      <c r="Y20" s="290"/>
      <c r="Z20" s="290"/>
      <c r="AA20" s="290"/>
      <c r="AB20" s="290"/>
      <c r="AC20" s="290"/>
      <c r="AD20" s="291"/>
      <c r="AE20" s="34"/>
      <c r="AF20" s="34"/>
    </row>
    <row r="21" spans="1:41" ht="32.1" customHeight="1" x14ac:dyDescent="0.3">
      <c r="A21" s="12"/>
      <c r="B21" s="7"/>
      <c r="C21" s="36" t="s">
        <v>39</v>
      </c>
      <c r="D21" s="37" t="s">
        <v>40</v>
      </c>
      <c r="E21" s="37" t="s">
        <v>41</v>
      </c>
      <c r="F21" s="37" t="s">
        <v>42</v>
      </c>
      <c r="G21" s="37" t="s">
        <v>43</v>
      </c>
      <c r="H21" s="37" t="s">
        <v>44</v>
      </c>
      <c r="I21" s="37" t="s">
        <v>45</v>
      </c>
      <c r="J21" s="37" t="s">
        <v>46</v>
      </c>
      <c r="K21" s="37" t="s">
        <v>47</v>
      </c>
      <c r="L21" s="37" t="s">
        <v>48</v>
      </c>
      <c r="M21" s="37" t="s">
        <v>49</v>
      </c>
      <c r="N21" s="37" t="s">
        <v>50</v>
      </c>
      <c r="O21" s="37" t="s">
        <v>8</v>
      </c>
      <c r="P21" s="38" t="s">
        <v>386</v>
      </c>
      <c r="Q21" s="36" t="s">
        <v>39</v>
      </c>
      <c r="R21" s="37" t="s">
        <v>40</v>
      </c>
      <c r="S21" s="37" t="s">
        <v>41</v>
      </c>
      <c r="T21" s="37" t="s">
        <v>42</v>
      </c>
      <c r="U21" s="37" t="s">
        <v>43</v>
      </c>
      <c r="V21" s="37" t="s">
        <v>44</v>
      </c>
      <c r="W21" s="37" t="s">
        <v>45</v>
      </c>
      <c r="X21" s="37" t="s">
        <v>46</v>
      </c>
      <c r="Y21" s="37" t="s">
        <v>47</v>
      </c>
      <c r="Z21" s="37" t="s">
        <v>48</v>
      </c>
      <c r="AA21" s="37" t="s">
        <v>49</v>
      </c>
      <c r="AB21" s="37" t="s">
        <v>50</v>
      </c>
      <c r="AC21" s="37" t="s">
        <v>8</v>
      </c>
      <c r="AD21" s="38" t="s">
        <v>386</v>
      </c>
      <c r="AE21" s="39"/>
      <c r="AF21" s="39"/>
    </row>
    <row r="22" spans="1:41" ht="32.1" customHeight="1" x14ac:dyDescent="0.3">
      <c r="A22" s="292" t="s">
        <v>382</v>
      </c>
      <c r="B22" s="293"/>
      <c r="C22" s="40"/>
      <c r="D22" s="41"/>
      <c r="E22" s="41"/>
      <c r="F22" s="41"/>
      <c r="G22" s="41"/>
      <c r="H22" s="41"/>
      <c r="I22" s="41"/>
      <c r="J22" s="41"/>
      <c r="K22" s="41"/>
      <c r="L22" s="41"/>
      <c r="M22" s="41"/>
      <c r="N22" s="41"/>
      <c r="O22" s="41">
        <f>SUM(C22:N22)</f>
        <v>0</v>
      </c>
      <c r="P22" s="42"/>
      <c r="Q22" s="40">
        <v>523010920</v>
      </c>
      <c r="R22" s="41">
        <v>1357174260</v>
      </c>
      <c r="S22" s="41">
        <v>66000000</v>
      </c>
      <c r="T22" s="41">
        <v>140320000</v>
      </c>
      <c r="U22" s="41">
        <v>0</v>
      </c>
      <c r="V22" s="41">
        <v>30528000</v>
      </c>
      <c r="W22" s="41">
        <v>0</v>
      </c>
      <c r="X22" s="41">
        <v>6963000</v>
      </c>
      <c r="Y22" s="41">
        <v>0</v>
      </c>
      <c r="Z22" s="41">
        <v>0</v>
      </c>
      <c r="AA22" s="41">
        <v>278910000</v>
      </c>
      <c r="AB22" s="42">
        <v>0</v>
      </c>
      <c r="AC22" s="43">
        <f>SUM(Q22:AB22)</f>
        <v>2402906180</v>
      </c>
      <c r="AD22" s="44"/>
      <c r="AE22" s="39"/>
      <c r="AF22" s="39"/>
    </row>
    <row r="23" spans="1:41" ht="32.1" customHeight="1" x14ac:dyDescent="0.3">
      <c r="A23" s="313" t="s">
        <v>383</v>
      </c>
      <c r="B23" s="304"/>
      <c r="C23" s="45"/>
      <c r="D23" s="46"/>
      <c r="E23" s="46"/>
      <c r="F23" s="46"/>
      <c r="G23" s="46"/>
      <c r="H23" s="46"/>
      <c r="I23" s="46"/>
      <c r="J23" s="46"/>
      <c r="K23" s="46"/>
      <c r="L23" s="46"/>
      <c r="M23" s="46"/>
      <c r="N23" s="46"/>
      <c r="O23" s="46">
        <f>SUM(C23:N23)</f>
        <v>0</v>
      </c>
      <c r="P23" s="47" t="str">
        <f>IFERROR(O23/(SUMIF(C23:N23,"&gt;0",C22:N22))," ")</f>
        <v xml:space="preserve"> </v>
      </c>
      <c r="Q23" s="48">
        <v>505278352</v>
      </c>
      <c r="R23" s="49">
        <v>0</v>
      </c>
      <c r="S23" s="49">
        <v>1330800000</v>
      </c>
      <c r="T23" s="49">
        <v>22435759.5</v>
      </c>
      <c r="U23" s="49">
        <v>32964050</v>
      </c>
      <c r="V23" s="49">
        <f>3629840+66000000</f>
        <v>69629840</v>
      </c>
      <c r="W23" s="49"/>
      <c r="X23" s="49">
        <v>38908463</v>
      </c>
      <c r="Y23" s="49"/>
      <c r="Z23" s="49"/>
      <c r="AA23" s="49"/>
      <c r="AB23" s="50">
        <v>0</v>
      </c>
      <c r="AC23" s="43">
        <f>SUM(Q23:AB23)</f>
        <v>2000016464.5</v>
      </c>
      <c r="AD23" s="47">
        <f>AC23/AC22</f>
        <v>0.83233231540484032</v>
      </c>
      <c r="AE23" s="39"/>
      <c r="AF23" s="39"/>
    </row>
    <row r="24" spans="1:41" ht="32.1" customHeight="1" x14ac:dyDescent="0.3">
      <c r="A24" s="313" t="s">
        <v>384</v>
      </c>
      <c r="B24" s="304"/>
      <c r="C24" s="45">
        <v>0</v>
      </c>
      <c r="D24" s="46">
        <f>1691668+2243735+9108178</f>
        <v>13043581</v>
      </c>
      <c r="E24" s="46">
        <v>86356872</v>
      </c>
      <c r="F24" s="46">
        <v>3525000</v>
      </c>
      <c r="G24" s="46">
        <f>11626859-9108178</f>
        <v>2518681</v>
      </c>
      <c r="H24" s="46">
        <v>0</v>
      </c>
      <c r="I24" s="46">
        <v>0</v>
      </c>
      <c r="J24" s="46">
        <v>0</v>
      </c>
      <c r="K24" s="46">
        <v>0</v>
      </c>
      <c r="L24" s="46">
        <v>0</v>
      </c>
      <c r="M24" s="46">
        <v>0</v>
      </c>
      <c r="N24" s="46">
        <v>0</v>
      </c>
      <c r="O24" s="46">
        <f>SUM(C24:N24)</f>
        <v>105444134</v>
      </c>
      <c r="P24" s="51"/>
      <c r="Q24" s="45">
        <v>0</v>
      </c>
      <c r="R24" s="46">
        <v>49299500</v>
      </c>
      <c r="S24" s="46">
        <v>73697160</v>
      </c>
      <c r="T24" s="46">
        <v>251317160</v>
      </c>
      <c r="U24" s="46">
        <v>173697160</v>
      </c>
      <c r="V24" s="46">
        <v>313637160</v>
      </c>
      <c r="W24" s="46">
        <v>51697160</v>
      </c>
      <c r="X24" s="46">
        <v>578017160</v>
      </c>
      <c r="Y24" s="46">
        <v>50972160</v>
      </c>
      <c r="Z24" s="46">
        <v>247005160</v>
      </c>
      <c r="AA24" s="46">
        <v>45697160</v>
      </c>
      <c r="AB24" s="51">
        <v>567869240</v>
      </c>
      <c r="AC24" s="52">
        <f>SUM(Q24:AB24)</f>
        <v>2402906180</v>
      </c>
      <c r="AD24" s="47"/>
      <c r="AE24" s="39"/>
      <c r="AF24" s="39"/>
    </row>
    <row r="25" spans="1:41" ht="32.1" customHeight="1" x14ac:dyDescent="0.3">
      <c r="A25" s="365" t="s">
        <v>385</v>
      </c>
      <c r="B25" s="366"/>
      <c r="C25" s="53">
        <v>0</v>
      </c>
      <c r="D25" s="54">
        <v>11993527</v>
      </c>
      <c r="E25" s="54">
        <v>3600829</v>
      </c>
      <c r="F25" s="54">
        <v>87531872</v>
      </c>
      <c r="G25" s="54">
        <v>74171</v>
      </c>
      <c r="H25" s="54">
        <v>0</v>
      </c>
      <c r="I25" s="54">
        <v>2243735</v>
      </c>
      <c r="J25" s="54"/>
      <c r="K25" s="54"/>
      <c r="L25" s="54"/>
      <c r="M25" s="54"/>
      <c r="N25" s="54"/>
      <c r="O25" s="54">
        <f>SUM(C25:N25)</f>
        <v>105444134</v>
      </c>
      <c r="P25" s="55">
        <f>O25/O24</f>
        <v>1</v>
      </c>
      <c r="Q25" s="53"/>
      <c r="R25" s="54">
        <v>14952577</v>
      </c>
      <c r="S25" s="54">
        <v>9558120</v>
      </c>
      <c r="T25" s="54">
        <v>64303520.109999999</v>
      </c>
      <c r="U25" s="54">
        <v>243464040</v>
      </c>
      <c r="V25" s="54">
        <v>259446480</v>
      </c>
      <c r="W25" s="54">
        <v>55782059</v>
      </c>
      <c r="X25" s="54">
        <v>152485426.19999999</v>
      </c>
      <c r="Y25" s="54"/>
      <c r="Z25" s="54"/>
      <c r="AA25" s="54"/>
      <c r="AB25" s="56"/>
      <c r="AC25" s="57">
        <f>SUM(Q25:AB25)</f>
        <v>799992222.30999994</v>
      </c>
      <c r="AD25" s="55">
        <f>AC25/AC24</f>
        <v>0.33292694861270028</v>
      </c>
      <c r="AE25" s="39"/>
      <c r="AF25" s="39"/>
    </row>
    <row r="26" spans="1:41" ht="32.1" customHeight="1" x14ac:dyDescent="0.3">
      <c r="A26" s="12"/>
      <c r="B26" s="7"/>
      <c r="C26" s="58"/>
      <c r="D26" s="58"/>
      <c r="E26" s="58"/>
      <c r="F26" s="58"/>
      <c r="G26" s="58"/>
      <c r="H26" s="58"/>
      <c r="I26" s="58"/>
      <c r="J26" s="58"/>
      <c r="K26" s="58"/>
      <c r="L26" s="58"/>
      <c r="M26" s="58"/>
      <c r="N26" s="58"/>
      <c r="O26" s="58"/>
      <c r="P26" s="58"/>
      <c r="Q26" s="58"/>
      <c r="R26" s="58"/>
      <c r="S26" s="58"/>
      <c r="T26" s="58"/>
      <c r="U26" s="58"/>
      <c r="V26" s="58"/>
      <c r="W26" s="58"/>
      <c r="X26" s="58"/>
      <c r="Y26" s="58"/>
      <c r="Z26" s="58"/>
      <c r="AA26" s="58"/>
      <c r="AB26" s="58"/>
      <c r="AC26" s="13"/>
      <c r="AD26" s="22"/>
    </row>
    <row r="27" spans="1:41" ht="33.9" customHeight="1" x14ac:dyDescent="0.3">
      <c r="A27" s="335" t="s">
        <v>76</v>
      </c>
      <c r="B27" s="336"/>
      <c r="C27" s="337"/>
      <c r="D27" s="337"/>
      <c r="E27" s="337"/>
      <c r="F27" s="337"/>
      <c r="G27" s="337"/>
      <c r="H27" s="337"/>
      <c r="I27" s="337"/>
      <c r="J27" s="337"/>
      <c r="K27" s="337"/>
      <c r="L27" s="337"/>
      <c r="M27" s="337"/>
      <c r="N27" s="337"/>
      <c r="O27" s="337"/>
      <c r="P27" s="337"/>
      <c r="Q27" s="337"/>
      <c r="R27" s="337"/>
      <c r="S27" s="337"/>
      <c r="T27" s="337"/>
      <c r="U27" s="337"/>
      <c r="V27" s="337"/>
      <c r="W27" s="337"/>
      <c r="X27" s="337"/>
      <c r="Y27" s="337"/>
      <c r="Z27" s="337"/>
      <c r="AA27" s="337"/>
      <c r="AB27" s="337"/>
      <c r="AC27" s="337"/>
      <c r="AD27" s="338"/>
    </row>
    <row r="28" spans="1:41" ht="15" customHeight="1" x14ac:dyDescent="0.3">
      <c r="A28" s="339" t="s">
        <v>190</v>
      </c>
      <c r="B28" s="345" t="s">
        <v>6</v>
      </c>
      <c r="C28" s="346"/>
      <c r="D28" s="304" t="s">
        <v>402</v>
      </c>
      <c r="E28" s="305"/>
      <c r="F28" s="305"/>
      <c r="G28" s="305"/>
      <c r="H28" s="305"/>
      <c r="I28" s="305"/>
      <c r="J28" s="305"/>
      <c r="K28" s="305"/>
      <c r="L28" s="305"/>
      <c r="M28" s="305"/>
      <c r="N28" s="305"/>
      <c r="O28" s="367"/>
      <c r="P28" s="311" t="s">
        <v>8</v>
      </c>
      <c r="Q28" s="311" t="s">
        <v>84</v>
      </c>
      <c r="R28" s="311"/>
      <c r="S28" s="311"/>
      <c r="T28" s="311"/>
      <c r="U28" s="311"/>
      <c r="V28" s="311"/>
      <c r="W28" s="311"/>
      <c r="X28" s="311"/>
      <c r="Y28" s="311"/>
      <c r="Z28" s="311"/>
      <c r="AA28" s="311"/>
      <c r="AB28" s="311"/>
      <c r="AC28" s="311"/>
      <c r="AD28" s="312"/>
    </row>
    <row r="29" spans="1:41" ht="27" customHeight="1" x14ac:dyDescent="0.3">
      <c r="A29" s="340"/>
      <c r="B29" s="297"/>
      <c r="C29" s="299"/>
      <c r="D29" s="59" t="s">
        <v>39</v>
      </c>
      <c r="E29" s="59" t="s">
        <v>40</v>
      </c>
      <c r="F29" s="59" t="s">
        <v>41</v>
      </c>
      <c r="G29" s="59" t="s">
        <v>42</v>
      </c>
      <c r="H29" s="59" t="s">
        <v>43</v>
      </c>
      <c r="I29" s="59" t="s">
        <v>44</v>
      </c>
      <c r="J29" s="59" t="s">
        <v>45</v>
      </c>
      <c r="K29" s="59" t="s">
        <v>46</v>
      </c>
      <c r="L29" s="59" t="s">
        <v>47</v>
      </c>
      <c r="M29" s="59" t="s">
        <v>48</v>
      </c>
      <c r="N29" s="59" t="s">
        <v>49</v>
      </c>
      <c r="O29" s="59" t="s">
        <v>50</v>
      </c>
      <c r="P29" s="367"/>
      <c r="Q29" s="311"/>
      <c r="R29" s="311"/>
      <c r="S29" s="311"/>
      <c r="T29" s="311"/>
      <c r="U29" s="311"/>
      <c r="V29" s="311"/>
      <c r="W29" s="311"/>
      <c r="X29" s="311"/>
      <c r="Y29" s="311"/>
      <c r="Z29" s="311"/>
      <c r="AA29" s="311"/>
      <c r="AB29" s="311"/>
      <c r="AC29" s="311"/>
      <c r="AD29" s="312"/>
    </row>
    <row r="30" spans="1:41" ht="333.75" customHeight="1" x14ac:dyDescent="0.3">
      <c r="A30" s="60" t="str">
        <f>C17</f>
        <v>1 -  Operar (1) un Sistema de Información sobre los derechos de las mujeres, con datos  proveniente de diferentes fuentes de información internas y externas</v>
      </c>
      <c r="B30" s="324">
        <f>0.35-0.3</f>
        <v>4.9999999999999989E-2</v>
      </c>
      <c r="C30" s="325"/>
      <c r="D30" s="61">
        <v>0</v>
      </c>
      <c r="E30" s="62">
        <v>5.0000000000000001E-3</v>
      </c>
      <c r="F30" s="62">
        <v>5.0000000000000001E-3</v>
      </c>
      <c r="G30" s="62">
        <v>5.0000000000000001E-3</v>
      </c>
      <c r="H30" s="62">
        <v>5.0000000000000001E-3</v>
      </c>
      <c r="I30" s="62">
        <v>5.0000000000000001E-3</v>
      </c>
      <c r="J30" s="62">
        <v>5.0000000000000001E-3</v>
      </c>
      <c r="K30" s="62">
        <v>4.0000000000000001E-3</v>
      </c>
      <c r="L30" s="62"/>
      <c r="M30" s="62"/>
      <c r="N30" s="62"/>
      <c r="O30" s="62"/>
      <c r="P30" s="63">
        <f>SUM(D30:O30)</f>
        <v>3.4000000000000002E-2</v>
      </c>
      <c r="Q30" s="329" t="s">
        <v>471</v>
      </c>
      <c r="R30" s="329"/>
      <c r="S30" s="329"/>
      <c r="T30" s="329"/>
      <c r="U30" s="329"/>
      <c r="V30" s="329"/>
      <c r="W30" s="329"/>
      <c r="X30" s="329"/>
      <c r="Y30" s="329"/>
      <c r="Z30" s="329"/>
      <c r="AA30" s="329"/>
      <c r="AB30" s="329"/>
      <c r="AC30" s="329"/>
      <c r="AD30" s="330"/>
    </row>
    <row r="31" spans="1:41" ht="45" customHeight="1" x14ac:dyDescent="0.3">
      <c r="A31" s="331" t="s">
        <v>461</v>
      </c>
      <c r="B31" s="332"/>
      <c r="C31" s="332"/>
      <c r="D31" s="332"/>
      <c r="E31" s="332"/>
      <c r="F31" s="332"/>
      <c r="G31" s="332"/>
      <c r="H31" s="332"/>
      <c r="I31" s="332"/>
      <c r="J31" s="332"/>
      <c r="K31" s="332"/>
      <c r="L31" s="332"/>
      <c r="M31" s="332"/>
      <c r="N31" s="332"/>
      <c r="O31" s="332"/>
      <c r="P31" s="332"/>
      <c r="Q31" s="332"/>
      <c r="R31" s="332"/>
      <c r="S31" s="332"/>
      <c r="T31" s="332"/>
      <c r="U31" s="332"/>
      <c r="V31" s="332"/>
      <c r="W31" s="332"/>
      <c r="X31" s="332"/>
      <c r="Y31" s="332"/>
      <c r="Z31" s="332"/>
      <c r="AA31" s="332"/>
      <c r="AB31" s="332"/>
      <c r="AC31" s="332"/>
      <c r="AD31" s="333"/>
    </row>
    <row r="32" spans="1:41" ht="23.1" customHeight="1" x14ac:dyDescent="0.3">
      <c r="A32" s="313" t="s">
        <v>191</v>
      </c>
      <c r="B32" s="311" t="s">
        <v>62</v>
      </c>
      <c r="C32" s="311" t="s">
        <v>6</v>
      </c>
      <c r="D32" s="311" t="s">
        <v>60</v>
      </c>
      <c r="E32" s="311"/>
      <c r="F32" s="311"/>
      <c r="G32" s="311"/>
      <c r="H32" s="311"/>
      <c r="I32" s="311"/>
      <c r="J32" s="311"/>
      <c r="K32" s="311"/>
      <c r="L32" s="311"/>
      <c r="M32" s="311"/>
      <c r="N32" s="311"/>
      <c r="O32" s="311"/>
      <c r="P32" s="311"/>
      <c r="Q32" s="311" t="s">
        <v>85</v>
      </c>
      <c r="R32" s="311"/>
      <c r="S32" s="311"/>
      <c r="T32" s="311"/>
      <c r="U32" s="311"/>
      <c r="V32" s="311"/>
      <c r="W32" s="311"/>
      <c r="X32" s="311"/>
      <c r="Y32" s="311"/>
      <c r="Z32" s="311"/>
      <c r="AA32" s="311"/>
      <c r="AB32" s="311"/>
      <c r="AC32" s="311"/>
      <c r="AD32" s="312"/>
      <c r="AG32" s="64"/>
      <c r="AH32" s="64"/>
      <c r="AI32" s="64"/>
      <c r="AJ32" s="64"/>
      <c r="AK32" s="64"/>
      <c r="AL32" s="64"/>
      <c r="AM32" s="64"/>
      <c r="AN32" s="64"/>
      <c r="AO32" s="64"/>
    </row>
    <row r="33" spans="1:41" ht="23.1" customHeight="1" x14ac:dyDescent="0.3">
      <c r="A33" s="313"/>
      <c r="B33" s="311"/>
      <c r="C33" s="341"/>
      <c r="D33" s="59" t="s">
        <v>39</v>
      </c>
      <c r="E33" s="59" t="s">
        <v>40</v>
      </c>
      <c r="F33" s="59" t="s">
        <v>41</v>
      </c>
      <c r="G33" s="59" t="s">
        <v>42</v>
      </c>
      <c r="H33" s="59" t="s">
        <v>43</v>
      </c>
      <c r="I33" s="59" t="s">
        <v>44</v>
      </c>
      <c r="J33" s="59" t="s">
        <v>45</v>
      </c>
      <c r="K33" s="59" t="s">
        <v>46</v>
      </c>
      <c r="L33" s="59" t="s">
        <v>47</v>
      </c>
      <c r="M33" s="59" t="s">
        <v>48</v>
      </c>
      <c r="N33" s="59" t="s">
        <v>49</v>
      </c>
      <c r="O33" s="59" t="s">
        <v>50</v>
      </c>
      <c r="P33" s="59" t="s">
        <v>8</v>
      </c>
      <c r="Q33" s="297" t="s">
        <v>80</v>
      </c>
      <c r="R33" s="298"/>
      <c r="S33" s="298"/>
      <c r="T33" s="298"/>
      <c r="U33" s="298"/>
      <c r="V33" s="299"/>
      <c r="W33" s="297" t="s">
        <v>81</v>
      </c>
      <c r="X33" s="298"/>
      <c r="Y33" s="298"/>
      <c r="Z33" s="299"/>
      <c r="AA33" s="300" t="s">
        <v>82</v>
      </c>
      <c r="AB33" s="290"/>
      <c r="AC33" s="290"/>
      <c r="AD33" s="291"/>
      <c r="AG33" s="64"/>
      <c r="AH33" s="64"/>
      <c r="AI33" s="64"/>
      <c r="AJ33" s="64"/>
      <c r="AK33" s="64"/>
      <c r="AL33" s="64"/>
      <c r="AM33" s="64"/>
      <c r="AN33" s="64"/>
      <c r="AO33" s="64"/>
    </row>
    <row r="34" spans="1:41" ht="188.25" customHeight="1" x14ac:dyDescent="0.3">
      <c r="A34" s="358" t="str">
        <f>A30</f>
        <v>1 -  Operar (1) un Sistema de Información sobre los derechos de las mujeres, con datos  proveniente de diferentes fuentes de información internas y externas</v>
      </c>
      <c r="B34" s="363">
        <v>0.32</v>
      </c>
      <c r="C34" s="65" t="s">
        <v>9</v>
      </c>
      <c r="D34" s="66">
        <v>0.3</v>
      </c>
      <c r="E34" s="62">
        <v>0.01</v>
      </c>
      <c r="F34" s="62">
        <v>0.03</v>
      </c>
      <c r="G34" s="62">
        <v>0.03</v>
      </c>
      <c r="H34" s="62">
        <v>0.03</v>
      </c>
      <c r="I34" s="62">
        <v>0.03</v>
      </c>
      <c r="J34" s="62">
        <v>0.03</v>
      </c>
      <c r="K34" s="62">
        <v>0.03</v>
      </c>
      <c r="L34" s="62">
        <v>0.03</v>
      </c>
      <c r="M34" s="62">
        <v>0.02</v>
      </c>
      <c r="N34" s="62">
        <v>0.01</v>
      </c>
      <c r="O34" s="62">
        <v>0</v>
      </c>
      <c r="P34" s="67">
        <f>SUM(D34:O34)</f>
        <v>0.55000000000000016</v>
      </c>
      <c r="Q34" s="280" t="s">
        <v>477</v>
      </c>
      <c r="R34" s="281"/>
      <c r="S34" s="281"/>
      <c r="T34" s="281"/>
      <c r="U34" s="281"/>
      <c r="V34" s="282"/>
      <c r="W34" s="334" t="s">
        <v>449</v>
      </c>
      <c r="X34" s="334"/>
      <c r="Y34" s="334"/>
      <c r="Z34" s="334"/>
      <c r="AA34" s="360" t="s">
        <v>456</v>
      </c>
      <c r="AB34" s="360"/>
      <c r="AC34" s="360"/>
      <c r="AD34" s="361"/>
      <c r="AG34" s="64"/>
      <c r="AH34" s="64"/>
      <c r="AI34" s="64"/>
      <c r="AJ34" s="64"/>
      <c r="AK34" s="64"/>
      <c r="AL34" s="64"/>
      <c r="AM34" s="64"/>
      <c r="AN34" s="64"/>
      <c r="AO34" s="64"/>
    </row>
    <row r="35" spans="1:41" ht="188.25" customHeight="1" x14ac:dyDescent="0.3">
      <c r="A35" s="359"/>
      <c r="B35" s="364"/>
      <c r="C35" s="68" t="s">
        <v>10</v>
      </c>
      <c r="D35" s="69">
        <v>0.3</v>
      </c>
      <c r="E35" s="69">
        <v>0.01</v>
      </c>
      <c r="F35" s="69">
        <v>0.03</v>
      </c>
      <c r="G35" s="69">
        <v>0.03</v>
      </c>
      <c r="H35" s="69">
        <v>0.03</v>
      </c>
      <c r="I35" s="69">
        <v>0.03</v>
      </c>
      <c r="J35" s="69">
        <v>0.03</v>
      </c>
      <c r="K35" s="69">
        <v>0.03</v>
      </c>
      <c r="L35" s="70"/>
      <c r="M35" s="70"/>
      <c r="N35" s="70"/>
      <c r="O35" s="70"/>
      <c r="P35" s="71">
        <f>SUM(D35:O35)</f>
        <v>0.4900000000000001</v>
      </c>
      <c r="Q35" s="283"/>
      <c r="R35" s="284"/>
      <c r="S35" s="284"/>
      <c r="T35" s="284"/>
      <c r="U35" s="284"/>
      <c r="V35" s="285"/>
      <c r="W35" s="334"/>
      <c r="X35" s="334"/>
      <c r="Y35" s="334"/>
      <c r="Z35" s="334"/>
      <c r="AA35" s="284"/>
      <c r="AB35" s="284"/>
      <c r="AC35" s="284"/>
      <c r="AD35" s="362"/>
      <c r="AE35" s="72"/>
      <c r="AG35" s="64"/>
      <c r="AH35" s="64"/>
      <c r="AI35" s="64"/>
      <c r="AJ35" s="64"/>
      <c r="AK35" s="64"/>
      <c r="AL35" s="64"/>
      <c r="AM35" s="64"/>
      <c r="AN35" s="64"/>
      <c r="AO35" s="64"/>
    </row>
    <row r="36" spans="1:41" ht="26.1" customHeight="1" x14ac:dyDescent="0.3">
      <c r="A36" s="292" t="s">
        <v>192</v>
      </c>
      <c r="B36" s="307" t="s">
        <v>61</v>
      </c>
      <c r="C36" s="316" t="s">
        <v>11</v>
      </c>
      <c r="D36" s="316"/>
      <c r="E36" s="316"/>
      <c r="F36" s="316"/>
      <c r="G36" s="316"/>
      <c r="H36" s="316"/>
      <c r="I36" s="316"/>
      <c r="J36" s="316"/>
      <c r="K36" s="316"/>
      <c r="L36" s="316"/>
      <c r="M36" s="316"/>
      <c r="N36" s="316"/>
      <c r="O36" s="316"/>
      <c r="P36" s="316"/>
      <c r="Q36" s="293" t="s">
        <v>78</v>
      </c>
      <c r="R36" s="326"/>
      <c r="S36" s="326"/>
      <c r="T36" s="326"/>
      <c r="U36" s="326"/>
      <c r="V36" s="326"/>
      <c r="W36" s="298"/>
      <c r="X36" s="298"/>
      <c r="Y36" s="298"/>
      <c r="Z36" s="298"/>
      <c r="AA36" s="326"/>
      <c r="AB36" s="326"/>
      <c r="AC36" s="326"/>
      <c r="AD36" s="327"/>
      <c r="AG36" s="64"/>
      <c r="AH36" s="64"/>
      <c r="AI36" s="64"/>
      <c r="AJ36" s="64"/>
      <c r="AK36" s="64"/>
      <c r="AL36" s="64"/>
      <c r="AM36" s="64"/>
      <c r="AN36" s="64"/>
      <c r="AO36" s="64"/>
    </row>
    <row r="37" spans="1:41" ht="26.1" customHeight="1" x14ac:dyDescent="0.3">
      <c r="A37" s="313"/>
      <c r="B37" s="308"/>
      <c r="C37" s="59" t="s">
        <v>12</v>
      </c>
      <c r="D37" s="59" t="s">
        <v>36</v>
      </c>
      <c r="E37" s="59" t="s">
        <v>37</v>
      </c>
      <c r="F37" s="59" t="s">
        <v>38</v>
      </c>
      <c r="G37" s="59" t="s">
        <v>51</v>
      </c>
      <c r="H37" s="59" t="s">
        <v>52</v>
      </c>
      <c r="I37" s="59" t="s">
        <v>53</v>
      </c>
      <c r="J37" s="59" t="s">
        <v>54</v>
      </c>
      <c r="K37" s="59" t="s">
        <v>55</v>
      </c>
      <c r="L37" s="59" t="s">
        <v>56</v>
      </c>
      <c r="M37" s="59" t="s">
        <v>57</v>
      </c>
      <c r="N37" s="59" t="s">
        <v>58</v>
      </c>
      <c r="O37" s="59" t="s">
        <v>59</v>
      </c>
      <c r="P37" s="59" t="s">
        <v>63</v>
      </c>
      <c r="Q37" s="304" t="s">
        <v>83</v>
      </c>
      <c r="R37" s="305"/>
      <c r="S37" s="305"/>
      <c r="T37" s="305"/>
      <c r="U37" s="305"/>
      <c r="V37" s="305"/>
      <c r="W37" s="305"/>
      <c r="X37" s="305"/>
      <c r="Y37" s="305"/>
      <c r="Z37" s="305"/>
      <c r="AA37" s="305"/>
      <c r="AB37" s="305"/>
      <c r="AC37" s="305"/>
      <c r="AD37" s="306"/>
      <c r="AG37" s="74"/>
      <c r="AH37" s="74"/>
      <c r="AI37" s="74"/>
      <c r="AJ37" s="74"/>
      <c r="AK37" s="74"/>
      <c r="AL37" s="74"/>
      <c r="AM37" s="74"/>
      <c r="AN37" s="74"/>
      <c r="AO37" s="74"/>
    </row>
    <row r="38" spans="1:41" ht="80.25" customHeight="1" x14ac:dyDescent="0.3">
      <c r="A38" s="317" t="s">
        <v>478</v>
      </c>
      <c r="B38" s="328">
        <v>8</v>
      </c>
      <c r="C38" s="65" t="s">
        <v>9</v>
      </c>
      <c r="D38" s="75">
        <v>0</v>
      </c>
      <c r="E38" s="75">
        <v>0.1</v>
      </c>
      <c r="F38" s="75">
        <v>0.1</v>
      </c>
      <c r="G38" s="75">
        <v>0.1</v>
      </c>
      <c r="H38" s="75">
        <v>0.1</v>
      </c>
      <c r="I38" s="75">
        <v>0.1</v>
      </c>
      <c r="J38" s="75">
        <v>0.1</v>
      </c>
      <c r="K38" s="75">
        <v>0.1</v>
      </c>
      <c r="L38" s="75">
        <v>0.1</v>
      </c>
      <c r="M38" s="75">
        <v>0.1</v>
      </c>
      <c r="N38" s="75">
        <v>0.1</v>
      </c>
      <c r="O38" s="75">
        <v>0</v>
      </c>
      <c r="P38" s="76">
        <f t="shared" ref="P38:P45" si="0">SUM(D38:O38)</f>
        <v>0.99999999999999989</v>
      </c>
      <c r="Q38" s="263" t="s">
        <v>479</v>
      </c>
      <c r="R38" s="264"/>
      <c r="S38" s="264"/>
      <c r="T38" s="264"/>
      <c r="U38" s="264"/>
      <c r="V38" s="264"/>
      <c r="W38" s="264"/>
      <c r="X38" s="264"/>
      <c r="Y38" s="264"/>
      <c r="Z38" s="264"/>
      <c r="AA38" s="264"/>
      <c r="AB38" s="264"/>
      <c r="AC38" s="264"/>
      <c r="AD38" s="265"/>
      <c r="AE38" s="77"/>
      <c r="AG38" s="78"/>
      <c r="AH38" s="78"/>
      <c r="AI38" s="78"/>
      <c r="AJ38" s="78"/>
      <c r="AK38" s="78"/>
      <c r="AL38" s="78"/>
      <c r="AM38" s="78"/>
      <c r="AN38" s="78"/>
      <c r="AO38" s="78"/>
    </row>
    <row r="39" spans="1:41" ht="80.25" customHeight="1" x14ac:dyDescent="0.3">
      <c r="A39" s="318"/>
      <c r="B39" s="270"/>
      <c r="C39" s="79" t="s">
        <v>10</v>
      </c>
      <c r="D39" s="80">
        <v>0</v>
      </c>
      <c r="E39" s="80">
        <v>0.1</v>
      </c>
      <c r="F39" s="80">
        <v>0.1</v>
      </c>
      <c r="G39" s="80">
        <v>0.1</v>
      </c>
      <c r="H39" s="80">
        <v>0.1</v>
      </c>
      <c r="I39" s="80">
        <v>0.1</v>
      </c>
      <c r="J39" s="80">
        <v>0.1</v>
      </c>
      <c r="K39" s="80">
        <v>0.1</v>
      </c>
      <c r="L39" s="80"/>
      <c r="M39" s="80"/>
      <c r="N39" s="80"/>
      <c r="O39" s="80"/>
      <c r="P39" s="81">
        <f t="shared" si="0"/>
        <v>0.7</v>
      </c>
      <c r="Q39" s="271"/>
      <c r="R39" s="272"/>
      <c r="S39" s="272"/>
      <c r="T39" s="272"/>
      <c r="U39" s="272"/>
      <c r="V39" s="272"/>
      <c r="W39" s="272"/>
      <c r="X39" s="272"/>
      <c r="Y39" s="272"/>
      <c r="Z39" s="272"/>
      <c r="AA39" s="272"/>
      <c r="AB39" s="272"/>
      <c r="AC39" s="272"/>
      <c r="AD39" s="273"/>
      <c r="AE39" s="77"/>
    </row>
    <row r="40" spans="1:41" ht="141.75" customHeight="1" x14ac:dyDescent="0.3">
      <c r="A40" s="259" t="s">
        <v>480</v>
      </c>
      <c r="B40" s="261">
        <v>8</v>
      </c>
      <c r="C40" s="82" t="s">
        <v>9</v>
      </c>
      <c r="D40" s="83">
        <v>0</v>
      </c>
      <c r="E40" s="83">
        <v>0.05</v>
      </c>
      <c r="F40" s="83">
        <v>0.1</v>
      </c>
      <c r="G40" s="83">
        <v>0.1</v>
      </c>
      <c r="H40" s="83">
        <v>0.1</v>
      </c>
      <c r="I40" s="83">
        <v>0.1</v>
      </c>
      <c r="J40" s="83">
        <v>0.1</v>
      </c>
      <c r="K40" s="83">
        <v>0.1</v>
      </c>
      <c r="L40" s="83">
        <v>0.1</v>
      </c>
      <c r="M40" s="83">
        <v>0.1</v>
      </c>
      <c r="N40" s="83">
        <v>0.1</v>
      </c>
      <c r="O40" s="83">
        <v>0.05</v>
      </c>
      <c r="P40" s="81">
        <f t="shared" si="0"/>
        <v>0.99999999999999989</v>
      </c>
      <c r="Q40" s="263" t="s">
        <v>481</v>
      </c>
      <c r="R40" s="264"/>
      <c r="S40" s="264"/>
      <c r="T40" s="264"/>
      <c r="U40" s="264"/>
      <c r="V40" s="264"/>
      <c r="W40" s="264"/>
      <c r="X40" s="264"/>
      <c r="Y40" s="264"/>
      <c r="Z40" s="264"/>
      <c r="AA40" s="264"/>
      <c r="AB40" s="264"/>
      <c r="AC40" s="264"/>
      <c r="AD40" s="265"/>
      <c r="AE40" s="77"/>
    </row>
    <row r="41" spans="1:41" ht="141.75" customHeight="1" x14ac:dyDescent="0.3">
      <c r="A41" s="269"/>
      <c r="B41" s="270"/>
      <c r="C41" s="79" t="s">
        <v>10</v>
      </c>
      <c r="D41" s="80">
        <v>0</v>
      </c>
      <c r="E41" s="80">
        <v>0.05</v>
      </c>
      <c r="F41" s="80">
        <v>0.1</v>
      </c>
      <c r="G41" s="80">
        <v>0.1</v>
      </c>
      <c r="H41" s="80">
        <v>0.1</v>
      </c>
      <c r="I41" s="80">
        <v>0.1</v>
      </c>
      <c r="J41" s="80">
        <v>0.1</v>
      </c>
      <c r="K41" s="80">
        <v>0.1</v>
      </c>
      <c r="L41" s="84"/>
      <c r="M41" s="84"/>
      <c r="N41" s="84"/>
      <c r="O41" s="84"/>
      <c r="P41" s="81">
        <f t="shared" si="0"/>
        <v>0.64999999999999991</v>
      </c>
      <c r="Q41" s="271"/>
      <c r="R41" s="272"/>
      <c r="S41" s="272"/>
      <c r="T41" s="272"/>
      <c r="U41" s="272"/>
      <c r="V41" s="272"/>
      <c r="W41" s="272"/>
      <c r="X41" s="272"/>
      <c r="Y41" s="272"/>
      <c r="Z41" s="272"/>
      <c r="AA41" s="272"/>
      <c r="AB41" s="272"/>
      <c r="AC41" s="272"/>
      <c r="AD41" s="273"/>
      <c r="AE41" s="77"/>
    </row>
    <row r="42" spans="1:41" ht="152.25" customHeight="1" x14ac:dyDescent="0.3">
      <c r="A42" s="259" t="s">
        <v>482</v>
      </c>
      <c r="B42" s="261">
        <v>8</v>
      </c>
      <c r="C42" s="82" t="s">
        <v>9</v>
      </c>
      <c r="D42" s="83">
        <v>0</v>
      </c>
      <c r="E42" s="83">
        <v>9.0899999999999995E-2</v>
      </c>
      <c r="F42" s="83">
        <v>9.0899999999999995E-2</v>
      </c>
      <c r="G42" s="83">
        <v>9.0899999999999995E-2</v>
      </c>
      <c r="H42" s="83">
        <v>9.0899999999999995E-2</v>
      </c>
      <c r="I42" s="83">
        <v>9.0899999999999995E-2</v>
      </c>
      <c r="J42" s="83">
        <v>9.0899999999999995E-2</v>
      </c>
      <c r="K42" s="83">
        <v>9.0899999999999995E-2</v>
      </c>
      <c r="L42" s="83">
        <v>9.0899999999999995E-2</v>
      </c>
      <c r="M42" s="83">
        <v>9.0899999999999995E-2</v>
      </c>
      <c r="N42" s="83">
        <v>9.0899999999999995E-2</v>
      </c>
      <c r="O42" s="83">
        <v>9.0899999999999995E-2</v>
      </c>
      <c r="P42" s="81">
        <f t="shared" si="0"/>
        <v>0.9998999999999999</v>
      </c>
      <c r="Q42" s="263" t="s">
        <v>491</v>
      </c>
      <c r="R42" s="264"/>
      <c r="S42" s="264"/>
      <c r="T42" s="264"/>
      <c r="U42" s="264"/>
      <c r="V42" s="264"/>
      <c r="W42" s="264"/>
      <c r="X42" s="264"/>
      <c r="Y42" s="264"/>
      <c r="Z42" s="264"/>
      <c r="AA42" s="264"/>
      <c r="AB42" s="264"/>
      <c r="AC42" s="264"/>
      <c r="AD42" s="265"/>
      <c r="AE42" s="77"/>
    </row>
    <row r="43" spans="1:41" ht="152.25" customHeight="1" x14ac:dyDescent="0.3">
      <c r="A43" s="269"/>
      <c r="B43" s="270"/>
      <c r="C43" s="79" t="s">
        <v>10</v>
      </c>
      <c r="D43" s="80">
        <v>0</v>
      </c>
      <c r="E43" s="80">
        <v>0.09</v>
      </c>
      <c r="F43" s="80">
        <v>0.09</v>
      </c>
      <c r="G43" s="80">
        <v>0.09</v>
      </c>
      <c r="H43" s="80">
        <v>0.09</v>
      </c>
      <c r="I43" s="80">
        <v>0.09</v>
      </c>
      <c r="J43" s="80">
        <v>0.09</v>
      </c>
      <c r="K43" s="80">
        <v>0.09</v>
      </c>
      <c r="L43" s="84"/>
      <c r="M43" s="84"/>
      <c r="N43" s="84"/>
      <c r="O43" s="84"/>
      <c r="P43" s="81">
        <f t="shared" si="0"/>
        <v>0.62999999999999989</v>
      </c>
      <c r="Q43" s="271"/>
      <c r="R43" s="272"/>
      <c r="S43" s="272"/>
      <c r="T43" s="272"/>
      <c r="U43" s="272"/>
      <c r="V43" s="272"/>
      <c r="W43" s="272"/>
      <c r="X43" s="272"/>
      <c r="Y43" s="272"/>
      <c r="Z43" s="272"/>
      <c r="AA43" s="272"/>
      <c r="AB43" s="272"/>
      <c r="AC43" s="272"/>
      <c r="AD43" s="273"/>
      <c r="AE43" s="77"/>
    </row>
    <row r="44" spans="1:41" ht="148.5" customHeight="1" x14ac:dyDescent="0.3">
      <c r="A44" s="259" t="s">
        <v>483</v>
      </c>
      <c r="B44" s="261">
        <v>8</v>
      </c>
      <c r="C44" s="82" t="s">
        <v>9</v>
      </c>
      <c r="D44" s="83">
        <v>0</v>
      </c>
      <c r="E44" s="83">
        <v>0.1</v>
      </c>
      <c r="F44" s="83">
        <v>0.2</v>
      </c>
      <c r="G44" s="83">
        <v>0.2</v>
      </c>
      <c r="H44" s="83">
        <v>0.2</v>
      </c>
      <c r="I44" s="83">
        <v>0.2</v>
      </c>
      <c r="J44" s="83">
        <v>0.1</v>
      </c>
      <c r="K44" s="83">
        <v>0</v>
      </c>
      <c r="L44" s="83">
        <v>0</v>
      </c>
      <c r="M44" s="83">
        <v>0</v>
      </c>
      <c r="N44" s="83">
        <v>0</v>
      </c>
      <c r="O44" s="83">
        <v>0</v>
      </c>
      <c r="P44" s="81">
        <f t="shared" si="0"/>
        <v>0.99999999999999989</v>
      </c>
      <c r="Q44" s="263" t="s">
        <v>472</v>
      </c>
      <c r="R44" s="264"/>
      <c r="S44" s="264"/>
      <c r="T44" s="264"/>
      <c r="U44" s="264"/>
      <c r="V44" s="264"/>
      <c r="W44" s="264"/>
      <c r="X44" s="264"/>
      <c r="Y44" s="264"/>
      <c r="Z44" s="264"/>
      <c r="AA44" s="264"/>
      <c r="AB44" s="264"/>
      <c r="AC44" s="264"/>
      <c r="AD44" s="265"/>
      <c r="AE44" s="77" t="s">
        <v>469</v>
      </c>
    </row>
    <row r="45" spans="1:41" ht="135.75" customHeight="1" x14ac:dyDescent="0.3">
      <c r="A45" s="260"/>
      <c r="B45" s="262"/>
      <c r="C45" s="68" t="s">
        <v>10</v>
      </c>
      <c r="D45" s="85">
        <v>0</v>
      </c>
      <c r="E45" s="85">
        <v>0.1</v>
      </c>
      <c r="F45" s="85">
        <v>0.1</v>
      </c>
      <c r="G45" s="85">
        <v>0.2</v>
      </c>
      <c r="H45" s="85">
        <v>0.1</v>
      </c>
      <c r="I45" s="85">
        <v>0.2</v>
      </c>
      <c r="J45" s="85">
        <v>0.1</v>
      </c>
      <c r="K45" s="85">
        <v>0.05</v>
      </c>
      <c r="L45" s="86"/>
      <c r="M45" s="86"/>
      <c r="N45" s="86"/>
      <c r="O45" s="86"/>
      <c r="P45" s="87">
        <f t="shared" si="0"/>
        <v>0.85</v>
      </c>
      <c r="Q45" s="266"/>
      <c r="R45" s="267"/>
      <c r="S45" s="267"/>
      <c r="T45" s="267"/>
      <c r="U45" s="267"/>
      <c r="V45" s="267"/>
      <c r="W45" s="267"/>
      <c r="X45" s="267"/>
      <c r="Y45" s="267"/>
      <c r="Z45" s="267"/>
      <c r="AA45" s="267"/>
      <c r="AB45" s="267"/>
      <c r="AC45" s="267"/>
      <c r="AD45" s="268"/>
      <c r="AE45" s="77"/>
    </row>
    <row r="46" spans="1:41" x14ac:dyDescent="0.3">
      <c r="A46" s="1" t="s">
        <v>295</v>
      </c>
    </row>
    <row r="47" spans="1:41" x14ac:dyDescent="0.3">
      <c r="B47" s="88">
        <f>SUM(B38:B46)</f>
        <v>32</v>
      </c>
    </row>
    <row r="49" spans="9:10" x14ac:dyDescent="0.3">
      <c r="I49" s="1">
        <v>25</v>
      </c>
      <c r="J49" s="1">
        <v>100</v>
      </c>
    </row>
    <row r="50" spans="9:10" x14ac:dyDescent="0.3">
      <c r="I50" s="1">
        <f>J50*I49/J49</f>
        <v>3.25</v>
      </c>
      <c r="J50" s="1">
        <v>13</v>
      </c>
    </row>
  </sheetData>
  <mergeCells count="80">
    <mergeCell ref="B3:AA4"/>
    <mergeCell ref="R15:X15"/>
    <mergeCell ref="C16:AB16"/>
    <mergeCell ref="AB3:AD3"/>
    <mergeCell ref="AB4:AD4"/>
    <mergeCell ref="C7:C9"/>
    <mergeCell ref="O9:P9"/>
    <mergeCell ref="C11:AD13"/>
    <mergeCell ref="A11:B13"/>
    <mergeCell ref="D7:H9"/>
    <mergeCell ref="A7:B9"/>
    <mergeCell ref="K7:L9"/>
    <mergeCell ref="O7:P7"/>
    <mergeCell ref="M9:N9"/>
    <mergeCell ref="O8:P8"/>
    <mergeCell ref="M8:N8"/>
    <mergeCell ref="AB1:AD1"/>
    <mergeCell ref="D32:P32"/>
    <mergeCell ref="B2:AA2"/>
    <mergeCell ref="AA15:AD15"/>
    <mergeCell ref="A34:A35"/>
    <mergeCell ref="B32:B33"/>
    <mergeCell ref="AA34:AD35"/>
    <mergeCell ref="A32:A33"/>
    <mergeCell ref="B34:B35"/>
    <mergeCell ref="Q28:AD29"/>
    <mergeCell ref="A25:B25"/>
    <mergeCell ref="P28:P29"/>
    <mergeCell ref="D28:O28"/>
    <mergeCell ref="A17:B17"/>
    <mergeCell ref="AB2:AD2"/>
    <mergeCell ref="C15:K15"/>
    <mergeCell ref="B1:AA1"/>
    <mergeCell ref="A15:B15"/>
    <mergeCell ref="B30:C30"/>
    <mergeCell ref="Q36:AD36"/>
    <mergeCell ref="B38:B39"/>
    <mergeCell ref="Q30:AD30"/>
    <mergeCell ref="A31:AD31"/>
    <mergeCell ref="W34:Z35"/>
    <mergeCell ref="A27:AD27"/>
    <mergeCell ref="A28:A29"/>
    <mergeCell ref="Q33:V33"/>
    <mergeCell ref="C32:C33"/>
    <mergeCell ref="A1:A4"/>
    <mergeCell ref="Y17:AB17"/>
    <mergeCell ref="B28:C29"/>
    <mergeCell ref="M7:N7"/>
    <mergeCell ref="Q37:AD37"/>
    <mergeCell ref="A40:A41"/>
    <mergeCell ref="Q40:AD41"/>
    <mergeCell ref="B36:B37"/>
    <mergeCell ref="W17:X17"/>
    <mergeCell ref="Q32:AD32"/>
    <mergeCell ref="A23:B23"/>
    <mergeCell ref="AC17:AD17"/>
    <mergeCell ref="A19:AD19"/>
    <mergeCell ref="A24:B24"/>
    <mergeCell ref="A36:A37"/>
    <mergeCell ref="Q38:AD39"/>
    <mergeCell ref="B40:B41"/>
    <mergeCell ref="C36:P36"/>
    <mergeCell ref="A38:A39"/>
    <mergeCell ref="I7:J9"/>
    <mergeCell ref="Q34:V35"/>
    <mergeCell ref="C20:P20"/>
    <mergeCell ref="Q20:AD20"/>
    <mergeCell ref="A22:B22"/>
    <mergeCell ref="R17:V17"/>
    <mergeCell ref="W33:Z33"/>
    <mergeCell ref="AA33:AD33"/>
    <mergeCell ref="Y15:Z15"/>
    <mergeCell ref="C17:Q17"/>
    <mergeCell ref="L15:Q15"/>
    <mergeCell ref="A44:A45"/>
    <mergeCell ref="B44:B45"/>
    <mergeCell ref="Q44:AD45"/>
    <mergeCell ref="A42:A43"/>
    <mergeCell ref="B42:B43"/>
    <mergeCell ref="Q42:AD43"/>
  </mergeCells>
  <dataValidations count="3">
    <dataValidation type="textLength" operator="lessThanOrEqual" allowBlank="1" showInputMessage="1" showErrorMessage="1" errorTitle="Máximo 2.000 caracteres" error="Máximo 2.000 caracteres" sqref="Q38:AD45 W34 AA34 Q34" xr:uid="{00000000-0002-0000-0000-000000000000}">
      <formula1>2000</formula1>
    </dataValidation>
    <dataValidation type="textLength" operator="lessThanOrEqual" allowBlank="1" showInputMessage="1" showErrorMessage="1" errorTitle="Máximo 2.000 caracteres" error="Máximo 2.000 caracteres" promptTitle="2.000 caracteres" sqref="Q30:AD30" xr:uid="{00000000-0002-0000-0000-000004000000}">
      <formula1>2000</formula1>
    </dataValidation>
    <dataValidation type="list" allowBlank="1" showInputMessage="1" showErrorMessage="1" sqref="C7:C9" xr:uid="{00000000-0002-0000-0000-000005000000}">
      <formula1>$C$21:$N$21</formula1>
    </dataValidation>
  </dataValidations>
  <printOptions horizontalCentered="1"/>
  <pageMargins left="0.19685039370078741" right="0.19685039370078741" top="0.19685039370078741" bottom="0.19685039370078741" header="0" footer="0"/>
  <pageSetup paperSize="9" scale="22" orientation="landscape"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6"/>
  <sheetViews>
    <sheetView workbookViewId="0">
      <selection activeCell="D12" sqref="D12"/>
    </sheetView>
  </sheetViews>
  <sheetFormatPr baseColWidth="10" defaultColWidth="10" defaultRowHeight="14.4" x14ac:dyDescent="0.3"/>
  <cols>
    <col min="1" max="1" width="18.44140625" customWidth="1"/>
    <col min="2" max="2" width="19.33203125" bestFit="1" customWidth="1"/>
    <col min="3" max="3" width="27.88671875" customWidth="1"/>
  </cols>
  <sheetData>
    <row r="1" spans="1:3" x14ac:dyDescent="0.3">
      <c r="C1" t="s">
        <v>454</v>
      </c>
    </row>
    <row r="2" spans="1:3" x14ac:dyDescent="0.3">
      <c r="A2" t="s">
        <v>450</v>
      </c>
      <c r="B2" s="208">
        <v>2402906180</v>
      </c>
      <c r="C2" s="208">
        <v>432370920</v>
      </c>
    </row>
    <row r="3" spans="1:3" x14ac:dyDescent="0.3">
      <c r="A3" t="s">
        <v>451</v>
      </c>
      <c r="B3" s="208">
        <v>455690180</v>
      </c>
      <c r="C3" s="208">
        <v>356352920</v>
      </c>
    </row>
    <row r="4" spans="1:3" x14ac:dyDescent="0.3">
      <c r="A4" t="s">
        <v>452</v>
      </c>
      <c r="B4" s="208">
        <v>200000000</v>
      </c>
      <c r="C4" s="208"/>
    </row>
    <row r="5" spans="1:3" x14ac:dyDescent="0.3">
      <c r="A5" t="s">
        <v>453</v>
      </c>
      <c r="B5" s="208">
        <v>4476880640</v>
      </c>
      <c r="C5" s="208">
        <v>938594160</v>
      </c>
    </row>
    <row r="6" spans="1:3" x14ac:dyDescent="0.3">
      <c r="B6" s="209">
        <f>SUM(B2:B5)</f>
        <v>7535477000</v>
      </c>
      <c r="C6" s="209">
        <f>SUM(C2:C5)</f>
        <v>1727318000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baseColWidth="10" defaultColWidth="10" defaultRowHeight="14.4" x14ac:dyDescent="0.3"/>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46"/>
  <sheetViews>
    <sheetView zoomScale="90" workbookViewId="0">
      <selection activeCell="P9" sqref="P9"/>
    </sheetView>
  </sheetViews>
  <sheetFormatPr baseColWidth="10" defaultColWidth="10" defaultRowHeight="14.4" x14ac:dyDescent="0.3"/>
  <cols>
    <col min="3" max="3" width="6.88671875" customWidth="1"/>
    <col min="4" max="4" width="8.88671875" customWidth="1"/>
    <col min="5" max="5" width="10.88671875" customWidth="1"/>
  </cols>
  <sheetData>
    <row r="1" spans="1:14" x14ac:dyDescent="0.3">
      <c r="B1" t="s">
        <v>19</v>
      </c>
      <c r="C1" s="601" t="s">
        <v>20</v>
      </c>
      <c r="D1" s="601"/>
      <c r="E1" s="601"/>
      <c r="F1" s="601"/>
      <c r="G1" s="602" t="s">
        <v>22</v>
      </c>
      <c r="H1" s="603"/>
      <c r="I1" s="603"/>
      <c r="J1" s="604"/>
      <c r="K1" s="600" t="s">
        <v>23</v>
      </c>
      <c r="L1" s="600"/>
      <c r="M1" s="600"/>
      <c r="N1" s="600"/>
    </row>
    <row r="2" spans="1:14" x14ac:dyDescent="0.3">
      <c r="C2" s="210"/>
      <c r="D2" s="210"/>
      <c r="E2" s="210"/>
      <c r="F2" s="210" t="s">
        <v>21</v>
      </c>
      <c r="G2" s="211"/>
      <c r="H2" s="210"/>
      <c r="I2" s="210"/>
      <c r="J2" s="212" t="s">
        <v>21</v>
      </c>
      <c r="K2" s="210"/>
      <c r="L2" s="210"/>
      <c r="M2" s="210"/>
      <c r="N2" s="210" t="s">
        <v>21</v>
      </c>
    </row>
    <row r="3" spans="1:14" x14ac:dyDescent="0.3">
      <c r="A3" s="599" t="s">
        <v>24</v>
      </c>
      <c r="B3" s="213">
        <v>1</v>
      </c>
      <c r="C3" s="214">
        <v>0.05</v>
      </c>
      <c r="D3" s="214">
        <v>0.05</v>
      </c>
      <c r="E3" s="214">
        <v>0.1</v>
      </c>
      <c r="F3" s="215">
        <f>(C3+D3+E3)</f>
        <v>0.2</v>
      </c>
      <c r="G3" s="216">
        <v>0.1</v>
      </c>
      <c r="H3" s="214">
        <v>0.1</v>
      </c>
      <c r="I3" s="214">
        <v>0.1</v>
      </c>
      <c r="J3" s="217">
        <f>(G3+H3+I3)</f>
        <v>0.30000000000000004</v>
      </c>
      <c r="K3" s="218">
        <v>0.1</v>
      </c>
      <c r="L3" s="218">
        <v>0.1</v>
      </c>
      <c r="M3" s="218">
        <v>0.1</v>
      </c>
      <c r="N3" s="219">
        <f>K3+L3+M3</f>
        <v>0.30000000000000004</v>
      </c>
    </row>
    <row r="4" spans="1:14" x14ac:dyDescent="0.3">
      <c r="A4" s="599"/>
      <c r="B4" s="213">
        <v>2</v>
      </c>
      <c r="C4" s="214">
        <v>0.05</v>
      </c>
      <c r="D4" s="214">
        <v>0.05</v>
      </c>
      <c r="E4" s="214">
        <v>0.1</v>
      </c>
      <c r="F4" s="215">
        <f>(C4+D4+E4)</f>
        <v>0.2</v>
      </c>
      <c r="G4" s="216">
        <v>0.1</v>
      </c>
      <c r="H4" s="214">
        <v>0.1</v>
      </c>
      <c r="I4" s="214">
        <v>0.1</v>
      </c>
      <c r="J4" s="217">
        <f>(G4+H4+I4)</f>
        <v>0.30000000000000004</v>
      </c>
      <c r="K4" s="218">
        <v>0.1</v>
      </c>
      <c r="L4" s="218">
        <v>0.1</v>
      </c>
      <c r="M4" s="218">
        <v>0.1</v>
      </c>
      <c r="N4" s="219">
        <f>K4+L4+M4</f>
        <v>0.30000000000000004</v>
      </c>
    </row>
    <row r="5" spans="1:14" x14ac:dyDescent="0.3">
      <c r="A5" s="599"/>
      <c r="B5" s="213">
        <v>3</v>
      </c>
      <c r="C5" s="214">
        <v>0.05</v>
      </c>
      <c r="D5" s="214">
        <v>0.05</v>
      </c>
      <c r="E5" s="214">
        <v>0.1</v>
      </c>
      <c r="F5" s="215">
        <f>(C5+D5+E5)</f>
        <v>0.2</v>
      </c>
      <c r="G5" s="216">
        <v>0.1</v>
      </c>
      <c r="H5" s="214">
        <v>0.1</v>
      </c>
      <c r="I5" s="214">
        <v>0.1</v>
      </c>
      <c r="J5" s="217">
        <f>(G5+H5+I5)</f>
        <v>0.30000000000000004</v>
      </c>
      <c r="K5" s="220"/>
      <c r="L5" s="213"/>
      <c r="M5" s="213"/>
      <c r="N5" s="213"/>
    </row>
    <row r="6" spans="1:14" x14ac:dyDescent="0.3">
      <c r="A6" s="599"/>
      <c r="B6" s="213">
        <v>4</v>
      </c>
      <c r="C6" s="214">
        <v>0.1</v>
      </c>
      <c r="D6" s="214">
        <v>0.1</v>
      </c>
      <c r="E6" s="214">
        <v>0.2</v>
      </c>
      <c r="F6" s="215">
        <f>(C6+D6+E6)</f>
        <v>0.4</v>
      </c>
      <c r="G6" s="216">
        <v>0</v>
      </c>
      <c r="H6" s="214">
        <v>0</v>
      </c>
      <c r="I6" s="214">
        <v>0.1</v>
      </c>
      <c r="J6" s="217">
        <f>(G6+H6+I6)</f>
        <v>0.1</v>
      </c>
      <c r="K6" s="220"/>
      <c r="L6" s="213"/>
      <c r="M6" s="213"/>
      <c r="N6" s="213"/>
    </row>
    <row r="7" spans="1:14" x14ac:dyDescent="0.3">
      <c r="A7" s="599"/>
      <c r="B7" s="213">
        <v>5</v>
      </c>
      <c r="C7" s="214">
        <v>0</v>
      </c>
      <c r="D7" s="214">
        <v>0</v>
      </c>
      <c r="E7" s="214">
        <v>0</v>
      </c>
      <c r="F7" s="215">
        <f>(C7+D7+E7)</f>
        <v>0</v>
      </c>
      <c r="G7" s="216">
        <v>0</v>
      </c>
      <c r="H7" s="214">
        <v>0</v>
      </c>
      <c r="I7" s="214">
        <v>0</v>
      </c>
      <c r="J7" s="217">
        <f>(G7+H7+I7)</f>
        <v>0</v>
      </c>
      <c r="K7" s="220"/>
      <c r="L7" s="213"/>
      <c r="M7" s="213"/>
      <c r="N7" s="213"/>
    </row>
    <row r="8" spans="1:14" x14ac:dyDescent="0.3">
      <c r="A8" s="599" t="s">
        <v>25</v>
      </c>
      <c r="B8" s="221">
        <v>6</v>
      </c>
      <c r="C8" s="222">
        <v>0.1</v>
      </c>
      <c r="D8" s="222">
        <v>0.1</v>
      </c>
      <c r="E8" s="222">
        <v>0.1</v>
      </c>
      <c r="F8" s="223">
        <f>C8+D8+E8</f>
        <v>0.30000000000000004</v>
      </c>
      <c r="G8" s="224"/>
      <c r="H8" s="221"/>
      <c r="I8" s="221"/>
      <c r="J8" s="225"/>
      <c r="K8" s="226"/>
      <c r="L8" s="221"/>
      <c r="M8" s="221"/>
      <c r="N8" s="221"/>
    </row>
    <row r="9" spans="1:14" x14ac:dyDescent="0.3">
      <c r="A9" s="599"/>
      <c r="B9" s="221">
        <v>7</v>
      </c>
      <c r="C9" s="221"/>
      <c r="D9" s="221"/>
      <c r="E9" s="221"/>
      <c r="F9" s="227"/>
      <c r="G9" s="228"/>
      <c r="H9" s="221"/>
      <c r="I9" s="221"/>
      <c r="J9" s="225"/>
      <c r="K9" s="226"/>
      <c r="L9" s="221"/>
      <c r="M9" s="221"/>
      <c r="N9" s="221"/>
    </row>
    <row r="10" spans="1:14" x14ac:dyDescent="0.3">
      <c r="A10" s="599"/>
      <c r="B10" s="221">
        <v>8</v>
      </c>
      <c r="C10" s="221"/>
      <c r="D10" s="221"/>
      <c r="E10" s="221"/>
      <c r="F10" s="227"/>
      <c r="G10" s="228"/>
      <c r="H10" s="221"/>
      <c r="I10" s="221"/>
      <c r="J10" s="225"/>
      <c r="K10" s="226"/>
      <c r="L10" s="221"/>
      <c r="M10" s="221"/>
      <c r="N10" s="221"/>
    </row>
    <row r="11" spans="1:14" x14ac:dyDescent="0.3">
      <c r="A11" s="599"/>
      <c r="B11" s="221">
        <v>9</v>
      </c>
      <c r="C11" s="221"/>
      <c r="D11" s="221"/>
      <c r="E11" s="221"/>
      <c r="F11" s="227"/>
      <c r="G11" s="228"/>
      <c r="H11" s="221"/>
      <c r="I11" s="221"/>
      <c r="J11" s="225"/>
      <c r="K11" s="226"/>
      <c r="L11" s="221"/>
      <c r="M11" s="221"/>
      <c r="N11" s="221"/>
    </row>
    <row r="12" spans="1:14" x14ac:dyDescent="0.3">
      <c r="A12" s="599" t="s">
        <v>26</v>
      </c>
      <c r="B12" s="229">
        <v>10</v>
      </c>
      <c r="C12" s="229"/>
      <c r="D12" s="229"/>
      <c r="E12" s="229"/>
      <c r="F12" s="230"/>
      <c r="G12" s="231"/>
      <c r="H12" s="229"/>
      <c r="I12" s="229"/>
      <c r="J12" s="232"/>
      <c r="K12" s="233"/>
      <c r="L12" s="229"/>
      <c r="M12" s="229"/>
      <c r="N12" s="229"/>
    </row>
    <row r="13" spans="1:14" x14ac:dyDescent="0.3">
      <c r="A13" s="599"/>
      <c r="B13" s="229">
        <v>11</v>
      </c>
      <c r="C13" s="229"/>
      <c r="D13" s="229"/>
      <c r="E13" s="229"/>
      <c r="F13" s="230"/>
      <c r="G13" s="231"/>
      <c r="H13" s="229"/>
      <c r="I13" s="229"/>
      <c r="J13" s="232"/>
      <c r="K13" s="233"/>
      <c r="L13" s="229"/>
      <c r="M13" s="229"/>
      <c r="N13" s="229"/>
    </row>
    <row r="14" spans="1:14" x14ac:dyDescent="0.3">
      <c r="A14" s="599"/>
      <c r="B14" s="229">
        <v>12</v>
      </c>
      <c r="C14" s="229"/>
      <c r="D14" s="229"/>
      <c r="E14" s="229"/>
      <c r="F14" s="230"/>
      <c r="G14" s="231"/>
      <c r="H14" s="229"/>
      <c r="I14" s="229"/>
      <c r="J14" s="232"/>
      <c r="K14" s="233"/>
      <c r="L14" s="229"/>
      <c r="M14" s="229"/>
      <c r="N14" s="229"/>
    </row>
    <row r="15" spans="1:14" x14ac:dyDescent="0.3">
      <c r="A15" s="599"/>
      <c r="B15" s="229">
        <v>13</v>
      </c>
      <c r="C15" s="229"/>
      <c r="D15" s="229"/>
      <c r="E15" s="229"/>
      <c r="F15" s="230"/>
      <c r="G15" s="231"/>
      <c r="H15" s="229"/>
      <c r="I15" s="229"/>
      <c r="J15" s="232"/>
      <c r="K15" s="233"/>
      <c r="L15" s="229"/>
      <c r="M15" s="229"/>
      <c r="N15" s="229"/>
    </row>
    <row r="16" spans="1:14" x14ac:dyDescent="0.3">
      <c r="A16" s="599" t="s">
        <v>27</v>
      </c>
      <c r="B16" s="234">
        <v>14</v>
      </c>
      <c r="C16" s="234"/>
      <c r="D16" s="234"/>
      <c r="E16" s="234"/>
      <c r="F16" s="235"/>
      <c r="G16" s="236"/>
      <c r="H16" s="234"/>
      <c r="I16" s="234"/>
      <c r="J16" s="237"/>
      <c r="K16" s="238"/>
      <c r="L16" s="234"/>
      <c r="M16" s="234"/>
      <c r="N16" s="234"/>
    </row>
    <row r="17" spans="1:14" x14ac:dyDescent="0.3">
      <c r="A17" s="599"/>
      <c r="B17" s="234">
        <v>15</v>
      </c>
      <c r="C17" s="234"/>
      <c r="D17" s="234"/>
      <c r="E17" s="234"/>
      <c r="F17" s="235"/>
      <c r="G17" s="236"/>
      <c r="H17" s="234"/>
      <c r="I17" s="234"/>
      <c r="J17" s="237"/>
      <c r="K17" s="238"/>
      <c r="L17" s="234"/>
      <c r="M17" s="234"/>
      <c r="N17" s="234"/>
    </row>
    <row r="18" spans="1:14" x14ac:dyDescent="0.3">
      <c r="A18" s="599"/>
      <c r="B18" s="234">
        <v>16</v>
      </c>
      <c r="C18" s="234"/>
      <c r="D18" s="234"/>
      <c r="E18" s="234"/>
      <c r="F18" s="235"/>
      <c r="G18" s="236"/>
      <c r="H18" s="234"/>
      <c r="I18" s="234"/>
      <c r="J18" s="237"/>
      <c r="K18" s="238"/>
      <c r="L18" s="234"/>
      <c r="M18" s="234"/>
      <c r="N18" s="234"/>
    </row>
    <row r="19" spans="1:14" x14ac:dyDescent="0.3">
      <c r="A19" s="599" t="s">
        <v>28</v>
      </c>
      <c r="B19" s="239">
        <v>17</v>
      </c>
      <c r="C19" s="239"/>
      <c r="D19" s="239"/>
      <c r="E19" s="239"/>
      <c r="F19" s="240"/>
      <c r="G19" s="241"/>
      <c r="H19" s="239"/>
      <c r="I19" s="239"/>
      <c r="J19" s="242"/>
      <c r="K19" s="243"/>
      <c r="L19" s="239"/>
      <c r="M19" s="239"/>
      <c r="N19" s="239"/>
    </row>
    <row r="20" spans="1:14" x14ac:dyDescent="0.3">
      <c r="A20" s="599"/>
      <c r="B20" s="239">
        <v>18</v>
      </c>
      <c r="C20" s="239"/>
      <c r="D20" s="239"/>
      <c r="E20" s="239"/>
      <c r="F20" s="240"/>
      <c r="G20" s="241"/>
      <c r="H20" s="239"/>
      <c r="I20" s="239"/>
      <c r="J20" s="242"/>
      <c r="K20" s="243"/>
      <c r="L20" s="239"/>
      <c r="M20" s="239"/>
      <c r="N20" s="239"/>
    </row>
    <row r="21" spans="1:14" x14ac:dyDescent="0.3">
      <c r="A21" s="599"/>
      <c r="B21" s="239">
        <v>19</v>
      </c>
      <c r="C21" s="239"/>
      <c r="D21" s="239"/>
      <c r="E21" s="239"/>
      <c r="F21" s="240"/>
      <c r="G21" s="241"/>
      <c r="H21" s="239"/>
      <c r="I21" s="239"/>
      <c r="J21" s="242"/>
      <c r="K21" s="243"/>
      <c r="L21" s="239"/>
      <c r="M21" s="239"/>
      <c r="N21" s="239"/>
    </row>
    <row r="22" spans="1:14" x14ac:dyDescent="0.3">
      <c r="A22" s="599"/>
      <c r="B22" s="239">
        <v>20</v>
      </c>
      <c r="C22" s="239"/>
      <c r="D22" s="239"/>
      <c r="E22" s="239"/>
      <c r="F22" s="240"/>
      <c r="G22" s="241"/>
      <c r="H22" s="239"/>
      <c r="I22" s="239"/>
      <c r="J22" s="242"/>
      <c r="K22" s="243"/>
      <c r="L22" s="239"/>
      <c r="M22" s="239"/>
      <c r="N22" s="239"/>
    </row>
    <row r="23" spans="1:14" x14ac:dyDescent="0.3">
      <c r="A23" s="599" t="s">
        <v>29</v>
      </c>
      <c r="B23" s="244">
        <v>21</v>
      </c>
      <c r="C23" s="244"/>
      <c r="D23" s="244"/>
      <c r="E23" s="244"/>
      <c r="F23" s="245"/>
      <c r="G23" s="246"/>
      <c r="H23" s="244"/>
      <c r="I23" s="244"/>
      <c r="J23" s="247"/>
      <c r="K23" s="248"/>
      <c r="L23" s="244"/>
      <c r="M23" s="244"/>
      <c r="N23" s="244"/>
    </row>
    <row r="24" spans="1:14" x14ac:dyDescent="0.3">
      <c r="A24" s="599"/>
      <c r="B24" s="244">
        <v>22</v>
      </c>
      <c r="C24" s="244"/>
      <c r="D24" s="244"/>
      <c r="E24" s="244"/>
      <c r="F24" s="245"/>
      <c r="G24" s="246"/>
      <c r="H24" s="244"/>
      <c r="I24" s="244"/>
      <c r="J24" s="247"/>
      <c r="K24" s="248"/>
      <c r="L24" s="244"/>
      <c r="M24" s="244"/>
      <c r="N24" s="244"/>
    </row>
    <row r="25" spans="1:14" x14ac:dyDescent="0.3">
      <c r="A25" s="599"/>
      <c r="B25" s="244">
        <v>23</v>
      </c>
      <c r="C25" s="244"/>
      <c r="D25" s="244"/>
      <c r="E25" s="244"/>
      <c r="F25" s="245"/>
      <c r="G25" s="246"/>
      <c r="H25" s="244"/>
      <c r="I25" s="244"/>
      <c r="J25" s="247"/>
      <c r="K25" s="248"/>
      <c r="L25" s="244"/>
      <c r="M25" s="244"/>
      <c r="N25" s="244"/>
    </row>
    <row r="26" spans="1:14" x14ac:dyDescent="0.3">
      <c r="A26" s="599"/>
      <c r="B26" s="244">
        <v>24</v>
      </c>
      <c r="C26" s="244"/>
      <c r="D26" s="244"/>
      <c r="E26" s="244"/>
      <c r="F26" s="245"/>
      <c r="G26" s="246"/>
      <c r="H26" s="244"/>
      <c r="I26" s="244"/>
      <c r="J26" s="247"/>
      <c r="K26" s="248"/>
      <c r="L26" s="244"/>
      <c r="M26" s="244"/>
      <c r="N26" s="244"/>
    </row>
    <row r="27" spans="1:14" x14ac:dyDescent="0.3">
      <c r="A27" s="599" t="s">
        <v>30</v>
      </c>
      <c r="B27" s="221">
        <v>25</v>
      </c>
      <c r="C27" s="221"/>
      <c r="D27" s="221"/>
      <c r="E27" s="221"/>
      <c r="F27" s="221"/>
      <c r="G27" s="221"/>
      <c r="H27" s="221"/>
      <c r="I27" s="221"/>
      <c r="J27" s="221"/>
      <c r="K27" s="221"/>
      <c r="L27" s="221"/>
      <c r="M27" s="221"/>
      <c r="N27" s="221"/>
    </row>
    <row r="28" spans="1:14" x14ac:dyDescent="0.3">
      <c r="A28" s="599"/>
      <c r="B28" s="221">
        <v>26</v>
      </c>
      <c r="C28" s="221"/>
      <c r="D28" s="221"/>
      <c r="E28" s="221"/>
      <c r="F28" s="221"/>
      <c r="G28" s="221"/>
      <c r="H28" s="221"/>
      <c r="I28" s="221"/>
      <c r="J28" s="221"/>
      <c r="K28" s="221"/>
      <c r="L28" s="221"/>
      <c r="M28" s="221"/>
      <c r="N28" s="221"/>
    </row>
    <row r="29" spans="1:14" x14ac:dyDescent="0.3">
      <c r="A29" s="599"/>
      <c r="B29" s="221">
        <v>27</v>
      </c>
      <c r="C29" s="221"/>
      <c r="D29" s="221"/>
      <c r="E29" s="221"/>
      <c r="F29" s="221"/>
      <c r="G29" s="221"/>
      <c r="H29" s="221"/>
      <c r="I29" s="221"/>
      <c r="J29" s="221"/>
      <c r="K29" s="221"/>
      <c r="L29" s="221"/>
      <c r="M29" s="221"/>
      <c r="N29" s="221"/>
    </row>
    <row r="30" spans="1:14" x14ac:dyDescent="0.3">
      <c r="A30" s="599"/>
      <c r="B30" s="221">
        <v>28</v>
      </c>
      <c r="C30" s="221"/>
      <c r="D30" s="221"/>
      <c r="E30" s="221"/>
      <c r="F30" s="221"/>
      <c r="G30" s="221"/>
      <c r="H30" s="221"/>
      <c r="I30" s="221"/>
      <c r="J30" s="221"/>
      <c r="K30" s="221"/>
      <c r="L30" s="221"/>
      <c r="M30" s="221"/>
      <c r="N30" s="221"/>
    </row>
    <row r="31" spans="1:14" x14ac:dyDescent="0.3">
      <c r="A31" s="599"/>
      <c r="B31" s="221">
        <v>29</v>
      </c>
      <c r="C31" s="221"/>
      <c r="D31" s="221"/>
      <c r="E31" s="221"/>
      <c r="F31" s="221"/>
      <c r="G31" s="221"/>
      <c r="H31" s="221"/>
      <c r="I31" s="221"/>
      <c r="J31" s="221"/>
      <c r="K31" s="221"/>
      <c r="L31" s="221"/>
      <c r="M31" s="221"/>
      <c r="N31" s="221"/>
    </row>
    <row r="32" spans="1:14" x14ac:dyDescent="0.3">
      <c r="A32" s="599" t="s">
        <v>31</v>
      </c>
      <c r="B32" s="249">
        <v>30</v>
      </c>
      <c r="C32" s="249"/>
      <c r="D32" s="249"/>
      <c r="E32" s="249"/>
      <c r="F32" s="249"/>
      <c r="G32" s="249"/>
      <c r="H32" s="249"/>
      <c r="I32" s="249"/>
      <c r="J32" s="249"/>
      <c r="K32" s="249"/>
      <c r="L32" s="249"/>
      <c r="M32" s="249"/>
      <c r="N32" s="249"/>
    </row>
    <row r="33" spans="1:14" x14ac:dyDescent="0.3">
      <c r="A33" s="599"/>
      <c r="B33" s="249">
        <v>31</v>
      </c>
      <c r="C33" s="249"/>
      <c r="D33" s="249"/>
      <c r="E33" s="249"/>
      <c r="F33" s="249"/>
      <c r="G33" s="249"/>
      <c r="H33" s="249"/>
      <c r="I33" s="249"/>
      <c r="J33" s="249"/>
      <c r="K33" s="249"/>
      <c r="L33" s="249"/>
      <c r="M33" s="249"/>
      <c r="N33" s="249"/>
    </row>
    <row r="34" spans="1:14" x14ac:dyDescent="0.3">
      <c r="A34" s="599"/>
      <c r="B34" s="249">
        <v>32</v>
      </c>
      <c r="C34" s="249"/>
      <c r="D34" s="249"/>
      <c r="E34" s="249"/>
      <c r="F34" s="249"/>
      <c r="G34" s="249"/>
      <c r="H34" s="249"/>
      <c r="I34" s="249"/>
      <c r="J34" s="249"/>
      <c r="K34" s="249"/>
      <c r="L34" s="249"/>
      <c r="M34" s="249"/>
      <c r="N34" s="249"/>
    </row>
    <row r="35" spans="1:14" x14ac:dyDescent="0.3">
      <c r="A35" s="599" t="s">
        <v>32</v>
      </c>
      <c r="B35" s="250">
        <v>33</v>
      </c>
      <c r="C35" s="229"/>
      <c r="D35" s="229"/>
      <c r="E35" s="229"/>
      <c r="F35" s="229"/>
      <c r="G35" s="229"/>
      <c r="H35" s="229"/>
      <c r="I35" s="229"/>
      <c r="J35" s="229"/>
      <c r="K35" s="229"/>
      <c r="L35" s="229"/>
      <c r="M35" s="229"/>
      <c r="N35" s="229"/>
    </row>
    <row r="36" spans="1:14" x14ac:dyDescent="0.3">
      <c r="A36" s="599"/>
      <c r="B36" s="229">
        <v>34</v>
      </c>
      <c r="C36" s="229"/>
      <c r="D36" s="229"/>
      <c r="E36" s="229"/>
      <c r="F36" s="229"/>
      <c r="G36" s="229"/>
      <c r="H36" s="229"/>
      <c r="I36" s="229"/>
      <c r="J36" s="229"/>
      <c r="K36" s="229"/>
      <c r="L36" s="229"/>
      <c r="M36" s="229"/>
      <c r="N36" s="229"/>
    </row>
    <row r="37" spans="1:14" x14ac:dyDescent="0.3">
      <c r="A37" s="599"/>
      <c r="B37" s="251">
        <v>35</v>
      </c>
      <c r="C37" s="229"/>
      <c r="D37" s="229"/>
      <c r="E37" s="229"/>
      <c r="F37" s="229"/>
      <c r="G37" s="229"/>
      <c r="H37" s="229"/>
      <c r="I37" s="229"/>
      <c r="J37" s="229"/>
      <c r="K37" s="229"/>
      <c r="L37" s="229"/>
      <c r="M37" s="229"/>
      <c r="N37" s="229"/>
    </row>
    <row r="38" spans="1:14" x14ac:dyDescent="0.3">
      <c r="A38" s="599" t="s">
        <v>33</v>
      </c>
      <c r="B38" s="252">
        <v>36</v>
      </c>
      <c r="C38" s="252"/>
      <c r="D38" s="252"/>
      <c r="E38" s="252"/>
      <c r="F38" s="252"/>
      <c r="G38" s="252"/>
      <c r="H38" s="252"/>
      <c r="I38" s="252"/>
      <c r="J38" s="252"/>
      <c r="K38" s="252"/>
      <c r="L38" s="252"/>
      <c r="M38" s="252"/>
      <c r="N38" s="252"/>
    </row>
    <row r="39" spans="1:14" x14ac:dyDescent="0.3">
      <c r="A39" s="599"/>
      <c r="B39" s="252">
        <v>37</v>
      </c>
      <c r="C39" s="252"/>
      <c r="D39" s="252"/>
      <c r="E39" s="252"/>
      <c r="F39" s="252"/>
      <c r="G39" s="252"/>
      <c r="H39" s="252"/>
      <c r="I39" s="252"/>
      <c r="J39" s="252"/>
      <c r="K39" s="252"/>
      <c r="L39" s="252"/>
      <c r="M39" s="252"/>
      <c r="N39" s="252"/>
    </row>
    <row r="40" spans="1:14" x14ac:dyDescent="0.3">
      <c r="A40" s="599"/>
      <c r="B40" s="252">
        <v>38</v>
      </c>
      <c r="C40" s="252"/>
      <c r="D40" s="252"/>
      <c r="E40" s="252"/>
      <c r="F40" s="252"/>
      <c r="G40" s="252"/>
      <c r="H40" s="252"/>
      <c r="I40" s="252"/>
      <c r="J40" s="252"/>
      <c r="K40" s="252"/>
      <c r="L40" s="252"/>
      <c r="M40" s="252"/>
      <c r="N40" s="252"/>
    </row>
    <row r="41" spans="1:14" x14ac:dyDescent="0.3">
      <c r="A41" s="605" t="s">
        <v>34</v>
      </c>
      <c r="B41" s="253">
        <v>39</v>
      </c>
      <c r="C41" s="254"/>
      <c r="D41" s="254"/>
      <c r="E41" s="254"/>
      <c r="F41" s="254"/>
      <c r="G41" s="254"/>
      <c r="H41" s="254"/>
      <c r="I41" s="254"/>
      <c r="J41" s="254"/>
      <c r="K41" s="254"/>
      <c r="L41" s="254"/>
      <c r="M41" s="254"/>
      <c r="N41" s="254"/>
    </row>
    <row r="42" spans="1:14" x14ac:dyDescent="0.3">
      <c r="A42" s="605"/>
      <c r="B42" s="254">
        <v>40</v>
      </c>
      <c r="C42" s="254"/>
      <c r="D42" s="254"/>
      <c r="E42" s="254"/>
      <c r="F42" s="254"/>
      <c r="G42" s="254"/>
      <c r="H42" s="254"/>
      <c r="I42" s="254"/>
      <c r="J42" s="254"/>
      <c r="K42" s="254"/>
      <c r="L42" s="254"/>
      <c r="M42" s="254"/>
      <c r="N42" s="254"/>
    </row>
    <row r="43" spans="1:14" x14ac:dyDescent="0.3">
      <c r="A43" s="605"/>
      <c r="B43" s="254">
        <v>41</v>
      </c>
      <c r="C43" s="254"/>
      <c r="D43" s="254"/>
      <c r="E43" s="254"/>
      <c r="F43" s="254"/>
      <c r="G43" s="254"/>
      <c r="H43" s="254"/>
      <c r="I43" s="254"/>
      <c r="J43" s="254"/>
      <c r="K43" s="254"/>
      <c r="L43" s="254"/>
      <c r="M43" s="254"/>
      <c r="N43" s="254"/>
    </row>
    <row r="44" spans="1:14" x14ac:dyDescent="0.3">
      <c r="A44" s="605"/>
      <c r="B44" s="255">
        <v>42</v>
      </c>
      <c r="C44" s="254"/>
      <c r="D44" s="254"/>
      <c r="E44" s="254"/>
      <c r="F44" s="254"/>
      <c r="G44" s="254"/>
      <c r="H44" s="254"/>
      <c r="I44" s="254"/>
      <c r="J44" s="254"/>
      <c r="K44" s="254"/>
      <c r="L44" s="254"/>
      <c r="M44" s="254"/>
      <c r="N44" s="254"/>
    </row>
    <row r="45" spans="1:14" x14ac:dyDescent="0.3">
      <c r="A45" s="598" t="s">
        <v>35</v>
      </c>
      <c r="B45" s="256">
        <v>43</v>
      </c>
      <c r="C45" s="256"/>
      <c r="D45" s="256"/>
      <c r="E45" s="256"/>
      <c r="F45" s="256"/>
      <c r="G45" s="256"/>
      <c r="H45" s="256"/>
      <c r="I45" s="256"/>
      <c r="J45" s="256"/>
      <c r="K45" s="256"/>
      <c r="L45" s="256"/>
      <c r="M45" s="256"/>
      <c r="N45" s="256"/>
    </row>
    <row r="46" spans="1:14" x14ac:dyDescent="0.3">
      <c r="A46" s="598"/>
      <c r="B46" s="256">
        <v>44</v>
      </c>
      <c r="C46" s="256"/>
      <c r="D46" s="256"/>
      <c r="E46" s="256"/>
      <c r="F46" s="256"/>
      <c r="G46" s="256"/>
      <c r="H46" s="256"/>
      <c r="I46" s="256"/>
      <c r="J46" s="256"/>
      <c r="K46" s="256"/>
      <c r="L46" s="256"/>
      <c r="M46" s="256"/>
      <c r="N46" s="256"/>
    </row>
  </sheetData>
  <mergeCells count="15">
    <mergeCell ref="A45:A46"/>
    <mergeCell ref="A8:A11"/>
    <mergeCell ref="K1:N1"/>
    <mergeCell ref="C1:F1"/>
    <mergeCell ref="G1:J1"/>
    <mergeCell ref="A3:A7"/>
    <mergeCell ref="A35:A37"/>
    <mergeCell ref="A38:A40"/>
    <mergeCell ref="A12:A15"/>
    <mergeCell ref="A23:A26"/>
    <mergeCell ref="A16:A18"/>
    <mergeCell ref="A19:A22"/>
    <mergeCell ref="A27:A31"/>
    <mergeCell ref="A32:A34"/>
    <mergeCell ref="A41:A4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2A1C6"/>
  </sheetPr>
  <dimension ref="A1:AO43"/>
  <sheetViews>
    <sheetView showGridLines="0" view="pageBreakPreview" topLeftCell="M1" zoomScale="60" zoomScaleNormal="60" workbookViewId="0">
      <selection activeCell="C22" sqref="C22"/>
    </sheetView>
  </sheetViews>
  <sheetFormatPr baseColWidth="10" defaultColWidth="10.88671875" defaultRowHeight="14.4" x14ac:dyDescent="0.3"/>
  <cols>
    <col min="1" max="1" width="41.88671875" style="1" customWidth="1"/>
    <col min="2" max="2" width="15.44140625" style="1" customWidth="1"/>
    <col min="3" max="14" width="20.6640625" style="1" customWidth="1"/>
    <col min="15" max="15" width="16.109375" style="1" customWidth="1"/>
    <col min="16" max="16" width="18.109375" style="1" customWidth="1"/>
    <col min="17" max="28" width="19.109375" style="1" customWidth="1"/>
    <col min="29" max="29" width="19" style="1" customWidth="1"/>
    <col min="30" max="30" width="19.44140625" style="1" customWidth="1"/>
    <col min="31" max="31" width="6.33203125" style="1" bestFit="1" customWidth="1"/>
    <col min="32" max="32" width="22.88671875" style="1" customWidth="1"/>
    <col min="33" max="33" width="18.44140625" style="1" bestFit="1" customWidth="1"/>
    <col min="34" max="34" width="8.44140625" style="1" customWidth="1"/>
    <col min="35" max="35" width="18.44140625" style="1" bestFit="1" customWidth="1"/>
    <col min="36" max="36" width="5.6640625" style="1" customWidth="1"/>
    <col min="37" max="37" width="18.44140625" style="1" bestFit="1" customWidth="1"/>
    <col min="38" max="38" width="4.6640625" style="1" customWidth="1"/>
    <col min="39" max="39" width="23" style="1" bestFit="1" customWidth="1"/>
    <col min="40" max="40" width="10.88671875" style="1"/>
    <col min="41" max="41" width="18.44140625" style="1" bestFit="1" customWidth="1"/>
    <col min="42" max="42" width="16.109375" style="1" customWidth="1"/>
    <col min="43" max="16384" width="10.88671875" style="1"/>
  </cols>
  <sheetData>
    <row r="1" spans="1:30" ht="32.25" customHeight="1" x14ac:dyDescent="0.3">
      <c r="A1" s="342"/>
      <c r="B1" s="319" t="s">
        <v>16</v>
      </c>
      <c r="C1" s="320"/>
      <c r="D1" s="320"/>
      <c r="E1" s="320"/>
      <c r="F1" s="320"/>
      <c r="G1" s="320"/>
      <c r="H1" s="320"/>
      <c r="I1" s="320"/>
      <c r="J1" s="320"/>
      <c r="K1" s="320"/>
      <c r="L1" s="320"/>
      <c r="M1" s="320"/>
      <c r="N1" s="320"/>
      <c r="O1" s="320"/>
      <c r="P1" s="320"/>
      <c r="Q1" s="320"/>
      <c r="R1" s="320"/>
      <c r="S1" s="320"/>
      <c r="T1" s="320"/>
      <c r="U1" s="320"/>
      <c r="V1" s="320"/>
      <c r="W1" s="320"/>
      <c r="X1" s="320"/>
      <c r="Y1" s="320"/>
      <c r="Z1" s="320"/>
      <c r="AA1" s="321"/>
      <c r="AB1" s="349" t="s">
        <v>18</v>
      </c>
      <c r="AC1" s="350"/>
      <c r="AD1" s="351"/>
    </row>
    <row r="2" spans="1:30" ht="30.75" customHeight="1" x14ac:dyDescent="0.3">
      <c r="A2" s="343"/>
      <c r="B2" s="352" t="s">
        <v>17</v>
      </c>
      <c r="C2" s="353"/>
      <c r="D2" s="353"/>
      <c r="E2" s="353"/>
      <c r="F2" s="353"/>
      <c r="G2" s="353"/>
      <c r="H2" s="353"/>
      <c r="I2" s="353"/>
      <c r="J2" s="353"/>
      <c r="K2" s="353"/>
      <c r="L2" s="353"/>
      <c r="M2" s="353"/>
      <c r="N2" s="353"/>
      <c r="O2" s="353"/>
      <c r="P2" s="353"/>
      <c r="Q2" s="353"/>
      <c r="R2" s="353"/>
      <c r="S2" s="353"/>
      <c r="T2" s="353"/>
      <c r="U2" s="353"/>
      <c r="V2" s="353"/>
      <c r="W2" s="353"/>
      <c r="X2" s="353"/>
      <c r="Y2" s="353"/>
      <c r="Z2" s="353"/>
      <c r="AA2" s="354"/>
      <c r="AB2" s="368" t="s">
        <v>405</v>
      </c>
      <c r="AC2" s="369"/>
      <c r="AD2" s="370"/>
    </row>
    <row r="3" spans="1:30" ht="24" customHeight="1" x14ac:dyDescent="0.3">
      <c r="A3" s="343"/>
      <c r="B3" s="371" t="s">
        <v>296</v>
      </c>
      <c r="C3" s="372"/>
      <c r="D3" s="372"/>
      <c r="E3" s="372"/>
      <c r="F3" s="372"/>
      <c r="G3" s="372"/>
      <c r="H3" s="372"/>
      <c r="I3" s="372"/>
      <c r="J3" s="372"/>
      <c r="K3" s="372"/>
      <c r="L3" s="372"/>
      <c r="M3" s="372"/>
      <c r="N3" s="372"/>
      <c r="O3" s="372"/>
      <c r="P3" s="372"/>
      <c r="Q3" s="372"/>
      <c r="R3" s="372"/>
      <c r="S3" s="372"/>
      <c r="T3" s="372"/>
      <c r="U3" s="372"/>
      <c r="V3" s="372"/>
      <c r="W3" s="372"/>
      <c r="X3" s="372"/>
      <c r="Y3" s="372"/>
      <c r="Z3" s="372"/>
      <c r="AA3" s="373"/>
      <c r="AB3" s="368" t="s">
        <v>404</v>
      </c>
      <c r="AC3" s="369"/>
      <c r="AD3" s="370"/>
    </row>
    <row r="4" spans="1:30" ht="21.9" customHeight="1" x14ac:dyDescent="0.3">
      <c r="A4" s="344"/>
      <c r="B4" s="374"/>
      <c r="C4" s="375"/>
      <c r="D4" s="375"/>
      <c r="E4" s="375"/>
      <c r="F4" s="375"/>
      <c r="G4" s="375"/>
      <c r="H4" s="375"/>
      <c r="I4" s="375"/>
      <c r="J4" s="375"/>
      <c r="K4" s="375"/>
      <c r="L4" s="375"/>
      <c r="M4" s="375"/>
      <c r="N4" s="375"/>
      <c r="O4" s="375"/>
      <c r="P4" s="375"/>
      <c r="Q4" s="375"/>
      <c r="R4" s="375"/>
      <c r="S4" s="375"/>
      <c r="T4" s="375"/>
      <c r="U4" s="375"/>
      <c r="V4" s="375"/>
      <c r="W4" s="375"/>
      <c r="X4" s="375"/>
      <c r="Y4" s="375"/>
      <c r="Z4" s="375"/>
      <c r="AA4" s="376"/>
      <c r="AB4" s="381" t="s">
        <v>176</v>
      </c>
      <c r="AC4" s="382"/>
      <c r="AD4" s="383"/>
    </row>
    <row r="5" spans="1:30" ht="9" customHeight="1" x14ac:dyDescent="0.3">
      <c r="A5" s="4"/>
      <c r="B5" s="5"/>
      <c r="C5" s="6"/>
      <c r="D5" s="7"/>
      <c r="E5" s="7"/>
      <c r="F5" s="7"/>
      <c r="G5" s="7"/>
      <c r="H5" s="7"/>
      <c r="I5" s="7"/>
      <c r="J5" s="7"/>
      <c r="K5" s="7"/>
      <c r="L5" s="7"/>
      <c r="M5" s="7"/>
      <c r="N5" s="7"/>
      <c r="O5" s="7"/>
      <c r="P5" s="7"/>
      <c r="Q5" s="7"/>
      <c r="R5" s="7"/>
      <c r="S5" s="7"/>
      <c r="T5" s="7"/>
      <c r="U5" s="7"/>
      <c r="V5" s="7"/>
      <c r="W5" s="7"/>
      <c r="X5" s="7"/>
      <c r="Y5" s="7"/>
      <c r="Z5" s="8"/>
      <c r="AA5" s="7"/>
      <c r="AB5" s="9"/>
      <c r="AC5" s="10"/>
      <c r="AD5" s="11"/>
    </row>
    <row r="6" spans="1:30" ht="9" customHeight="1" x14ac:dyDescent="0.3">
      <c r="A6" s="12"/>
      <c r="B6" s="7"/>
      <c r="C6" s="7"/>
      <c r="D6" s="7"/>
      <c r="E6" s="7"/>
      <c r="F6" s="7"/>
      <c r="G6" s="7"/>
      <c r="H6" s="7"/>
      <c r="I6" s="7"/>
      <c r="J6" s="7"/>
      <c r="K6" s="7"/>
      <c r="L6" s="7"/>
      <c r="M6" s="7"/>
      <c r="N6" s="7"/>
      <c r="O6" s="7"/>
      <c r="P6" s="7"/>
      <c r="Q6" s="7"/>
      <c r="R6" s="7"/>
      <c r="S6" s="7"/>
      <c r="T6" s="7"/>
      <c r="U6" s="7"/>
      <c r="V6" s="7"/>
      <c r="W6" s="7"/>
      <c r="X6" s="7"/>
      <c r="Y6" s="7"/>
      <c r="Z6" s="8"/>
      <c r="AA6" s="7"/>
      <c r="AB6" s="7"/>
      <c r="AC6" s="13"/>
      <c r="AD6" s="14"/>
    </row>
    <row r="7" spans="1:30" x14ac:dyDescent="0.3">
      <c r="A7" s="392" t="s">
        <v>294</v>
      </c>
      <c r="B7" s="393"/>
      <c r="C7" s="384" t="s">
        <v>46</v>
      </c>
      <c r="D7" s="392" t="s">
        <v>71</v>
      </c>
      <c r="E7" s="398"/>
      <c r="F7" s="398"/>
      <c r="G7" s="398"/>
      <c r="H7" s="393"/>
      <c r="I7" s="274">
        <v>44809</v>
      </c>
      <c r="J7" s="275"/>
      <c r="K7" s="392" t="s">
        <v>67</v>
      </c>
      <c r="L7" s="393"/>
      <c r="M7" s="347" t="s">
        <v>70</v>
      </c>
      <c r="N7" s="348"/>
      <c r="O7" s="401"/>
      <c r="P7" s="402"/>
      <c r="Q7" s="7"/>
      <c r="R7" s="7"/>
      <c r="S7" s="7"/>
      <c r="T7" s="7"/>
      <c r="U7" s="7"/>
      <c r="V7" s="7"/>
      <c r="W7" s="7"/>
      <c r="X7" s="7"/>
      <c r="Y7" s="7"/>
      <c r="Z7" s="8"/>
      <c r="AA7" s="7"/>
      <c r="AB7" s="7"/>
      <c r="AC7" s="13"/>
      <c r="AD7" s="14"/>
    </row>
    <row r="8" spans="1:30" x14ac:dyDescent="0.3">
      <c r="A8" s="394"/>
      <c r="B8" s="395"/>
      <c r="C8" s="385"/>
      <c r="D8" s="394"/>
      <c r="E8" s="399"/>
      <c r="F8" s="399"/>
      <c r="G8" s="399"/>
      <c r="H8" s="395"/>
      <c r="I8" s="276"/>
      <c r="J8" s="277"/>
      <c r="K8" s="394"/>
      <c r="L8" s="395"/>
      <c r="M8" s="407" t="s">
        <v>68</v>
      </c>
      <c r="N8" s="408"/>
      <c r="O8" s="405"/>
      <c r="P8" s="406"/>
      <c r="Q8" s="7"/>
      <c r="R8" s="7"/>
      <c r="S8" s="7"/>
      <c r="T8" s="7"/>
      <c r="U8" s="7"/>
      <c r="V8" s="7"/>
      <c r="W8" s="7"/>
      <c r="X8" s="7"/>
      <c r="Y8" s="7"/>
      <c r="Z8" s="8"/>
      <c r="AA8" s="7"/>
      <c r="AB8" s="7"/>
      <c r="AC8" s="13"/>
      <c r="AD8" s="14"/>
    </row>
    <row r="9" spans="1:30" x14ac:dyDescent="0.3">
      <c r="A9" s="396"/>
      <c r="B9" s="397"/>
      <c r="C9" s="386"/>
      <c r="D9" s="396"/>
      <c r="E9" s="400"/>
      <c r="F9" s="400"/>
      <c r="G9" s="400"/>
      <c r="H9" s="397"/>
      <c r="I9" s="278"/>
      <c r="J9" s="279"/>
      <c r="K9" s="396"/>
      <c r="L9" s="397"/>
      <c r="M9" s="403" t="s">
        <v>69</v>
      </c>
      <c r="N9" s="404"/>
      <c r="O9" s="387" t="s">
        <v>408</v>
      </c>
      <c r="P9" s="388"/>
      <c r="Q9" s="7"/>
      <c r="R9" s="7"/>
      <c r="S9" s="7"/>
      <c r="T9" s="7"/>
      <c r="U9" s="7"/>
      <c r="V9" s="7"/>
      <c r="W9" s="7"/>
      <c r="X9" s="7"/>
      <c r="Y9" s="7"/>
      <c r="Z9" s="8"/>
      <c r="AA9" s="7"/>
      <c r="AB9" s="7"/>
      <c r="AC9" s="13"/>
      <c r="AD9" s="14"/>
    </row>
    <row r="10" spans="1:30" ht="15" customHeight="1" x14ac:dyDescent="0.3">
      <c r="A10" s="15"/>
      <c r="B10" s="16"/>
      <c r="C10" s="16"/>
      <c r="D10" s="2"/>
      <c r="E10" s="2"/>
      <c r="F10" s="2"/>
      <c r="G10" s="2"/>
      <c r="H10" s="2"/>
      <c r="I10" s="17"/>
      <c r="J10" s="17"/>
      <c r="K10" s="2"/>
      <c r="L10" s="2"/>
      <c r="M10" s="18"/>
      <c r="N10" s="18"/>
      <c r="O10" s="19"/>
      <c r="P10" s="19"/>
      <c r="Q10" s="16"/>
      <c r="R10" s="16"/>
      <c r="S10" s="16"/>
      <c r="T10" s="16"/>
      <c r="U10" s="16"/>
      <c r="V10" s="16"/>
      <c r="W10" s="16"/>
      <c r="X10" s="16"/>
      <c r="Y10" s="16"/>
      <c r="Z10" s="20"/>
      <c r="AA10" s="16"/>
      <c r="AB10" s="16"/>
      <c r="AC10" s="21"/>
      <c r="AD10" s="22"/>
    </row>
    <row r="11" spans="1:30" ht="15" customHeight="1" x14ac:dyDescent="0.3">
      <c r="A11" s="392" t="s">
        <v>0</v>
      </c>
      <c r="B11" s="393"/>
      <c r="C11" s="389" t="s">
        <v>409</v>
      </c>
      <c r="D11" s="390"/>
      <c r="E11" s="390"/>
      <c r="F11" s="390"/>
      <c r="G11" s="390"/>
      <c r="H11" s="390"/>
      <c r="I11" s="390"/>
      <c r="J11" s="390"/>
      <c r="K11" s="390"/>
      <c r="L11" s="390"/>
      <c r="M11" s="390"/>
      <c r="N11" s="390"/>
      <c r="O11" s="390"/>
      <c r="P11" s="390"/>
      <c r="Q11" s="390"/>
      <c r="R11" s="390"/>
      <c r="S11" s="390"/>
      <c r="T11" s="390"/>
      <c r="U11" s="390"/>
      <c r="V11" s="390"/>
      <c r="W11" s="390"/>
      <c r="X11" s="390"/>
      <c r="Y11" s="390"/>
      <c r="Z11" s="390"/>
      <c r="AA11" s="390"/>
      <c r="AB11" s="390"/>
      <c r="AC11" s="390"/>
      <c r="AD11" s="391"/>
    </row>
    <row r="12" spans="1:30" ht="15" customHeight="1" x14ac:dyDescent="0.3">
      <c r="A12" s="394"/>
      <c r="B12" s="395"/>
      <c r="C12" s="371"/>
      <c r="D12" s="372"/>
      <c r="E12" s="372"/>
      <c r="F12" s="372"/>
      <c r="G12" s="372"/>
      <c r="H12" s="372"/>
      <c r="I12" s="372"/>
      <c r="J12" s="372"/>
      <c r="K12" s="372"/>
      <c r="L12" s="372"/>
      <c r="M12" s="372"/>
      <c r="N12" s="372"/>
      <c r="O12" s="372"/>
      <c r="P12" s="372"/>
      <c r="Q12" s="372"/>
      <c r="R12" s="372"/>
      <c r="S12" s="372"/>
      <c r="T12" s="372"/>
      <c r="U12" s="372"/>
      <c r="V12" s="372"/>
      <c r="W12" s="372"/>
      <c r="X12" s="372"/>
      <c r="Y12" s="372"/>
      <c r="Z12" s="372"/>
      <c r="AA12" s="372"/>
      <c r="AB12" s="372"/>
      <c r="AC12" s="372"/>
      <c r="AD12" s="373"/>
    </row>
    <row r="13" spans="1:30" ht="15" customHeight="1" x14ac:dyDescent="0.3">
      <c r="A13" s="396"/>
      <c r="B13" s="397"/>
      <c r="C13" s="374"/>
      <c r="D13" s="375"/>
      <c r="E13" s="375"/>
      <c r="F13" s="375"/>
      <c r="G13" s="375"/>
      <c r="H13" s="375"/>
      <c r="I13" s="375"/>
      <c r="J13" s="375"/>
      <c r="K13" s="375"/>
      <c r="L13" s="375"/>
      <c r="M13" s="375"/>
      <c r="N13" s="375"/>
      <c r="O13" s="375"/>
      <c r="P13" s="375"/>
      <c r="Q13" s="375"/>
      <c r="R13" s="375"/>
      <c r="S13" s="375"/>
      <c r="T13" s="375"/>
      <c r="U13" s="375"/>
      <c r="V13" s="375"/>
      <c r="W13" s="375"/>
      <c r="X13" s="375"/>
      <c r="Y13" s="375"/>
      <c r="Z13" s="375"/>
      <c r="AA13" s="375"/>
      <c r="AB13" s="375"/>
      <c r="AC13" s="375"/>
      <c r="AD13" s="376"/>
    </row>
    <row r="14" spans="1:30" ht="9" customHeight="1" x14ac:dyDescent="0.3">
      <c r="A14" s="23"/>
      <c r="B14" s="24"/>
      <c r="C14" s="25"/>
      <c r="D14" s="25"/>
      <c r="E14" s="25"/>
      <c r="F14" s="25"/>
      <c r="G14" s="25"/>
      <c r="H14" s="25"/>
      <c r="I14" s="25"/>
      <c r="J14" s="25"/>
      <c r="K14" s="25"/>
      <c r="L14" s="25"/>
      <c r="M14" s="26"/>
      <c r="N14" s="26"/>
      <c r="O14" s="26"/>
      <c r="P14" s="26"/>
      <c r="Q14" s="26"/>
      <c r="R14" s="27"/>
      <c r="S14" s="27"/>
      <c r="T14" s="27"/>
      <c r="U14" s="27"/>
      <c r="V14" s="27"/>
      <c r="W14" s="27"/>
      <c r="X14" s="27"/>
      <c r="Y14" s="2"/>
      <c r="Z14" s="2"/>
      <c r="AA14" s="2"/>
      <c r="AB14" s="2"/>
      <c r="AC14" s="2"/>
      <c r="AD14" s="3"/>
    </row>
    <row r="15" spans="1:30" ht="39" customHeight="1" x14ac:dyDescent="0.3">
      <c r="A15" s="322" t="s">
        <v>77</v>
      </c>
      <c r="B15" s="323"/>
      <c r="C15" s="355" t="s">
        <v>410</v>
      </c>
      <c r="D15" s="356"/>
      <c r="E15" s="356"/>
      <c r="F15" s="356"/>
      <c r="G15" s="356"/>
      <c r="H15" s="356"/>
      <c r="I15" s="356"/>
      <c r="J15" s="356"/>
      <c r="K15" s="357"/>
      <c r="L15" s="294" t="s">
        <v>73</v>
      </c>
      <c r="M15" s="295"/>
      <c r="N15" s="295"/>
      <c r="O15" s="295"/>
      <c r="P15" s="295"/>
      <c r="Q15" s="296"/>
      <c r="R15" s="377" t="s">
        <v>411</v>
      </c>
      <c r="S15" s="378"/>
      <c r="T15" s="378"/>
      <c r="U15" s="378"/>
      <c r="V15" s="378"/>
      <c r="W15" s="378"/>
      <c r="X15" s="379"/>
      <c r="Y15" s="294" t="s">
        <v>72</v>
      </c>
      <c r="Z15" s="296"/>
      <c r="AA15" s="355" t="s">
        <v>465</v>
      </c>
      <c r="AB15" s="356"/>
      <c r="AC15" s="356"/>
      <c r="AD15" s="357"/>
    </row>
    <row r="16" spans="1:30" ht="9" customHeight="1" x14ac:dyDescent="0.3">
      <c r="A16" s="12"/>
      <c r="B16" s="7"/>
      <c r="C16" s="380"/>
      <c r="D16" s="380"/>
      <c r="E16" s="380"/>
      <c r="F16" s="380"/>
      <c r="G16" s="380"/>
      <c r="H16" s="380"/>
      <c r="I16" s="380"/>
      <c r="J16" s="380"/>
      <c r="K16" s="380"/>
      <c r="L16" s="380"/>
      <c r="M16" s="380"/>
      <c r="N16" s="380"/>
      <c r="O16" s="380"/>
      <c r="P16" s="380"/>
      <c r="Q16" s="380"/>
      <c r="R16" s="380"/>
      <c r="S16" s="380"/>
      <c r="T16" s="380"/>
      <c r="U16" s="380"/>
      <c r="V16" s="380"/>
      <c r="W16" s="380"/>
      <c r="X16" s="380"/>
      <c r="Y16" s="380"/>
      <c r="Z16" s="380"/>
      <c r="AA16" s="380"/>
      <c r="AB16" s="380"/>
      <c r="AC16" s="28"/>
      <c r="AD16" s="29"/>
    </row>
    <row r="17" spans="1:41" s="30" customFormat="1" ht="37.5" customHeight="1" x14ac:dyDescent="0.3">
      <c r="A17" s="322" t="s">
        <v>79</v>
      </c>
      <c r="B17" s="323"/>
      <c r="C17" s="301" t="s">
        <v>413</v>
      </c>
      <c r="D17" s="302"/>
      <c r="E17" s="302"/>
      <c r="F17" s="302"/>
      <c r="G17" s="302"/>
      <c r="H17" s="302"/>
      <c r="I17" s="302"/>
      <c r="J17" s="302"/>
      <c r="K17" s="302"/>
      <c r="L17" s="302"/>
      <c r="M17" s="302"/>
      <c r="N17" s="302"/>
      <c r="O17" s="302"/>
      <c r="P17" s="302"/>
      <c r="Q17" s="303"/>
      <c r="R17" s="294" t="s">
        <v>378</v>
      </c>
      <c r="S17" s="295"/>
      <c r="T17" s="295"/>
      <c r="U17" s="295"/>
      <c r="V17" s="296"/>
      <c r="W17" s="409">
        <v>0.25</v>
      </c>
      <c r="X17" s="410"/>
      <c r="Y17" s="295" t="s">
        <v>15</v>
      </c>
      <c r="Z17" s="295"/>
      <c r="AA17" s="295"/>
      <c r="AB17" s="296"/>
      <c r="AC17" s="314">
        <v>0.06</v>
      </c>
      <c r="AD17" s="315"/>
    </row>
    <row r="18" spans="1:41" ht="16.5" customHeight="1" x14ac:dyDescent="0.3">
      <c r="A18" s="31"/>
      <c r="B18" s="32"/>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3"/>
    </row>
    <row r="19" spans="1:41" ht="32.1" customHeight="1" x14ac:dyDescent="0.3">
      <c r="A19" s="294" t="s">
        <v>1</v>
      </c>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6"/>
      <c r="AE19" s="34"/>
      <c r="AF19" s="34"/>
    </row>
    <row r="20" spans="1:41" ht="32.1" customHeight="1" x14ac:dyDescent="0.3">
      <c r="A20" s="35"/>
      <c r="B20" s="13"/>
      <c r="C20" s="286" t="s">
        <v>380</v>
      </c>
      <c r="D20" s="287"/>
      <c r="E20" s="287"/>
      <c r="F20" s="287"/>
      <c r="G20" s="287"/>
      <c r="H20" s="287"/>
      <c r="I20" s="287"/>
      <c r="J20" s="287"/>
      <c r="K20" s="287"/>
      <c r="L20" s="287"/>
      <c r="M20" s="287"/>
      <c r="N20" s="287"/>
      <c r="O20" s="287"/>
      <c r="P20" s="288"/>
      <c r="Q20" s="289" t="s">
        <v>381</v>
      </c>
      <c r="R20" s="290"/>
      <c r="S20" s="290"/>
      <c r="T20" s="290"/>
      <c r="U20" s="290"/>
      <c r="V20" s="290"/>
      <c r="W20" s="290"/>
      <c r="X20" s="290"/>
      <c r="Y20" s="290"/>
      <c r="Z20" s="290"/>
      <c r="AA20" s="290"/>
      <c r="AB20" s="290"/>
      <c r="AC20" s="290"/>
      <c r="AD20" s="291"/>
      <c r="AE20" s="34"/>
      <c r="AF20" s="34"/>
    </row>
    <row r="21" spans="1:41" ht="32.1" customHeight="1" x14ac:dyDescent="0.3">
      <c r="A21" s="12"/>
      <c r="B21" s="7"/>
      <c r="C21" s="36" t="s">
        <v>39</v>
      </c>
      <c r="D21" s="37" t="s">
        <v>40</v>
      </c>
      <c r="E21" s="37" t="s">
        <v>41</v>
      </c>
      <c r="F21" s="37" t="s">
        <v>42</v>
      </c>
      <c r="G21" s="37" t="s">
        <v>43</v>
      </c>
      <c r="H21" s="37" t="s">
        <v>44</v>
      </c>
      <c r="I21" s="37" t="s">
        <v>45</v>
      </c>
      <c r="J21" s="37" t="s">
        <v>46</v>
      </c>
      <c r="K21" s="37" t="s">
        <v>47</v>
      </c>
      <c r="L21" s="37" t="s">
        <v>48</v>
      </c>
      <c r="M21" s="37" t="s">
        <v>49</v>
      </c>
      <c r="N21" s="37" t="s">
        <v>50</v>
      </c>
      <c r="O21" s="37" t="s">
        <v>8</v>
      </c>
      <c r="P21" s="38" t="s">
        <v>386</v>
      </c>
      <c r="Q21" s="36" t="s">
        <v>39</v>
      </c>
      <c r="R21" s="37" t="s">
        <v>40</v>
      </c>
      <c r="S21" s="37" t="s">
        <v>41</v>
      </c>
      <c r="T21" s="37" t="s">
        <v>42</v>
      </c>
      <c r="U21" s="37" t="s">
        <v>43</v>
      </c>
      <c r="V21" s="37" t="s">
        <v>44</v>
      </c>
      <c r="W21" s="37" t="s">
        <v>45</v>
      </c>
      <c r="X21" s="37" t="s">
        <v>46</v>
      </c>
      <c r="Y21" s="37" t="s">
        <v>47</v>
      </c>
      <c r="Z21" s="37" t="s">
        <v>48</v>
      </c>
      <c r="AA21" s="37" t="s">
        <v>49</v>
      </c>
      <c r="AB21" s="37" t="s">
        <v>50</v>
      </c>
      <c r="AC21" s="37" t="s">
        <v>8</v>
      </c>
      <c r="AD21" s="38" t="s">
        <v>386</v>
      </c>
      <c r="AE21" s="39"/>
      <c r="AF21" s="39"/>
    </row>
    <row r="22" spans="1:41" ht="32.1" customHeight="1" x14ac:dyDescent="0.3">
      <c r="A22" s="292" t="s">
        <v>382</v>
      </c>
      <c r="B22" s="293"/>
      <c r="C22" s="48"/>
      <c r="D22" s="49"/>
      <c r="E22" s="49"/>
      <c r="F22" s="49"/>
      <c r="G22" s="49"/>
      <c r="H22" s="49"/>
      <c r="I22" s="49"/>
      <c r="J22" s="49"/>
      <c r="K22" s="49"/>
      <c r="L22" s="49"/>
      <c r="M22" s="49"/>
      <c r="N22" s="49"/>
      <c r="O22" s="49">
        <f>SUM(C22:N22)</f>
        <v>0</v>
      </c>
      <c r="P22" s="89"/>
      <c r="Q22" s="40">
        <v>356352920</v>
      </c>
      <c r="R22" s="41">
        <v>26374260</v>
      </c>
      <c r="S22" s="41">
        <v>66000000</v>
      </c>
      <c r="T22" s="41">
        <v>0</v>
      </c>
      <c r="U22" s="41">
        <v>0</v>
      </c>
      <c r="V22" s="41">
        <v>0</v>
      </c>
      <c r="W22" s="41">
        <v>0</v>
      </c>
      <c r="X22" s="41">
        <v>6963000</v>
      </c>
      <c r="Y22" s="41">
        <v>0</v>
      </c>
      <c r="Z22" s="41">
        <v>0</v>
      </c>
      <c r="AA22" s="41">
        <v>0</v>
      </c>
      <c r="AB22" s="42">
        <v>0</v>
      </c>
      <c r="AC22" s="43">
        <f>SUM(Q22:AB22)</f>
        <v>455690180</v>
      </c>
      <c r="AD22" s="44"/>
      <c r="AE22" s="39"/>
      <c r="AF22" s="39"/>
    </row>
    <row r="23" spans="1:41" ht="32.1" customHeight="1" x14ac:dyDescent="0.3">
      <c r="A23" s="313" t="s">
        <v>383</v>
      </c>
      <c r="B23" s="304"/>
      <c r="C23" s="45"/>
      <c r="D23" s="46"/>
      <c r="E23" s="46"/>
      <c r="F23" s="46"/>
      <c r="G23" s="46"/>
      <c r="H23" s="46"/>
      <c r="I23" s="46"/>
      <c r="J23" s="46"/>
      <c r="K23" s="46"/>
      <c r="L23" s="46"/>
      <c r="M23" s="46"/>
      <c r="N23" s="46"/>
      <c r="O23" s="46">
        <f>SUM(C23:N23)</f>
        <v>0</v>
      </c>
      <c r="P23" s="90" t="str">
        <f>IFERROR(O23/(SUMIF(C23:N23,"&gt;0",C22:N22))," ")</f>
        <v xml:space="preserve"> </v>
      </c>
      <c r="Q23" s="48">
        <v>352660352</v>
      </c>
      <c r="R23" s="49">
        <v>0</v>
      </c>
      <c r="S23" s="49"/>
      <c r="T23" s="49">
        <v>22435759.5</v>
      </c>
      <c r="U23" s="49">
        <v>0</v>
      </c>
      <c r="V23" s="49">
        <v>66000000</v>
      </c>
      <c r="W23" s="49"/>
      <c r="X23" s="49"/>
      <c r="Y23" s="49"/>
      <c r="Z23" s="49"/>
      <c r="AA23" s="49"/>
      <c r="AB23" s="50"/>
      <c r="AC23" s="52">
        <v>441096111</v>
      </c>
      <c r="AD23" s="47">
        <f>AC23/AC22</f>
        <v>0.96797370309801278</v>
      </c>
      <c r="AE23" s="39"/>
      <c r="AF23" s="39"/>
    </row>
    <row r="24" spans="1:41" ht="32.1" customHeight="1" x14ac:dyDescent="0.3">
      <c r="A24" s="313" t="s">
        <v>384</v>
      </c>
      <c r="B24" s="304"/>
      <c r="C24" s="45">
        <v>0</v>
      </c>
      <c r="D24" s="46">
        <f>1691668+11351913</f>
        <v>13043581</v>
      </c>
      <c r="E24" s="46">
        <v>0</v>
      </c>
      <c r="F24" s="46">
        <v>3525000</v>
      </c>
      <c r="G24" s="46">
        <f>11626859-11351913</f>
        <v>274946</v>
      </c>
      <c r="H24" s="46">
        <v>0</v>
      </c>
      <c r="I24" s="46">
        <v>0</v>
      </c>
      <c r="J24" s="46">
        <v>0</v>
      </c>
      <c r="K24" s="46">
        <v>0</v>
      </c>
      <c r="L24" s="46">
        <v>0</v>
      </c>
      <c r="M24" s="46">
        <v>0</v>
      </c>
      <c r="N24" s="46">
        <v>0</v>
      </c>
      <c r="O24" s="46">
        <f>SUM(C24:N24)</f>
        <v>16843527</v>
      </c>
      <c r="P24" s="91"/>
      <c r="Q24" s="45">
        <v>0</v>
      </c>
      <c r="R24" s="46">
        <v>31421500</v>
      </c>
      <c r="S24" s="46">
        <v>36819160</v>
      </c>
      <c r="T24" s="46">
        <v>33819160</v>
      </c>
      <c r="U24" s="46">
        <v>36819160</v>
      </c>
      <c r="V24" s="46">
        <v>36819160</v>
      </c>
      <c r="W24" s="46">
        <v>33819160</v>
      </c>
      <c r="X24" s="46">
        <v>58819160</v>
      </c>
      <c r="Y24" s="46">
        <v>58819160</v>
      </c>
      <c r="Z24" s="46">
        <v>44406160</v>
      </c>
      <c r="AA24" s="46">
        <v>37195160</v>
      </c>
      <c r="AB24" s="51">
        <v>46933240</v>
      </c>
      <c r="AC24" s="52">
        <f>SUM(Q24:AB24)</f>
        <v>455690180</v>
      </c>
      <c r="AD24" s="47"/>
      <c r="AE24" s="39"/>
      <c r="AF24" s="39"/>
    </row>
    <row r="25" spans="1:41" ht="32.1" customHeight="1" x14ac:dyDescent="0.3">
      <c r="A25" s="365" t="s">
        <v>385</v>
      </c>
      <c r="B25" s="366"/>
      <c r="C25" s="53">
        <v>0</v>
      </c>
      <c r="D25" s="54">
        <v>11993527</v>
      </c>
      <c r="E25" s="54">
        <v>3600829</v>
      </c>
      <c r="F25" s="54">
        <v>1175000</v>
      </c>
      <c r="G25" s="54">
        <v>74171</v>
      </c>
      <c r="H25" s="54">
        <v>0</v>
      </c>
      <c r="I25" s="54"/>
      <c r="J25" s="54"/>
      <c r="K25" s="54"/>
      <c r="L25" s="54"/>
      <c r="M25" s="54"/>
      <c r="N25" s="54"/>
      <c r="O25" s="54">
        <f>SUM(C25:N25)</f>
        <v>16843527</v>
      </c>
      <c r="P25" s="92">
        <f>O25/O24</f>
        <v>1</v>
      </c>
      <c r="Q25" s="53">
        <v>0</v>
      </c>
      <c r="R25" s="54">
        <v>16724736.199999999</v>
      </c>
      <c r="S25" s="54">
        <v>24694120</v>
      </c>
      <c r="T25" s="54">
        <v>36292520.109999999</v>
      </c>
      <c r="U25" s="54">
        <v>34206040</v>
      </c>
      <c r="V25" s="54">
        <v>32821111.600000001</v>
      </c>
      <c r="W25" s="54">
        <v>33387619</v>
      </c>
      <c r="X25" s="54">
        <v>50015957.200000003</v>
      </c>
      <c r="Y25" s="54"/>
      <c r="Z25" s="54"/>
      <c r="AA25" s="54"/>
      <c r="AB25" s="56"/>
      <c r="AC25" s="57">
        <f>SUM(Q25:AB25)</f>
        <v>228142104.11000001</v>
      </c>
      <c r="AD25" s="55">
        <f>AC25/AC24</f>
        <v>0.5006517895777346</v>
      </c>
      <c r="AE25" s="39"/>
      <c r="AF25" s="39"/>
    </row>
    <row r="26" spans="1:41" ht="32.1" customHeight="1" x14ac:dyDescent="0.3">
      <c r="A26" s="12"/>
      <c r="B26" s="7"/>
      <c r="C26" s="58"/>
      <c r="D26" s="58"/>
      <c r="E26" s="58"/>
      <c r="F26" s="58"/>
      <c r="G26" s="58"/>
      <c r="H26" s="58"/>
      <c r="I26" s="58"/>
      <c r="J26" s="58"/>
      <c r="K26" s="58"/>
      <c r="L26" s="58"/>
      <c r="M26" s="58"/>
      <c r="N26" s="58"/>
      <c r="O26" s="58"/>
      <c r="P26" s="58"/>
      <c r="Q26" s="58"/>
      <c r="R26" s="58"/>
      <c r="S26" s="58"/>
      <c r="T26" s="58"/>
      <c r="U26" s="58"/>
      <c r="V26" s="58"/>
      <c r="W26" s="58"/>
      <c r="X26" s="58"/>
      <c r="Y26" s="58"/>
      <c r="Z26" s="58"/>
      <c r="AA26" s="58"/>
      <c r="AB26" s="58"/>
      <c r="AC26" s="13"/>
      <c r="AD26" s="22"/>
    </row>
    <row r="27" spans="1:41" ht="33.9" customHeight="1" x14ac:dyDescent="0.3">
      <c r="A27" s="335" t="s">
        <v>76</v>
      </c>
      <c r="B27" s="336"/>
      <c r="C27" s="337"/>
      <c r="D27" s="337"/>
      <c r="E27" s="337"/>
      <c r="F27" s="337"/>
      <c r="G27" s="337"/>
      <c r="H27" s="337"/>
      <c r="I27" s="337"/>
      <c r="J27" s="337"/>
      <c r="K27" s="337"/>
      <c r="L27" s="337"/>
      <c r="M27" s="337"/>
      <c r="N27" s="337"/>
      <c r="O27" s="337"/>
      <c r="P27" s="337"/>
      <c r="Q27" s="337"/>
      <c r="R27" s="337"/>
      <c r="S27" s="337"/>
      <c r="T27" s="337"/>
      <c r="U27" s="337"/>
      <c r="V27" s="337"/>
      <c r="W27" s="337"/>
      <c r="X27" s="337"/>
      <c r="Y27" s="337"/>
      <c r="Z27" s="337"/>
      <c r="AA27" s="337"/>
      <c r="AB27" s="337"/>
      <c r="AC27" s="337"/>
      <c r="AD27" s="338"/>
    </row>
    <row r="28" spans="1:41" ht="15" customHeight="1" x14ac:dyDescent="0.3">
      <c r="A28" s="339" t="s">
        <v>190</v>
      </c>
      <c r="B28" s="345" t="s">
        <v>6</v>
      </c>
      <c r="C28" s="346"/>
      <c r="D28" s="304" t="s">
        <v>402</v>
      </c>
      <c r="E28" s="305"/>
      <c r="F28" s="305"/>
      <c r="G28" s="305"/>
      <c r="H28" s="305"/>
      <c r="I28" s="305"/>
      <c r="J28" s="305"/>
      <c r="K28" s="305"/>
      <c r="L28" s="305"/>
      <c r="M28" s="305"/>
      <c r="N28" s="305"/>
      <c r="O28" s="367"/>
      <c r="P28" s="311" t="s">
        <v>8</v>
      </c>
      <c r="Q28" s="311" t="s">
        <v>84</v>
      </c>
      <c r="R28" s="311"/>
      <c r="S28" s="311"/>
      <c r="T28" s="311"/>
      <c r="U28" s="311"/>
      <c r="V28" s="311"/>
      <c r="W28" s="311"/>
      <c r="X28" s="311"/>
      <c r="Y28" s="311"/>
      <c r="Z28" s="311"/>
      <c r="AA28" s="311"/>
      <c r="AB28" s="311"/>
      <c r="AC28" s="311"/>
      <c r="AD28" s="312"/>
    </row>
    <row r="29" spans="1:41" ht="27" customHeight="1" x14ac:dyDescent="0.3">
      <c r="A29" s="340"/>
      <c r="B29" s="297"/>
      <c r="C29" s="299"/>
      <c r="D29" s="59" t="s">
        <v>39</v>
      </c>
      <c r="E29" s="59" t="s">
        <v>40</v>
      </c>
      <c r="F29" s="59" t="s">
        <v>41</v>
      </c>
      <c r="G29" s="59" t="s">
        <v>42</v>
      </c>
      <c r="H29" s="59" t="s">
        <v>43</v>
      </c>
      <c r="I29" s="59" t="s">
        <v>44</v>
      </c>
      <c r="J29" s="59" t="s">
        <v>45</v>
      </c>
      <c r="K29" s="59" t="s">
        <v>46</v>
      </c>
      <c r="L29" s="59" t="s">
        <v>47</v>
      </c>
      <c r="M29" s="59" t="s">
        <v>48</v>
      </c>
      <c r="N29" s="59" t="s">
        <v>49</v>
      </c>
      <c r="O29" s="59" t="s">
        <v>50</v>
      </c>
      <c r="P29" s="367"/>
      <c r="Q29" s="311"/>
      <c r="R29" s="311"/>
      <c r="S29" s="311"/>
      <c r="T29" s="311"/>
      <c r="U29" s="311"/>
      <c r="V29" s="311"/>
      <c r="W29" s="311"/>
      <c r="X29" s="311"/>
      <c r="Y29" s="311"/>
      <c r="Z29" s="311"/>
      <c r="AA29" s="311"/>
      <c r="AB29" s="311"/>
      <c r="AC29" s="311"/>
      <c r="AD29" s="312"/>
    </row>
    <row r="30" spans="1:41" ht="83.25" customHeight="1" x14ac:dyDescent="0.3">
      <c r="A30" s="60" t="str">
        <f>C17</f>
        <v>2 - Formular e Implementar una (1) estrategia metodológica que permita incluir la perspectiva de género y diferencial en la captura de la información</v>
      </c>
      <c r="B30" s="417" t="s">
        <v>433</v>
      </c>
      <c r="C30" s="418"/>
      <c r="D30" s="93"/>
      <c r="E30" s="93"/>
      <c r="F30" s="93"/>
      <c r="G30" s="93"/>
      <c r="H30" s="93"/>
      <c r="I30" s="93"/>
      <c r="J30" s="93"/>
      <c r="K30" s="93"/>
      <c r="L30" s="93"/>
      <c r="M30" s="93"/>
      <c r="N30" s="93"/>
      <c r="O30" s="93"/>
      <c r="P30" s="94">
        <f>SUM(D30:O30)</f>
        <v>0</v>
      </c>
      <c r="Q30" s="329" t="s">
        <v>457</v>
      </c>
      <c r="R30" s="329"/>
      <c r="S30" s="329"/>
      <c r="T30" s="329"/>
      <c r="U30" s="329"/>
      <c r="V30" s="329"/>
      <c r="W30" s="329"/>
      <c r="X30" s="329"/>
      <c r="Y30" s="329"/>
      <c r="Z30" s="329"/>
      <c r="AA30" s="329"/>
      <c r="AB30" s="329"/>
      <c r="AC30" s="329"/>
      <c r="AD30" s="330"/>
    </row>
    <row r="31" spans="1:41" ht="45" customHeight="1" x14ac:dyDescent="0.3">
      <c r="A31" s="331" t="s">
        <v>293</v>
      </c>
      <c r="B31" s="332"/>
      <c r="C31" s="332"/>
      <c r="D31" s="332"/>
      <c r="E31" s="332"/>
      <c r="F31" s="332"/>
      <c r="G31" s="332"/>
      <c r="H31" s="332"/>
      <c r="I31" s="332"/>
      <c r="J31" s="332"/>
      <c r="K31" s="332"/>
      <c r="L31" s="332"/>
      <c r="M31" s="332"/>
      <c r="N31" s="332"/>
      <c r="O31" s="332"/>
      <c r="P31" s="332"/>
      <c r="Q31" s="332"/>
      <c r="R31" s="332"/>
      <c r="S31" s="332"/>
      <c r="T31" s="332"/>
      <c r="U31" s="332"/>
      <c r="V31" s="332"/>
      <c r="W31" s="332"/>
      <c r="X31" s="332"/>
      <c r="Y31" s="332"/>
      <c r="Z31" s="332"/>
      <c r="AA31" s="332"/>
      <c r="AB31" s="332"/>
      <c r="AC31" s="332"/>
      <c r="AD31" s="333"/>
    </row>
    <row r="32" spans="1:41" ht="23.1" customHeight="1" x14ac:dyDescent="0.3">
      <c r="A32" s="313" t="s">
        <v>191</v>
      </c>
      <c r="B32" s="311" t="s">
        <v>62</v>
      </c>
      <c r="C32" s="311" t="s">
        <v>6</v>
      </c>
      <c r="D32" s="311" t="s">
        <v>60</v>
      </c>
      <c r="E32" s="311"/>
      <c r="F32" s="311"/>
      <c r="G32" s="311"/>
      <c r="H32" s="311"/>
      <c r="I32" s="311"/>
      <c r="J32" s="311"/>
      <c r="K32" s="311"/>
      <c r="L32" s="311"/>
      <c r="M32" s="311"/>
      <c r="N32" s="311"/>
      <c r="O32" s="311"/>
      <c r="P32" s="311"/>
      <c r="Q32" s="311" t="s">
        <v>85</v>
      </c>
      <c r="R32" s="311"/>
      <c r="S32" s="311"/>
      <c r="T32" s="311"/>
      <c r="U32" s="311"/>
      <c r="V32" s="311"/>
      <c r="W32" s="311"/>
      <c r="X32" s="311"/>
      <c r="Y32" s="311"/>
      <c r="Z32" s="311"/>
      <c r="AA32" s="311"/>
      <c r="AB32" s="311"/>
      <c r="AC32" s="311"/>
      <c r="AD32" s="312"/>
      <c r="AG32" s="64"/>
      <c r="AH32" s="64"/>
      <c r="AI32" s="64"/>
      <c r="AJ32" s="64"/>
      <c r="AK32" s="64"/>
      <c r="AL32" s="64"/>
      <c r="AM32" s="64"/>
      <c r="AN32" s="64"/>
      <c r="AO32" s="64"/>
    </row>
    <row r="33" spans="1:41" ht="23.1" customHeight="1" x14ac:dyDescent="0.3">
      <c r="A33" s="313"/>
      <c r="B33" s="311"/>
      <c r="C33" s="341"/>
      <c r="D33" s="59" t="s">
        <v>39</v>
      </c>
      <c r="E33" s="59" t="s">
        <v>40</v>
      </c>
      <c r="F33" s="59" t="s">
        <v>41</v>
      </c>
      <c r="G33" s="59" t="s">
        <v>42</v>
      </c>
      <c r="H33" s="59" t="s">
        <v>43</v>
      </c>
      <c r="I33" s="59" t="s">
        <v>44</v>
      </c>
      <c r="J33" s="59" t="s">
        <v>45</v>
      </c>
      <c r="K33" s="59" t="s">
        <v>46</v>
      </c>
      <c r="L33" s="59" t="s">
        <v>47</v>
      </c>
      <c r="M33" s="59" t="s">
        <v>48</v>
      </c>
      <c r="N33" s="59" t="s">
        <v>49</v>
      </c>
      <c r="O33" s="59" t="s">
        <v>50</v>
      </c>
      <c r="P33" s="59" t="s">
        <v>8</v>
      </c>
      <c r="Q33" s="297" t="s">
        <v>80</v>
      </c>
      <c r="R33" s="298"/>
      <c r="S33" s="298"/>
      <c r="T33" s="298"/>
      <c r="U33" s="298"/>
      <c r="V33" s="299"/>
      <c r="W33" s="297" t="s">
        <v>81</v>
      </c>
      <c r="X33" s="298"/>
      <c r="Y33" s="298"/>
      <c r="Z33" s="299"/>
      <c r="AA33" s="297" t="s">
        <v>82</v>
      </c>
      <c r="AB33" s="298"/>
      <c r="AC33" s="298"/>
      <c r="AD33" s="416"/>
      <c r="AG33" s="64"/>
      <c r="AH33" s="64"/>
      <c r="AI33" s="64"/>
      <c r="AJ33" s="64"/>
      <c r="AK33" s="64"/>
      <c r="AL33" s="64"/>
      <c r="AM33" s="64"/>
      <c r="AN33" s="64"/>
      <c r="AO33" s="64"/>
    </row>
    <row r="34" spans="1:41" ht="139.5" customHeight="1" x14ac:dyDescent="0.3">
      <c r="A34" s="358" t="str">
        <f>A30</f>
        <v>2 - Formular e Implementar una (1) estrategia metodológica que permita incluir la perspectiva de género y diferencial en la captura de la información</v>
      </c>
      <c r="B34" s="363">
        <v>0.06</v>
      </c>
      <c r="C34" s="65" t="s">
        <v>9</v>
      </c>
      <c r="D34" s="62">
        <v>0</v>
      </c>
      <c r="E34" s="62">
        <v>2.5000000000000001E-2</v>
      </c>
      <c r="F34" s="62">
        <v>2.5000000000000001E-2</v>
      </c>
      <c r="G34" s="62">
        <v>2.5000000000000001E-2</v>
      </c>
      <c r="H34" s="62">
        <v>2.5000000000000001E-2</v>
      </c>
      <c r="I34" s="62">
        <v>2.5000000000000001E-2</v>
      </c>
      <c r="J34" s="62">
        <v>2.5000000000000001E-2</v>
      </c>
      <c r="K34" s="62">
        <v>2.5000000000000001E-2</v>
      </c>
      <c r="L34" s="62">
        <v>2.5000000000000001E-2</v>
      </c>
      <c r="M34" s="62">
        <v>2.5000000000000001E-2</v>
      </c>
      <c r="N34" s="62">
        <v>2.5000000000000001E-2</v>
      </c>
      <c r="O34" s="62">
        <v>0</v>
      </c>
      <c r="P34" s="67">
        <f>SUM(D34:O34)</f>
        <v>0.24999999999999997</v>
      </c>
      <c r="Q34" s="280" t="s">
        <v>489</v>
      </c>
      <c r="R34" s="281"/>
      <c r="S34" s="281"/>
      <c r="T34" s="281"/>
      <c r="U34" s="281"/>
      <c r="V34" s="282"/>
      <c r="W34" s="280" t="s">
        <v>490</v>
      </c>
      <c r="X34" s="281"/>
      <c r="Y34" s="281"/>
      <c r="Z34" s="281"/>
      <c r="AA34" s="334" t="s">
        <v>455</v>
      </c>
      <c r="AB34" s="334"/>
      <c r="AC34" s="334"/>
      <c r="AD34" s="419"/>
      <c r="AG34" s="64"/>
      <c r="AH34" s="64"/>
      <c r="AI34" s="64"/>
      <c r="AJ34" s="64"/>
      <c r="AK34" s="64"/>
      <c r="AL34" s="64"/>
      <c r="AM34" s="64"/>
      <c r="AN34" s="64"/>
      <c r="AO34" s="64"/>
    </row>
    <row r="35" spans="1:41" ht="139.5" customHeight="1" x14ac:dyDescent="0.3">
      <c r="A35" s="359"/>
      <c r="B35" s="415"/>
      <c r="C35" s="68" t="s">
        <v>10</v>
      </c>
      <c r="D35" s="95">
        <v>0</v>
      </c>
      <c r="E35" s="96">
        <v>2.5000000000000001E-2</v>
      </c>
      <c r="F35" s="96">
        <v>2.5000000000000001E-2</v>
      </c>
      <c r="G35" s="96">
        <v>2.5000000000000001E-2</v>
      </c>
      <c r="H35" s="96">
        <v>2.5000000000000001E-2</v>
      </c>
      <c r="I35" s="96">
        <v>2.5000000000000001E-2</v>
      </c>
      <c r="J35" s="96">
        <v>2.5000000000000001E-2</v>
      </c>
      <c r="K35" s="96">
        <v>2.5000000000000001E-2</v>
      </c>
      <c r="L35" s="70"/>
      <c r="M35" s="70"/>
      <c r="N35" s="70"/>
      <c r="O35" s="70"/>
      <c r="P35" s="97">
        <f>SUM(D35:O35)</f>
        <v>0.17499999999999999</v>
      </c>
      <c r="Q35" s="283"/>
      <c r="R35" s="284"/>
      <c r="S35" s="284"/>
      <c r="T35" s="284"/>
      <c r="U35" s="284"/>
      <c r="V35" s="285"/>
      <c r="W35" s="413"/>
      <c r="X35" s="414"/>
      <c r="Y35" s="414"/>
      <c r="Z35" s="414"/>
      <c r="AA35" s="334"/>
      <c r="AB35" s="334"/>
      <c r="AC35" s="334"/>
      <c r="AD35" s="419"/>
      <c r="AE35" s="72"/>
      <c r="AG35" s="64"/>
      <c r="AH35" s="64"/>
      <c r="AI35" s="64"/>
      <c r="AJ35" s="64"/>
      <c r="AK35" s="64"/>
      <c r="AL35" s="64"/>
      <c r="AM35" s="64"/>
      <c r="AN35" s="64"/>
      <c r="AO35" s="64"/>
    </row>
    <row r="36" spans="1:41" ht="39.75" customHeight="1" x14ac:dyDescent="0.3">
      <c r="A36" s="292" t="s">
        <v>192</v>
      </c>
      <c r="B36" s="307" t="s">
        <v>61</v>
      </c>
      <c r="C36" s="316" t="s">
        <v>11</v>
      </c>
      <c r="D36" s="316"/>
      <c r="E36" s="316"/>
      <c r="F36" s="316"/>
      <c r="G36" s="316"/>
      <c r="H36" s="316"/>
      <c r="I36" s="316"/>
      <c r="J36" s="316"/>
      <c r="K36" s="316"/>
      <c r="L36" s="316"/>
      <c r="M36" s="316"/>
      <c r="N36" s="316"/>
      <c r="O36" s="316"/>
      <c r="P36" s="316"/>
      <c r="Q36" s="293" t="s">
        <v>78</v>
      </c>
      <c r="R36" s="326"/>
      <c r="S36" s="326"/>
      <c r="T36" s="326"/>
      <c r="U36" s="326"/>
      <c r="V36" s="326"/>
      <c r="W36" s="326"/>
      <c r="X36" s="326"/>
      <c r="Y36" s="326"/>
      <c r="Z36" s="326"/>
      <c r="AA36" s="326"/>
      <c r="AB36" s="326"/>
      <c r="AC36" s="326"/>
      <c r="AD36" s="327"/>
      <c r="AG36" s="64"/>
      <c r="AH36" s="64"/>
      <c r="AI36" s="64"/>
      <c r="AJ36" s="64"/>
      <c r="AK36" s="64"/>
      <c r="AL36" s="64"/>
      <c r="AM36" s="64"/>
      <c r="AN36" s="64"/>
      <c r="AO36" s="64"/>
    </row>
    <row r="37" spans="1:41" ht="34.5" customHeight="1" x14ac:dyDescent="0.3">
      <c r="A37" s="313"/>
      <c r="B37" s="308"/>
      <c r="C37" s="59" t="s">
        <v>12</v>
      </c>
      <c r="D37" s="59" t="s">
        <v>36</v>
      </c>
      <c r="E37" s="59" t="s">
        <v>37</v>
      </c>
      <c r="F37" s="59" t="s">
        <v>38</v>
      </c>
      <c r="G37" s="59" t="s">
        <v>51</v>
      </c>
      <c r="H37" s="59" t="s">
        <v>52</v>
      </c>
      <c r="I37" s="59" t="s">
        <v>53</v>
      </c>
      <c r="J37" s="59" t="s">
        <v>54</v>
      </c>
      <c r="K37" s="59" t="s">
        <v>55</v>
      </c>
      <c r="L37" s="59" t="s">
        <v>56</v>
      </c>
      <c r="M37" s="59" t="s">
        <v>57</v>
      </c>
      <c r="N37" s="59" t="s">
        <v>58</v>
      </c>
      <c r="O37" s="59" t="s">
        <v>59</v>
      </c>
      <c r="P37" s="59" t="s">
        <v>63</v>
      </c>
      <c r="Q37" s="304" t="s">
        <v>83</v>
      </c>
      <c r="R37" s="305"/>
      <c r="S37" s="305"/>
      <c r="T37" s="305"/>
      <c r="U37" s="305"/>
      <c r="V37" s="305"/>
      <c r="W37" s="305"/>
      <c r="X37" s="305"/>
      <c r="Y37" s="305"/>
      <c r="Z37" s="305"/>
      <c r="AA37" s="305"/>
      <c r="AB37" s="305"/>
      <c r="AC37" s="305"/>
      <c r="AD37" s="306"/>
      <c r="AG37" s="74"/>
      <c r="AH37" s="74"/>
      <c r="AI37" s="74"/>
      <c r="AJ37" s="74"/>
      <c r="AK37" s="74"/>
      <c r="AL37" s="74"/>
      <c r="AM37" s="74"/>
      <c r="AN37" s="74"/>
      <c r="AO37" s="74"/>
    </row>
    <row r="38" spans="1:41" ht="157.5" customHeight="1" x14ac:dyDescent="0.3">
      <c r="A38" s="259" t="s">
        <v>434</v>
      </c>
      <c r="B38" s="328">
        <v>4</v>
      </c>
      <c r="C38" s="65" t="s">
        <v>9</v>
      </c>
      <c r="D38" s="75">
        <v>0</v>
      </c>
      <c r="E38" s="75">
        <v>0.1</v>
      </c>
      <c r="F38" s="75">
        <v>0.1</v>
      </c>
      <c r="G38" s="75">
        <v>0.1</v>
      </c>
      <c r="H38" s="75">
        <v>0.1</v>
      </c>
      <c r="I38" s="75">
        <v>0.1</v>
      </c>
      <c r="J38" s="75">
        <v>0.1</v>
      </c>
      <c r="K38" s="75">
        <v>0.1</v>
      </c>
      <c r="L38" s="75">
        <v>0.1</v>
      </c>
      <c r="M38" s="75">
        <v>0.1</v>
      </c>
      <c r="N38" s="75">
        <v>0.1</v>
      </c>
      <c r="O38" s="75">
        <v>0</v>
      </c>
      <c r="P38" s="76">
        <f>SUM(D38:O38)</f>
        <v>0.99999999999999989</v>
      </c>
      <c r="Q38" s="263" t="s">
        <v>492</v>
      </c>
      <c r="R38" s="264"/>
      <c r="S38" s="264"/>
      <c r="T38" s="264"/>
      <c r="U38" s="264"/>
      <c r="V38" s="264"/>
      <c r="W38" s="264"/>
      <c r="X38" s="264"/>
      <c r="Y38" s="264"/>
      <c r="Z38" s="264"/>
      <c r="AA38" s="264"/>
      <c r="AB38" s="264"/>
      <c r="AC38" s="264"/>
      <c r="AD38" s="265"/>
      <c r="AE38" s="77"/>
      <c r="AG38" s="78"/>
      <c r="AH38" s="78"/>
      <c r="AI38" s="78"/>
      <c r="AJ38" s="78"/>
      <c r="AK38" s="78"/>
      <c r="AL38" s="78"/>
      <c r="AM38" s="78"/>
      <c r="AN38" s="78"/>
      <c r="AO38" s="78"/>
    </row>
    <row r="39" spans="1:41" ht="157.5" customHeight="1" x14ac:dyDescent="0.3">
      <c r="A39" s="269"/>
      <c r="B39" s="270"/>
      <c r="C39" s="79" t="s">
        <v>10</v>
      </c>
      <c r="D39" s="80">
        <v>0</v>
      </c>
      <c r="E39" s="80">
        <v>0.1</v>
      </c>
      <c r="F39" s="80">
        <v>0.1</v>
      </c>
      <c r="G39" s="80">
        <v>0.1</v>
      </c>
      <c r="H39" s="80">
        <v>0.1</v>
      </c>
      <c r="I39" s="80">
        <v>0.1</v>
      </c>
      <c r="J39" s="80">
        <v>0.1</v>
      </c>
      <c r="K39" s="80">
        <v>0.1</v>
      </c>
      <c r="L39" s="80"/>
      <c r="M39" s="80"/>
      <c r="N39" s="80"/>
      <c r="O39" s="80"/>
      <c r="P39" s="81">
        <f>SUM(D39:O39)</f>
        <v>0.7</v>
      </c>
      <c r="Q39" s="271"/>
      <c r="R39" s="272"/>
      <c r="S39" s="272"/>
      <c r="T39" s="272"/>
      <c r="U39" s="272"/>
      <c r="V39" s="272"/>
      <c r="W39" s="272"/>
      <c r="X39" s="272"/>
      <c r="Y39" s="272"/>
      <c r="Z39" s="272"/>
      <c r="AA39" s="272"/>
      <c r="AB39" s="272"/>
      <c r="AC39" s="272"/>
      <c r="AD39" s="273"/>
      <c r="AE39" s="77"/>
    </row>
    <row r="40" spans="1:41" ht="201.75" customHeight="1" x14ac:dyDescent="0.3">
      <c r="A40" s="411" t="s">
        <v>436</v>
      </c>
      <c r="B40" s="261">
        <v>2</v>
      </c>
      <c r="C40" s="82" t="s">
        <v>9</v>
      </c>
      <c r="D40" s="83">
        <v>0</v>
      </c>
      <c r="E40" s="83">
        <v>0</v>
      </c>
      <c r="F40" s="83">
        <v>0.15</v>
      </c>
      <c r="G40" s="83">
        <v>0.15</v>
      </c>
      <c r="H40" s="83">
        <v>0.15</v>
      </c>
      <c r="I40" s="83">
        <v>0.15</v>
      </c>
      <c r="J40" s="83">
        <v>0.1</v>
      </c>
      <c r="K40" s="83">
        <v>0.1</v>
      </c>
      <c r="L40" s="83">
        <v>0.1</v>
      </c>
      <c r="M40" s="83">
        <v>0.1</v>
      </c>
      <c r="N40" s="83">
        <v>0</v>
      </c>
      <c r="O40" s="83">
        <v>0</v>
      </c>
      <c r="P40" s="81">
        <f>SUM(D40:O40)</f>
        <v>0.99999999999999989</v>
      </c>
      <c r="Q40" s="263" t="s">
        <v>488</v>
      </c>
      <c r="R40" s="264"/>
      <c r="S40" s="264"/>
      <c r="T40" s="264"/>
      <c r="U40" s="264"/>
      <c r="V40" s="264"/>
      <c r="W40" s="264"/>
      <c r="X40" s="264"/>
      <c r="Y40" s="264"/>
      <c r="Z40" s="264"/>
      <c r="AA40" s="264"/>
      <c r="AB40" s="264"/>
      <c r="AC40" s="264"/>
      <c r="AD40" s="265"/>
      <c r="AE40" s="77"/>
    </row>
    <row r="41" spans="1:41" ht="201.75" customHeight="1" x14ac:dyDescent="0.3">
      <c r="A41" s="412"/>
      <c r="B41" s="262"/>
      <c r="C41" s="68" t="s">
        <v>10</v>
      </c>
      <c r="D41" s="85">
        <v>0</v>
      </c>
      <c r="E41" s="85">
        <v>0</v>
      </c>
      <c r="F41" s="85">
        <v>0.15</v>
      </c>
      <c r="G41" s="85">
        <v>0.15</v>
      </c>
      <c r="H41" s="85">
        <v>0.15</v>
      </c>
      <c r="I41" s="85">
        <v>0.1</v>
      </c>
      <c r="J41" s="85">
        <v>0.1</v>
      </c>
      <c r="K41" s="85">
        <v>0.15</v>
      </c>
      <c r="L41" s="86"/>
      <c r="M41" s="86"/>
      <c r="N41" s="86"/>
      <c r="O41" s="86"/>
      <c r="P41" s="87">
        <f>SUM(D41:O41)</f>
        <v>0.79999999999999993</v>
      </c>
      <c r="Q41" s="266"/>
      <c r="R41" s="267"/>
      <c r="S41" s="267"/>
      <c r="T41" s="267"/>
      <c r="U41" s="267"/>
      <c r="V41" s="267"/>
      <c r="W41" s="267"/>
      <c r="X41" s="267"/>
      <c r="Y41" s="267"/>
      <c r="Z41" s="267"/>
      <c r="AA41" s="267"/>
      <c r="AB41" s="267"/>
      <c r="AC41" s="267"/>
      <c r="AD41" s="268"/>
      <c r="AE41" s="77"/>
    </row>
    <row r="42" spans="1:41" x14ac:dyDescent="0.3">
      <c r="A42" s="1" t="s">
        <v>295</v>
      </c>
    </row>
    <row r="43" spans="1:41" x14ac:dyDescent="0.3">
      <c r="B43" s="88">
        <f>SUM(B38:B42)</f>
        <v>6</v>
      </c>
    </row>
  </sheetData>
  <mergeCells count="74">
    <mergeCell ref="B3:AA4"/>
    <mergeCell ref="Y15:Z15"/>
    <mergeCell ref="R15:X15"/>
    <mergeCell ref="A32:A33"/>
    <mergeCell ref="AA34:AD35"/>
    <mergeCell ref="A31:AD31"/>
    <mergeCell ref="B2:AA2"/>
    <mergeCell ref="R17:V17"/>
    <mergeCell ref="I7:J9"/>
    <mergeCell ref="K7:L9"/>
    <mergeCell ref="M7:N7"/>
    <mergeCell ref="A17:B17"/>
    <mergeCell ref="O9:P9"/>
    <mergeCell ref="L15:Q15"/>
    <mergeCell ref="A15:B15"/>
    <mergeCell ref="A11:B13"/>
    <mergeCell ref="O7:P7"/>
    <mergeCell ref="C17:Q17"/>
    <mergeCell ref="C7:C9"/>
    <mergeCell ref="B34:B35"/>
    <mergeCell ref="W33:Z33"/>
    <mergeCell ref="Q40:AD41"/>
    <mergeCell ref="Q38:AD39"/>
    <mergeCell ref="A19:AD19"/>
    <mergeCell ref="C20:P20"/>
    <mergeCell ref="A36:A37"/>
    <mergeCell ref="D28:O28"/>
    <mergeCell ref="B36:B37"/>
    <mergeCell ref="A38:A39"/>
    <mergeCell ref="B38:B39"/>
    <mergeCell ref="AA33:AD33"/>
    <mergeCell ref="B30:C30"/>
    <mergeCell ref="A34:A35"/>
    <mergeCell ref="B32:B33"/>
    <mergeCell ref="Q28:AD29"/>
    <mergeCell ref="A40:A41"/>
    <mergeCell ref="Q32:AD32"/>
    <mergeCell ref="Q37:AD37"/>
    <mergeCell ref="Q30:AD30"/>
    <mergeCell ref="A22:B22"/>
    <mergeCell ref="P28:P29"/>
    <mergeCell ref="B28:C29"/>
    <mergeCell ref="A28:A29"/>
    <mergeCell ref="D32:P32"/>
    <mergeCell ref="C32:C33"/>
    <mergeCell ref="Q33:V33"/>
    <mergeCell ref="C36:P36"/>
    <mergeCell ref="Q36:AD36"/>
    <mergeCell ref="W34:Z35"/>
    <mergeCell ref="B40:B41"/>
    <mergeCell ref="Q34:V35"/>
    <mergeCell ref="Y17:AB17"/>
    <mergeCell ref="A23:B23"/>
    <mergeCell ref="Q20:AD20"/>
    <mergeCell ref="A27:AD27"/>
    <mergeCell ref="AA15:AD15"/>
    <mergeCell ref="C16:AB16"/>
    <mergeCell ref="C15:K15"/>
    <mergeCell ref="AB4:AD4"/>
    <mergeCell ref="A1:A4"/>
    <mergeCell ref="A25:B25"/>
    <mergeCell ref="O8:P8"/>
    <mergeCell ref="M9:N9"/>
    <mergeCell ref="D7:H9"/>
    <mergeCell ref="AB3:AD3"/>
    <mergeCell ref="W17:X17"/>
    <mergeCell ref="M8:N8"/>
    <mergeCell ref="A24:B24"/>
    <mergeCell ref="C11:AD13"/>
    <mergeCell ref="AB1:AD1"/>
    <mergeCell ref="A7:B9"/>
    <mergeCell ref="AC17:AD17"/>
    <mergeCell ref="AB2:AD2"/>
    <mergeCell ref="B1:AA1"/>
  </mergeCells>
  <dataValidations count="3">
    <dataValidation type="textLength" operator="lessThanOrEqual" allowBlank="1" showInputMessage="1" showErrorMessage="1" errorTitle="Máximo 2.000 caracteres" error="Máximo 2.000 caracteres" sqref="Q38:AD41 W34 AA34 Q34" xr:uid="{00000000-0002-0000-0100-000000000000}">
      <formula1>2000</formula1>
    </dataValidation>
    <dataValidation type="textLength" operator="lessThanOrEqual" allowBlank="1" showInputMessage="1" showErrorMessage="1" errorTitle="Máximo 2.000 caracteres" error="Máximo 2.000 caracteres" promptTitle="2.000 caracteres" sqref="Q30:AD30" xr:uid="{00000000-0002-0000-0100-000004000000}">
      <formula1>2000</formula1>
    </dataValidation>
    <dataValidation type="list" allowBlank="1" showInputMessage="1" showErrorMessage="1" sqref="C7:C9" xr:uid="{00000000-0002-0000-0100-000005000000}">
      <formula1>$C$21:$N$21</formula1>
    </dataValidation>
  </dataValidations>
  <printOptions horizontalCentered="1"/>
  <pageMargins left="0.19685039370078741" right="0.19685039370078741" top="0.19685039370078741" bottom="0.19685039370078741" header="0" footer="0"/>
  <pageSetup paperSize="9" scale="23"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B2A1C6"/>
  </sheetPr>
  <dimension ref="A1:AO40"/>
  <sheetViews>
    <sheetView showGridLines="0" view="pageBreakPreview" zoomScale="60" zoomScaleNormal="60" workbookViewId="0">
      <selection activeCell="C22" sqref="C22"/>
    </sheetView>
  </sheetViews>
  <sheetFormatPr baseColWidth="10" defaultColWidth="10.88671875" defaultRowHeight="14.4" x14ac:dyDescent="0.3"/>
  <cols>
    <col min="1" max="1" width="38.44140625" style="1" customWidth="1"/>
    <col min="2" max="2" width="15.44140625" style="1" customWidth="1"/>
    <col min="3" max="14" width="20.6640625" style="1" customWidth="1"/>
    <col min="15" max="15" width="16.109375" style="1" customWidth="1"/>
    <col min="16" max="27" width="18.109375" style="1" customWidth="1"/>
    <col min="28" max="28" width="22.6640625" style="1" customWidth="1"/>
    <col min="29" max="29" width="19" style="1" customWidth="1"/>
    <col min="30" max="30" width="19.44140625" style="1" customWidth="1"/>
    <col min="31" max="31" width="6.33203125" style="1" bestFit="1" customWidth="1"/>
    <col min="32" max="32" width="22.88671875" style="1" customWidth="1"/>
    <col min="33" max="33" width="18.44140625" style="1" bestFit="1" customWidth="1"/>
    <col min="34" max="34" width="8.44140625" style="1" customWidth="1"/>
    <col min="35" max="35" width="18.44140625" style="1" bestFit="1" customWidth="1"/>
    <col min="36" max="36" width="5.6640625" style="1" customWidth="1"/>
    <col min="37" max="37" width="18.44140625" style="1" bestFit="1" customWidth="1"/>
    <col min="38" max="38" width="4.6640625" style="1" customWidth="1"/>
    <col min="39" max="39" width="23" style="1" bestFit="1" customWidth="1"/>
    <col min="40" max="40" width="10.88671875" style="1"/>
    <col min="41" max="41" width="18.44140625" style="1" bestFit="1" customWidth="1"/>
    <col min="42" max="42" width="16.109375" style="1" customWidth="1"/>
    <col min="43" max="16384" width="10.88671875" style="1"/>
  </cols>
  <sheetData>
    <row r="1" spans="1:30" ht="32.25" customHeight="1" x14ac:dyDescent="0.3">
      <c r="A1" s="342"/>
      <c r="B1" s="319" t="s">
        <v>16</v>
      </c>
      <c r="C1" s="320"/>
      <c r="D1" s="320"/>
      <c r="E1" s="320"/>
      <c r="F1" s="320"/>
      <c r="G1" s="320"/>
      <c r="H1" s="320"/>
      <c r="I1" s="320"/>
      <c r="J1" s="320"/>
      <c r="K1" s="320"/>
      <c r="L1" s="320"/>
      <c r="M1" s="320"/>
      <c r="N1" s="320"/>
      <c r="O1" s="320"/>
      <c r="P1" s="320"/>
      <c r="Q1" s="320"/>
      <c r="R1" s="320"/>
      <c r="S1" s="320"/>
      <c r="T1" s="320"/>
      <c r="U1" s="320"/>
      <c r="V1" s="320"/>
      <c r="W1" s="320"/>
      <c r="X1" s="320"/>
      <c r="Y1" s="320"/>
      <c r="Z1" s="320"/>
      <c r="AA1" s="321"/>
      <c r="AB1" s="349" t="s">
        <v>18</v>
      </c>
      <c r="AC1" s="350"/>
      <c r="AD1" s="351"/>
    </row>
    <row r="2" spans="1:30" ht="30.75" customHeight="1" x14ac:dyDescent="0.3">
      <c r="A2" s="343"/>
      <c r="B2" s="352" t="s">
        <v>17</v>
      </c>
      <c r="C2" s="353"/>
      <c r="D2" s="353"/>
      <c r="E2" s="353"/>
      <c r="F2" s="353"/>
      <c r="G2" s="353"/>
      <c r="H2" s="353"/>
      <c r="I2" s="353"/>
      <c r="J2" s="353"/>
      <c r="K2" s="353"/>
      <c r="L2" s="353"/>
      <c r="M2" s="353"/>
      <c r="N2" s="353"/>
      <c r="O2" s="353"/>
      <c r="P2" s="353"/>
      <c r="Q2" s="353"/>
      <c r="R2" s="353"/>
      <c r="S2" s="353"/>
      <c r="T2" s="353"/>
      <c r="U2" s="353"/>
      <c r="V2" s="353"/>
      <c r="W2" s="353"/>
      <c r="X2" s="353"/>
      <c r="Y2" s="353"/>
      <c r="Z2" s="353"/>
      <c r="AA2" s="354"/>
      <c r="AB2" s="368" t="s">
        <v>405</v>
      </c>
      <c r="AC2" s="369"/>
      <c r="AD2" s="370"/>
    </row>
    <row r="3" spans="1:30" ht="24" customHeight="1" x14ac:dyDescent="0.3">
      <c r="A3" s="343"/>
      <c r="B3" s="371" t="s">
        <v>296</v>
      </c>
      <c r="C3" s="372"/>
      <c r="D3" s="372"/>
      <c r="E3" s="372"/>
      <c r="F3" s="372"/>
      <c r="G3" s="372"/>
      <c r="H3" s="372"/>
      <c r="I3" s="372"/>
      <c r="J3" s="372"/>
      <c r="K3" s="372"/>
      <c r="L3" s="372"/>
      <c r="M3" s="372"/>
      <c r="N3" s="372"/>
      <c r="O3" s="372"/>
      <c r="P3" s="372"/>
      <c r="Q3" s="372"/>
      <c r="R3" s="372"/>
      <c r="S3" s="372"/>
      <c r="T3" s="372"/>
      <c r="U3" s="372"/>
      <c r="V3" s="372"/>
      <c r="W3" s="372"/>
      <c r="X3" s="372"/>
      <c r="Y3" s="372"/>
      <c r="Z3" s="372"/>
      <c r="AA3" s="373"/>
      <c r="AB3" s="368" t="s">
        <v>404</v>
      </c>
      <c r="AC3" s="369"/>
      <c r="AD3" s="370"/>
    </row>
    <row r="4" spans="1:30" ht="21.9" customHeight="1" x14ac:dyDescent="0.3">
      <c r="A4" s="344"/>
      <c r="B4" s="374"/>
      <c r="C4" s="375"/>
      <c r="D4" s="375"/>
      <c r="E4" s="375"/>
      <c r="F4" s="375"/>
      <c r="G4" s="375"/>
      <c r="H4" s="375"/>
      <c r="I4" s="375"/>
      <c r="J4" s="375"/>
      <c r="K4" s="375"/>
      <c r="L4" s="375"/>
      <c r="M4" s="375"/>
      <c r="N4" s="375"/>
      <c r="O4" s="375"/>
      <c r="P4" s="375"/>
      <c r="Q4" s="375"/>
      <c r="R4" s="375"/>
      <c r="S4" s="375"/>
      <c r="T4" s="375"/>
      <c r="U4" s="375"/>
      <c r="V4" s="375"/>
      <c r="W4" s="375"/>
      <c r="X4" s="375"/>
      <c r="Y4" s="375"/>
      <c r="Z4" s="375"/>
      <c r="AA4" s="376"/>
      <c r="AB4" s="381" t="s">
        <v>176</v>
      </c>
      <c r="AC4" s="382"/>
      <c r="AD4" s="383"/>
    </row>
    <row r="5" spans="1:30" ht="9" customHeight="1" x14ac:dyDescent="0.3">
      <c r="A5" s="4"/>
      <c r="B5" s="5"/>
      <c r="C5" s="6"/>
      <c r="D5" s="7"/>
      <c r="E5" s="7"/>
      <c r="F5" s="7"/>
      <c r="G5" s="7"/>
      <c r="H5" s="7"/>
      <c r="I5" s="7"/>
      <c r="J5" s="7"/>
      <c r="K5" s="7"/>
      <c r="L5" s="7"/>
      <c r="M5" s="7"/>
      <c r="N5" s="7"/>
      <c r="O5" s="7"/>
      <c r="P5" s="7"/>
      <c r="Q5" s="7"/>
      <c r="R5" s="7"/>
      <c r="S5" s="7"/>
      <c r="T5" s="7"/>
      <c r="U5" s="7"/>
      <c r="V5" s="7"/>
      <c r="W5" s="7"/>
      <c r="X5" s="7"/>
      <c r="Y5" s="7"/>
      <c r="Z5" s="8"/>
      <c r="AA5" s="7"/>
      <c r="AB5" s="9"/>
      <c r="AC5" s="10"/>
      <c r="AD5" s="11"/>
    </row>
    <row r="6" spans="1:30" ht="9" customHeight="1" x14ac:dyDescent="0.3">
      <c r="A6" s="12"/>
      <c r="B6" s="7"/>
      <c r="C6" s="7"/>
      <c r="D6" s="7"/>
      <c r="E6" s="7"/>
      <c r="F6" s="7"/>
      <c r="G6" s="7"/>
      <c r="H6" s="7"/>
      <c r="I6" s="7"/>
      <c r="J6" s="7"/>
      <c r="K6" s="7"/>
      <c r="L6" s="7"/>
      <c r="M6" s="7"/>
      <c r="N6" s="7"/>
      <c r="O6" s="7"/>
      <c r="P6" s="7"/>
      <c r="Q6" s="7"/>
      <c r="R6" s="7"/>
      <c r="S6" s="7"/>
      <c r="T6" s="7"/>
      <c r="U6" s="7"/>
      <c r="V6" s="7"/>
      <c r="W6" s="7"/>
      <c r="X6" s="7"/>
      <c r="Y6" s="7"/>
      <c r="Z6" s="8"/>
      <c r="AA6" s="7"/>
      <c r="AB6" s="7"/>
      <c r="AC6" s="13"/>
      <c r="AD6" s="14"/>
    </row>
    <row r="7" spans="1:30" x14ac:dyDescent="0.3">
      <c r="A7" s="392" t="s">
        <v>294</v>
      </c>
      <c r="B7" s="393"/>
      <c r="C7" s="384" t="s">
        <v>46</v>
      </c>
      <c r="D7" s="392" t="s">
        <v>71</v>
      </c>
      <c r="E7" s="398"/>
      <c r="F7" s="398"/>
      <c r="G7" s="398"/>
      <c r="H7" s="393"/>
      <c r="I7" s="274">
        <v>44809</v>
      </c>
      <c r="J7" s="275"/>
      <c r="K7" s="392" t="s">
        <v>67</v>
      </c>
      <c r="L7" s="393"/>
      <c r="M7" s="347" t="s">
        <v>70</v>
      </c>
      <c r="N7" s="348"/>
      <c r="O7" s="401"/>
      <c r="P7" s="402"/>
      <c r="Q7" s="7"/>
      <c r="R7" s="7"/>
      <c r="S7" s="7"/>
      <c r="T7" s="7"/>
      <c r="U7" s="7"/>
      <c r="V7" s="7"/>
      <c r="W7" s="7"/>
      <c r="X7" s="7"/>
      <c r="Y7" s="7"/>
      <c r="Z7" s="8"/>
      <c r="AA7" s="7"/>
      <c r="AB7" s="7"/>
      <c r="AC7" s="13"/>
      <c r="AD7" s="14"/>
    </row>
    <row r="8" spans="1:30" x14ac:dyDescent="0.3">
      <c r="A8" s="394"/>
      <c r="B8" s="395"/>
      <c r="C8" s="385"/>
      <c r="D8" s="394"/>
      <c r="E8" s="399"/>
      <c r="F8" s="399"/>
      <c r="G8" s="399"/>
      <c r="H8" s="395"/>
      <c r="I8" s="276"/>
      <c r="J8" s="277"/>
      <c r="K8" s="394"/>
      <c r="L8" s="395"/>
      <c r="M8" s="407" t="s">
        <v>68</v>
      </c>
      <c r="N8" s="408"/>
      <c r="O8" s="405"/>
      <c r="P8" s="406"/>
      <c r="Q8" s="7"/>
      <c r="R8" s="7"/>
      <c r="S8" s="7"/>
      <c r="T8" s="7"/>
      <c r="U8" s="7"/>
      <c r="V8" s="7"/>
      <c r="W8" s="7"/>
      <c r="X8" s="7"/>
      <c r="Y8" s="7"/>
      <c r="Z8" s="8"/>
      <c r="AA8" s="7"/>
      <c r="AB8" s="7"/>
      <c r="AC8" s="13"/>
      <c r="AD8" s="14"/>
    </row>
    <row r="9" spans="1:30" x14ac:dyDescent="0.3">
      <c r="A9" s="396"/>
      <c r="B9" s="397"/>
      <c r="C9" s="386"/>
      <c r="D9" s="396"/>
      <c r="E9" s="400"/>
      <c r="F9" s="400"/>
      <c r="G9" s="400"/>
      <c r="H9" s="397"/>
      <c r="I9" s="278"/>
      <c r="J9" s="279"/>
      <c r="K9" s="396"/>
      <c r="L9" s="397"/>
      <c r="M9" s="403" t="s">
        <v>69</v>
      </c>
      <c r="N9" s="404"/>
      <c r="O9" s="387" t="s">
        <v>408</v>
      </c>
      <c r="P9" s="388"/>
      <c r="Q9" s="7"/>
      <c r="R9" s="7"/>
      <c r="S9" s="7"/>
      <c r="T9" s="7"/>
      <c r="U9" s="7"/>
      <c r="V9" s="7"/>
      <c r="W9" s="7"/>
      <c r="X9" s="7"/>
      <c r="Y9" s="7"/>
      <c r="Z9" s="8"/>
      <c r="AA9" s="7"/>
      <c r="AB9" s="7"/>
      <c r="AC9" s="13"/>
      <c r="AD9" s="14"/>
    </row>
    <row r="10" spans="1:30" ht="15" customHeight="1" x14ac:dyDescent="0.3">
      <c r="A10" s="15"/>
      <c r="B10" s="16"/>
      <c r="C10" s="16"/>
      <c r="D10" s="2"/>
      <c r="E10" s="2"/>
      <c r="F10" s="2"/>
      <c r="G10" s="2"/>
      <c r="H10" s="2"/>
      <c r="I10" s="17"/>
      <c r="J10" s="17"/>
      <c r="K10" s="2"/>
      <c r="L10" s="2"/>
      <c r="M10" s="18"/>
      <c r="N10" s="18"/>
      <c r="O10" s="19"/>
      <c r="P10" s="19"/>
      <c r="Q10" s="16"/>
      <c r="R10" s="16"/>
      <c r="S10" s="16"/>
      <c r="T10" s="16"/>
      <c r="U10" s="16"/>
      <c r="V10" s="16"/>
      <c r="W10" s="16"/>
      <c r="X10" s="16"/>
      <c r="Y10" s="16"/>
      <c r="Z10" s="20"/>
      <c r="AA10" s="16"/>
      <c r="AB10" s="16"/>
      <c r="AC10" s="21"/>
      <c r="AD10" s="22"/>
    </row>
    <row r="11" spans="1:30" ht="15" customHeight="1" x14ac:dyDescent="0.3">
      <c r="A11" s="392" t="s">
        <v>0</v>
      </c>
      <c r="B11" s="393"/>
      <c r="C11" s="389" t="s">
        <v>409</v>
      </c>
      <c r="D11" s="390"/>
      <c r="E11" s="390"/>
      <c r="F11" s="390"/>
      <c r="G11" s="390"/>
      <c r="H11" s="390"/>
      <c r="I11" s="390"/>
      <c r="J11" s="390"/>
      <c r="K11" s="390"/>
      <c r="L11" s="390"/>
      <c r="M11" s="390"/>
      <c r="N11" s="390"/>
      <c r="O11" s="390"/>
      <c r="P11" s="390"/>
      <c r="Q11" s="390"/>
      <c r="R11" s="390"/>
      <c r="S11" s="390"/>
      <c r="T11" s="390"/>
      <c r="U11" s="390"/>
      <c r="V11" s="390"/>
      <c r="W11" s="390"/>
      <c r="X11" s="390"/>
      <c r="Y11" s="390"/>
      <c r="Z11" s="390"/>
      <c r="AA11" s="390"/>
      <c r="AB11" s="390"/>
      <c r="AC11" s="390"/>
      <c r="AD11" s="391"/>
    </row>
    <row r="12" spans="1:30" ht="15" customHeight="1" x14ac:dyDescent="0.3">
      <c r="A12" s="394"/>
      <c r="B12" s="395"/>
      <c r="C12" s="371"/>
      <c r="D12" s="372"/>
      <c r="E12" s="372"/>
      <c r="F12" s="372"/>
      <c r="G12" s="372"/>
      <c r="H12" s="372"/>
      <c r="I12" s="372"/>
      <c r="J12" s="372"/>
      <c r="K12" s="372"/>
      <c r="L12" s="372"/>
      <c r="M12" s="372"/>
      <c r="N12" s="372"/>
      <c r="O12" s="372"/>
      <c r="P12" s="372"/>
      <c r="Q12" s="372"/>
      <c r="R12" s="372"/>
      <c r="S12" s="372"/>
      <c r="T12" s="372"/>
      <c r="U12" s="372"/>
      <c r="V12" s="372"/>
      <c r="W12" s="372"/>
      <c r="X12" s="372"/>
      <c r="Y12" s="372"/>
      <c r="Z12" s="372"/>
      <c r="AA12" s="372"/>
      <c r="AB12" s="372"/>
      <c r="AC12" s="372"/>
      <c r="AD12" s="373"/>
    </row>
    <row r="13" spans="1:30" ht="15" customHeight="1" x14ac:dyDescent="0.3">
      <c r="A13" s="396"/>
      <c r="B13" s="397"/>
      <c r="C13" s="374"/>
      <c r="D13" s="375"/>
      <c r="E13" s="375"/>
      <c r="F13" s="375"/>
      <c r="G13" s="375"/>
      <c r="H13" s="375"/>
      <c r="I13" s="375"/>
      <c r="J13" s="375"/>
      <c r="K13" s="375"/>
      <c r="L13" s="375"/>
      <c r="M13" s="375"/>
      <c r="N13" s="375"/>
      <c r="O13" s="375"/>
      <c r="P13" s="375"/>
      <c r="Q13" s="375"/>
      <c r="R13" s="375"/>
      <c r="S13" s="375"/>
      <c r="T13" s="375"/>
      <c r="U13" s="375"/>
      <c r="V13" s="375"/>
      <c r="W13" s="375"/>
      <c r="X13" s="375"/>
      <c r="Y13" s="375"/>
      <c r="Z13" s="375"/>
      <c r="AA13" s="375"/>
      <c r="AB13" s="375"/>
      <c r="AC13" s="375"/>
      <c r="AD13" s="376"/>
    </row>
    <row r="14" spans="1:30" ht="9" customHeight="1" x14ac:dyDescent="0.3">
      <c r="A14" s="23"/>
      <c r="B14" s="24"/>
      <c r="C14" s="25"/>
      <c r="D14" s="25"/>
      <c r="E14" s="25"/>
      <c r="F14" s="25"/>
      <c r="G14" s="25"/>
      <c r="H14" s="25"/>
      <c r="I14" s="25"/>
      <c r="J14" s="25"/>
      <c r="K14" s="25"/>
      <c r="L14" s="25"/>
      <c r="M14" s="26"/>
      <c r="N14" s="26"/>
      <c r="O14" s="26"/>
      <c r="P14" s="26"/>
      <c r="Q14" s="26"/>
      <c r="R14" s="27"/>
      <c r="S14" s="27"/>
      <c r="T14" s="27"/>
      <c r="U14" s="27"/>
      <c r="V14" s="27"/>
      <c r="W14" s="27"/>
      <c r="X14" s="27"/>
      <c r="Y14" s="2"/>
      <c r="Z14" s="2"/>
      <c r="AA14" s="2"/>
      <c r="AB14" s="2"/>
      <c r="AC14" s="2"/>
      <c r="AD14" s="3"/>
    </row>
    <row r="15" spans="1:30" ht="39" customHeight="1" x14ac:dyDescent="0.3">
      <c r="A15" s="322" t="s">
        <v>77</v>
      </c>
      <c r="B15" s="323"/>
      <c r="C15" s="355" t="s">
        <v>410</v>
      </c>
      <c r="D15" s="356"/>
      <c r="E15" s="356"/>
      <c r="F15" s="356"/>
      <c r="G15" s="356"/>
      <c r="H15" s="356"/>
      <c r="I15" s="356"/>
      <c r="J15" s="356"/>
      <c r="K15" s="357"/>
      <c r="L15" s="294" t="s">
        <v>73</v>
      </c>
      <c r="M15" s="295"/>
      <c r="N15" s="295"/>
      <c r="O15" s="295"/>
      <c r="P15" s="295"/>
      <c r="Q15" s="296"/>
      <c r="R15" s="377" t="s">
        <v>411</v>
      </c>
      <c r="S15" s="378"/>
      <c r="T15" s="378"/>
      <c r="U15" s="378"/>
      <c r="V15" s="378"/>
      <c r="W15" s="378"/>
      <c r="X15" s="379"/>
      <c r="Y15" s="294" t="s">
        <v>72</v>
      </c>
      <c r="Z15" s="296"/>
      <c r="AA15" s="355" t="s">
        <v>465</v>
      </c>
      <c r="AB15" s="356"/>
      <c r="AC15" s="356"/>
      <c r="AD15" s="357"/>
    </row>
    <row r="16" spans="1:30" ht="9" customHeight="1" x14ac:dyDescent="0.3">
      <c r="A16" s="12"/>
      <c r="B16" s="7"/>
      <c r="C16" s="380"/>
      <c r="D16" s="380"/>
      <c r="E16" s="380"/>
      <c r="F16" s="380"/>
      <c r="G16" s="380"/>
      <c r="H16" s="380"/>
      <c r="I16" s="380"/>
      <c r="J16" s="380"/>
      <c r="K16" s="380"/>
      <c r="L16" s="380"/>
      <c r="M16" s="380"/>
      <c r="N16" s="380"/>
      <c r="O16" s="380"/>
      <c r="P16" s="380"/>
      <c r="Q16" s="380"/>
      <c r="R16" s="380"/>
      <c r="S16" s="380"/>
      <c r="T16" s="380"/>
      <c r="U16" s="380"/>
      <c r="V16" s="380"/>
      <c r="W16" s="380"/>
      <c r="X16" s="380"/>
      <c r="Y16" s="380"/>
      <c r="Z16" s="380"/>
      <c r="AA16" s="380"/>
      <c r="AB16" s="380"/>
      <c r="AC16" s="28"/>
      <c r="AD16" s="29"/>
    </row>
    <row r="17" spans="1:41" s="30" customFormat="1" ht="37.5" customHeight="1" x14ac:dyDescent="0.3">
      <c r="A17" s="322" t="s">
        <v>79</v>
      </c>
      <c r="B17" s="323"/>
      <c r="C17" s="301" t="s">
        <v>414</v>
      </c>
      <c r="D17" s="302"/>
      <c r="E17" s="302"/>
      <c r="F17" s="302"/>
      <c r="G17" s="302"/>
      <c r="H17" s="302"/>
      <c r="I17" s="302"/>
      <c r="J17" s="302"/>
      <c r="K17" s="302"/>
      <c r="L17" s="302"/>
      <c r="M17" s="302"/>
      <c r="N17" s="302"/>
      <c r="O17" s="302"/>
      <c r="P17" s="302"/>
      <c r="Q17" s="303"/>
      <c r="R17" s="294" t="s">
        <v>378</v>
      </c>
      <c r="S17" s="295"/>
      <c r="T17" s="295"/>
      <c r="U17" s="295"/>
      <c r="V17" s="296"/>
      <c r="W17" s="420">
        <v>4.0000000000000001E-3</v>
      </c>
      <c r="X17" s="421"/>
      <c r="Y17" s="295" t="s">
        <v>15</v>
      </c>
      <c r="Z17" s="295"/>
      <c r="AA17" s="295"/>
      <c r="AB17" s="296"/>
      <c r="AC17" s="314">
        <v>0.03</v>
      </c>
      <c r="AD17" s="315"/>
    </row>
    <row r="18" spans="1:41" ht="16.5" customHeight="1" x14ac:dyDescent="0.3">
      <c r="A18" s="31"/>
      <c r="B18" s="32"/>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3"/>
    </row>
    <row r="19" spans="1:41" ht="32.1" customHeight="1" x14ac:dyDescent="0.3">
      <c r="A19" s="294" t="s">
        <v>1</v>
      </c>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6"/>
      <c r="AE19" s="34"/>
      <c r="AF19" s="34"/>
    </row>
    <row r="20" spans="1:41" ht="32.1" customHeight="1" x14ac:dyDescent="0.3">
      <c r="A20" s="35"/>
      <c r="B20" s="13"/>
      <c r="C20" s="286" t="s">
        <v>380</v>
      </c>
      <c r="D20" s="287"/>
      <c r="E20" s="287"/>
      <c r="F20" s="287"/>
      <c r="G20" s="287"/>
      <c r="H20" s="287"/>
      <c r="I20" s="287"/>
      <c r="J20" s="287"/>
      <c r="K20" s="287"/>
      <c r="L20" s="287"/>
      <c r="M20" s="287"/>
      <c r="N20" s="287"/>
      <c r="O20" s="287"/>
      <c r="P20" s="288"/>
      <c r="Q20" s="289" t="s">
        <v>381</v>
      </c>
      <c r="R20" s="290"/>
      <c r="S20" s="290"/>
      <c r="T20" s="290"/>
      <c r="U20" s="290"/>
      <c r="V20" s="290"/>
      <c r="W20" s="290"/>
      <c r="X20" s="290"/>
      <c r="Y20" s="290"/>
      <c r="Z20" s="290"/>
      <c r="AA20" s="290"/>
      <c r="AB20" s="290"/>
      <c r="AC20" s="290"/>
      <c r="AD20" s="291"/>
      <c r="AE20" s="34"/>
      <c r="AF20" s="34"/>
    </row>
    <row r="21" spans="1:41" ht="32.1" customHeight="1" x14ac:dyDescent="0.3">
      <c r="A21" s="12"/>
      <c r="B21" s="7"/>
      <c r="C21" s="36" t="s">
        <v>39</v>
      </c>
      <c r="D21" s="37" t="s">
        <v>40</v>
      </c>
      <c r="E21" s="37" t="s">
        <v>41</v>
      </c>
      <c r="F21" s="37" t="s">
        <v>42</v>
      </c>
      <c r="G21" s="37" t="s">
        <v>43</v>
      </c>
      <c r="H21" s="37" t="s">
        <v>44</v>
      </c>
      <c r="I21" s="37" t="s">
        <v>45</v>
      </c>
      <c r="J21" s="37" t="s">
        <v>46</v>
      </c>
      <c r="K21" s="37" t="s">
        <v>47</v>
      </c>
      <c r="L21" s="37" t="s">
        <v>48</v>
      </c>
      <c r="M21" s="37" t="s">
        <v>49</v>
      </c>
      <c r="N21" s="37" t="s">
        <v>50</v>
      </c>
      <c r="O21" s="37" t="s">
        <v>8</v>
      </c>
      <c r="P21" s="38" t="s">
        <v>386</v>
      </c>
      <c r="Q21" s="36" t="s">
        <v>39</v>
      </c>
      <c r="R21" s="37" t="s">
        <v>40</v>
      </c>
      <c r="S21" s="37" t="s">
        <v>41</v>
      </c>
      <c r="T21" s="37" t="s">
        <v>42</v>
      </c>
      <c r="U21" s="37" t="s">
        <v>43</v>
      </c>
      <c r="V21" s="37" t="s">
        <v>44</v>
      </c>
      <c r="W21" s="37" t="s">
        <v>45</v>
      </c>
      <c r="X21" s="37" t="s">
        <v>46</v>
      </c>
      <c r="Y21" s="37" t="s">
        <v>47</v>
      </c>
      <c r="Z21" s="37" t="s">
        <v>48</v>
      </c>
      <c r="AA21" s="37" t="s">
        <v>49</v>
      </c>
      <c r="AB21" s="37" t="s">
        <v>50</v>
      </c>
      <c r="AC21" s="37" t="s">
        <v>8</v>
      </c>
      <c r="AD21" s="38" t="s">
        <v>386</v>
      </c>
      <c r="AE21" s="39"/>
      <c r="AF21" s="39"/>
    </row>
    <row r="22" spans="1:41" ht="32.1" customHeight="1" x14ac:dyDescent="0.3">
      <c r="A22" s="292" t="s">
        <v>382</v>
      </c>
      <c r="B22" s="293"/>
      <c r="C22" s="48"/>
      <c r="D22" s="49"/>
      <c r="E22" s="49"/>
      <c r="F22" s="49"/>
      <c r="G22" s="49"/>
      <c r="H22" s="49"/>
      <c r="I22" s="49"/>
      <c r="J22" s="49"/>
      <c r="K22" s="49"/>
      <c r="L22" s="49"/>
      <c r="M22" s="49"/>
      <c r="N22" s="49"/>
      <c r="O22" s="49">
        <f>SUM(C22:N22)</f>
        <v>0</v>
      </c>
      <c r="P22" s="89"/>
      <c r="Q22" s="40"/>
      <c r="R22" s="41"/>
      <c r="S22" s="41"/>
      <c r="T22" s="41"/>
      <c r="U22" s="41">
        <v>200000000</v>
      </c>
      <c r="V22" s="41"/>
      <c r="W22" s="41"/>
      <c r="X22" s="41"/>
      <c r="Y22" s="41"/>
      <c r="Z22" s="41"/>
      <c r="AA22" s="41"/>
      <c r="AB22" s="42"/>
      <c r="AC22" s="43">
        <f>SUM(Q22:AB22)</f>
        <v>200000000</v>
      </c>
      <c r="AD22" s="44"/>
      <c r="AE22" s="39"/>
      <c r="AF22" s="39"/>
    </row>
    <row r="23" spans="1:41" ht="32.1" customHeight="1" x14ac:dyDescent="0.3">
      <c r="A23" s="313" t="s">
        <v>383</v>
      </c>
      <c r="B23" s="304"/>
      <c r="C23" s="45"/>
      <c r="D23" s="46"/>
      <c r="E23" s="46"/>
      <c r="F23" s="46"/>
      <c r="G23" s="46"/>
      <c r="H23" s="46"/>
      <c r="I23" s="46"/>
      <c r="J23" s="46"/>
      <c r="K23" s="46"/>
      <c r="L23" s="46"/>
      <c r="M23" s="46"/>
      <c r="N23" s="46"/>
      <c r="O23" s="46">
        <f>SUM(C23:N23)</f>
        <v>0</v>
      </c>
      <c r="P23" s="90" t="str">
        <f>IFERROR(O23/(SUMIF(C23:N23,"&gt;0",C22:N22))," ")</f>
        <v xml:space="preserve"> </v>
      </c>
      <c r="Q23" s="45">
        <v>0</v>
      </c>
      <c r="R23" s="46">
        <v>0</v>
      </c>
      <c r="S23" s="46">
        <v>0</v>
      </c>
      <c r="T23" s="46">
        <v>0</v>
      </c>
      <c r="U23" s="46">
        <v>0</v>
      </c>
      <c r="V23" s="46">
        <v>0</v>
      </c>
      <c r="W23" s="46"/>
      <c r="X23" s="46"/>
      <c r="Y23" s="46"/>
      <c r="Z23" s="46"/>
      <c r="AA23" s="46"/>
      <c r="AB23" s="51"/>
      <c r="AC23" s="52">
        <f>SUM(Q23:AB23)</f>
        <v>0</v>
      </c>
      <c r="AD23" s="47">
        <f>AC23/AC22</f>
        <v>0</v>
      </c>
      <c r="AE23" s="39"/>
      <c r="AF23" s="39"/>
    </row>
    <row r="24" spans="1:41" ht="32.1" customHeight="1" x14ac:dyDescent="0.3">
      <c r="A24" s="313" t="s">
        <v>384</v>
      </c>
      <c r="B24" s="304"/>
      <c r="C24" s="45">
        <v>0</v>
      </c>
      <c r="D24" s="46">
        <v>11351914</v>
      </c>
      <c r="E24" s="46">
        <v>0</v>
      </c>
      <c r="F24" s="46">
        <v>3525000</v>
      </c>
      <c r="G24" s="46">
        <f>11626860-11351914</f>
        <v>274946</v>
      </c>
      <c r="H24" s="46">
        <v>0</v>
      </c>
      <c r="I24" s="46">
        <v>0</v>
      </c>
      <c r="J24" s="46">
        <v>0</v>
      </c>
      <c r="K24" s="46">
        <v>0</v>
      </c>
      <c r="L24" s="46">
        <v>0</v>
      </c>
      <c r="M24" s="46">
        <v>0</v>
      </c>
      <c r="N24" s="46">
        <v>0</v>
      </c>
      <c r="O24" s="46">
        <f>SUM(C24:N24)</f>
        <v>15151860</v>
      </c>
      <c r="P24" s="91"/>
      <c r="Q24" s="45">
        <v>0</v>
      </c>
      <c r="R24" s="46">
        <v>0</v>
      </c>
      <c r="S24" s="46">
        <v>0</v>
      </c>
      <c r="T24" s="46">
        <v>0</v>
      </c>
      <c r="U24" s="46">
        <v>0</v>
      </c>
      <c r="V24" s="46">
        <v>66666667</v>
      </c>
      <c r="W24" s="46">
        <v>66666667</v>
      </c>
      <c r="X24" s="46">
        <v>66666666</v>
      </c>
      <c r="Y24" s="46"/>
      <c r="Z24" s="46"/>
      <c r="AA24" s="46"/>
      <c r="AB24" s="51"/>
      <c r="AC24" s="52">
        <f>SUM(Q24:AB24)</f>
        <v>200000000</v>
      </c>
      <c r="AD24" s="47"/>
      <c r="AE24" s="39"/>
      <c r="AF24" s="39"/>
    </row>
    <row r="25" spans="1:41" ht="32.1" customHeight="1" x14ac:dyDescent="0.3">
      <c r="A25" s="365" t="s">
        <v>385</v>
      </c>
      <c r="B25" s="366"/>
      <c r="C25" s="53">
        <v>0</v>
      </c>
      <c r="D25" s="54">
        <v>10301860</v>
      </c>
      <c r="E25" s="54">
        <v>3600829</v>
      </c>
      <c r="F25" s="54">
        <v>1175000</v>
      </c>
      <c r="G25" s="54">
        <v>74171</v>
      </c>
      <c r="H25" s="54">
        <v>0</v>
      </c>
      <c r="I25" s="54"/>
      <c r="J25" s="54"/>
      <c r="K25" s="54"/>
      <c r="L25" s="54"/>
      <c r="M25" s="54"/>
      <c r="N25" s="54"/>
      <c r="O25" s="54">
        <f>SUM(C25:N25)</f>
        <v>15151860</v>
      </c>
      <c r="P25" s="92">
        <f>O25/O24</f>
        <v>1</v>
      </c>
      <c r="Q25" s="53">
        <v>0</v>
      </c>
      <c r="R25" s="54">
        <v>0</v>
      </c>
      <c r="S25" s="54">
        <v>0</v>
      </c>
      <c r="T25" s="54">
        <v>0</v>
      </c>
      <c r="U25" s="54">
        <v>0</v>
      </c>
      <c r="V25" s="54"/>
      <c r="W25" s="54"/>
      <c r="X25" s="54"/>
      <c r="Y25" s="54"/>
      <c r="Z25" s="54"/>
      <c r="AA25" s="54"/>
      <c r="AB25" s="56"/>
      <c r="AC25" s="57">
        <f>SUM(Q25:AB25)</f>
        <v>0</v>
      </c>
      <c r="AD25" s="55">
        <f>AC25/AC24</f>
        <v>0</v>
      </c>
      <c r="AE25" s="39"/>
      <c r="AF25" s="39"/>
    </row>
    <row r="26" spans="1:41" ht="32.1" customHeight="1" x14ac:dyDescent="0.3">
      <c r="A26" s="12"/>
      <c r="B26" s="7"/>
      <c r="C26" s="58"/>
      <c r="D26" s="58"/>
      <c r="E26" s="58"/>
      <c r="F26" s="58"/>
      <c r="G26" s="58"/>
      <c r="H26" s="58"/>
      <c r="I26" s="58"/>
      <c r="J26" s="58"/>
      <c r="K26" s="58"/>
      <c r="L26" s="58"/>
      <c r="M26" s="58"/>
      <c r="N26" s="58"/>
      <c r="O26" s="58"/>
      <c r="P26" s="58"/>
      <c r="Q26" s="58"/>
      <c r="R26" s="58"/>
      <c r="S26" s="58"/>
      <c r="T26" s="58"/>
      <c r="U26" s="58"/>
      <c r="V26" s="58"/>
      <c r="W26" s="58"/>
      <c r="X26" s="58"/>
      <c r="Y26" s="58"/>
      <c r="Z26" s="58"/>
      <c r="AA26" s="58"/>
      <c r="AB26" s="58"/>
      <c r="AC26" s="13"/>
      <c r="AD26" s="22"/>
    </row>
    <row r="27" spans="1:41" ht="33.9" customHeight="1" x14ac:dyDescent="0.3">
      <c r="A27" s="335" t="s">
        <v>76</v>
      </c>
      <c r="B27" s="336"/>
      <c r="C27" s="337"/>
      <c r="D27" s="337"/>
      <c r="E27" s="337"/>
      <c r="F27" s="337"/>
      <c r="G27" s="337"/>
      <c r="H27" s="337"/>
      <c r="I27" s="337"/>
      <c r="J27" s="337"/>
      <c r="K27" s="337"/>
      <c r="L27" s="337"/>
      <c r="M27" s="337"/>
      <c r="N27" s="337"/>
      <c r="O27" s="337"/>
      <c r="P27" s="337"/>
      <c r="Q27" s="337"/>
      <c r="R27" s="337"/>
      <c r="S27" s="337"/>
      <c r="T27" s="337"/>
      <c r="U27" s="337"/>
      <c r="V27" s="337"/>
      <c r="W27" s="337"/>
      <c r="X27" s="337"/>
      <c r="Y27" s="337"/>
      <c r="Z27" s="337"/>
      <c r="AA27" s="337"/>
      <c r="AB27" s="337"/>
      <c r="AC27" s="337"/>
      <c r="AD27" s="338"/>
    </row>
    <row r="28" spans="1:41" ht="15" customHeight="1" x14ac:dyDescent="0.3">
      <c r="A28" s="339" t="s">
        <v>190</v>
      </c>
      <c r="B28" s="345" t="s">
        <v>6</v>
      </c>
      <c r="C28" s="346"/>
      <c r="D28" s="304" t="s">
        <v>402</v>
      </c>
      <c r="E28" s="305"/>
      <c r="F28" s="305"/>
      <c r="G28" s="305"/>
      <c r="H28" s="305"/>
      <c r="I28" s="305"/>
      <c r="J28" s="305"/>
      <c r="K28" s="305"/>
      <c r="L28" s="305"/>
      <c r="M28" s="305"/>
      <c r="N28" s="305"/>
      <c r="O28" s="367"/>
      <c r="P28" s="311" t="s">
        <v>8</v>
      </c>
      <c r="Q28" s="311" t="s">
        <v>84</v>
      </c>
      <c r="R28" s="311"/>
      <c r="S28" s="311"/>
      <c r="T28" s="311"/>
      <c r="U28" s="311"/>
      <c r="V28" s="311"/>
      <c r="W28" s="311"/>
      <c r="X28" s="311"/>
      <c r="Y28" s="311"/>
      <c r="Z28" s="311"/>
      <c r="AA28" s="311"/>
      <c r="AB28" s="311"/>
      <c r="AC28" s="311"/>
      <c r="AD28" s="312"/>
    </row>
    <row r="29" spans="1:41" ht="27" customHeight="1" x14ac:dyDescent="0.3">
      <c r="A29" s="340"/>
      <c r="B29" s="297"/>
      <c r="C29" s="299"/>
      <c r="D29" s="59" t="s">
        <v>39</v>
      </c>
      <c r="E29" s="59" t="s">
        <v>40</v>
      </c>
      <c r="F29" s="59" t="s">
        <v>41</v>
      </c>
      <c r="G29" s="59" t="s">
        <v>42</v>
      </c>
      <c r="H29" s="59" t="s">
        <v>43</v>
      </c>
      <c r="I29" s="59" t="s">
        <v>44</v>
      </c>
      <c r="J29" s="59" t="s">
        <v>45</v>
      </c>
      <c r="K29" s="59" t="s">
        <v>46</v>
      </c>
      <c r="L29" s="59" t="s">
        <v>47</v>
      </c>
      <c r="M29" s="59" t="s">
        <v>48</v>
      </c>
      <c r="N29" s="59" t="s">
        <v>49</v>
      </c>
      <c r="O29" s="59" t="s">
        <v>50</v>
      </c>
      <c r="P29" s="367"/>
      <c r="Q29" s="311"/>
      <c r="R29" s="311"/>
      <c r="S29" s="311"/>
      <c r="T29" s="311"/>
      <c r="U29" s="311"/>
      <c r="V29" s="311"/>
      <c r="W29" s="311"/>
      <c r="X29" s="311"/>
      <c r="Y29" s="311"/>
      <c r="Z29" s="311"/>
      <c r="AA29" s="311"/>
      <c r="AB29" s="311"/>
      <c r="AC29" s="311"/>
      <c r="AD29" s="312"/>
    </row>
    <row r="30" spans="1:41" ht="138.75" customHeight="1" x14ac:dyDescent="0.3">
      <c r="A30" s="60" t="str">
        <f>C17</f>
        <v>3 - Diseñar y producir una (1) línea base de la política púbica de las Mujeres y Equidad de Género</v>
      </c>
      <c r="B30" s="324">
        <f>0.7-0.6</f>
        <v>9.9999999999999978E-2</v>
      </c>
      <c r="C30" s="325"/>
      <c r="D30" s="62"/>
      <c r="E30" s="61">
        <v>0.1</v>
      </c>
      <c r="F30" s="62"/>
      <c r="G30" s="62"/>
      <c r="H30" s="62"/>
      <c r="I30" s="93"/>
      <c r="J30" s="93"/>
      <c r="K30" s="93"/>
      <c r="L30" s="93"/>
      <c r="M30" s="93"/>
      <c r="N30" s="93"/>
      <c r="O30" s="93"/>
      <c r="P30" s="63">
        <f>SUM(D30:O30)</f>
        <v>0.1</v>
      </c>
      <c r="Q30" s="329" t="s">
        <v>458</v>
      </c>
      <c r="R30" s="329"/>
      <c r="S30" s="329"/>
      <c r="T30" s="329"/>
      <c r="U30" s="329"/>
      <c r="V30" s="329"/>
      <c r="W30" s="329"/>
      <c r="X30" s="329"/>
      <c r="Y30" s="329"/>
      <c r="Z30" s="329"/>
      <c r="AA30" s="329"/>
      <c r="AB30" s="329"/>
      <c r="AC30" s="329"/>
      <c r="AD30" s="330"/>
    </row>
    <row r="31" spans="1:41" ht="45" customHeight="1" x14ac:dyDescent="0.3">
      <c r="A31" s="331" t="s">
        <v>293</v>
      </c>
      <c r="B31" s="332"/>
      <c r="C31" s="332"/>
      <c r="D31" s="332"/>
      <c r="E31" s="332"/>
      <c r="F31" s="332"/>
      <c r="G31" s="332"/>
      <c r="H31" s="332"/>
      <c r="I31" s="332"/>
      <c r="J31" s="332"/>
      <c r="K31" s="332"/>
      <c r="L31" s="332"/>
      <c r="M31" s="332"/>
      <c r="N31" s="332"/>
      <c r="O31" s="332"/>
      <c r="P31" s="332"/>
      <c r="Q31" s="332"/>
      <c r="R31" s="332"/>
      <c r="S31" s="332"/>
      <c r="T31" s="332"/>
      <c r="U31" s="332"/>
      <c r="V31" s="332"/>
      <c r="W31" s="332"/>
      <c r="X31" s="332"/>
      <c r="Y31" s="332"/>
      <c r="Z31" s="332"/>
      <c r="AA31" s="332"/>
      <c r="AB31" s="332"/>
      <c r="AC31" s="332"/>
      <c r="AD31" s="333"/>
    </row>
    <row r="32" spans="1:41" ht="23.1" customHeight="1" x14ac:dyDescent="0.3">
      <c r="A32" s="313" t="s">
        <v>191</v>
      </c>
      <c r="B32" s="311" t="s">
        <v>62</v>
      </c>
      <c r="C32" s="311" t="s">
        <v>6</v>
      </c>
      <c r="D32" s="311" t="s">
        <v>60</v>
      </c>
      <c r="E32" s="311"/>
      <c r="F32" s="311"/>
      <c r="G32" s="311"/>
      <c r="H32" s="311"/>
      <c r="I32" s="311"/>
      <c r="J32" s="311"/>
      <c r="K32" s="311"/>
      <c r="L32" s="311"/>
      <c r="M32" s="311"/>
      <c r="N32" s="311"/>
      <c r="O32" s="311"/>
      <c r="P32" s="311"/>
      <c r="Q32" s="311" t="s">
        <v>85</v>
      </c>
      <c r="R32" s="311"/>
      <c r="S32" s="311"/>
      <c r="T32" s="311"/>
      <c r="U32" s="311"/>
      <c r="V32" s="311"/>
      <c r="W32" s="311"/>
      <c r="X32" s="311"/>
      <c r="Y32" s="311"/>
      <c r="Z32" s="311"/>
      <c r="AA32" s="311"/>
      <c r="AB32" s="311"/>
      <c r="AC32" s="311"/>
      <c r="AD32" s="312"/>
      <c r="AG32" s="64"/>
      <c r="AH32" s="64"/>
      <c r="AI32" s="64"/>
      <c r="AJ32" s="64"/>
      <c r="AK32" s="64"/>
      <c r="AL32" s="64"/>
      <c r="AM32" s="64"/>
      <c r="AN32" s="64"/>
      <c r="AO32" s="64"/>
    </row>
    <row r="33" spans="1:41" ht="23.1" customHeight="1" x14ac:dyDescent="0.3">
      <c r="A33" s="313"/>
      <c r="B33" s="311"/>
      <c r="C33" s="341"/>
      <c r="D33" s="59" t="s">
        <v>39</v>
      </c>
      <c r="E33" s="59" t="s">
        <v>40</v>
      </c>
      <c r="F33" s="59" t="s">
        <v>41</v>
      </c>
      <c r="G33" s="59" t="s">
        <v>42</v>
      </c>
      <c r="H33" s="59" t="s">
        <v>43</v>
      </c>
      <c r="I33" s="59" t="s">
        <v>44</v>
      </c>
      <c r="J33" s="59" t="s">
        <v>45</v>
      </c>
      <c r="K33" s="59" t="s">
        <v>46</v>
      </c>
      <c r="L33" s="59" t="s">
        <v>47</v>
      </c>
      <c r="M33" s="59" t="s">
        <v>48</v>
      </c>
      <c r="N33" s="59" t="s">
        <v>49</v>
      </c>
      <c r="O33" s="59" t="s">
        <v>50</v>
      </c>
      <c r="P33" s="59" t="s">
        <v>8</v>
      </c>
      <c r="Q33" s="297" t="s">
        <v>80</v>
      </c>
      <c r="R33" s="298"/>
      <c r="S33" s="298"/>
      <c r="T33" s="298"/>
      <c r="U33" s="298"/>
      <c r="V33" s="299"/>
      <c r="W33" s="297" t="s">
        <v>81</v>
      </c>
      <c r="X33" s="298"/>
      <c r="Y33" s="298"/>
      <c r="Z33" s="299"/>
      <c r="AA33" s="300" t="s">
        <v>82</v>
      </c>
      <c r="AB33" s="290"/>
      <c r="AC33" s="290"/>
      <c r="AD33" s="291"/>
      <c r="AG33" s="64"/>
      <c r="AH33" s="64"/>
      <c r="AI33" s="64"/>
      <c r="AJ33" s="64"/>
      <c r="AK33" s="64"/>
      <c r="AL33" s="64"/>
      <c r="AM33" s="64"/>
      <c r="AN33" s="64"/>
      <c r="AO33" s="64"/>
    </row>
    <row r="34" spans="1:41" ht="138.75" customHeight="1" x14ac:dyDescent="0.3">
      <c r="A34" s="358" t="str">
        <f>A30</f>
        <v>3 - Diseñar y producir una (1) línea base de la política púbica de las Mujeres y Equidad de Género</v>
      </c>
      <c r="B34" s="423">
        <v>0.03</v>
      </c>
      <c r="C34" s="65" t="s">
        <v>9</v>
      </c>
      <c r="D34" s="66">
        <v>0.5</v>
      </c>
      <c r="E34" s="99">
        <v>0</v>
      </c>
      <c r="F34" s="61">
        <v>0.04</v>
      </c>
      <c r="G34" s="61">
        <v>0.04</v>
      </c>
      <c r="H34" s="61">
        <v>0.04</v>
      </c>
      <c r="I34" s="61">
        <v>0.04</v>
      </c>
      <c r="J34" s="61">
        <v>0.04</v>
      </c>
      <c r="K34" s="61">
        <v>0.04</v>
      </c>
      <c r="L34" s="61">
        <v>0.04</v>
      </c>
      <c r="M34" s="61">
        <v>0.04</v>
      </c>
      <c r="N34" s="61">
        <v>0.04</v>
      </c>
      <c r="O34" s="61">
        <v>0.04</v>
      </c>
      <c r="P34" s="67">
        <f>SUM(D34:O34)</f>
        <v>0.90000000000000036</v>
      </c>
      <c r="Q34" s="280" t="s">
        <v>473</v>
      </c>
      <c r="R34" s="281"/>
      <c r="S34" s="281"/>
      <c r="T34" s="281"/>
      <c r="U34" s="281"/>
      <c r="V34" s="282"/>
      <c r="W34" s="334" t="s">
        <v>449</v>
      </c>
      <c r="X34" s="334"/>
      <c r="Y34" s="334"/>
      <c r="Z34" s="334"/>
      <c r="AA34" s="360" t="s">
        <v>467</v>
      </c>
      <c r="AB34" s="360"/>
      <c r="AC34" s="360"/>
      <c r="AD34" s="361"/>
      <c r="AG34" s="64"/>
      <c r="AH34" s="64"/>
      <c r="AI34" s="64"/>
      <c r="AJ34" s="64"/>
      <c r="AK34" s="64"/>
      <c r="AL34" s="64"/>
      <c r="AM34" s="64"/>
      <c r="AN34" s="64"/>
      <c r="AO34" s="64"/>
    </row>
    <row r="35" spans="1:41" ht="137.25" customHeight="1" x14ac:dyDescent="0.3">
      <c r="A35" s="359"/>
      <c r="B35" s="424"/>
      <c r="C35" s="68" t="s">
        <v>10</v>
      </c>
      <c r="D35" s="69">
        <v>0.5</v>
      </c>
      <c r="E35" s="95">
        <v>0</v>
      </c>
      <c r="F35" s="100">
        <v>0.04</v>
      </c>
      <c r="G35" s="100">
        <v>0.04</v>
      </c>
      <c r="H35" s="100">
        <v>0.04</v>
      </c>
      <c r="I35" s="100">
        <v>0.04</v>
      </c>
      <c r="J35" s="100">
        <v>0.04</v>
      </c>
      <c r="K35" s="100">
        <v>0.04</v>
      </c>
      <c r="L35" s="70"/>
      <c r="M35" s="70"/>
      <c r="N35" s="70"/>
      <c r="O35" s="70"/>
      <c r="P35" s="97">
        <f>SUM(D35:O35)</f>
        <v>0.74000000000000021</v>
      </c>
      <c r="Q35" s="283"/>
      <c r="R35" s="284"/>
      <c r="S35" s="284"/>
      <c r="T35" s="284"/>
      <c r="U35" s="284"/>
      <c r="V35" s="285"/>
      <c r="W35" s="334"/>
      <c r="X35" s="334"/>
      <c r="Y35" s="334"/>
      <c r="Z35" s="334"/>
      <c r="AA35" s="284"/>
      <c r="AB35" s="284"/>
      <c r="AC35" s="284"/>
      <c r="AD35" s="362"/>
      <c r="AE35" s="72"/>
      <c r="AG35" s="64"/>
      <c r="AH35" s="64"/>
      <c r="AI35" s="64"/>
      <c r="AJ35" s="64"/>
      <c r="AK35" s="64"/>
      <c r="AL35" s="64"/>
      <c r="AM35" s="64"/>
      <c r="AN35" s="64"/>
      <c r="AO35" s="64"/>
    </row>
    <row r="36" spans="1:41" ht="26.1" customHeight="1" x14ac:dyDescent="0.3">
      <c r="A36" s="292" t="s">
        <v>192</v>
      </c>
      <c r="B36" s="307" t="s">
        <v>61</v>
      </c>
      <c r="C36" s="316" t="s">
        <v>11</v>
      </c>
      <c r="D36" s="316"/>
      <c r="E36" s="316"/>
      <c r="F36" s="316"/>
      <c r="G36" s="316"/>
      <c r="H36" s="316"/>
      <c r="I36" s="316"/>
      <c r="J36" s="316"/>
      <c r="K36" s="316"/>
      <c r="L36" s="316"/>
      <c r="M36" s="316"/>
      <c r="N36" s="316"/>
      <c r="O36" s="316"/>
      <c r="P36" s="316"/>
      <c r="Q36" s="293" t="s">
        <v>78</v>
      </c>
      <c r="R36" s="326"/>
      <c r="S36" s="326"/>
      <c r="T36" s="326"/>
      <c r="U36" s="326"/>
      <c r="V36" s="326"/>
      <c r="W36" s="298"/>
      <c r="X36" s="298"/>
      <c r="Y36" s="298"/>
      <c r="Z36" s="298"/>
      <c r="AA36" s="298"/>
      <c r="AB36" s="298"/>
      <c r="AC36" s="298"/>
      <c r="AD36" s="416"/>
      <c r="AG36" s="64"/>
      <c r="AH36" s="64"/>
      <c r="AI36" s="64"/>
      <c r="AJ36" s="64"/>
      <c r="AK36" s="64"/>
      <c r="AL36" s="64"/>
      <c r="AM36" s="64"/>
      <c r="AN36" s="64"/>
      <c r="AO36" s="64"/>
    </row>
    <row r="37" spans="1:41" ht="26.1" customHeight="1" x14ac:dyDescent="0.3">
      <c r="A37" s="313"/>
      <c r="B37" s="308"/>
      <c r="C37" s="59" t="s">
        <v>12</v>
      </c>
      <c r="D37" s="59" t="s">
        <v>36</v>
      </c>
      <c r="E37" s="59" t="s">
        <v>37</v>
      </c>
      <c r="F37" s="59" t="s">
        <v>38</v>
      </c>
      <c r="G37" s="59" t="s">
        <v>51</v>
      </c>
      <c r="H37" s="59" t="s">
        <v>52</v>
      </c>
      <c r="I37" s="59" t="s">
        <v>53</v>
      </c>
      <c r="J37" s="59" t="s">
        <v>54</v>
      </c>
      <c r="K37" s="59" t="s">
        <v>55</v>
      </c>
      <c r="L37" s="59" t="s">
        <v>56</v>
      </c>
      <c r="M37" s="59" t="s">
        <v>57</v>
      </c>
      <c r="N37" s="59" t="s">
        <v>58</v>
      </c>
      <c r="O37" s="59" t="s">
        <v>59</v>
      </c>
      <c r="P37" s="59" t="s">
        <v>63</v>
      </c>
      <c r="Q37" s="304" t="s">
        <v>83</v>
      </c>
      <c r="R37" s="305"/>
      <c r="S37" s="305"/>
      <c r="T37" s="305"/>
      <c r="U37" s="305"/>
      <c r="V37" s="305"/>
      <c r="W37" s="305"/>
      <c r="X37" s="305"/>
      <c r="Y37" s="305"/>
      <c r="Z37" s="305"/>
      <c r="AA37" s="305"/>
      <c r="AB37" s="305"/>
      <c r="AC37" s="305"/>
      <c r="AD37" s="306"/>
      <c r="AG37" s="74"/>
      <c r="AH37" s="74"/>
      <c r="AI37" s="74"/>
      <c r="AJ37" s="74"/>
      <c r="AK37" s="74"/>
      <c r="AL37" s="74"/>
      <c r="AM37" s="74"/>
      <c r="AN37" s="74"/>
      <c r="AO37" s="74"/>
    </row>
    <row r="38" spans="1:41" ht="249.75" customHeight="1" x14ac:dyDescent="0.3">
      <c r="A38" s="317" t="s">
        <v>446</v>
      </c>
      <c r="B38" s="328">
        <v>3</v>
      </c>
      <c r="C38" s="65" t="s">
        <v>9</v>
      </c>
      <c r="D38" s="75">
        <v>0</v>
      </c>
      <c r="E38" s="75">
        <v>0</v>
      </c>
      <c r="F38" s="75">
        <v>0.1</v>
      </c>
      <c r="G38" s="75">
        <v>0.1</v>
      </c>
      <c r="H38" s="75">
        <v>0.1</v>
      </c>
      <c r="I38" s="75">
        <v>0.1</v>
      </c>
      <c r="J38" s="75">
        <v>0.1</v>
      </c>
      <c r="K38" s="75">
        <v>0.1</v>
      </c>
      <c r="L38" s="75">
        <v>0.1</v>
      </c>
      <c r="M38" s="75">
        <v>0.1</v>
      </c>
      <c r="N38" s="75">
        <v>0.1</v>
      </c>
      <c r="O38" s="75">
        <v>0.1</v>
      </c>
      <c r="P38" s="76">
        <f>SUM(D38:O38)</f>
        <v>0.99999999999999989</v>
      </c>
      <c r="Q38" s="263" t="s">
        <v>474</v>
      </c>
      <c r="R38" s="264"/>
      <c r="S38" s="264"/>
      <c r="T38" s="264"/>
      <c r="U38" s="264"/>
      <c r="V38" s="264"/>
      <c r="W38" s="264"/>
      <c r="X38" s="264"/>
      <c r="Y38" s="264"/>
      <c r="Z38" s="264"/>
      <c r="AA38" s="264"/>
      <c r="AB38" s="264"/>
      <c r="AC38" s="264"/>
      <c r="AD38" s="265"/>
      <c r="AE38" s="77"/>
      <c r="AG38" s="78"/>
      <c r="AH38" s="78"/>
      <c r="AI38" s="78"/>
      <c r="AJ38" s="78"/>
      <c r="AK38" s="78"/>
      <c r="AL38" s="78"/>
      <c r="AM38" s="78"/>
      <c r="AN38" s="78"/>
      <c r="AO38" s="78"/>
    </row>
    <row r="39" spans="1:41" ht="192" customHeight="1" x14ac:dyDescent="0.3">
      <c r="A39" s="422"/>
      <c r="B39" s="262"/>
      <c r="C39" s="68" t="s">
        <v>10</v>
      </c>
      <c r="D39" s="85">
        <v>0</v>
      </c>
      <c r="E39" s="85">
        <v>0</v>
      </c>
      <c r="F39" s="85">
        <v>0.1</v>
      </c>
      <c r="G39" s="85">
        <v>0.1</v>
      </c>
      <c r="H39" s="85">
        <v>0.1</v>
      </c>
      <c r="I39" s="85">
        <v>0.1</v>
      </c>
      <c r="J39" s="85">
        <v>0.1</v>
      </c>
      <c r="K39" s="85">
        <v>0.1</v>
      </c>
      <c r="L39" s="85"/>
      <c r="M39" s="85"/>
      <c r="N39" s="85"/>
      <c r="O39" s="85"/>
      <c r="P39" s="87">
        <f>SUM(D39:O39)</f>
        <v>0.6</v>
      </c>
      <c r="Q39" s="266"/>
      <c r="R39" s="267"/>
      <c r="S39" s="267"/>
      <c r="T39" s="267"/>
      <c r="U39" s="267"/>
      <c r="V39" s="267"/>
      <c r="W39" s="267"/>
      <c r="X39" s="267"/>
      <c r="Y39" s="267"/>
      <c r="Z39" s="267"/>
      <c r="AA39" s="267"/>
      <c r="AB39" s="267"/>
      <c r="AC39" s="267"/>
      <c r="AD39" s="268"/>
      <c r="AE39" s="77"/>
    </row>
    <row r="40" spans="1:41" x14ac:dyDescent="0.3">
      <c r="A40" s="1" t="s">
        <v>295</v>
      </c>
    </row>
  </sheetData>
  <mergeCells count="71">
    <mergeCell ref="B3:AA4"/>
    <mergeCell ref="A27:AD27"/>
    <mergeCell ref="C15:K15"/>
    <mergeCell ref="Q28:AD29"/>
    <mergeCell ref="O9:P9"/>
    <mergeCell ref="D28:O28"/>
    <mergeCell ref="A11:B13"/>
    <mergeCell ref="A38:A39"/>
    <mergeCell ref="W33:Z33"/>
    <mergeCell ref="B30:C30"/>
    <mergeCell ref="B32:B33"/>
    <mergeCell ref="C32:C33"/>
    <mergeCell ref="Q33:V33"/>
    <mergeCell ref="A32:A33"/>
    <mergeCell ref="A34:A35"/>
    <mergeCell ref="Q36:AD36"/>
    <mergeCell ref="B34:B35"/>
    <mergeCell ref="A36:A37"/>
    <mergeCell ref="Q34:V35"/>
    <mergeCell ref="Q37:AD37"/>
    <mergeCell ref="W34:Z35"/>
    <mergeCell ref="C36:P36"/>
    <mergeCell ref="B36:B37"/>
    <mergeCell ref="AA34:AD35"/>
    <mergeCell ref="L15:Q15"/>
    <mergeCell ref="M7:N7"/>
    <mergeCell ref="A19:AD19"/>
    <mergeCell ref="C20:P20"/>
    <mergeCell ref="A17:B17"/>
    <mergeCell ref="A15:B15"/>
    <mergeCell ref="C7:C9"/>
    <mergeCell ref="Q30:AD30"/>
    <mergeCell ref="A22:B22"/>
    <mergeCell ref="Y15:Z15"/>
    <mergeCell ref="P28:P29"/>
    <mergeCell ref="B28:C29"/>
    <mergeCell ref="A23:B23"/>
    <mergeCell ref="M9:N9"/>
    <mergeCell ref="Q20:AD20"/>
    <mergeCell ref="B38:B39"/>
    <mergeCell ref="A25:B25"/>
    <mergeCell ref="Q38:AD39"/>
    <mergeCell ref="A28:A29"/>
    <mergeCell ref="R15:X15"/>
    <mergeCell ref="Y17:AB17"/>
    <mergeCell ref="AA15:AD15"/>
    <mergeCell ref="C16:AB16"/>
    <mergeCell ref="W17:X17"/>
    <mergeCell ref="D32:P32"/>
    <mergeCell ref="A24:B24"/>
    <mergeCell ref="AC17:AD17"/>
    <mergeCell ref="C17:Q17"/>
    <mergeCell ref="Q32:AD32"/>
    <mergeCell ref="AA33:AD33"/>
    <mergeCell ref="R17:V17"/>
    <mergeCell ref="AB4:AD4"/>
    <mergeCell ref="A1:A4"/>
    <mergeCell ref="A31:AD31"/>
    <mergeCell ref="O8:P8"/>
    <mergeCell ref="D7:H9"/>
    <mergeCell ref="AB3:AD3"/>
    <mergeCell ref="M8:N8"/>
    <mergeCell ref="C11:AD13"/>
    <mergeCell ref="AB1:AD1"/>
    <mergeCell ref="A7:B9"/>
    <mergeCell ref="O7:P7"/>
    <mergeCell ref="B2:AA2"/>
    <mergeCell ref="I7:J9"/>
    <mergeCell ref="K7:L9"/>
    <mergeCell ref="AB2:AD2"/>
    <mergeCell ref="B1:AA1"/>
  </mergeCells>
  <dataValidations count="3">
    <dataValidation type="list" allowBlank="1" showInputMessage="1" showErrorMessage="1" sqref="C7:C9" xr:uid="{00000000-0002-0000-02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200-000001000000}">
      <formula1>2000</formula1>
    </dataValidation>
    <dataValidation type="textLength" operator="lessThanOrEqual" allowBlank="1" showInputMessage="1" showErrorMessage="1" errorTitle="Máximo 2.000 caracteres" error="Máximo 2.000 caracteres" sqref="Q38:AD39 W34 AA34 Q34" xr:uid="{00000000-0002-0000-0200-000002000000}">
      <formula1>2000</formula1>
    </dataValidation>
  </dataValidations>
  <printOptions horizontalCentered="1"/>
  <pageMargins left="0.19685039370078741" right="0.19685039370078741" top="0.19685039370078741" bottom="0.19685039370078741" header="0" footer="0"/>
  <pageSetup paperSize="9" scale="23"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B2A1C6"/>
    <pageSetUpPr fitToPage="1"/>
  </sheetPr>
  <dimension ref="A1:AM40"/>
  <sheetViews>
    <sheetView topLeftCell="H9" workbookViewId="0">
      <selection activeCell="S13" sqref="S13:T13"/>
    </sheetView>
  </sheetViews>
  <sheetFormatPr baseColWidth="10" defaultColWidth="10.88671875" defaultRowHeight="14.4" x14ac:dyDescent="0.3"/>
  <cols>
    <col min="1" max="1" width="38.44140625" style="1" customWidth="1"/>
    <col min="2" max="2" width="15.44140625" style="1" customWidth="1"/>
    <col min="3" max="3" width="16.33203125" style="1" customWidth="1"/>
    <col min="4" max="6" width="7" style="1" customWidth="1"/>
    <col min="7" max="15" width="7.6640625" style="1" customWidth="1"/>
    <col min="16" max="16" width="13.33203125" style="1" customWidth="1"/>
    <col min="17" max="17" width="10.88671875" style="1"/>
    <col min="18" max="18" width="7.44140625" style="1" customWidth="1"/>
    <col min="19" max="20" width="10.88671875" style="1"/>
    <col min="21" max="21" width="13" style="1" customWidth="1"/>
    <col min="22" max="22" width="7.88671875" style="1" customWidth="1"/>
    <col min="23" max="28" width="12.109375" style="1" customWidth="1"/>
    <col min="29" max="29" width="6.33203125" style="1" bestFit="1" customWidth="1"/>
    <col min="30" max="30" width="22.88671875" style="1" customWidth="1"/>
    <col min="31" max="31" width="18.44140625" style="1" bestFit="1" customWidth="1"/>
    <col min="32" max="32" width="8.44140625" style="1" customWidth="1"/>
    <col min="33" max="33" width="18.44140625" style="1" bestFit="1" customWidth="1"/>
    <col min="34" max="34" width="5.6640625" style="1" customWidth="1"/>
    <col min="35" max="35" width="18.44140625" style="1" bestFit="1" customWidth="1"/>
    <col min="36" max="36" width="4.6640625" style="1" customWidth="1"/>
    <col min="37" max="37" width="23" style="1" bestFit="1" customWidth="1"/>
    <col min="38" max="38" width="10.88671875" style="1"/>
    <col min="39" max="39" width="18.44140625" style="1" bestFit="1" customWidth="1"/>
    <col min="40" max="40" width="16.109375" style="1" customWidth="1"/>
    <col min="41" max="16384" width="10.88671875" style="1"/>
  </cols>
  <sheetData>
    <row r="1" spans="1:28" ht="32.25" customHeight="1" x14ac:dyDescent="0.3">
      <c r="A1" s="342"/>
      <c r="B1" s="319" t="s">
        <v>16</v>
      </c>
      <c r="C1" s="320"/>
      <c r="D1" s="320"/>
      <c r="E1" s="320"/>
      <c r="F1" s="320"/>
      <c r="G1" s="320"/>
      <c r="H1" s="320"/>
      <c r="I1" s="320"/>
      <c r="J1" s="320"/>
      <c r="K1" s="320"/>
      <c r="L1" s="320"/>
      <c r="M1" s="320"/>
      <c r="N1" s="320"/>
      <c r="O1" s="320"/>
      <c r="P1" s="320"/>
      <c r="Q1" s="320"/>
      <c r="R1" s="320"/>
      <c r="S1" s="320"/>
      <c r="T1" s="320"/>
      <c r="U1" s="320"/>
      <c r="V1" s="320"/>
      <c r="W1" s="320"/>
      <c r="X1" s="320"/>
      <c r="Y1" s="321"/>
      <c r="Z1" s="349" t="s">
        <v>18</v>
      </c>
      <c r="AA1" s="350"/>
      <c r="AB1" s="351"/>
    </row>
    <row r="2" spans="1:28" ht="30.75" customHeight="1" x14ac:dyDescent="0.3">
      <c r="A2" s="343"/>
      <c r="B2" s="352" t="s">
        <v>17</v>
      </c>
      <c r="C2" s="353"/>
      <c r="D2" s="353"/>
      <c r="E2" s="353"/>
      <c r="F2" s="353"/>
      <c r="G2" s="353"/>
      <c r="H2" s="353"/>
      <c r="I2" s="353"/>
      <c r="J2" s="353"/>
      <c r="K2" s="353"/>
      <c r="L2" s="353"/>
      <c r="M2" s="353"/>
      <c r="N2" s="353"/>
      <c r="O2" s="353"/>
      <c r="P2" s="353"/>
      <c r="Q2" s="353"/>
      <c r="R2" s="353"/>
      <c r="S2" s="353"/>
      <c r="T2" s="353"/>
      <c r="U2" s="353"/>
      <c r="V2" s="353"/>
      <c r="W2" s="353"/>
      <c r="X2" s="353"/>
      <c r="Y2" s="354"/>
      <c r="Z2" s="454" t="s">
        <v>181</v>
      </c>
      <c r="AA2" s="455"/>
      <c r="AB2" s="456"/>
    </row>
    <row r="3" spans="1:28" ht="24" customHeight="1" x14ac:dyDescent="0.3">
      <c r="A3" s="343"/>
      <c r="B3" s="371" t="s">
        <v>296</v>
      </c>
      <c r="C3" s="372"/>
      <c r="D3" s="372"/>
      <c r="E3" s="372"/>
      <c r="F3" s="372"/>
      <c r="G3" s="372"/>
      <c r="H3" s="372"/>
      <c r="I3" s="372"/>
      <c r="J3" s="372"/>
      <c r="K3" s="372"/>
      <c r="L3" s="372"/>
      <c r="M3" s="372"/>
      <c r="N3" s="372"/>
      <c r="O3" s="372"/>
      <c r="P3" s="372"/>
      <c r="Q3" s="372"/>
      <c r="R3" s="372"/>
      <c r="S3" s="372"/>
      <c r="T3" s="372"/>
      <c r="U3" s="372"/>
      <c r="V3" s="372"/>
      <c r="W3" s="372"/>
      <c r="X3" s="372"/>
      <c r="Y3" s="373"/>
      <c r="Z3" s="454" t="s">
        <v>182</v>
      </c>
      <c r="AA3" s="455"/>
      <c r="AB3" s="456"/>
    </row>
    <row r="4" spans="1:28" ht="15.75" customHeight="1" x14ac:dyDescent="0.3">
      <c r="A4" s="344"/>
      <c r="B4" s="374"/>
      <c r="C4" s="375"/>
      <c r="D4" s="375"/>
      <c r="E4" s="375"/>
      <c r="F4" s="375"/>
      <c r="G4" s="375"/>
      <c r="H4" s="375"/>
      <c r="I4" s="375"/>
      <c r="J4" s="375"/>
      <c r="K4" s="375"/>
      <c r="L4" s="375"/>
      <c r="M4" s="375"/>
      <c r="N4" s="375"/>
      <c r="O4" s="375"/>
      <c r="P4" s="375"/>
      <c r="Q4" s="375"/>
      <c r="R4" s="375"/>
      <c r="S4" s="375"/>
      <c r="T4" s="375"/>
      <c r="U4" s="375"/>
      <c r="V4" s="375"/>
      <c r="W4" s="375"/>
      <c r="X4" s="375"/>
      <c r="Y4" s="376"/>
      <c r="Z4" s="381" t="s">
        <v>176</v>
      </c>
      <c r="AA4" s="382"/>
      <c r="AB4" s="383"/>
    </row>
    <row r="5" spans="1:28" ht="9" customHeight="1" x14ac:dyDescent="0.3">
      <c r="A5" s="4"/>
      <c r="B5" s="5"/>
      <c r="C5" s="6"/>
      <c r="D5" s="7"/>
      <c r="E5" s="7"/>
      <c r="F5" s="7"/>
      <c r="G5" s="7"/>
      <c r="H5" s="7"/>
      <c r="I5" s="7"/>
      <c r="J5" s="7"/>
      <c r="K5" s="7"/>
      <c r="L5" s="7"/>
      <c r="M5" s="7"/>
      <c r="N5" s="7"/>
      <c r="O5" s="7"/>
      <c r="P5" s="7"/>
      <c r="Q5" s="7"/>
      <c r="R5" s="7"/>
      <c r="S5" s="7"/>
      <c r="T5" s="7"/>
      <c r="U5" s="7"/>
      <c r="V5" s="7"/>
      <c r="W5" s="7"/>
      <c r="X5" s="8"/>
      <c r="Y5" s="7"/>
      <c r="Z5" s="9"/>
      <c r="AA5" s="10"/>
      <c r="AB5" s="11"/>
    </row>
    <row r="6" spans="1:28" ht="9" customHeight="1" x14ac:dyDescent="0.3">
      <c r="A6" s="12"/>
      <c r="B6" s="7"/>
      <c r="C6" s="7"/>
      <c r="D6" s="7"/>
      <c r="E6" s="7"/>
      <c r="F6" s="7"/>
      <c r="G6" s="7"/>
      <c r="H6" s="7"/>
      <c r="I6" s="7"/>
      <c r="J6" s="7"/>
      <c r="K6" s="7"/>
      <c r="L6" s="7"/>
      <c r="M6" s="7"/>
      <c r="N6" s="7"/>
      <c r="O6" s="7"/>
      <c r="P6" s="7"/>
      <c r="Q6" s="7"/>
      <c r="R6" s="7"/>
      <c r="S6" s="7"/>
      <c r="T6" s="7"/>
      <c r="U6" s="7"/>
      <c r="V6" s="7"/>
      <c r="W6" s="7"/>
      <c r="X6" s="8"/>
      <c r="Y6" s="7"/>
      <c r="Z6" s="7"/>
      <c r="AA6" s="13"/>
      <c r="AB6" s="14"/>
    </row>
    <row r="7" spans="1:28" ht="15" customHeight="1" x14ac:dyDescent="0.3">
      <c r="A7" s="392" t="s">
        <v>0</v>
      </c>
      <c r="B7" s="393"/>
      <c r="C7" s="389"/>
      <c r="D7" s="390"/>
      <c r="E7" s="390"/>
      <c r="F7" s="390"/>
      <c r="G7" s="390"/>
      <c r="H7" s="390"/>
      <c r="I7" s="390"/>
      <c r="J7" s="390"/>
      <c r="K7" s="391"/>
      <c r="L7" s="101"/>
      <c r="M7" s="102"/>
      <c r="N7" s="102"/>
      <c r="O7" s="102"/>
      <c r="P7" s="102"/>
      <c r="Q7" s="103"/>
      <c r="R7" s="446" t="s">
        <v>71</v>
      </c>
      <c r="S7" s="474"/>
      <c r="T7" s="447"/>
      <c r="U7" s="462" t="s">
        <v>74</v>
      </c>
      <c r="V7" s="275"/>
      <c r="W7" s="446" t="s">
        <v>67</v>
      </c>
      <c r="X7" s="447"/>
      <c r="Y7" s="347" t="s">
        <v>70</v>
      </c>
      <c r="Z7" s="348"/>
      <c r="AA7" s="401"/>
      <c r="AB7" s="402"/>
    </row>
    <row r="8" spans="1:28" ht="15" customHeight="1" x14ac:dyDescent="0.3">
      <c r="A8" s="394"/>
      <c r="B8" s="395"/>
      <c r="C8" s="371"/>
      <c r="D8" s="372"/>
      <c r="E8" s="372"/>
      <c r="F8" s="372"/>
      <c r="G8" s="372"/>
      <c r="H8" s="372"/>
      <c r="I8" s="372"/>
      <c r="J8" s="372"/>
      <c r="K8" s="373"/>
      <c r="L8" s="101"/>
      <c r="M8" s="102"/>
      <c r="N8" s="102"/>
      <c r="O8" s="102"/>
      <c r="P8" s="102"/>
      <c r="Q8" s="103"/>
      <c r="R8" s="289"/>
      <c r="S8" s="290"/>
      <c r="T8" s="291"/>
      <c r="U8" s="276"/>
      <c r="V8" s="277"/>
      <c r="W8" s="289"/>
      <c r="X8" s="291"/>
      <c r="Y8" s="407" t="s">
        <v>68</v>
      </c>
      <c r="Z8" s="408"/>
      <c r="AA8" s="405"/>
      <c r="AB8" s="406"/>
    </row>
    <row r="9" spans="1:28" ht="15" customHeight="1" x14ac:dyDescent="0.3">
      <c r="A9" s="396"/>
      <c r="B9" s="397"/>
      <c r="C9" s="374"/>
      <c r="D9" s="375"/>
      <c r="E9" s="375"/>
      <c r="F9" s="375"/>
      <c r="G9" s="375"/>
      <c r="H9" s="375"/>
      <c r="I9" s="375"/>
      <c r="J9" s="375"/>
      <c r="K9" s="376"/>
      <c r="L9" s="101"/>
      <c r="M9" s="102"/>
      <c r="N9" s="102"/>
      <c r="O9" s="102"/>
      <c r="P9" s="102"/>
      <c r="Q9" s="103"/>
      <c r="R9" s="286"/>
      <c r="S9" s="287"/>
      <c r="T9" s="288"/>
      <c r="U9" s="278"/>
      <c r="V9" s="279"/>
      <c r="W9" s="286"/>
      <c r="X9" s="288"/>
      <c r="Y9" s="403" t="s">
        <v>69</v>
      </c>
      <c r="Z9" s="404"/>
      <c r="AA9" s="387"/>
      <c r="AB9" s="388"/>
    </row>
    <row r="10" spans="1:28" ht="9" customHeight="1" x14ac:dyDescent="0.3">
      <c r="A10" s="23"/>
      <c r="B10" s="24"/>
      <c r="C10" s="25"/>
      <c r="D10" s="25"/>
      <c r="E10" s="25"/>
      <c r="F10" s="25"/>
      <c r="G10" s="25"/>
      <c r="H10" s="25"/>
      <c r="I10" s="25"/>
      <c r="J10" s="25"/>
      <c r="K10" s="25"/>
      <c r="L10" s="25"/>
      <c r="M10" s="26"/>
      <c r="N10" s="26"/>
      <c r="O10" s="26"/>
      <c r="P10" s="26"/>
      <c r="Q10" s="26"/>
      <c r="R10" s="27"/>
      <c r="S10" s="27"/>
      <c r="T10" s="27"/>
      <c r="U10" s="27"/>
      <c r="V10" s="27"/>
      <c r="W10" s="2"/>
      <c r="X10" s="2"/>
      <c r="Y10" s="2"/>
      <c r="Z10" s="2"/>
      <c r="AA10" s="2"/>
      <c r="AB10" s="3"/>
    </row>
    <row r="11" spans="1:28" ht="39" customHeight="1" x14ac:dyDescent="0.3">
      <c r="A11" s="322" t="s">
        <v>77</v>
      </c>
      <c r="B11" s="323"/>
      <c r="C11" s="425"/>
      <c r="D11" s="426"/>
      <c r="E11" s="426"/>
      <c r="F11" s="426"/>
      <c r="G11" s="426"/>
      <c r="H11" s="426"/>
      <c r="I11" s="426"/>
      <c r="J11" s="426"/>
      <c r="K11" s="427"/>
      <c r="L11" s="104"/>
      <c r="M11" s="294" t="s">
        <v>73</v>
      </c>
      <c r="N11" s="295"/>
      <c r="O11" s="295"/>
      <c r="P11" s="295"/>
      <c r="Q11" s="296"/>
      <c r="R11" s="377"/>
      <c r="S11" s="378"/>
      <c r="T11" s="378"/>
      <c r="U11" s="378"/>
      <c r="V11" s="379"/>
      <c r="W11" s="294" t="s">
        <v>72</v>
      </c>
      <c r="X11" s="296"/>
      <c r="Y11" s="355"/>
      <c r="Z11" s="356"/>
      <c r="AA11" s="356"/>
      <c r="AB11" s="357"/>
    </row>
    <row r="12" spans="1:28" ht="9" customHeight="1" x14ac:dyDescent="0.3">
      <c r="A12" s="12"/>
      <c r="B12" s="7"/>
      <c r="C12" s="380"/>
      <c r="D12" s="380"/>
      <c r="E12" s="380"/>
      <c r="F12" s="380"/>
      <c r="G12" s="380"/>
      <c r="H12" s="380"/>
      <c r="I12" s="380"/>
      <c r="J12" s="380"/>
      <c r="K12" s="380"/>
      <c r="L12" s="380"/>
      <c r="M12" s="380"/>
      <c r="N12" s="380"/>
      <c r="O12" s="380"/>
      <c r="P12" s="380"/>
      <c r="Q12" s="380"/>
      <c r="R12" s="380"/>
      <c r="S12" s="380"/>
      <c r="T12" s="380"/>
      <c r="U12" s="380"/>
      <c r="V12" s="380"/>
      <c r="W12" s="380"/>
      <c r="X12" s="380"/>
      <c r="Y12" s="380"/>
      <c r="Z12" s="380"/>
      <c r="AA12" s="28"/>
      <c r="AB12" s="29"/>
    </row>
    <row r="13" spans="1:28" s="30" customFormat="1" ht="37.5" customHeight="1" x14ac:dyDescent="0.3">
      <c r="A13" s="322" t="s">
        <v>79</v>
      </c>
      <c r="B13" s="323"/>
      <c r="C13" s="301"/>
      <c r="D13" s="302"/>
      <c r="E13" s="302"/>
      <c r="F13" s="302"/>
      <c r="G13" s="302"/>
      <c r="H13" s="302"/>
      <c r="I13" s="302"/>
      <c r="J13" s="302"/>
      <c r="K13" s="302"/>
      <c r="L13" s="302"/>
      <c r="M13" s="302"/>
      <c r="N13" s="302"/>
      <c r="O13" s="302"/>
      <c r="P13" s="302"/>
      <c r="Q13" s="303"/>
      <c r="R13" s="7"/>
      <c r="S13" s="448" t="s">
        <v>14</v>
      </c>
      <c r="T13" s="448"/>
      <c r="U13" s="105"/>
      <c r="V13" s="465" t="s">
        <v>15</v>
      </c>
      <c r="W13" s="448"/>
      <c r="X13" s="448"/>
      <c r="Y13" s="448"/>
      <c r="Z13" s="7"/>
      <c r="AA13" s="314"/>
      <c r="AB13" s="315"/>
    </row>
    <row r="14" spans="1:28" ht="16.5" customHeight="1" x14ac:dyDescent="0.3">
      <c r="A14" s="31"/>
      <c r="B14" s="32"/>
      <c r="C14" s="32"/>
      <c r="D14" s="32"/>
      <c r="E14" s="32"/>
      <c r="F14" s="32"/>
      <c r="G14" s="32"/>
      <c r="H14" s="32"/>
      <c r="I14" s="32"/>
      <c r="J14" s="32"/>
      <c r="K14" s="32"/>
      <c r="L14" s="32"/>
      <c r="M14" s="32"/>
      <c r="N14" s="32"/>
      <c r="O14" s="32"/>
      <c r="P14" s="32"/>
      <c r="Q14" s="32"/>
      <c r="R14" s="32"/>
      <c r="S14" s="32"/>
      <c r="T14" s="32"/>
      <c r="U14" s="32"/>
      <c r="V14" s="32"/>
      <c r="W14" s="32"/>
      <c r="X14" s="32"/>
      <c r="Y14" s="32"/>
      <c r="Z14" s="32"/>
      <c r="AA14" s="32"/>
      <c r="AB14" s="33"/>
    </row>
    <row r="15" spans="1:28" ht="24" customHeight="1" x14ac:dyDescent="0.3">
      <c r="A15" s="392" t="s">
        <v>294</v>
      </c>
      <c r="B15" s="393"/>
      <c r="C15" s="463" t="s">
        <v>323</v>
      </c>
      <c r="D15" s="58"/>
      <c r="E15" s="58"/>
      <c r="F15" s="58"/>
      <c r="G15" s="58"/>
      <c r="H15" s="58"/>
      <c r="I15" s="58"/>
      <c r="J15" s="26"/>
      <c r="K15" s="106"/>
      <c r="L15" s="26"/>
      <c r="M15" s="13"/>
      <c r="N15" s="13"/>
      <c r="O15" s="13"/>
      <c r="P15" s="13"/>
      <c r="Q15" s="484" t="s">
        <v>1</v>
      </c>
      <c r="R15" s="485"/>
      <c r="S15" s="485"/>
      <c r="T15" s="485"/>
      <c r="U15" s="485"/>
      <c r="V15" s="485"/>
      <c r="W15" s="485"/>
      <c r="X15" s="485"/>
      <c r="Y15" s="485"/>
      <c r="Z15" s="485"/>
      <c r="AA15" s="485"/>
      <c r="AB15" s="486"/>
    </row>
    <row r="16" spans="1:28" ht="35.25" customHeight="1" x14ac:dyDescent="0.3">
      <c r="A16" s="396"/>
      <c r="B16" s="397"/>
      <c r="C16" s="464"/>
      <c r="D16" s="58"/>
      <c r="E16" s="58"/>
      <c r="F16" s="58"/>
      <c r="G16" s="58"/>
      <c r="H16" s="58"/>
      <c r="I16" s="58"/>
      <c r="J16" s="26"/>
      <c r="K16" s="26"/>
      <c r="L16" s="26"/>
      <c r="M16" s="13"/>
      <c r="N16" s="13"/>
      <c r="O16" s="13"/>
      <c r="P16" s="13"/>
      <c r="Q16" s="449" t="s">
        <v>2</v>
      </c>
      <c r="R16" s="432"/>
      <c r="S16" s="432"/>
      <c r="T16" s="432"/>
      <c r="U16" s="432"/>
      <c r="V16" s="450"/>
      <c r="W16" s="431" t="s">
        <v>3</v>
      </c>
      <c r="X16" s="432"/>
      <c r="Y16" s="432"/>
      <c r="Z16" s="432"/>
      <c r="AA16" s="432"/>
      <c r="AB16" s="433"/>
    </row>
    <row r="17" spans="1:39" ht="27" customHeight="1" x14ac:dyDescent="0.3">
      <c r="A17" s="35"/>
      <c r="B17" s="13"/>
      <c r="C17" s="13"/>
      <c r="D17" s="58"/>
      <c r="E17" s="58"/>
      <c r="F17" s="58"/>
      <c r="G17" s="58"/>
      <c r="H17" s="58"/>
      <c r="I17" s="58"/>
      <c r="J17" s="58"/>
      <c r="K17" s="58"/>
      <c r="L17" s="58"/>
      <c r="M17" s="13"/>
      <c r="N17" s="13"/>
      <c r="O17" s="13"/>
      <c r="P17" s="13"/>
      <c r="Q17" s="472" t="s">
        <v>4</v>
      </c>
      <c r="R17" s="473"/>
      <c r="S17" s="435"/>
      <c r="T17" s="438" t="s">
        <v>189</v>
      </c>
      <c r="U17" s="452"/>
      <c r="V17" s="453"/>
      <c r="W17" s="434" t="s">
        <v>4</v>
      </c>
      <c r="X17" s="435"/>
      <c r="Y17" s="434" t="s">
        <v>5</v>
      </c>
      <c r="Z17" s="435"/>
      <c r="AA17" s="438" t="s">
        <v>90</v>
      </c>
      <c r="AB17" s="439"/>
      <c r="AC17" s="34"/>
      <c r="AD17" s="34"/>
    </row>
    <row r="18" spans="1:39" ht="27" customHeight="1" x14ac:dyDescent="0.3">
      <c r="A18" s="35"/>
      <c r="B18" s="13"/>
      <c r="C18" s="13"/>
      <c r="D18" s="58"/>
      <c r="E18" s="58"/>
      <c r="F18" s="58"/>
      <c r="G18" s="58"/>
      <c r="H18" s="58"/>
      <c r="I18" s="58"/>
      <c r="J18" s="58"/>
      <c r="K18" s="58"/>
      <c r="L18" s="58"/>
      <c r="M18" s="13"/>
      <c r="N18" s="13"/>
      <c r="O18" s="13"/>
      <c r="P18" s="13"/>
      <c r="Q18" s="111"/>
      <c r="R18" s="112"/>
      <c r="S18" s="113"/>
      <c r="T18" s="438"/>
      <c r="U18" s="452"/>
      <c r="V18" s="453"/>
      <c r="W18" s="109"/>
      <c r="X18" s="107"/>
      <c r="Y18" s="109"/>
      <c r="Z18" s="107"/>
      <c r="AA18" s="108"/>
      <c r="AB18" s="110"/>
      <c r="AC18" s="34"/>
      <c r="AD18" s="34"/>
    </row>
    <row r="19" spans="1:39" ht="18" customHeight="1" x14ac:dyDescent="0.3">
      <c r="A19" s="12"/>
      <c r="B19" s="7"/>
      <c r="C19" s="58"/>
      <c r="D19" s="58"/>
      <c r="E19" s="58"/>
      <c r="F19" s="58"/>
      <c r="G19" s="114"/>
      <c r="H19" s="114"/>
      <c r="I19" s="114"/>
      <c r="J19" s="114"/>
      <c r="K19" s="114"/>
      <c r="L19" s="114"/>
      <c r="M19" s="58"/>
      <c r="N19" s="58"/>
      <c r="O19" s="58"/>
      <c r="P19" s="58"/>
      <c r="Q19" s="428"/>
      <c r="R19" s="429"/>
      <c r="S19" s="430"/>
      <c r="T19" s="451"/>
      <c r="U19" s="429"/>
      <c r="V19" s="430"/>
      <c r="W19" s="493"/>
      <c r="X19" s="494"/>
      <c r="Y19" s="436"/>
      <c r="Z19" s="437"/>
      <c r="AA19" s="475"/>
      <c r="AB19" s="476"/>
      <c r="AC19" s="39"/>
      <c r="AD19" s="39"/>
    </row>
    <row r="20" spans="1:39" ht="7.5" customHeight="1" x14ac:dyDescent="0.3">
      <c r="A20" s="12"/>
      <c r="B20" s="7"/>
      <c r="C20" s="58"/>
      <c r="D20" s="58"/>
      <c r="E20" s="58"/>
      <c r="F20" s="58"/>
      <c r="G20" s="58"/>
      <c r="H20" s="58"/>
      <c r="I20" s="58"/>
      <c r="J20" s="58"/>
      <c r="K20" s="58"/>
      <c r="L20" s="58"/>
      <c r="M20" s="58"/>
      <c r="N20" s="58"/>
      <c r="O20" s="58"/>
      <c r="P20" s="58"/>
      <c r="Q20" s="58"/>
      <c r="R20" s="58"/>
      <c r="S20" s="58"/>
      <c r="T20" s="58"/>
      <c r="U20" s="58"/>
      <c r="V20" s="58"/>
      <c r="W20" s="58"/>
      <c r="X20" s="58"/>
      <c r="Y20" s="58"/>
      <c r="Z20" s="58"/>
      <c r="AA20" s="13"/>
      <c r="AB20" s="14"/>
    </row>
    <row r="21" spans="1:39" ht="17.25" customHeight="1" x14ac:dyDescent="0.3">
      <c r="A21" s="335" t="s">
        <v>76</v>
      </c>
      <c r="B21" s="336"/>
      <c r="C21" s="337"/>
      <c r="D21" s="337"/>
      <c r="E21" s="337"/>
      <c r="F21" s="337"/>
      <c r="G21" s="337"/>
      <c r="H21" s="337"/>
      <c r="I21" s="337"/>
      <c r="J21" s="337"/>
      <c r="K21" s="337"/>
      <c r="L21" s="337"/>
      <c r="M21" s="337"/>
      <c r="N21" s="337"/>
      <c r="O21" s="337"/>
      <c r="P21" s="337"/>
      <c r="Q21" s="337"/>
      <c r="R21" s="337"/>
      <c r="S21" s="337"/>
      <c r="T21" s="337"/>
      <c r="U21" s="337"/>
      <c r="V21" s="337"/>
      <c r="W21" s="337"/>
      <c r="X21" s="337"/>
      <c r="Y21" s="337"/>
      <c r="Z21" s="337"/>
      <c r="AA21" s="337"/>
      <c r="AB21" s="338"/>
    </row>
    <row r="22" spans="1:39" ht="15" customHeight="1" x14ac:dyDescent="0.3">
      <c r="A22" s="339" t="s">
        <v>190</v>
      </c>
      <c r="B22" s="345" t="s">
        <v>6</v>
      </c>
      <c r="C22" s="346"/>
      <c r="D22" s="304" t="s">
        <v>7</v>
      </c>
      <c r="E22" s="305"/>
      <c r="F22" s="305"/>
      <c r="G22" s="305"/>
      <c r="H22" s="305"/>
      <c r="I22" s="305"/>
      <c r="J22" s="305"/>
      <c r="K22" s="305"/>
      <c r="L22" s="305"/>
      <c r="M22" s="305"/>
      <c r="N22" s="305"/>
      <c r="O22" s="367"/>
      <c r="P22" s="311" t="s">
        <v>8</v>
      </c>
      <c r="Q22" s="311" t="s">
        <v>84</v>
      </c>
      <c r="R22" s="311"/>
      <c r="S22" s="311"/>
      <c r="T22" s="311"/>
      <c r="U22" s="311"/>
      <c r="V22" s="311"/>
      <c r="W22" s="311"/>
      <c r="X22" s="311"/>
      <c r="Y22" s="311"/>
      <c r="Z22" s="311"/>
      <c r="AA22" s="311"/>
      <c r="AB22" s="312"/>
    </row>
    <row r="23" spans="1:39" ht="27" customHeight="1" x14ac:dyDescent="0.3">
      <c r="A23" s="340"/>
      <c r="B23" s="297"/>
      <c r="C23" s="299"/>
      <c r="D23" s="59" t="s">
        <v>39</v>
      </c>
      <c r="E23" s="59" t="s">
        <v>40</v>
      </c>
      <c r="F23" s="59" t="s">
        <v>41</v>
      </c>
      <c r="G23" s="59" t="s">
        <v>42</v>
      </c>
      <c r="H23" s="59" t="s">
        <v>43</v>
      </c>
      <c r="I23" s="59" t="s">
        <v>44</v>
      </c>
      <c r="J23" s="59" t="s">
        <v>45</v>
      </c>
      <c r="K23" s="59" t="s">
        <v>46</v>
      </c>
      <c r="L23" s="59" t="s">
        <v>47</v>
      </c>
      <c r="M23" s="59" t="s">
        <v>48</v>
      </c>
      <c r="N23" s="59" t="s">
        <v>49</v>
      </c>
      <c r="O23" s="59" t="s">
        <v>50</v>
      </c>
      <c r="P23" s="367"/>
      <c r="Q23" s="311"/>
      <c r="R23" s="311"/>
      <c r="S23" s="311"/>
      <c r="T23" s="311"/>
      <c r="U23" s="311"/>
      <c r="V23" s="311"/>
      <c r="W23" s="311"/>
      <c r="X23" s="311"/>
      <c r="Y23" s="311"/>
      <c r="Z23" s="311"/>
      <c r="AA23" s="311"/>
      <c r="AB23" s="312"/>
    </row>
    <row r="24" spans="1:39" ht="42" customHeight="1" x14ac:dyDescent="0.3">
      <c r="A24" s="115"/>
      <c r="B24" s="499"/>
      <c r="C24" s="500"/>
      <c r="D24" s="93"/>
      <c r="E24" s="93"/>
      <c r="F24" s="93"/>
      <c r="G24" s="93"/>
      <c r="H24" s="93"/>
      <c r="I24" s="93"/>
      <c r="J24" s="93"/>
      <c r="K24" s="93"/>
      <c r="L24" s="93"/>
      <c r="M24" s="93"/>
      <c r="N24" s="93"/>
      <c r="O24" s="93"/>
      <c r="P24" s="94">
        <f>SUM(D24:O24)</f>
        <v>0</v>
      </c>
      <c r="Q24" s="457" t="s">
        <v>297</v>
      </c>
      <c r="R24" s="457"/>
      <c r="S24" s="457"/>
      <c r="T24" s="457"/>
      <c r="U24" s="457"/>
      <c r="V24" s="457"/>
      <c r="W24" s="457"/>
      <c r="X24" s="457"/>
      <c r="Y24" s="457"/>
      <c r="Z24" s="457"/>
      <c r="AA24" s="457"/>
      <c r="AB24" s="458"/>
    </row>
    <row r="25" spans="1:39" ht="21.9" customHeight="1" x14ac:dyDescent="0.3">
      <c r="A25" s="331" t="s">
        <v>293</v>
      </c>
      <c r="B25" s="332"/>
      <c r="C25" s="332"/>
      <c r="D25" s="332"/>
      <c r="E25" s="332"/>
      <c r="F25" s="332"/>
      <c r="G25" s="332"/>
      <c r="H25" s="332"/>
      <c r="I25" s="332"/>
      <c r="J25" s="332"/>
      <c r="K25" s="332"/>
      <c r="L25" s="332"/>
      <c r="M25" s="332"/>
      <c r="N25" s="332"/>
      <c r="O25" s="332"/>
      <c r="P25" s="332"/>
      <c r="Q25" s="332"/>
      <c r="R25" s="332"/>
      <c r="S25" s="332"/>
      <c r="T25" s="332"/>
      <c r="U25" s="332"/>
      <c r="V25" s="332"/>
      <c r="W25" s="332"/>
      <c r="X25" s="332"/>
      <c r="Y25" s="332"/>
      <c r="Z25" s="332"/>
      <c r="AA25" s="332"/>
      <c r="AB25" s="333"/>
    </row>
    <row r="26" spans="1:39" ht="23.1" customHeight="1" x14ac:dyDescent="0.3">
      <c r="A26" s="313" t="s">
        <v>191</v>
      </c>
      <c r="B26" s="311" t="s">
        <v>62</v>
      </c>
      <c r="C26" s="311" t="s">
        <v>6</v>
      </c>
      <c r="D26" s="311" t="s">
        <v>60</v>
      </c>
      <c r="E26" s="311"/>
      <c r="F26" s="311"/>
      <c r="G26" s="311"/>
      <c r="H26" s="311"/>
      <c r="I26" s="311"/>
      <c r="J26" s="311"/>
      <c r="K26" s="311"/>
      <c r="L26" s="311"/>
      <c r="M26" s="311"/>
      <c r="N26" s="311"/>
      <c r="O26" s="311"/>
      <c r="P26" s="311"/>
      <c r="Q26" s="311" t="s">
        <v>85</v>
      </c>
      <c r="R26" s="311"/>
      <c r="S26" s="311"/>
      <c r="T26" s="311"/>
      <c r="U26" s="311"/>
      <c r="V26" s="311"/>
      <c r="W26" s="311"/>
      <c r="X26" s="311"/>
      <c r="Y26" s="311"/>
      <c r="Z26" s="311"/>
      <c r="AA26" s="311"/>
      <c r="AB26" s="312"/>
      <c r="AE26" s="64"/>
      <c r="AF26" s="64"/>
      <c r="AG26" s="64"/>
      <c r="AH26" s="64"/>
      <c r="AI26" s="64"/>
      <c r="AJ26" s="64"/>
      <c r="AK26" s="64"/>
      <c r="AL26" s="64"/>
      <c r="AM26" s="64"/>
    </row>
    <row r="27" spans="1:39" ht="23.1" customHeight="1" x14ac:dyDescent="0.3">
      <c r="A27" s="313"/>
      <c r="B27" s="311"/>
      <c r="C27" s="341"/>
      <c r="D27" s="59" t="s">
        <v>39</v>
      </c>
      <c r="E27" s="59" t="s">
        <v>40</v>
      </c>
      <c r="F27" s="59" t="s">
        <v>41</v>
      </c>
      <c r="G27" s="59" t="s">
        <v>42</v>
      </c>
      <c r="H27" s="59" t="s">
        <v>43</v>
      </c>
      <c r="I27" s="59" t="s">
        <v>44</v>
      </c>
      <c r="J27" s="59" t="s">
        <v>45</v>
      </c>
      <c r="K27" s="59" t="s">
        <v>46</v>
      </c>
      <c r="L27" s="59" t="s">
        <v>47</v>
      </c>
      <c r="M27" s="59" t="s">
        <v>48</v>
      </c>
      <c r="N27" s="59" t="s">
        <v>49</v>
      </c>
      <c r="O27" s="59" t="s">
        <v>50</v>
      </c>
      <c r="P27" s="59" t="s">
        <v>8</v>
      </c>
      <c r="Q27" s="297" t="s">
        <v>80</v>
      </c>
      <c r="R27" s="298"/>
      <c r="S27" s="298"/>
      <c r="T27" s="299"/>
      <c r="U27" s="297" t="s">
        <v>81</v>
      </c>
      <c r="V27" s="298"/>
      <c r="W27" s="298"/>
      <c r="X27" s="299"/>
      <c r="Y27" s="297" t="s">
        <v>82</v>
      </c>
      <c r="Z27" s="298"/>
      <c r="AA27" s="298"/>
      <c r="AB27" s="416"/>
      <c r="AE27" s="64"/>
      <c r="AF27" s="64"/>
      <c r="AG27" s="64"/>
      <c r="AH27" s="64"/>
      <c r="AI27" s="64"/>
      <c r="AJ27" s="64"/>
      <c r="AK27" s="64"/>
      <c r="AL27" s="64"/>
      <c r="AM27" s="64"/>
    </row>
    <row r="28" spans="1:39" ht="33" customHeight="1" x14ac:dyDescent="0.3">
      <c r="A28" s="477"/>
      <c r="B28" s="480"/>
      <c r="C28" s="65" t="s">
        <v>9</v>
      </c>
      <c r="D28" s="93"/>
      <c r="E28" s="93"/>
      <c r="F28" s="93"/>
      <c r="G28" s="93"/>
      <c r="H28" s="93"/>
      <c r="I28" s="93"/>
      <c r="J28" s="93"/>
      <c r="K28" s="93"/>
      <c r="L28" s="93"/>
      <c r="M28" s="93"/>
      <c r="N28" s="93"/>
      <c r="O28" s="93"/>
      <c r="P28" s="98">
        <f>SUM(D28:O28)</f>
        <v>0</v>
      </c>
      <c r="Q28" s="466" t="s">
        <v>193</v>
      </c>
      <c r="R28" s="467"/>
      <c r="S28" s="467"/>
      <c r="T28" s="495"/>
      <c r="U28" s="466" t="s">
        <v>194</v>
      </c>
      <c r="V28" s="467"/>
      <c r="W28" s="467"/>
      <c r="X28" s="495"/>
      <c r="Y28" s="466" t="s">
        <v>195</v>
      </c>
      <c r="Z28" s="467"/>
      <c r="AA28" s="467"/>
      <c r="AB28" s="468"/>
      <c r="AE28" s="64"/>
      <c r="AF28" s="64"/>
      <c r="AG28" s="64"/>
      <c r="AH28" s="64"/>
      <c r="AI28" s="64"/>
      <c r="AJ28" s="64"/>
      <c r="AK28" s="64"/>
      <c r="AL28" s="64"/>
      <c r="AM28" s="64"/>
    </row>
    <row r="29" spans="1:39" ht="33.9" customHeight="1" x14ac:dyDescent="0.3">
      <c r="A29" s="478"/>
      <c r="B29" s="364"/>
      <c r="C29" s="68" t="s">
        <v>10</v>
      </c>
      <c r="D29" s="116"/>
      <c r="E29" s="116"/>
      <c r="F29" s="116"/>
      <c r="G29" s="70"/>
      <c r="H29" s="70"/>
      <c r="I29" s="70"/>
      <c r="J29" s="70"/>
      <c r="K29" s="70"/>
      <c r="L29" s="70"/>
      <c r="M29" s="70"/>
      <c r="N29" s="70"/>
      <c r="O29" s="70"/>
      <c r="P29" s="117">
        <f>SUM(D29:O29)</f>
        <v>0</v>
      </c>
      <c r="Q29" s="469"/>
      <c r="R29" s="470"/>
      <c r="S29" s="470"/>
      <c r="T29" s="496"/>
      <c r="U29" s="469"/>
      <c r="V29" s="470"/>
      <c r="W29" s="470"/>
      <c r="X29" s="496"/>
      <c r="Y29" s="469"/>
      <c r="Z29" s="470"/>
      <c r="AA29" s="470"/>
      <c r="AB29" s="471"/>
      <c r="AC29" s="72"/>
      <c r="AE29" s="64"/>
      <c r="AF29" s="64"/>
      <c r="AG29" s="64"/>
      <c r="AH29" s="64"/>
      <c r="AI29" s="64"/>
      <c r="AJ29" s="64"/>
      <c r="AK29" s="64"/>
      <c r="AL29" s="64"/>
      <c r="AM29" s="64"/>
    </row>
    <row r="30" spans="1:39" ht="26.1" customHeight="1" x14ac:dyDescent="0.3">
      <c r="A30" s="292" t="s">
        <v>192</v>
      </c>
      <c r="B30" s="307" t="s">
        <v>61</v>
      </c>
      <c r="C30" s="316" t="s">
        <v>11</v>
      </c>
      <c r="D30" s="316"/>
      <c r="E30" s="316"/>
      <c r="F30" s="316"/>
      <c r="G30" s="316"/>
      <c r="H30" s="316"/>
      <c r="I30" s="316"/>
      <c r="J30" s="316"/>
      <c r="K30" s="316"/>
      <c r="L30" s="316"/>
      <c r="M30" s="316"/>
      <c r="N30" s="316"/>
      <c r="O30" s="316"/>
      <c r="P30" s="316"/>
      <c r="Q30" s="293" t="s">
        <v>78</v>
      </c>
      <c r="R30" s="326"/>
      <c r="S30" s="326"/>
      <c r="T30" s="326"/>
      <c r="U30" s="326"/>
      <c r="V30" s="326"/>
      <c r="W30" s="326"/>
      <c r="X30" s="326"/>
      <c r="Y30" s="326"/>
      <c r="Z30" s="326"/>
      <c r="AA30" s="326"/>
      <c r="AB30" s="327"/>
      <c r="AE30" s="64"/>
      <c r="AF30" s="64"/>
      <c r="AG30" s="64"/>
      <c r="AH30" s="64"/>
      <c r="AI30" s="64"/>
      <c r="AJ30" s="64"/>
      <c r="AK30" s="64"/>
      <c r="AL30" s="64"/>
      <c r="AM30" s="64"/>
    </row>
    <row r="31" spans="1:39" ht="26.1" customHeight="1" x14ac:dyDescent="0.3">
      <c r="A31" s="313"/>
      <c r="B31" s="308"/>
      <c r="C31" s="59" t="s">
        <v>12</v>
      </c>
      <c r="D31" s="59" t="s">
        <v>36</v>
      </c>
      <c r="E31" s="59" t="s">
        <v>37</v>
      </c>
      <c r="F31" s="59" t="s">
        <v>38</v>
      </c>
      <c r="G31" s="59" t="s">
        <v>51</v>
      </c>
      <c r="H31" s="59" t="s">
        <v>52</v>
      </c>
      <c r="I31" s="59" t="s">
        <v>53</v>
      </c>
      <c r="J31" s="59" t="s">
        <v>54</v>
      </c>
      <c r="K31" s="59" t="s">
        <v>55</v>
      </c>
      <c r="L31" s="59" t="s">
        <v>56</v>
      </c>
      <c r="M31" s="59" t="s">
        <v>57</v>
      </c>
      <c r="N31" s="59" t="s">
        <v>58</v>
      </c>
      <c r="O31" s="59" t="s">
        <v>59</v>
      </c>
      <c r="P31" s="59" t="s">
        <v>63</v>
      </c>
      <c r="Q31" s="304" t="s">
        <v>83</v>
      </c>
      <c r="R31" s="305"/>
      <c r="S31" s="305"/>
      <c r="T31" s="305"/>
      <c r="U31" s="305"/>
      <c r="V31" s="305"/>
      <c r="W31" s="305"/>
      <c r="X31" s="305"/>
      <c r="Y31" s="305"/>
      <c r="Z31" s="305"/>
      <c r="AA31" s="305"/>
      <c r="AB31" s="306"/>
      <c r="AE31" s="74"/>
      <c r="AF31" s="74"/>
      <c r="AG31" s="74"/>
      <c r="AH31" s="74"/>
      <c r="AI31" s="74"/>
      <c r="AJ31" s="74"/>
      <c r="AK31" s="74"/>
      <c r="AL31" s="74"/>
      <c r="AM31" s="74"/>
    </row>
    <row r="32" spans="1:39" ht="28.5" customHeight="1" x14ac:dyDescent="0.3">
      <c r="A32" s="479"/>
      <c r="B32" s="328"/>
      <c r="C32" s="65" t="s">
        <v>9</v>
      </c>
      <c r="D32" s="75"/>
      <c r="E32" s="75"/>
      <c r="F32" s="75"/>
      <c r="G32" s="75"/>
      <c r="H32" s="75"/>
      <c r="I32" s="75"/>
      <c r="J32" s="75"/>
      <c r="K32" s="75"/>
      <c r="L32" s="75"/>
      <c r="M32" s="75"/>
      <c r="N32" s="75"/>
      <c r="O32" s="75"/>
      <c r="P32" s="76">
        <f t="shared" ref="P32:P39" si="0">SUM(D32:O32)</f>
        <v>0</v>
      </c>
      <c r="Q32" s="487" t="s">
        <v>287</v>
      </c>
      <c r="R32" s="488"/>
      <c r="S32" s="488"/>
      <c r="T32" s="488"/>
      <c r="U32" s="488"/>
      <c r="V32" s="488"/>
      <c r="W32" s="488"/>
      <c r="X32" s="488"/>
      <c r="Y32" s="488"/>
      <c r="Z32" s="488"/>
      <c r="AA32" s="488"/>
      <c r="AB32" s="489"/>
      <c r="AC32" s="77"/>
      <c r="AE32" s="78"/>
      <c r="AF32" s="78"/>
      <c r="AG32" s="78"/>
      <c r="AH32" s="78"/>
      <c r="AI32" s="78"/>
      <c r="AJ32" s="78"/>
      <c r="AK32" s="78"/>
      <c r="AL32" s="78"/>
      <c r="AM32" s="78"/>
    </row>
    <row r="33" spans="1:29" ht="28.5" customHeight="1" x14ac:dyDescent="0.3">
      <c r="A33" s="459"/>
      <c r="B33" s="270"/>
      <c r="C33" s="79" t="s">
        <v>10</v>
      </c>
      <c r="D33" s="80"/>
      <c r="E33" s="80"/>
      <c r="F33" s="80"/>
      <c r="G33" s="80"/>
      <c r="H33" s="80"/>
      <c r="I33" s="80"/>
      <c r="J33" s="80"/>
      <c r="K33" s="80"/>
      <c r="L33" s="80"/>
      <c r="M33" s="80"/>
      <c r="N33" s="80"/>
      <c r="O33" s="80"/>
      <c r="P33" s="81">
        <f t="shared" si="0"/>
        <v>0</v>
      </c>
      <c r="Q33" s="490"/>
      <c r="R33" s="491"/>
      <c r="S33" s="491"/>
      <c r="T33" s="491"/>
      <c r="U33" s="491"/>
      <c r="V33" s="491"/>
      <c r="W33" s="491"/>
      <c r="X33" s="491"/>
      <c r="Y33" s="491"/>
      <c r="Z33" s="491"/>
      <c r="AA33" s="491"/>
      <c r="AB33" s="492"/>
      <c r="AC33" s="77"/>
    </row>
    <row r="34" spans="1:29" ht="28.5" customHeight="1" x14ac:dyDescent="0.3">
      <c r="A34" s="459"/>
      <c r="B34" s="261"/>
      <c r="C34" s="82" t="s">
        <v>9</v>
      </c>
      <c r="D34" s="83"/>
      <c r="E34" s="83"/>
      <c r="F34" s="83"/>
      <c r="G34" s="83"/>
      <c r="H34" s="83"/>
      <c r="I34" s="83"/>
      <c r="J34" s="83"/>
      <c r="K34" s="83"/>
      <c r="L34" s="83"/>
      <c r="M34" s="83"/>
      <c r="N34" s="83"/>
      <c r="O34" s="83"/>
      <c r="P34" s="81">
        <f t="shared" si="0"/>
        <v>0</v>
      </c>
      <c r="Q34" s="440"/>
      <c r="R34" s="441"/>
      <c r="S34" s="441"/>
      <c r="T34" s="441"/>
      <c r="U34" s="441"/>
      <c r="V34" s="441"/>
      <c r="W34" s="441"/>
      <c r="X34" s="441"/>
      <c r="Y34" s="441"/>
      <c r="Z34" s="441"/>
      <c r="AA34" s="441"/>
      <c r="AB34" s="442"/>
      <c r="AC34" s="77"/>
    </row>
    <row r="35" spans="1:29" ht="28.5" customHeight="1" x14ac:dyDescent="0.3">
      <c r="A35" s="459"/>
      <c r="B35" s="270"/>
      <c r="C35" s="79" t="s">
        <v>10</v>
      </c>
      <c r="D35" s="80"/>
      <c r="E35" s="80"/>
      <c r="F35" s="80"/>
      <c r="G35" s="80"/>
      <c r="H35" s="80"/>
      <c r="I35" s="80"/>
      <c r="J35" s="80"/>
      <c r="K35" s="80"/>
      <c r="L35" s="84"/>
      <c r="M35" s="84"/>
      <c r="N35" s="84"/>
      <c r="O35" s="84"/>
      <c r="P35" s="81">
        <f t="shared" si="0"/>
        <v>0</v>
      </c>
      <c r="Q35" s="443"/>
      <c r="R35" s="444"/>
      <c r="S35" s="444"/>
      <c r="T35" s="444"/>
      <c r="U35" s="444"/>
      <c r="V35" s="444"/>
      <c r="W35" s="444"/>
      <c r="X35" s="444"/>
      <c r="Y35" s="444"/>
      <c r="Z35" s="444"/>
      <c r="AA35" s="444"/>
      <c r="AB35" s="445"/>
      <c r="AC35" s="77"/>
    </row>
    <row r="36" spans="1:29" ht="28.5" customHeight="1" x14ac:dyDescent="0.3">
      <c r="A36" s="497"/>
      <c r="B36" s="261"/>
      <c r="C36" s="82" t="s">
        <v>9</v>
      </c>
      <c r="D36" s="83"/>
      <c r="E36" s="83"/>
      <c r="F36" s="83"/>
      <c r="G36" s="83"/>
      <c r="H36" s="83"/>
      <c r="I36" s="83"/>
      <c r="J36" s="83"/>
      <c r="K36" s="83"/>
      <c r="L36" s="83"/>
      <c r="M36" s="83"/>
      <c r="N36" s="83"/>
      <c r="O36" s="83"/>
      <c r="P36" s="81">
        <f t="shared" si="0"/>
        <v>0</v>
      </c>
      <c r="Q36" s="440"/>
      <c r="R36" s="441"/>
      <c r="S36" s="441"/>
      <c r="T36" s="441"/>
      <c r="U36" s="441"/>
      <c r="V36" s="441"/>
      <c r="W36" s="441"/>
      <c r="X36" s="441"/>
      <c r="Y36" s="441"/>
      <c r="Z36" s="441"/>
      <c r="AA36" s="441"/>
      <c r="AB36" s="442"/>
      <c r="AC36" s="77"/>
    </row>
    <row r="37" spans="1:29" ht="28.5" customHeight="1" x14ac:dyDescent="0.3">
      <c r="A37" s="498"/>
      <c r="B37" s="270"/>
      <c r="C37" s="79" t="s">
        <v>10</v>
      </c>
      <c r="D37" s="80"/>
      <c r="E37" s="80"/>
      <c r="F37" s="80"/>
      <c r="G37" s="80"/>
      <c r="H37" s="80"/>
      <c r="I37" s="80"/>
      <c r="J37" s="80"/>
      <c r="K37" s="80"/>
      <c r="L37" s="84"/>
      <c r="M37" s="84"/>
      <c r="N37" s="84"/>
      <c r="O37" s="84"/>
      <c r="P37" s="81">
        <f t="shared" si="0"/>
        <v>0</v>
      </c>
      <c r="Q37" s="443"/>
      <c r="R37" s="444"/>
      <c r="S37" s="444"/>
      <c r="T37" s="444"/>
      <c r="U37" s="444"/>
      <c r="V37" s="444"/>
      <c r="W37" s="444"/>
      <c r="X37" s="444"/>
      <c r="Y37" s="444"/>
      <c r="Z37" s="444"/>
      <c r="AA37" s="444"/>
      <c r="AB37" s="445"/>
      <c r="AC37" s="77"/>
    </row>
    <row r="38" spans="1:29" ht="28.5" customHeight="1" x14ac:dyDescent="0.3">
      <c r="A38" s="460"/>
      <c r="B38" s="261"/>
      <c r="C38" s="82" t="s">
        <v>9</v>
      </c>
      <c r="D38" s="83"/>
      <c r="E38" s="83"/>
      <c r="F38" s="83"/>
      <c r="G38" s="83"/>
      <c r="H38" s="83"/>
      <c r="I38" s="83"/>
      <c r="J38" s="83"/>
      <c r="K38" s="83"/>
      <c r="L38" s="83"/>
      <c r="M38" s="83"/>
      <c r="N38" s="83"/>
      <c r="O38" s="83"/>
      <c r="P38" s="81">
        <f t="shared" si="0"/>
        <v>0</v>
      </c>
      <c r="Q38" s="440"/>
      <c r="R38" s="441"/>
      <c r="S38" s="441"/>
      <c r="T38" s="441"/>
      <c r="U38" s="441"/>
      <c r="V38" s="441"/>
      <c r="W38" s="441"/>
      <c r="X38" s="441"/>
      <c r="Y38" s="441"/>
      <c r="Z38" s="441"/>
      <c r="AA38" s="441"/>
      <c r="AB38" s="442"/>
      <c r="AC38" s="77"/>
    </row>
    <row r="39" spans="1:29" ht="28.5" customHeight="1" x14ac:dyDescent="0.3">
      <c r="A39" s="461"/>
      <c r="B39" s="262"/>
      <c r="C39" s="68" t="s">
        <v>10</v>
      </c>
      <c r="D39" s="85"/>
      <c r="E39" s="85"/>
      <c r="F39" s="85"/>
      <c r="G39" s="85"/>
      <c r="H39" s="85"/>
      <c r="I39" s="85"/>
      <c r="J39" s="85"/>
      <c r="K39" s="85"/>
      <c r="L39" s="86"/>
      <c r="M39" s="86"/>
      <c r="N39" s="86"/>
      <c r="O39" s="86"/>
      <c r="P39" s="87">
        <f t="shared" si="0"/>
        <v>0</v>
      </c>
      <c r="Q39" s="481"/>
      <c r="R39" s="482"/>
      <c r="S39" s="482"/>
      <c r="T39" s="482"/>
      <c r="U39" s="482"/>
      <c r="V39" s="482"/>
      <c r="W39" s="482"/>
      <c r="X39" s="482"/>
      <c r="Y39" s="482"/>
      <c r="Z39" s="482"/>
      <c r="AA39" s="482"/>
      <c r="AB39" s="483"/>
      <c r="AC39" s="77"/>
    </row>
    <row r="40" spans="1:29" x14ac:dyDescent="0.3">
      <c r="A40" s="1" t="s">
        <v>295</v>
      </c>
    </row>
  </sheetData>
  <mergeCells count="86">
    <mergeCell ref="Q38:AB39"/>
    <mergeCell ref="Q15:AB15"/>
    <mergeCell ref="Q22:AB23"/>
    <mergeCell ref="Y27:AB27"/>
    <mergeCell ref="Q32:AB33"/>
    <mergeCell ref="A25:AB25"/>
    <mergeCell ref="B34:B35"/>
    <mergeCell ref="Q36:AB37"/>
    <mergeCell ref="Q31:AB31"/>
    <mergeCell ref="W19:X19"/>
    <mergeCell ref="Q28:T29"/>
    <mergeCell ref="A36:A37"/>
    <mergeCell ref="B36:B37"/>
    <mergeCell ref="B24:C24"/>
    <mergeCell ref="A22:A23"/>
    <mergeCell ref="U28:X29"/>
    <mergeCell ref="D26:P26"/>
    <mergeCell ref="A32:A33"/>
    <mergeCell ref="A21:AB21"/>
    <mergeCell ref="B28:B29"/>
    <mergeCell ref="U27:X27"/>
    <mergeCell ref="D22:O22"/>
    <mergeCell ref="P22:P23"/>
    <mergeCell ref="A15:B16"/>
    <mergeCell ref="C13:Q13"/>
    <mergeCell ref="T18:V18"/>
    <mergeCell ref="B38:B39"/>
    <mergeCell ref="V13:Y13"/>
    <mergeCell ref="Q30:AB30"/>
    <mergeCell ref="Y28:AB29"/>
    <mergeCell ref="Q17:S17"/>
    <mergeCell ref="AA19:AB19"/>
    <mergeCell ref="B32:B33"/>
    <mergeCell ref="B26:B27"/>
    <mergeCell ref="A28:A29"/>
    <mergeCell ref="A30:A31"/>
    <mergeCell ref="C30:P30"/>
    <mergeCell ref="A26:A27"/>
    <mergeCell ref="C26:C27"/>
    <mergeCell ref="B30:B31"/>
    <mergeCell ref="A34:A35"/>
    <mergeCell ref="B22:C23"/>
    <mergeCell ref="A38:A39"/>
    <mergeCell ref="Q34:AB35"/>
    <mergeCell ref="W7:X9"/>
    <mergeCell ref="Z1:AB1"/>
    <mergeCell ref="Q26:AB26"/>
    <mergeCell ref="S13:T13"/>
    <mergeCell ref="Q27:T27"/>
    <mergeCell ref="Q16:V16"/>
    <mergeCell ref="T19:V19"/>
    <mergeCell ref="T17:V17"/>
    <mergeCell ref="Z2:AB2"/>
    <mergeCell ref="Z3:AB3"/>
    <mergeCell ref="Q24:AB24"/>
    <mergeCell ref="U7:V9"/>
    <mergeCell ref="Y8:Z8"/>
    <mergeCell ref="R7:T9"/>
    <mergeCell ref="C12:Z12"/>
    <mergeCell ref="Q19:S19"/>
    <mergeCell ref="Y7:Z7"/>
    <mergeCell ref="W16:AB16"/>
    <mergeCell ref="A13:B13"/>
    <mergeCell ref="Y17:Z17"/>
    <mergeCell ref="Y19:Z19"/>
    <mergeCell ref="AA13:AB13"/>
    <mergeCell ref="AA17:AB17"/>
    <mergeCell ref="W17:X17"/>
    <mergeCell ref="A11:B11"/>
    <mergeCell ref="C15:C16"/>
    <mergeCell ref="B1:Y1"/>
    <mergeCell ref="B2:Y2"/>
    <mergeCell ref="W11:X11"/>
    <mergeCell ref="AA7:AB7"/>
    <mergeCell ref="AA8:AB8"/>
    <mergeCell ref="AA9:AB9"/>
    <mergeCell ref="M11:Q11"/>
    <mergeCell ref="R11:V11"/>
    <mergeCell ref="Y9:Z9"/>
    <mergeCell ref="C11:K11"/>
    <mergeCell ref="Z4:AB4"/>
    <mergeCell ref="Y11:AB11"/>
    <mergeCell ref="A7:B9"/>
    <mergeCell ref="B3:Y4"/>
    <mergeCell ref="C7:K9"/>
    <mergeCell ref="A1:A4"/>
  </mergeCells>
  <dataValidations count="2">
    <dataValidation type="textLength" operator="lessThanOrEqual" allowBlank="1" showInputMessage="1" showErrorMessage="1" errorTitle="Máximo 2.000 caracteres" error="Máximo 2.000 caracteres" promptTitle="2.000 caracteres" sqref="Q24:AB24" xr:uid="{00000000-0002-0000-0300-000000000000}">
      <formula1>2000</formula1>
    </dataValidation>
    <dataValidation type="textLength" operator="lessThanOrEqual" allowBlank="1" showInputMessage="1" showErrorMessage="1" errorTitle="Máximo 2.000 caracteres" error="Máximo 2.000 caracteres" sqref="Q32:AB39 Y28 U28 Q28" xr:uid="{00000000-0002-0000-0300-000001000000}">
      <formula1>2000</formula1>
    </dataValidation>
  </dataValidations>
  <pageMargins left="0" right="0" top="0" bottom="0" header="0" footer="0"/>
  <pageSetup paperSize="41" scale="48" orientation="landscape"/>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B2A1C6"/>
  </sheetPr>
  <dimension ref="A1:AO52"/>
  <sheetViews>
    <sheetView showGridLines="0" tabSelected="1" view="pageBreakPreview" topLeftCell="L2" zoomScale="60" zoomScaleNormal="60" workbookViewId="0">
      <selection activeCell="AC22" sqref="AC22"/>
    </sheetView>
  </sheetViews>
  <sheetFormatPr baseColWidth="10" defaultColWidth="10.88671875" defaultRowHeight="14.4" x14ac:dyDescent="0.3"/>
  <cols>
    <col min="1" max="1" width="38.44140625" style="1" customWidth="1"/>
    <col min="2" max="2" width="15.44140625" style="1" customWidth="1"/>
    <col min="3" max="14" width="20.6640625" style="1" customWidth="1"/>
    <col min="15" max="15" width="16.109375" style="1" customWidth="1"/>
    <col min="16" max="26" width="18.109375" style="1" customWidth="1"/>
    <col min="27" max="27" width="24.88671875" style="1" customWidth="1"/>
    <col min="28" max="28" width="22.6640625" style="1" customWidth="1"/>
    <col min="29" max="29" width="19" style="1" customWidth="1"/>
    <col min="30" max="30" width="19.44140625" style="1" customWidth="1"/>
    <col min="31" max="31" width="6.33203125" style="1" bestFit="1" customWidth="1"/>
    <col min="32" max="32" width="22.88671875" style="1" customWidth="1"/>
    <col min="33" max="33" width="18.44140625" style="1" bestFit="1" customWidth="1"/>
    <col min="34" max="34" width="8.44140625" style="1" customWidth="1"/>
    <col min="35" max="35" width="18.44140625" style="1" bestFit="1" customWidth="1"/>
    <col min="36" max="36" width="5.6640625" style="1" customWidth="1"/>
    <col min="37" max="37" width="18.44140625" style="1" bestFit="1" customWidth="1"/>
    <col min="38" max="38" width="4.6640625" style="1" customWidth="1"/>
    <col min="39" max="39" width="23" style="1" bestFit="1" customWidth="1"/>
    <col min="40" max="40" width="10.88671875" style="1"/>
    <col min="41" max="41" width="18.44140625" style="1" bestFit="1" customWidth="1"/>
    <col min="42" max="42" width="16.109375" style="1" customWidth="1"/>
    <col min="43" max="16384" width="10.88671875" style="1"/>
  </cols>
  <sheetData>
    <row r="1" spans="1:30" ht="32.25" customHeight="1" x14ac:dyDescent="0.3">
      <c r="A1" s="342"/>
      <c r="B1" s="319" t="s">
        <v>16</v>
      </c>
      <c r="C1" s="320"/>
      <c r="D1" s="320"/>
      <c r="E1" s="320"/>
      <c r="F1" s="320"/>
      <c r="G1" s="320"/>
      <c r="H1" s="320"/>
      <c r="I1" s="320"/>
      <c r="J1" s="320"/>
      <c r="K1" s="320"/>
      <c r="L1" s="320"/>
      <c r="M1" s="320"/>
      <c r="N1" s="320"/>
      <c r="O1" s="320"/>
      <c r="P1" s="320"/>
      <c r="Q1" s="320"/>
      <c r="R1" s="320"/>
      <c r="S1" s="320"/>
      <c r="T1" s="320"/>
      <c r="U1" s="320"/>
      <c r="V1" s="320"/>
      <c r="W1" s="320"/>
      <c r="X1" s="320"/>
      <c r="Y1" s="320"/>
      <c r="Z1" s="320"/>
      <c r="AA1" s="321"/>
      <c r="AB1" s="349" t="s">
        <v>18</v>
      </c>
      <c r="AC1" s="350"/>
      <c r="AD1" s="351"/>
    </row>
    <row r="2" spans="1:30" ht="30.75" customHeight="1" x14ac:dyDescent="0.3">
      <c r="A2" s="343"/>
      <c r="B2" s="352" t="s">
        <v>17</v>
      </c>
      <c r="C2" s="353"/>
      <c r="D2" s="353"/>
      <c r="E2" s="353"/>
      <c r="F2" s="353"/>
      <c r="G2" s="353"/>
      <c r="H2" s="353"/>
      <c r="I2" s="353"/>
      <c r="J2" s="353"/>
      <c r="K2" s="353"/>
      <c r="L2" s="353"/>
      <c r="M2" s="353"/>
      <c r="N2" s="353"/>
      <c r="O2" s="353"/>
      <c r="P2" s="353"/>
      <c r="Q2" s="353"/>
      <c r="R2" s="353"/>
      <c r="S2" s="353"/>
      <c r="T2" s="353"/>
      <c r="U2" s="353"/>
      <c r="V2" s="353"/>
      <c r="W2" s="353"/>
      <c r="X2" s="353"/>
      <c r="Y2" s="353"/>
      <c r="Z2" s="353"/>
      <c r="AA2" s="354"/>
      <c r="AB2" s="368" t="s">
        <v>405</v>
      </c>
      <c r="AC2" s="369"/>
      <c r="AD2" s="370"/>
    </row>
    <row r="3" spans="1:30" ht="24" customHeight="1" x14ac:dyDescent="0.3">
      <c r="A3" s="343"/>
      <c r="B3" s="371" t="s">
        <v>296</v>
      </c>
      <c r="C3" s="372"/>
      <c r="D3" s="372"/>
      <c r="E3" s="372"/>
      <c r="F3" s="372"/>
      <c r="G3" s="372"/>
      <c r="H3" s="372"/>
      <c r="I3" s="372"/>
      <c r="J3" s="372"/>
      <c r="K3" s="372"/>
      <c r="L3" s="372"/>
      <c r="M3" s="372"/>
      <c r="N3" s="372"/>
      <c r="O3" s="372"/>
      <c r="P3" s="372"/>
      <c r="Q3" s="372"/>
      <c r="R3" s="372"/>
      <c r="S3" s="372"/>
      <c r="T3" s="372"/>
      <c r="U3" s="372"/>
      <c r="V3" s="372"/>
      <c r="W3" s="372"/>
      <c r="X3" s="372"/>
      <c r="Y3" s="372"/>
      <c r="Z3" s="372"/>
      <c r="AA3" s="373"/>
      <c r="AB3" s="368" t="s">
        <v>404</v>
      </c>
      <c r="AC3" s="369"/>
      <c r="AD3" s="370"/>
    </row>
    <row r="4" spans="1:30" ht="21.9" customHeight="1" x14ac:dyDescent="0.3">
      <c r="A4" s="344"/>
      <c r="B4" s="374"/>
      <c r="C4" s="375"/>
      <c r="D4" s="375"/>
      <c r="E4" s="375"/>
      <c r="F4" s="375"/>
      <c r="G4" s="375"/>
      <c r="H4" s="375"/>
      <c r="I4" s="375"/>
      <c r="J4" s="375"/>
      <c r="K4" s="375"/>
      <c r="L4" s="375"/>
      <c r="M4" s="375"/>
      <c r="N4" s="375"/>
      <c r="O4" s="375"/>
      <c r="P4" s="375"/>
      <c r="Q4" s="375"/>
      <c r="R4" s="375"/>
      <c r="S4" s="375"/>
      <c r="T4" s="375"/>
      <c r="U4" s="375"/>
      <c r="V4" s="375"/>
      <c r="W4" s="375"/>
      <c r="X4" s="375"/>
      <c r="Y4" s="375"/>
      <c r="Z4" s="375"/>
      <c r="AA4" s="376"/>
      <c r="AB4" s="381" t="s">
        <v>176</v>
      </c>
      <c r="AC4" s="382"/>
      <c r="AD4" s="383"/>
    </row>
    <row r="5" spans="1:30" ht="9" customHeight="1" x14ac:dyDescent="0.3">
      <c r="A5" s="4"/>
      <c r="B5" s="5"/>
      <c r="C5" s="6"/>
      <c r="D5" s="7"/>
      <c r="E5" s="7"/>
      <c r="F5" s="7"/>
      <c r="G5" s="7"/>
      <c r="H5" s="7"/>
      <c r="I5" s="7"/>
      <c r="J5" s="7"/>
      <c r="K5" s="7"/>
      <c r="L5" s="7"/>
      <c r="M5" s="7"/>
      <c r="N5" s="7"/>
      <c r="O5" s="7"/>
      <c r="P5" s="7"/>
      <c r="Q5" s="7"/>
      <c r="R5" s="7"/>
      <c r="S5" s="7"/>
      <c r="T5" s="7"/>
      <c r="U5" s="7"/>
      <c r="V5" s="7"/>
      <c r="W5" s="7"/>
      <c r="X5" s="7"/>
      <c r="Y5" s="7"/>
      <c r="Z5" s="8"/>
      <c r="AA5" s="7"/>
      <c r="AB5" s="9"/>
      <c r="AC5" s="10"/>
      <c r="AD5" s="11"/>
    </row>
    <row r="6" spans="1:30" ht="9" customHeight="1" x14ac:dyDescent="0.3">
      <c r="A6" s="12"/>
      <c r="B6" s="7"/>
      <c r="C6" s="7"/>
      <c r="D6" s="7"/>
      <c r="E6" s="7"/>
      <c r="F6" s="7"/>
      <c r="G6" s="7"/>
      <c r="H6" s="7"/>
      <c r="I6" s="7"/>
      <c r="J6" s="7"/>
      <c r="K6" s="7"/>
      <c r="L6" s="7"/>
      <c r="M6" s="7"/>
      <c r="N6" s="7"/>
      <c r="O6" s="7"/>
      <c r="P6" s="7"/>
      <c r="Q6" s="7"/>
      <c r="R6" s="7"/>
      <c r="S6" s="7"/>
      <c r="T6" s="7"/>
      <c r="U6" s="7"/>
      <c r="V6" s="7"/>
      <c r="W6" s="7"/>
      <c r="X6" s="7"/>
      <c r="Y6" s="7"/>
      <c r="Z6" s="8"/>
      <c r="AA6" s="7"/>
      <c r="AB6" s="7"/>
      <c r="AC6" s="13"/>
      <c r="AD6" s="14"/>
    </row>
    <row r="7" spans="1:30" x14ac:dyDescent="0.3">
      <c r="A7" s="392" t="s">
        <v>294</v>
      </c>
      <c r="B7" s="393"/>
      <c r="C7" s="384" t="s">
        <v>46</v>
      </c>
      <c r="D7" s="392" t="s">
        <v>71</v>
      </c>
      <c r="E7" s="398"/>
      <c r="F7" s="398"/>
      <c r="G7" s="398"/>
      <c r="H7" s="393"/>
      <c r="I7" s="274">
        <v>44809</v>
      </c>
      <c r="J7" s="275"/>
      <c r="K7" s="392" t="s">
        <v>67</v>
      </c>
      <c r="L7" s="393"/>
      <c r="M7" s="347" t="s">
        <v>70</v>
      </c>
      <c r="N7" s="348"/>
      <c r="O7" s="401"/>
      <c r="P7" s="402"/>
      <c r="Q7" s="7"/>
      <c r="R7" s="7"/>
      <c r="S7" s="7"/>
      <c r="T7" s="7"/>
      <c r="U7" s="7"/>
      <c r="V7" s="7"/>
      <c r="W7" s="7"/>
      <c r="X7" s="7"/>
      <c r="Y7" s="7"/>
      <c r="Z7" s="8"/>
      <c r="AA7" s="7"/>
      <c r="AB7" s="7"/>
      <c r="AC7" s="13"/>
      <c r="AD7" s="14"/>
    </row>
    <row r="8" spans="1:30" x14ac:dyDescent="0.3">
      <c r="A8" s="394"/>
      <c r="B8" s="395"/>
      <c r="C8" s="385"/>
      <c r="D8" s="394"/>
      <c r="E8" s="399"/>
      <c r="F8" s="399"/>
      <c r="G8" s="399"/>
      <c r="H8" s="395"/>
      <c r="I8" s="276"/>
      <c r="J8" s="277"/>
      <c r="K8" s="394"/>
      <c r="L8" s="395"/>
      <c r="M8" s="407" t="s">
        <v>68</v>
      </c>
      <c r="N8" s="408"/>
      <c r="O8" s="405"/>
      <c r="P8" s="406"/>
      <c r="Q8" s="7"/>
      <c r="R8" s="7"/>
      <c r="S8" s="7"/>
      <c r="T8" s="7"/>
      <c r="U8" s="7"/>
      <c r="V8" s="7"/>
      <c r="W8" s="7"/>
      <c r="X8" s="7"/>
      <c r="Y8" s="7"/>
      <c r="Z8" s="8"/>
      <c r="AA8" s="7"/>
      <c r="AB8" s="7"/>
      <c r="AC8" s="13"/>
      <c r="AD8" s="14"/>
    </row>
    <row r="9" spans="1:30" x14ac:dyDescent="0.3">
      <c r="A9" s="396"/>
      <c r="B9" s="397"/>
      <c r="C9" s="386"/>
      <c r="D9" s="396"/>
      <c r="E9" s="400"/>
      <c r="F9" s="400"/>
      <c r="G9" s="400"/>
      <c r="H9" s="397"/>
      <c r="I9" s="278"/>
      <c r="J9" s="279"/>
      <c r="K9" s="396"/>
      <c r="L9" s="397"/>
      <c r="M9" s="403" t="s">
        <v>69</v>
      </c>
      <c r="N9" s="404"/>
      <c r="O9" s="387" t="s">
        <v>408</v>
      </c>
      <c r="P9" s="388"/>
      <c r="Q9" s="7"/>
      <c r="R9" s="7"/>
      <c r="S9" s="7"/>
      <c r="T9" s="7"/>
      <c r="U9" s="7"/>
      <c r="V9" s="7"/>
      <c r="W9" s="7"/>
      <c r="X9" s="7"/>
      <c r="Y9" s="7"/>
      <c r="Z9" s="8"/>
      <c r="AA9" s="7"/>
      <c r="AB9" s="7"/>
      <c r="AC9" s="13"/>
      <c r="AD9" s="14"/>
    </row>
    <row r="10" spans="1:30" ht="15" customHeight="1" x14ac:dyDescent="0.3">
      <c r="A10" s="15"/>
      <c r="B10" s="16"/>
      <c r="C10" s="16"/>
      <c r="D10" s="2"/>
      <c r="E10" s="2"/>
      <c r="F10" s="2"/>
      <c r="G10" s="2"/>
      <c r="H10" s="2"/>
      <c r="I10" s="17"/>
      <c r="J10" s="17"/>
      <c r="K10" s="2"/>
      <c r="L10" s="2"/>
      <c r="M10" s="18"/>
      <c r="N10" s="18"/>
      <c r="O10" s="19"/>
      <c r="P10" s="19"/>
      <c r="Q10" s="16"/>
      <c r="R10" s="16"/>
      <c r="S10" s="16"/>
      <c r="T10" s="16"/>
      <c r="U10" s="16"/>
      <c r="V10" s="16"/>
      <c r="W10" s="16"/>
      <c r="X10" s="16"/>
      <c r="Y10" s="16"/>
      <c r="Z10" s="20"/>
      <c r="AA10" s="16"/>
      <c r="AB10" s="16"/>
      <c r="AC10" s="21"/>
      <c r="AD10" s="22"/>
    </row>
    <row r="11" spans="1:30" ht="15" customHeight="1" x14ac:dyDescent="0.3">
      <c r="A11" s="392" t="s">
        <v>0</v>
      </c>
      <c r="B11" s="393"/>
      <c r="C11" s="389" t="s">
        <v>409</v>
      </c>
      <c r="D11" s="390"/>
      <c r="E11" s="390"/>
      <c r="F11" s="390"/>
      <c r="G11" s="390"/>
      <c r="H11" s="390"/>
      <c r="I11" s="390"/>
      <c r="J11" s="390"/>
      <c r="K11" s="390"/>
      <c r="L11" s="390"/>
      <c r="M11" s="390"/>
      <c r="N11" s="390"/>
      <c r="O11" s="390"/>
      <c r="P11" s="390"/>
      <c r="Q11" s="390"/>
      <c r="R11" s="390"/>
      <c r="S11" s="390"/>
      <c r="T11" s="390"/>
      <c r="U11" s="390"/>
      <c r="V11" s="390"/>
      <c r="W11" s="390"/>
      <c r="X11" s="390"/>
      <c r="Y11" s="390"/>
      <c r="Z11" s="390"/>
      <c r="AA11" s="390"/>
      <c r="AB11" s="390"/>
      <c r="AC11" s="390"/>
      <c r="AD11" s="391"/>
    </row>
    <row r="12" spans="1:30" ht="15" customHeight="1" x14ac:dyDescent="0.3">
      <c r="A12" s="394"/>
      <c r="B12" s="395"/>
      <c r="C12" s="371"/>
      <c r="D12" s="372"/>
      <c r="E12" s="372"/>
      <c r="F12" s="372"/>
      <c r="G12" s="372"/>
      <c r="H12" s="372"/>
      <c r="I12" s="372"/>
      <c r="J12" s="372"/>
      <c r="K12" s="372"/>
      <c r="L12" s="372"/>
      <c r="M12" s="372"/>
      <c r="N12" s="372"/>
      <c r="O12" s="372"/>
      <c r="P12" s="372"/>
      <c r="Q12" s="372"/>
      <c r="R12" s="372"/>
      <c r="S12" s="372"/>
      <c r="T12" s="372"/>
      <c r="U12" s="372"/>
      <c r="V12" s="372"/>
      <c r="W12" s="372"/>
      <c r="X12" s="372"/>
      <c r="Y12" s="372"/>
      <c r="Z12" s="372"/>
      <c r="AA12" s="372"/>
      <c r="AB12" s="372"/>
      <c r="AC12" s="372"/>
      <c r="AD12" s="373"/>
    </row>
    <row r="13" spans="1:30" ht="15" customHeight="1" x14ac:dyDescent="0.3">
      <c r="A13" s="396"/>
      <c r="B13" s="397"/>
      <c r="C13" s="374"/>
      <c r="D13" s="375"/>
      <c r="E13" s="375"/>
      <c r="F13" s="375"/>
      <c r="G13" s="375"/>
      <c r="H13" s="375"/>
      <c r="I13" s="375"/>
      <c r="J13" s="375"/>
      <c r="K13" s="375"/>
      <c r="L13" s="375"/>
      <c r="M13" s="375"/>
      <c r="N13" s="375"/>
      <c r="O13" s="375"/>
      <c r="P13" s="375"/>
      <c r="Q13" s="375"/>
      <c r="R13" s="375"/>
      <c r="S13" s="375"/>
      <c r="T13" s="375"/>
      <c r="U13" s="375"/>
      <c r="V13" s="375"/>
      <c r="W13" s="375"/>
      <c r="X13" s="375"/>
      <c r="Y13" s="375"/>
      <c r="Z13" s="375"/>
      <c r="AA13" s="375"/>
      <c r="AB13" s="375"/>
      <c r="AC13" s="375"/>
      <c r="AD13" s="376"/>
    </row>
    <row r="14" spans="1:30" ht="9" customHeight="1" x14ac:dyDescent="0.3">
      <c r="A14" s="23"/>
      <c r="B14" s="24"/>
      <c r="C14" s="25"/>
      <c r="D14" s="25"/>
      <c r="E14" s="25"/>
      <c r="F14" s="25"/>
      <c r="G14" s="25"/>
      <c r="H14" s="25"/>
      <c r="I14" s="25"/>
      <c r="J14" s="25"/>
      <c r="K14" s="25"/>
      <c r="L14" s="25"/>
      <c r="M14" s="26"/>
      <c r="N14" s="26"/>
      <c r="O14" s="26"/>
      <c r="P14" s="26"/>
      <c r="Q14" s="26"/>
      <c r="R14" s="27"/>
      <c r="S14" s="27"/>
      <c r="T14" s="27"/>
      <c r="U14" s="27"/>
      <c r="V14" s="27"/>
      <c r="W14" s="27"/>
      <c r="X14" s="27"/>
      <c r="Y14" s="2"/>
      <c r="Z14" s="2"/>
      <c r="AA14" s="2"/>
      <c r="AB14" s="2"/>
      <c r="AC14" s="2"/>
      <c r="AD14" s="3"/>
    </row>
    <row r="15" spans="1:30" ht="39" customHeight="1" x14ac:dyDescent="0.3">
      <c r="A15" s="322" t="s">
        <v>77</v>
      </c>
      <c r="B15" s="323"/>
      <c r="C15" s="355" t="s">
        <v>410</v>
      </c>
      <c r="D15" s="356"/>
      <c r="E15" s="356"/>
      <c r="F15" s="356"/>
      <c r="G15" s="356"/>
      <c r="H15" s="356"/>
      <c r="I15" s="356"/>
      <c r="J15" s="356"/>
      <c r="K15" s="357"/>
      <c r="L15" s="294" t="s">
        <v>73</v>
      </c>
      <c r="M15" s="295"/>
      <c r="N15" s="295"/>
      <c r="O15" s="295"/>
      <c r="P15" s="295"/>
      <c r="Q15" s="296"/>
      <c r="R15" s="377" t="s">
        <v>411</v>
      </c>
      <c r="S15" s="378"/>
      <c r="T15" s="378"/>
      <c r="U15" s="378"/>
      <c r="V15" s="378"/>
      <c r="W15" s="378"/>
      <c r="X15" s="379"/>
      <c r="Y15" s="294" t="s">
        <v>72</v>
      </c>
      <c r="Z15" s="296"/>
      <c r="AA15" s="355" t="s">
        <v>465</v>
      </c>
      <c r="AB15" s="356"/>
      <c r="AC15" s="356"/>
      <c r="AD15" s="357"/>
    </row>
    <row r="16" spans="1:30" ht="9" customHeight="1" x14ac:dyDescent="0.3">
      <c r="A16" s="12"/>
      <c r="B16" s="7"/>
      <c r="C16" s="380"/>
      <c r="D16" s="380"/>
      <c r="E16" s="380"/>
      <c r="F16" s="380"/>
      <c r="G16" s="380"/>
      <c r="H16" s="380"/>
      <c r="I16" s="380"/>
      <c r="J16" s="380"/>
      <c r="K16" s="380"/>
      <c r="L16" s="380"/>
      <c r="M16" s="380"/>
      <c r="N16" s="380"/>
      <c r="O16" s="380"/>
      <c r="P16" s="380"/>
      <c r="Q16" s="380"/>
      <c r="R16" s="380"/>
      <c r="S16" s="380"/>
      <c r="T16" s="380"/>
      <c r="U16" s="380"/>
      <c r="V16" s="380"/>
      <c r="W16" s="380"/>
      <c r="X16" s="380"/>
      <c r="Y16" s="380"/>
      <c r="Z16" s="380"/>
      <c r="AA16" s="380"/>
      <c r="AB16" s="380"/>
      <c r="AC16" s="28"/>
      <c r="AD16" s="29"/>
    </row>
    <row r="17" spans="1:41" s="30" customFormat="1" ht="37.5" customHeight="1" x14ac:dyDescent="0.3">
      <c r="A17" s="322" t="s">
        <v>79</v>
      </c>
      <c r="B17" s="323"/>
      <c r="C17" s="301" t="s">
        <v>415</v>
      </c>
      <c r="D17" s="302"/>
      <c r="E17" s="302"/>
      <c r="F17" s="302"/>
      <c r="G17" s="302"/>
      <c r="H17" s="302"/>
      <c r="I17" s="302"/>
      <c r="J17" s="302"/>
      <c r="K17" s="302"/>
      <c r="L17" s="302"/>
      <c r="M17" s="302"/>
      <c r="N17" s="302"/>
      <c r="O17" s="302"/>
      <c r="P17" s="302"/>
      <c r="Q17" s="303"/>
      <c r="R17" s="294" t="s">
        <v>378</v>
      </c>
      <c r="S17" s="295"/>
      <c r="T17" s="295"/>
      <c r="U17" s="295"/>
      <c r="V17" s="296"/>
      <c r="W17" s="501">
        <v>7</v>
      </c>
      <c r="X17" s="502"/>
      <c r="Y17" s="295" t="s">
        <v>15</v>
      </c>
      <c r="Z17" s="295"/>
      <c r="AA17" s="295"/>
      <c r="AB17" s="296"/>
      <c r="AC17" s="314">
        <v>0.59</v>
      </c>
      <c r="AD17" s="315"/>
    </row>
    <row r="18" spans="1:41" ht="16.5" customHeight="1" x14ac:dyDescent="0.3">
      <c r="A18" s="31"/>
      <c r="B18" s="32"/>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3"/>
    </row>
    <row r="19" spans="1:41" ht="32.1" customHeight="1" x14ac:dyDescent="0.3">
      <c r="A19" s="294" t="s">
        <v>1</v>
      </c>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6"/>
      <c r="AE19" s="34"/>
      <c r="AF19" s="34"/>
    </row>
    <row r="20" spans="1:41" ht="32.1" customHeight="1" x14ac:dyDescent="0.3">
      <c r="A20" s="35"/>
      <c r="B20" s="13"/>
      <c r="C20" s="286" t="s">
        <v>380</v>
      </c>
      <c r="D20" s="287"/>
      <c r="E20" s="287"/>
      <c r="F20" s="287"/>
      <c r="G20" s="287"/>
      <c r="H20" s="287"/>
      <c r="I20" s="287"/>
      <c r="J20" s="287"/>
      <c r="K20" s="287"/>
      <c r="L20" s="287"/>
      <c r="M20" s="287"/>
      <c r="N20" s="287"/>
      <c r="O20" s="287"/>
      <c r="P20" s="288"/>
      <c r="Q20" s="289" t="s">
        <v>381</v>
      </c>
      <c r="R20" s="290"/>
      <c r="S20" s="290"/>
      <c r="T20" s="290"/>
      <c r="U20" s="290"/>
      <c r="V20" s="290"/>
      <c r="W20" s="290"/>
      <c r="X20" s="290"/>
      <c r="Y20" s="290"/>
      <c r="Z20" s="290"/>
      <c r="AA20" s="290"/>
      <c r="AB20" s="290"/>
      <c r="AC20" s="290"/>
      <c r="AD20" s="291"/>
      <c r="AE20" s="34"/>
      <c r="AF20" s="34"/>
    </row>
    <row r="21" spans="1:41" ht="32.1" customHeight="1" x14ac:dyDescent="0.3">
      <c r="A21" s="12"/>
      <c r="B21" s="7"/>
      <c r="C21" s="36" t="s">
        <v>39</v>
      </c>
      <c r="D21" s="37" t="s">
        <v>40</v>
      </c>
      <c r="E21" s="37" t="s">
        <v>41</v>
      </c>
      <c r="F21" s="37" t="s">
        <v>42</v>
      </c>
      <c r="G21" s="37" t="s">
        <v>43</v>
      </c>
      <c r="H21" s="37" t="s">
        <v>44</v>
      </c>
      <c r="I21" s="37" t="s">
        <v>45</v>
      </c>
      <c r="J21" s="37" t="s">
        <v>46</v>
      </c>
      <c r="K21" s="37" t="s">
        <v>47</v>
      </c>
      <c r="L21" s="37" t="s">
        <v>48</v>
      </c>
      <c r="M21" s="37" t="s">
        <v>49</v>
      </c>
      <c r="N21" s="37" t="s">
        <v>50</v>
      </c>
      <c r="O21" s="37" t="s">
        <v>8</v>
      </c>
      <c r="P21" s="38" t="s">
        <v>386</v>
      </c>
      <c r="Q21" s="118" t="s">
        <v>39</v>
      </c>
      <c r="R21" s="73" t="s">
        <v>40</v>
      </c>
      <c r="S21" s="73" t="s">
        <v>41</v>
      </c>
      <c r="T21" s="73" t="s">
        <v>42</v>
      </c>
      <c r="U21" s="73" t="s">
        <v>43</v>
      </c>
      <c r="V21" s="73" t="s">
        <v>44</v>
      </c>
      <c r="W21" s="73" t="s">
        <v>45</v>
      </c>
      <c r="X21" s="73" t="s">
        <v>46</v>
      </c>
      <c r="Y21" s="73" t="s">
        <v>47</v>
      </c>
      <c r="Z21" s="73" t="s">
        <v>48</v>
      </c>
      <c r="AA21" s="73" t="s">
        <v>49</v>
      </c>
      <c r="AB21" s="73" t="s">
        <v>50</v>
      </c>
      <c r="AC21" s="37" t="s">
        <v>8</v>
      </c>
      <c r="AD21" s="38" t="s">
        <v>386</v>
      </c>
      <c r="AE21" s="39"/>
      <c r="AF21" s="39"/>
    </row>
    <row r="22" spans="1:41" ht="32.1" customHeight="1" x14ac:dyDescent="0.3">
      <c r="A22" s="292" t="s">
        <v>382</v>
      </c>
      <c r="B22" s="293"/>
      <c r="C22" s="48"/>
      <c r="D22" s="49"/>
      <c r="E22" s="49"/>
      <c r="F22" s="49"/>
      <c r="G22" s="49"/>
      <c r="H22" s="49"/>
      <c r="I22" s="49"/>
      <c r="J22" s="49"/>
      <c r="K22" s="49"/>
      <c r="L22" s="49"/>
      <c r="M22" s="49"/>
      <c r="N22" s="49"/>
      <c r="O22" s="49">
        <f>SUM(C22:N22)</f>
        <v>0</v>
      </c>
      <c r="P22" s="89"/>
      <c r="Q22" s="40">
        <v>938594160</v>
      </c>
      <c r="R22" s="41">
        <v>27173480.000000004</v>
      </c>
      <c r="S22" s="41">
        <v>68000000</v>
      </c>
      <c r="T22" s="41">
        <v>0</v>
      </c>
      <c r="U22" s="41">
        <v>2895488538</v>
      </c>
      <c r="V22" s="41">
        <v>0</v>
      </c>
      <c r="W22" s="41">
        <v>0</v>
      </c>
      <c r="X22" s="41">
        <v>7174000</v>
      </c>
      <c r="Y22" s="41">
        <v>0</v>
      </c>
      <c r="Z22" s="41">
        <v>0</v>
      </c>
      <c r="AA22" s="41">
        <v>0</v>
      </c>
      <c r="AB22" s="42">
        <v>0</v>
      </c>
      <c r="AC22" s="119">
        <f>SUM(Q22:AB22)</f>
        <v>3936430178</v>
      </c>
      <c r="AD22" s="120"/>
      <c r="AE22" s="39"/>
      <c r="AF22" s="39"/>
    </row>
    <row r="23" spans="1:41" ht="32.1" customHeight="1" x14ac:dyDescent="0.3">
      <c r="A23" s="313" t="s">
        <v>383</v>
      </c>
      <c r="B23" s="304"/>
      <c r="C23" s="45"/>
      <c r="D23" s="46"/>
      <c r="E23" s="46"/>
      <c r="F23" s="46"/>
      <c r="G23" s="46"/>
      <c r="H23" s="46"/>
      <c r="I23" s="46"/>
      <c r="J23" s="46"/>
      <c r="K23" s="46"/>
      <c r="L23" s="46"/>
      <c r="M23" s="46"/>
      <c r="N23" s="46"/>
      <c r="O23" s="46">
        <f>SUM(C23:N23)</f>
        <v>0</v>
      </c>
      <c r="P23" s="90" t="str">
        <f>IFERROR(O23/(SUMIF(C23:N23,"&gt;0",C22:N22))," ")</f>
        <v xml:space="preserve"> </v>
      </c>
      <c r="Q23" s="45">
        <v>857789696</v>
      </c>
      <c r="R23" s="46">
        <v>0</v>
      </c>
      <c r="S23" s="46">
        <v>0</v>
      </c>
      <c r="T23" s="46">
        <v>23115631</v>
      </c>
      <c r="U23" s="46">
        <v>77000000</v>
      </c>
      <c r="V23" s="46">
        <v>68000000</v>
      </c>
      <c r="W23" s="46"/>
      <c r="X23" s="46">
        <v>1574450100</v>
      </c>
      <c r="Y23" s="46"/>
      <c r="Z23" s="46"/>
      <c r="AA23" s="46"/>
      <c r="AB23" s="51"/>
      <c r="AC23" s="52">
        <f>SUM(Q23:AB23)</f>
        <v>2600355427</v>
      </c>
      <c r="AD23" s="47">
        <f>AC23/AC22</f>
        <v>0.66058720958215356</v>
      </c>
      <c r="AE23" s="39"/>
      <c r="AF23" s="39"/>
    </row>
    <row r="24" spans="1:41" ht="32.1" customHeight="1" x14ac:dyDescent="0.3">
      <c r="A24" s="313" t="s">
        <v>384</v>
      </c>
      <c r="B24" s="304"/>
      <c r="C24" s="45">
        <v>0</v>
      </c>
      <c r="D24" s="46">
        <v>11351914</v>
      </c>
      <c r="E24" s="46">
        <v>87634000</v>
      </c>
      <c r="F24" s="46">
        <f>3525000+596109620</f>
        <v>599634620</v>
      </c>
      <c r="G24" s="46">
        <v>11626859</v>
      </c>
      <c r="H24" s="46">
        <v>0</v>
      </c>
      <c r="I24" s="46">
        <v>0</v>
      </c>
      <c r="J24" s="46">
        <v>0</v>
      </c>
      <c r="K24" s="46">
        <v>0</v>
      </c>
      <c r="L24" s="46">
        <v>0</v>
      </c>
      <c r="M24" s="46">
        <v>0</v>
      </c>
      <c r="N24" s="46">
        <v>0</v>
      </c>
      <c r="O24" s="46">
        <f>SUM(C24:N24)</f>
        <v>710247393</v>
      </c>
      <c r="P24" s="91"/>
      <c r="Q24" s="45">
        <v>0</v>
      </c>
      <c r="R24" s="46">
        <v>84323000</v>
      </c>
      <c r="S24" s="46">
        <v>86793316</v>
      </c>
      <c r="T24" s="46">
        <v>86793316</v>
      </c>
      <c r="U24" s="46">
        <v>86793316</v>
      </c>
      <c r="V24" s="46">
        <v>1232106315.6666665</v>
      </c>
      <c r="W24" s="46">
        <v>1232106315.6666665</v>
      </c>
      <c r="X24" s="46">
        <f>1232106316.66667-540450462</f>
        <v>691655854.66667008</v>
      </c>
      <c r="Y24" s="46">
        <v>86793316</v>
      </c>
      <c r="Z24" s="46">
        <v>104793316</v>
      </c>
      <c r="AA24" s="46">
        <v>113692320</v>
      </c>
      <c r="AB24" s="51">
        <v>130579792</v>
      </c>
      <c r="AC24" s="52">
        <f>SUM(Q24:AB24)</f>
        <v>3936430178.0000029</v>
      </c>
      <c r="AD24" s="47"/>
      <c r="AE24" s="39"/>
      <c r="AF24" s="39"/>
    </row>
    <row r="25" spans="1:41" ht="32.1" customHeight="1" x14ac:dyDescent="0.3">
      <c r="A25" s="365" t="s">
        <v>385</v>
      </c>
      <c r="B25" s="366"/>
      <c r="C25" s="53">
        <v>0</v>
      </c>
      <c r="D25" s="54">
        <v>10301860</v>
      </c>
      <c r="E25" s="54">
        <v>344531229</v>
      </c>
      <c r="F25" s="54">
        <v>88809000</v>
      </c>
      <c r="G25" s="54">
        <v>255771971</v>
      </c>
      <c r="H25" s="54">
        <v>0</v>
      </c>
      <c r="I25" s="54"/>
      <c r="J25" s="54"/>
      <c r="K25" s="54"/>
      <c r="L25" s="54"/>
      <c r="M25" s="54"/>
      <c r="N25" s="54"/>
      <c r="O25" s="54">
        <f>SUM(C25:N25)</f>
        <v>699414060</v>
      </c>
      <c r="P25" s="92">
        <f>O25/O24</f>
        <v>0.98474709924067261</v>
      </c>
      <c r="Q25" s="53">
        <v>0</v>
      </c>
      <c r="R25" s="54">
        <v>45278688.800000012</v>
      </c>
      <c r="S25" s="54">
        <v>77391760</v>
      </c>
      <c r="T25" s="54">
        <v>89341626.780000001</v>
      </c>
      <c r="U25" s="54">
        <v>87191920</v>
      </c>
      <c r="V25" s="54">
        <v>89921446.400000006</v>
      </c>
      <c r="W25" s="54">
        <v>74800820</v>
      </c>
      <c r="X25" s="54">
        <v>103480925.59999999</v>
      </c>
      <c r="Y25" s="54"/>
      <c r="Z25" s="54"/>
      <c r="AA25" s="54"/>
      <c r="AB25" s="56"/>
      <c r="AC25" s="57">
        <f>SUM(Q25:AB25)</f>
        <v>567407187.58000004</v>
      </c>
      <c r="AD25" s="55">
        <f>AC25/AC24</f>
        <v>0.14414257637570618</v>
      </c>
      <c r="AE25" s="39"/>
      <c r="AF25" s="39"/>
    </row>
    <row r="26" spans="1:41" ht="32.1" customHeight="1" x14ac:dyDescent="0.3">
      <c r="A26" s="12"/>
      <c r="B26" s="7"/>
      <c r="C26" s="58"/>
      <c r="D26" s="58"/>
      <c r="E26" s="58"/>
      <c r="F26" s="58"/>
      <c r="G26" s="58"/>
      <c r="H26" s="58"/>
      <c r="I26" s="58"/>
      <c r="J26" s="58"/>
      <c r="K26" s="58"/>
      <c r="L26" s="58"/>
      <c r="M26" s="58"/>
      <c r="N26" s="58"/>
      <c r="O26" s="58"/>
      <c r="P26" s="58"/>
      <c r="Q26" s="58"/>
      <c r="R26" s="58"/>
      <c r="S26" s="58"/>
      <c r="T26" s="58"/>
      <c r="U26" s="58"/>
      <c r="V26" s="58"/>
      <c r="W26" s="58"/>
      <c r="X26" s="58"/>
      <c r="Y26" s="58"/>
      <c r="Z26" s="58"/>
      <c r="AA26" s="121">
        <f>+AC25+'[1]Metas 3 PA proyecto'!AC25+'[1]Metas 2 PA proyecto'!AC25+'[1]Metas 1 PA proyecto'!AC25</f>
        <v>1303870452.5999999</v>
      </c>
      <c r="AB26" s="121">
        <f>+AC23+'[1]Metas 3 PA proyecto'!AC23+'[1]Metas 2 PA proyecto'!AC23+'[1]Metas 1 PA proyecto'!AC23</f>
        <v>5002559539.5</v>
      </c>
      <c r="AC26" s="122"/>
      <c r="AD26" s="22"/>
    </row>
    <row r="27" spans="1:41" ht="33.9" customHeight="1" x14ac:dyDescent="0.3">
      <c r="A27" s="335" t="s">
        <v>76</v>
      </c>
      <c r="B27" s="336"/>
      <c r="C27" s="337"/>
      <c r="D27" s="337"/>
      <c r="E27" s="337"/>
      <c r="F27" s="337"/>
      <c r="G27" s="337"/>
      <c r="H27" s="337"/>
      <c r="I27" s="337"/>
      <c r="J27" s="337"/>
      <c r="K27" s="337"/>
      <c r="L27" s="337"/>
      <c r="M27" s="337"/>
      <c r="N27" s="337"/>
      <c r="O27" s="337"/>
      <c r="P27" s="337"/>
      <c r="Q27" s="337"/>
      <c r="R27" s="337"/>
      <c r="S27" s="337"/>
      <c r="T27" s="337"/>
      <c r="U27" s="337"/>
      <c r="V27" s="337"/>
      <c r="W27" s="337"/>
      <c r="X27" s="337"/>
      <c r="Y27" s="337"/>
      <c r="Z27" s="337"/>
      <c r="AA27" s="337"/>
      <c r="AB27" s="337"/>
      <c r="AC27" s="337"/>
      <c r="AD27" s="338"/>
    </row>
    <row r="28" spans="1:41" ht="15" customHeight="1" x14ac:dyDescent="0.3">
      <c r="A28" s="339" t="s">
        <v>190</v>
      </c>
      <c r="B28" s="345" t="s">
        <v>6</v>
      </c>
      <c r="C28" s="346"/>
      <c r="D28" s="304" t="s">
        <v>402</v>
      </c>
      <c r="E28" s="305"/>
      <c r="F28" s="305"/>
      <c r="G28" s="305"/>
      <c r="H28" s="305"/>
      <c r="I28" s="305"/>
      <c r="J28" s="305"/>
      <c r="K28" s="305"/>
      <c r="L28" s="305"/>
      <c r="M28" s="305"/>
      <c r="N28" s="305"/>
      <c r="O28" s="367"/>
      <c r="P28" s="311" t="s">
        <v>8</v>
      </c>
      <c r="Q28" s="311" t="s">
        <v>84</v>
      </c>
      <c r="R28" s="311"/>
      <c r="S28" s="311"/>
      <c r="T28" s="311"/>
      <c r="U28" s="311"/>
      <c r="V28" s="311"/>
      <c r="W28" s="311"/>
      <c r="X28" s="311"/>
      <c r="Y28" s="311"/>
      <c r="Z28" s="311"/>
      <c r="AA28" s="311"/>
      <c r="AB28" s="311"/>
      <c r="AC28" s="311"/>
      <c r="AD28" s="312"/>
    </row>
    <row r="29" spans="1:41" ht="27" customHeight="1" x14ac:dyDescent="0.3">
      <c r="A29" s="340"/>
      <c r="B29" s="297"/>
      <c r="C29" s="299"/>
      <c r="D29" s="59" t="s">
        <v>39</v>
      </c>
      <c r="E29" s="59" t="s">
        <v>40</v>
      </c>
      <c r="F29" s="59" t="s">
        <v>41</v>
      </c>
      <c r="G29" s="59" t="s">
        <v>42</v>
      </c>
      <c r="H29" s="59" t="s">
        <v>43</v>
      </c>
      <c r="I29" s="59" t="s">
        <v>44</v>
      </c>
      <c r="J29" s="59" t="s">
        <v>45</v>
      </c>
      <c r="K29" s="59" t="s">
        <v>46</v>
      </c>
      <c r="L29" s="59" t="s">
        <v>47</v>
      </c>
      <c r="M29" s="59" t="s">
        <v>48</v>
      </c>
      <c r="N29" s="59" t="s">
        <v>49</v>
      </c>
      <c r="O29" s="59" t="s">
        <v>50</v>
      </c>
      <c r="P29" s="367"/>
      <c r="Q29" s="311"/>
      <c r="R29" s="311"/>
      <c r="S29" s="311"/>
      <c r="T29" s="311"/>
      <c r="U29" s="311"/>
      <c r="V29" s="311"/>
      <c r="W29" s="311"/>
      <c r="X29" s="311"/>
      <c r="Y29" s="311"/>
      <c r="Z29" s="311"/>
      <c r="AA29" s="311"/>
      <c r="AB29" s="311"/>
      <c r="AC29" s="311"/>
      <c r="AD29" s="312"/>
    </row>
    <row r="30" spans="1:41" ht="270.75" customHeight="1" x14ac:dyDescent="0.3">
      <c r="A30" s="123" t="str">
        <f>C17</f>
        <v>4 -  Producir y divulgar (16) estudios y/o investigaciones sobre los derechos de las mujeres con fuente de información OMEG</v>
      </c>
      <c r="B30" s="499">
        <v>2</v>
      </c>
      <c r="C30" s="500"/>
      <c r="D30" s="93">
        <v>0</v>
      </c>
      <c r="E30" s="93">
        <v>0.2</v>
      </c>
      <c r="F30" s="93">
        <v>1.8</v>
      </c>
      <c r="G30" s="93"/>
      <c r="H30" s="93"/>
      <c r="I30" s="93"/>
      <c r="J30" s="93"/>
      <c r="K30" s="93"/>
      <c r="L30" s="93"/>
      <c r="M30" s="93"/>
      <c r="N30" s="93"/>
      <c r="O30" s="93"/>
      <c r="P30" s="124">
        <f>SUM(D30:O30)</f>
        <v>2</v>
      </c>
      <c r="Q30" s="503" t="s">
        <v>475</v>
      </c>
      <c r="R30" s="503"/>
      <c r="S30" s="503"/>
      <c r="T30" s="503"/>
      <c r="U30" s="503"/>
      <c r="V30" s="503"/>
      <c r="W30" s="503"/>
      <c r="X30" s="503"/>
      <c r="Y30" s="503"/>
      <c r="Z30" s="503"/>
      <c r="AA30" s="503"/>
      <c r="AB30" s="503"/>
      <c r="AC30" s="503"/>
      <c r="AD30" s="504"/>
    </row>
    <row r="31" spans="1:41" ht="45" customHeight="1" x14ac:dyDescent="0.3">
      <c r="A31" s="331" t="s">
        <v>293</v>
      </c>
      <c r="B31" s="332"/>
      <c r="C31" s="332"/>
      <c r="D31" s="332"/>
      <c r="E31" s="332"/>
      <c r="F31" s="332"/>
      <c r="G31" s="332"/>
      <c r="H31" s="332"/>
      <c r="I31" s="332"/>
      <c r="J31" s="332"/>
      <c r="K31" s="332"/>
      <c r="L31" s="332"/>
      <c r="M31" s="332"/>
      <c r="N31" s="332"/>
      <c r="O31" s="332"/>
      <c r="P31" s="332"/>
      <c r="Q31" s="332"/>
      <c r="R31" s="332"/>
      <c r="S31" s="332"/>
      <c r="T31" s="332"/>
      <c r="U31" s="332"/>
      <c r="V31" s="332"/>
      <c r="W31" s="332"/>
      <c r="X31" s="332"/>
      <c r="Y31" s="332"/>
      <c r="Z31" s="332"/>
      <c r="AA31" s="332"/>
      <c r="AB31" s="332"/>
      <c r="AC31" s="332"/>
      <c r="AD31" s="333"/>
    </row>
    <row r="32" spans="1:41" ht="23.1" customHeight="1" x14ac:dyDescent="0.3">
      <c r="A32" s="313" t="s">
        <v>191</v>
      </c>
      <c r="B32" s="311" t="s">
        <v>62</v>
      </c>
      <c r="C32" s="311" t="s">
        <v>6</v>
      </c>
      <c r="D32" s="311" t="s">
        <v>60</v>
      </c>
      <c r="E32" s="311"/>
      <c r="F32" s="311"/>
      <c r="G32" s="311"/>
      <c r="H32" s="311"/>
      <c r="I32" s="311"/>
      <c r="J32" s="311"/>
      <c r="K32" s="311"/>
      <c r="L32" s="311"/>
      <c r="M32" s="311"/>
      <c r="N32" s="311"/>
      <c r="O32" s="311"/>
      <c r="P32" s="311"/>
      <c r="Q32" s="311" t="s">
        <v>85</v>
      </c>
      <c r="R32" s="311"/>
      <c r="S32" s="311"/>
      <c r="T32" s="311"/>
      <c r="U32" s="311"/>
      <c r="V32" s="311"/>
      <c r="W32" s="311"/>
      <c r="X32" s="311"/>
      <c r="Y32" s="311"/>
      <c r="Z32" s="311"/>
      <c r="AA32" s="311"/>
      <c r="AB32" s="311"/>
      <c r="AC32" s="311"/>
      <c r="AD32" s="312"/>
      <c r="AG32" s="64"/>
      <c r="AH32" s="64"/>
      <c r="AI32" s="64"/>
      <c r="AJ32" s="64"/>
      <c r="AK32" s="64"/>
      <c r="AL32" s="64"/>
      <c r="AM32" s="64"/>
      <c r="AN32" s="64"/>
      <c r="AO32" s="64"/>
    </row>
    <row r="33" spans="1:41" ht="23.1" customHeight="1" x14ac:dyDescent="0.3">
      <c r="A33" s="313"/>
      <c r="B33" s="311"/>
      <c r="C33" s="341"/>
      <c r="D33" s="59" t="s">
        <v>39</v>
      </c>
      <c r="E33" s="59" t="s">
        <v>40</v>
      </c>
      <c r="F33" s="59" t="s">
        <v>41</v>
      </c>
      <c r="G33" s="59" t="s">
        <v>42</v>
      </c>
      <c r="H33" s="59" t="s">
        <v>43</v>
      </c>
      <c r="I33" s="59" t="s">
        <v>44</v>
      </c>
      <c r="J33" s="59" t="s">
        <v>45</v>
      </c>
      <c r="K33" s="59" t="s">
        <v>46</v>
      </c>
      <c r="L33" s="59" t="s">
        <v>47</v>
      </c>
      <c r="M33" s="59" t="s">
        <v>48</v>
      </c>
      <c r="N33" s="59" t="s">
        <v>49</v>
      </c>
      <c r="O33" s="59" t="s">
        <v>50</v>
      </c>
      <c r="P33" s="59" t="s">
        <v>8</v>
      </c>
      <c r="Q33" s="297" t="s">
        <v>80</v>
      </c>
      <c r="R33" s="298"/>
      <c r="S33" s="298"/>
      <c r="T33" s="298"/>
      <c r="U33" s="298"/>
      <c r="V33" s="299"/>
      <c r="W33" s="297" t="s">
        <v>81</v>
      </c>
      <c r="X33" s="298"/>
      <c r="Y33" s="298"/>
      <c r="Z33" s="299"/>
      <c r="AA33" s="300" t="s">
        <v>82</v>
      </c>
      <c r="AB33" s="290"/>
      <c r="AC33" s="290"/>
      <c r="AD33" s="291"/>
      <c r="AG33" s="64"/>
      <c r="AH33" s="64"/>
      <c r="AI33" s="64"/>
      <c r="AJ33" s="64"/>
      <c r="AK33" s="64"/>
      <c r="AL33" s="64"/>
      <c r="AM33" s="64"/>
      <c r="AN33" s="64"/>
      <c r="AO33" s="64"/>
    </row>
    <row r="34" spans="1:41" ht="154.5" customHeight="1" x14ac:dyDescent="0.3">
      <c r="A34" s="358" t="str">
        <f>C17</f>
        <v>4 -  Producir y divulgar (16) estudios y/o investigaciones sobre los derechos de las mujeres con fuente de información OMEG</v>
      </c>
      <c r="B34" s="423">
        <v>0.59</v>
      </c>
      <c r="C34" s="65" t="s">
        <v>9</v>
      </c>
      <c r="D34" s="125">
        <v>0</v>
      </c>
      <c r="E34" s="125">
        <v>0</v>
      </c>
      <c r="F34" s="126">
        <v>1</v>
      </c>
      <c r="G34" s="126">
        <v>0</v>
      </c>
      <c r="H34" s="126">
        <v>0</v>
      </c>
      <c r="I34" s="126">
        <v>1</v>
      </c>
      <c r="J34" s="126">
        <v>0</v>
      </c>
      <c r="K34" s="126">
        <v>0</v>
      </c>
      <c r="L34" s="126">
        <v>1</v>
      </c>
      <c r="M34" s="126">
        <v>0</v>
      </c>
      <c r="N34" s="126">
        <v>0</v>
      </c>
      <c r="O34" s="126">
        <v>2</v>
      </c>
      <c r="P34" s="127">
        <f>SUM(D34:O34)</f>
        <v>5</v>
      </c>
      <c r="Q34" s="280" t="s">
        <v>484</v>
      </c>
      <c r="R34" s="281"/>
      <c r="S34" s="281"/>
      <c r="T34" s="281"/>
      <c r="U34" s="281"/>
      <c r="V34" s="282"/>
      <c r="W34" s="280" t="s">
        <v>485</v>
      </c>
      <c r="X34" s="281"/>
      <c r="Y34" s="281"/>
      <c r="Z34" s="281"/>
      <c r="AA34" s="334" t="s">
        <v>466</v>
      </c>
      <c r="AB34" s="334"/>
      <c r="AC34" s="334"/>
      <c r="AD34" s="419"/>
      <c r="AG34" s="64"/>
      <c r="AH34" s="64"/>
      <c r="AI34" s="64"/>
      <c r="AJ34" s="64"/>
      <c r="AK34" s="64"/>
      <c r="AL34" s="64"/>
      <c r="AM34" s="64"/>
      <c r="AN34" s="64"/>
      <c r="AO34" s="64"/>
    </row>
    <row r="35" spans="1:41" ht="154.5" customHeight="1" x14ac:dyDescent="0.3">
      <c r="A35" s="359"/>
      <c r="B35" s="424"/>
      <c r="C35" s="68" t="s">
        <v>10</v>
      </c>
      <c r="D35" s="69">
        <v>0</v>
      </c>
      <c r="E35" s="69">
        <v>0</v>
      </c>
      <c r="F35" s="128">
        <v>0.05</v>
      </c>
      <c r="G35" s="128">
        <v>0.05</v>
      </c>
      <c r="H35" s="128">
        <v>0.05</v>
      </c>
      <c r="I35" s="128">
        <v>0.85</v>
      </c>
      <c r="J35" s="128">
        <v>0.1</v>
      </c>
      <c r="K35" s="128">
        <v>0.9</v>
      </c>
      <c r="L35" s="70"/>
      <c r="M35" s="70"/>
      <c r="N35" s="70"/>
      <c r="O35" s="70"/>
      <c r="P35" s="71">
        <f>SUM(D35:O35)</f>
        <v>2</v>
      </c>
      <c r="Q35" s="283"/>
      <c r="R35" s="284"/>
      <c r="S35" s="284"/>
      <c r="T35" s="284"/>
      <c r="U35" s="284"/>
      <c r="V35" s="285"/>
      <c r="W35" s="413"/>
      <c r="X35" s="414"/>
      <c r="Y35" s="414"/>
      <c r="Z35" s="414"/>
      <c r="AA35" s="334"/>
      <c r="AB35" s="334"/>
      <c r="AC35" s="334"/>
      <c r="AD35" s="419"/>
      <c r="AE35" s="72"/>
      <c r="AG35" s="64"/>
      <c r="AH35" s="64"/>
      <c r="AI35" s="64"/>
      <c r="AJ35" s="64"/>
      <c r="AK35" s="64"/>
      <c r="AL35" s="64"/>
      <c r="AM35" s="64"/>
      <c r="AN35" s="64"/>
      <c r="AO35" s="64"/>
    </row>
    <row r="36" spans="1:41" ht="26.1" customHeight="1" x14ac:dyDescent="0.3">
      <c r="A36" s="292" t="s">
        <v>192</v>
      </c>
      <c r="B36" s="307" t="s">
        <v>61</v>
      </c>
      <c r="C36" s="316" t="s">
        <v>11</v>
      </c>
      <c r="D36" s="316"/>
      <c r="E36" s="316"/>
      <c r="F36" s="316"/>
      <c r="G36" s="316"/>
      <c r="H36" s="316"/>
      <c r="I36" s="316"/>
      <c r="J36" s="316"/>
      <c r="K36" s="316"/>
      <c r="L36" s="316"/>
      <c r="M36" s="316"/>
      <c r="N36" s="316"/>
      <c r="O36" s="316"/>
      <c r="P36" s="316"/>
      <c r="Q36" s="293" t="s">
        <v>78</v>
      </c>
      <c r="R36" s="326"/>
      <c r="S36" s="326"/>
      <c r="T36" s="326"/>
      <c r="U36" s="326"/>
      <c r="V36" s="326"/>
      <c r="W36" s="326"/>
      <c r="X36" s="326"/>
      <c r="Y36" s="326"/>
      <c r="Z36" s="326"/>
      <c r="AA36" s="298"/>
      <c r="AB36" s="298"/>
      <c r="AC36" s="298"/>
      <c r="AD36" s="416"/>
      <c r="AG36" s="64"/>
      <c r="AH36" s="64"/>
      <c r="AI36" s="64"/>
      <c r="AJ36" s="64"/>
      <c r="AK36" s="64"/>
      <c r="AL36" s="64"/>
      <c r="AM36" s="64"/>
      <c r="AN36" s="64"/>
      <c r="AO36" s="64"/>
    </row>
    <row r="37" spans="1:41" ht="39.75" customHeight="1" x14ac:dyDescent="0.3">
      <c r="A37" s="313"/>
      <c r="B37" s="308"/>
      <c r="C37" s="59" t="s">
        <v>12</v>
      </c>
      <c r="D37" s="59" t="s">
        <v>36</v>
      </c>
      <c r="E37" s="59" t="s">
        <v>37</v>
      </c>
      <c r="F37" s="59" t="s">
        <v>38</v>
      </c>
      <c r="G37" s="59" t="s">
        <v>51</v>
      </c>
      <c r="H37" s="59" t="s">
        <v>52</v>
      </c>
      <c r="I37" s="59" t="s">
        <v>53</v>
      </c>
      <c r="J37" s="59" t="s">
        <v>54</v>
      </c>
      <c r="K37" s="59" t="s">
        <v>55</v>
      </c>
      <c r="L37" s="59" t="s">
        <v>56</v>
      </c>
      <c r="M37" s="59" t="s">
        <v>57</v>
      </c>
      <c r="N37" s="59" t="s">
        <v>58</v>
      </c>
      <c r="O37" s="59" t="s">
        <v>59</v>
      </c>
      <c r="P37" s="59" t="s">
        <v>63</v>
      </c>
      <c r="Q37" s="304" t="s">
        <v>83</v>
      </c>
      <c r="R37" s="305"/>
      <c r="S37" s="305"/>
      <c r="T37" s="305"/>
      <c r="U37" s="305"/>
      <c r="V37" s="305"/>
      <c r="W37" s="305"/>
      <c r="X37" s="305"/>
      <c r="Y37" s="305"/>
      <c r="Z37" s="305"/>
      <c r="AA37" s="305"/>
      <c r="AB37" s="305"/>
      <c r="AC37" s="305"/>
      <c r="AD37" s="306"/>
      <c r="AG37" s="74"/>
      <c r="AH37" s="74"/>
      <c r="AI37" s="74"/>
      <c r="AJ37" s="74"/>
      <c r="AK37" s="74"/>
      <c r="AL37" s="74"/>
      <c r="AM37" s="74"/>
      <c r="AN37" s="74"/>
      <c r="AO37" s="74"/>
    </row>
    <row r="38" spans="1:41" ht="168" customHeight="1" x14ac:dyDescent="0.3">
      <c r="A38" s="317" t="s">
        <v>437</v>
      </c>
      <c r="B38" s="328">
        <v>29</v>
      </c>
      <c r="C38" s="65" t="s">
        <v>9</v>
      </c>
      <c r="D38" s="75">
        <v>0</v>
      </c>
      <c r="E38" s="75">
        <v>0.1</v>
      </c>
      <c r="F38" s="75">
        <v>0.1</v>
      </c>
      <c r="G38" s="75">
        <v>0.1</v>
      </c>
      <c r="H38" s="75">
        <v>0.1</v>
      </c>
      <c r="I38" s="75">
        <v>0.1</v>
      </c>
      <c r="J38" s="75">
        <v>0.1</v>
      </c>
      <c r="K38" s="75">
        <v>0.1</v>
      </c>
      <c r="L38" s="75">
        <v>0.1</v>
      </c>
      <c r="M38" s="75">
        <v>0.1</v>
      </c>
      <c r="N38" s="75">
        <v>0.1</v>
      </c>
      <c r="O38" s="75">
        <v>0</v>
      </c>
      <c r="P38" s="76">
        <f>SUM(D38:O38)</f>
        <v>0.99999999999999989</v>
      </c>
      <c r="Q38" s="263" t="s">
        <v>486</v>
      </c>
      <c r="R38" s="264"/>
      <c r="S38" s="264"/>
      <c r="T38" s="264"/>
      <c r="U38" s="264"/>
      <c r="V38" s="264"/>
      <c r="W38" s="264"/>
      <c r="X38" s="264"/>
      <c r="Y38" s="264"/>
      <c r="Z38" s="264"/>
      <c r="AA38" s="264"/>
      <c r="AB38" s="264"/>
      <c r="AC38" s="264"/>
      <c r="AD38" s="265"/>
      <c r="AE38" s="77"/>
      <c r="AG38" s="78"/>
      <c r="AH38" s="78"/>
      <c r="AI38" s="78"/>
      <c r="AJ38" s="78"/>
      <c r="AK38" s="78"/>
      <c r="AL38" s="78"/>
      <c r="AM38" s="78"/>
      <c r="AN38" s="78"/>
      <c r="AO38" s="78"/>
    </row>
    <row r="39" spans="1:41" ht="168" customHeight="1" x14ac:dyDescent="0.3">
      <c r="A39" s="318"/>
      <c r="B39" s="270"/>
      <c r="C39" s="79" t="s">
        <v>10</v>
      </c>
      <c r="D39" s="80">
        <v>0</v>
      </c>
      <c r="E39" s="80">
        <v>0.1</v>
      </c>
      <c r="F39" s="80">
        <v>0.05</v>
      </c>
      <c r="G39" s="80">
        <v>0.05</v>
      </c>
      <c r="H39" s="80">
        <v>0.05</v>
      </c>
      <c r="I39" s="80">
        <v>0.1</v>
      </c>
      <c r="J39" s="80">
        <v>0.1</v>
      </c>
      <c r="K39" s="80">
        <v>0.1</v>
      </c>
      <c r="L39" s="80"/>
      <c r="M39" s="80"/>
      <c r="N39" s="80"/>
      <c r="O39" s="80"/>
      <c r="P39" s="81">
        <f>SUM(D39:O39)</f>
        <v>0.54999999999999993</v>
      </c>
      <c r="Q39" s="271"/>
      <c r="R39" s="272"/>
      <c r="S39" s="272"/>
      <c r="T39" s="272"/>
      <c r="U39" s="272"/>
      <c r="V39" s="272"/>
      <c r="W39" s="272"/>
      <c r="X39" s="272"/>
      <c r="Y39" s="272"/>
      <c r="Z39" s="272"/>
      <c r="AA39" s="272"/>
      <c r="AB39" s="272"/>
      <c r="AC39" s="272"/>
      <c r="AD39" s="273"/>
      <c r="AE39" s="77"/>
    </row>
    <row r="40" spans="1:41" ht="119.25" customHeight="1" x14ac:dyDescent="0.3">
      <c r="A40" s="269" t="s">
        <v>438</v>
      </c>
      <c r="B40" s="261">
        <v>30</v>
      </c>
      <c r="C40" s="82" t="s">
        <v>9</v>
      </c>
      <c r="D40" s="83">
        <v>0</v>
      </c>
      <c r="E40" s="83">
        <v>0</v>
      </c>
      <c r="F40" s="83">
        <v>0.2</v>
      </c>
      <c r="G40" s="83">
        <v>0</v>
      </c>
      <c r="H40" s="83">
        <v>0</v>
      </c>
      <c r="I40" s="83">
        <v>0.2</v>
      </c>
      <c r="J40" s="83">
        <v>0</v>
      </c>
      <c r="K40" s="83">
        <v>0</v>
      </c>
      <c r="L40" s="83">
        <v>0.2</v>
      </c>
      <c r="M40" s="83">
        <v>0</v>
      </c>
      <c r="N40" s="83">
        <v>0</v>
      </c>
      <c r="O40" s="83">
        <v>0.4</v>
      </c>
      <c r="P40" s="81">
        <f>SUM(D40:O40)</f>
        <v>1</v>
      </c>
      <c r="Q40" s="263" t="s">
        <v>487</v>
      </c>
      <c r="R40" s="264"/>
      <c r="S40" s="264"/>
      <c r="T40" s="264"/>
      <c r="U40" s="264"/>
      <c r="V40" s="264"/>
      <c r="W40" s="264"/>
      <c r="X40" s="264"/>
      <c r="Y40" s="264"/>
      <c r="Z40" s="264"/>
      <c r="AA40" s="264"/>
      <c r="AB40" s="264"/>
      <c r="AC40" s="264"/>
      <c r="AD40" s="265"/>
      <c r="AE40" s="77"/>
    </row>
    <row r="41" spans="1:41" ht="119.25" customHeight="1" x14ac:dyDescent="0.3">
      <c r="A41" s="260"/>
      <c r="B41" s="262"/>
      <c r="C41" s="68" t="s">
        <v>10</v>
      </c>
      <c r="D41" s="85">
        <v>0</v>
      </c>
      <c r="E41" s="85">
        <v>0</v>
      </c>
      <c r="F41" s="85">
        <v>0</v>
      </c>
      <c r="G41" s="85">
        <v>0</v>
      </c>
      <c r="H41" s="85">
        <v>0</v>
      </c>
      <c r="I41" s="85">
        <v>0.2</v>
      </c>
      <c r="J41" s="85">
        <v>0</v>
      </c>
      <c r="K41" s="85">
        <v>0.2</v>
      </c>
      <c r="L41" s="86"/>
      <c r="M41" s="86"/>
      <c r="N41" s="86"/>
      <c r="O41" s="86"/>
      <c r="P41" s="87">
        <f>SUM(D41:O41)</f>
        <v>0.4</v>
      </c>
      <c r="Q41" s="266"/>
      <c r="R41" s="267"/>
      <c r="S41" s="267"/>
      <c r="T41" s="267"/>
      <c r="U41" s="267"/>
      <c r="V41" s="267"/>
      <c r="W41" s="267"/>
      <c r="X41" s="267"/>
      <c r="Y41" s="267"/>
      <c r="Z41" s="267"/>
      <c r="AA41" s="267"/>
      <c r="AB41" s="267"/>
      <c r="AC41" s="267"/>
      <c r="AD41" s="268"/>
      <c r="AE41" s="77"/>
    </row>
    <row r="42" spans="1:41" x14ac:dyDescent="0.3">
      <c r="A42" s="1" t="s">
        <v>295</v>
      </c>
      <c r="B42" s="1">
        <f>SUM(B38:B41)</f>
        <v>59</v>
      </c>
      <c r="F42" s="1">
        <v>1</v>
      </c>
      <c r="I42" s="1">
        <v>1</v>
      </c>
      <c r="L42" s="1">
        <v>1</v>
      </c>
      <c r="O42" s="1">
        <v>2</v>
      </c>
    </row>
    <row r="43" spans="1:41" x14ac:dyDescent="0.3">
      <c r="B43" s="129"/>
    </row>
    <row r="51" spans="10:11" x14ac:dyDescent="0.3">
      <c r="J51" s="1">
        <v>5</v>
      </c>
      <c r="K51" s="1">
        <v>100</v>
      </c>
    </row>
    <row r="52" spans="10:11" x14ac:dyDescent="0.3">
      <c r="J52" s="1">
        <f>K52*J51/K51</f>
        <v>0.5</v>
      </c>
      <c r="K52" s="1">
        <v>10</v>
      </c>
    </row>
  </sheetData>
  <mergeCells count="74">
    <mergeCell ref="B3:AA4"/>
    <mergeCell ref="Y15:Z15"/>
    <mergeCell ref="R15:X15"/>
    <mergeCell ref="A32:A33"/>
    <mergeCell ref="AA34:AD35"/>
    <mergeCell ref="A31:AD31"/>
    <mergeCell ref="B2:AA2"/>
    <mergeCell ref="R17:V17"/>
    <mergeCell ref="I7:J9"/>
    <mergeCell ref="K7:L9"/>
    <mergeCell ref="M7:N7"/>
    <mergeCell ref="A17:B17"/>
    <mergeCell ref="O9:P9"/>
    <mergeCell ref="L15:Q15"/>
    <mergeCell ref="A15:B15"/>
    <mergeCell ref="A11:B13"/>
    <mergeCell ref="O7:P7"/>
    <mergeCell ref="C17:Q17"/>
    <mergeCell ref="C7:C9"/>
    <mergeCell ref="B34:B35"/>
    <mergeCell ref="W33:Z33"/>
    <mergeCell ref="Q40:AD41"/>
    <mergeCell ref="Q38:AD39"/>
    <mergeCell ref="A19:AD19"/>
    <mergeCell ref="C20:P20"/>
    <mergeCell ref="A36:A37"/>
    <mergeCell ref="D28:O28"/>
    <mergeCell ref="B36:B37"/>
    <mergeCell ref="A38:A39"/>
    <mergeCell ref="B38:B39"/>
    <mergeCell ref="AA33:AD33"/>
    <mergeCell ref="B30:C30"/>
    <mergeCell ref="A34:A35"/>
    <mergeCell ref="B32:B33"/>
    <mergeCell ref="Q28:AD29"/>
    <mergeCell ref="A40:A41"/>
    <mergeCell ref="Q32:AD32"/>
    <mergeCell ref="Q37:AD37"/>
    <mergeCell ref="Q30:AD30"/>
    <mergeCell ref="A22:B22"/>
    <mergeCell ref="P28:P29"/>
    <mergeCell ref="B28:C29"/>
    <mergeCell ref="A28:A29"/>
    <mergeCell ref="D32:P32"/>
    <mergeCell ref="C32:C33"/>
    <mergeCell ref="Q33:V33"/>
    <mergeCell ref="C36:P36"/>
    <mergeCell ref="Q36:AD36"/>
    <mergeCell ref="W34:Z35"/>
    <mergeCell ref="B40:B41"/>
    <mergeCell ref="Q34:V35"/>
    <mergeCell ref="Y17:AB17"/>
    <mergeCell ref="A23:B23"/>
    <mergeCell ref="Q20:AD20"/>
    <mergeCell ref="A27:AD27"/>
    <mergeCell ref="AA15:AD15"/>
    <mergeCell ref="C16:AB16"/>
    <mergeCell ref="C15:K15"/>
    <mergeCell ref="AB4:AD4"/>
    <mergeCell ref="A1:A4"/>
    <mergeCell ref="A25:B25"/>
    <mergeCell ref="O8:P8"/>
    <mergeCell ref="M9:N9"/>
    <mergeCell ref="D7:H9"/>
    <mergeCell ref="AB3:AD3"/>
    <mergeCell ref="W17:X17"/>
    <mergeCell ref="M8:N8"/>
    <mergeCell ref="A24:B24"/>
    <mergeCell ref="C11:AD13"/>
    <mergeCell ref="AB1:AD1"/>
    <mergeCell ref="A7:B9"/>
    <mergeCell ref="AC17:AD17"/>
    <mergeCell ref="AB2:AD2"/>
    <mergeCell ref="B1:AA1"/>
  </mergeCells>
  <dataValidations count="3">
    <dataValidation type="list" allowBlank="1" showInputMessage="1" showErrorMessage="1" sqref="C7:C9" xr:uid="{00000000-0002-0000-04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400-000001000000}">
      <formula1>2000</formula1>
    </dataValidation>
    <dataValidation type="textLength" operator="lessThanOrEqual" allowBlank="1" showInputMessage="1" showErrorMessage="1" errorTitle="Máximo 2.000 caracteres" error="Máximo 2.000 caracteres" sqref="Q38:AD41 W34 AA34 Q34" xr:uid="{00000000-0002-0000-0400-000002000000}">
      <formula1>2000</formula1>
    </dataValidation>
  </dataValidations>
  <printOptions horizontalCentered="1"/>
  <pageMargins left="0.19685039370078741" right="0.19685039370078741" top="0.19685039370078741" bottom="0.19685039370078741" header="0" footer="0"/>
  <pageSetup paperSize="9" scale="23"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B2A1C6"/>
  </sheetPr>
  <dimension ref="A1:AX20"/>
  <sheetViews>
    <sheetView view="pageBreakPreview" zoomScale="60" zoomScaleNormal="60" workbookViewId="0">
      <selection activeCell="H7" sqref="H7:I7"/>
    </sheetView>
  </sheetViews>
  <sheetFormatPr baseColWidth="10" defaultColWidth="10.88671875" defaultRowHeight="13.8" x14ac:dyDescent="0.3"/>
  <cols>
    <col min="1" max="1" width="10.109375" style="130" customWidth="1"/>
    <col min="2" max="2" width="10" style="130" customWidth="1"/>
    <col min="3" max="3" width="12.33203125" style="130" customWidth="1"/>
    <col min="4" max="4" width="8.33203125" style="130" customWidth="1"/>
    <col min="5" max="5" width="12" style="130" customWidth="1"/>
    <col min="6" max="6" width="8.33203125" style="130" customWidth="1"/>
    <col min="7" max="7" width="14.6640625" style="130" customWidth="1"/>
    <col min="8" max="8" width="39.44140625" style="130" customWidth="1"/>
    <col min="9" max="10" width="29.33203125" style="130" customWidth="1"/>
    <col min="11" max="11" width="16.88671875" style="130" customWidth="1"/>
    <col min="12" max="13" width="15.33203125" style="130" customWidth="1"/>
    <col min="14" max="14" width="21.109375" style="130" customWidth="1"/>
    <col min="15" max="19" width="6.33203125" style="130" customWidth="1"/>
    <col min="20" max="20" width="17.44140625" style="130" customWidth="1"/>
    <col min="21" max="21" width="17" style="130" customWidth="1"/>
    <col min="22" max="22" width="5.88671875" style="130" customWidth="1"/>
    <col min="23" max="23" width="6.44140625" style="130" customWidth="1"/>
    <col min="24" max="24" width="6.88671875" style="130" customWidth="1"/>
    <col min="25" max="33" width="5.88671875" style="130" customWidth="1"/>
    <col min="34" max="35" width="7.33203125" style="130" customWidth="1"/>
    <col min="36" max="36" width="7.6640625" style="130" customWidth="1"/>
    <col min="37" max="37" width="9.6640625" style="130" customWidth="1"/>
    <col min="38" max="38" width="8.44140625" style="130" customWidth="1"/>
    <col min="39" max="39" width="7.5546875" style="130" customWidth="1"/>
    <col min="40" max="45" width="5.88671875" style="130" customWidth="1"/>
    <col min="46" max="46" width="13.88671875" style="130" customWidth="1"/>
    <col min="47" max="47" width="13.6640625" style="130" customWidth="1"/>
    <col min="48" max="48" width="247" style="130" customWidth="1"/>
    <col min="49" max="50" width="24.44140625" style="130" customWidth="1"/>
    <col min="51" max="16384" width="10.88671875" style="130"/>
  </cols>
  <sheetData>
    <row r="1" spans="1:50" ht="15.9" customHeight="1" x14ac:dyDescent="0.3">
      <c r="A1" s="505" t="s">
        <v>16</v>
      </c>
      <c r="B1" s="506"/>
      <c r="C1" s="506"/>
      <c r="D1" s="506"/>
      <c r="E1" s="506"/>
      <c r="F1" s="506"/>
      <c r="G1" s="506"/>
      <c r="H1" s="506"/>
      <c r="I1" s="506"/>
      <c r="J1" s="506"/>
      <c r="K1" s="506"/>
      <c r="L1" s="506"/>
      <c r="M1" s="506"/>
      <c r="N1" s="506"/>
      <c r="O1" s="506"/>
      <c r="P1" s="506"/>
      <c r="Q1" s="506"/>
      <c r="R1" s="506"/>
      <c r="S1" s="506"/>
      <c r="T1" s="506"/>
      <c r="U1" s="506"/>
      <c r="V1" s="506"/>
      <c r="W1" s="506"/>
      <c r="X1" s="506"/>
      <c r="Y1" s="506"/>
      <c r="Z1" s="506"/>
      <c r="AA1" s="506"/>
      <c r="AB1" s="506"/>
      <c r="AC1" s="506"/>
      <c r="AD1" s="506"/>
      <c r="AE1" s="506"/>
      <c r="AF1" s="506"/>
      <c r="AG1" s="506"/>
      <c r="AH1" s="506"/>
      <c r="AI1" s="506"/>
      <c r="AJ1" s="506"/>
      <c r="AK1" s="506"/>
      <c r="AL1" s="506"/>
      <c r="AM1" s="506"/>
      <c r="AN1" s="506"/>
      <c r="AO1" s="506"/>
      <c r="AP1" s="506"/>
      <c r="AQ1" s="506"/>
      <c r="AR1" s="506"/>
      <c r="AS1" s="506"/>
      <c r="AT1" s="506"/>
      <c r="AU1" s="506"/>
      <c r="AV1" s="507"/>
      <c r="AW1" s="349" t="s">
        <v>18</v>
      </c>
      <c r="AX1" s="351"/>
    </row>
    <row r="2" spans="1:50" ht="15.9" customHeight="1" x14ac:dyDescent="0.3">
      <c r="A2" s="564" t="s">
        <v>17</v>
      </c>
      <c r="B2" s="565"/>
      <c r="C2" s="565"/>
      <c r="D2" s="565"/>
      <c r="E2" s="565"/>
      <c r="F2" s="565"/>
      <c r="G2" s="565"/>
      <c r="H2" s="565"/>
      <c r="I2" s="565"/>
      <c r="J2" s="565"/>
      <c r="K2" s="565"/>
      <c r="L2" s="565"/>
      <c r="M2" s="565"/>
      <c r="N2" s="565"/>
      <c r="O2" s="565"/>
      <c r="P2" s="565"/>
      <c r="Q2" s="565"/>
      <c r="R2" s="565"/>
      <c r="S2" s="565"/>
      <c r="T2" s="565"/>
      <c r="U2" s="565"/>
      <c r="V2" s="565"/>
      <c r="W2" s="565"/>
      <c r="X2" s="565"/>
      <c r="Y2" s="565"/>
      <c r="Z2" s="565"/>
      <c r="AA2" s="565"/>
      <c r="AB2" s="565"/>
      <c r="AC2" s="565"/>
      <c r="AD2" s="565"/>
      <c r="AE2" s="565"/>
      <c r="AF2" s="565"/>
      <c r="AG2" s="565"/>
      <c r="AH2" s="565"/>
      <c r="AI2" s="565"/>
      <c r="AJ2" s="565"/>
      <c r="AK2" s="565"/>
      <c r="AL2" s="565"/>
      <c r="AM2" s="565"/>
      <c r="AN2" s="565"/>
      <c r="AO2" s="565"/>
      <c r="AP2" s="565"/>
      <c r="AQ2" s="565"/>
      <c r="AR2" s="565"/>
      <c r="AS2" s="565"/>
      <c r="AT2" s="565"/>
      <c r="AU2" s="565"/>
      <c r="AV2" s="566"/>
      <c r="AW2" s="368" t="s">
        <v>405</v>
      </c>
      <c r="AX2" s="370"/>
    </row>
    <row r="3" spans="1:50" ht="15" customHeight="1" x14ac:dyDescent="0.3">
      <c r="A3" s="567" t="s">
        <v>196</v>
      </c>
      <c r="B3" s="568"/>
      <c r="C3" s="568"/>
      <c r="D3" s="568"/>
      <c r="E3" s="568"/>
      <c r="F3" s="568"/>
      <c r="G3" s="568"/>
      <c r="H3" s="568"/>
      <c r="I3" s="568"/>
      <c r="J3" s="568"/>
      <c r="K3" s="568"/>
      <c r="L3" s="568"/>
      <c r="M3" s="568"/>
      <c r="N3" s="568"/>
      <c r="O3" s="568"/>
      <c r="P3" s="568"/>
      <c r="Q3" s="568"/>
      <c r="R3" s="568"/>
      <c r="S3" s="568"/>
      <c r="T3" s="568"/>
      <c r="U3" s="568"/>
      <c r="V3" s="568"/>
      <c r="W3" s="568"/>
      <c r="X3" s="568"/>
      <c r="Y3" s="568"/>
      <c r="Z3" s="568"/>
      <c r="AA3" s="568"/>
      <c r="AB3" s="568"/>
      <c r="AC3" s="568"/>
      <c r="AD3" s="568"/>
      <c r="AE3" s="568"/>
      <c r="AF3" s="568"/>
      <c r="AG3" s="568"/>
      <c r="AH3" s="568"/>
      <c r="AI3" s="568"/>
      <c r="AJ3" s="568"/>
      <c r="AK3" s="568"/>
      <c r="AL3" s="568"/>
      <c r="AM3" s="568"/>
      <c r="AN3" s="568"/>
      <c r="AO3" s="568"/>
      <c r="AP3" s="568"/>
      <c r="AQ3" s="568"/>
      <c r="AR3" s="568"/>
      <c r="AS3" s="568"/>
      <c r="AT3" s="568"/>
      <c r="AU3" s="568"/>
      <c r="AV3" s="569"/>
      <c r="AW3" s="368" t="s">
        <v>404</v>
      </c>
      <c r="AX3" s="370"/>
    </row>
    <row r="4" spans="1:50" ht="15.9" customHeight="1" x14ac:dyDescent="0.3">
      <c r="A4" s="570"/>
      <c r="B4" s="571"/>
      <c r="C4" s="571"/>
      <c r="D4" s="571"/>
      <c r="E4" s="571"/>
      <c r="F4" s="571"/>
      <c r="G4" s="571"/>
      <c r="H4" s="571"/>
      <c r="I4" s="571"/>
      <c r="J4" s="571"/>
      <c r="K4" s="571"/>
      <c r="L4" s="571"/>
      <c r="M4" s="571"/>
      <c r="N4" s="571"/>
      <c r="O4" s="571"/>
      <c r="P4" s="571"/>
      <c r="Q4" s="571"/>
      <c r="R4" s="571"/>
      <c r="S4" s="571"/>
      <c r="T4" s="571"/>
      <c r="U4" s="571"/>
      <c r="V4" s="571"/>
      <c r="W4" s="571"/>
      <c r="X4" s="571"/>
      <c r="Y4" s="571"/>
      <c r="Z4" s="571"/>
      <c r="AA4" s="571"/>
      <c r="AB4" s="571"/>
      <c r="AC4" s="571"/>
      <c r="AD4" s="571"/>
      <c r="AE4" s="571"/>
      <c r="AF4" s="571"/>
      <c r="AG4" s="571"/>
      <c r="AH4" s="571"/>
      <c r="AI4" s="571"/>
      <c r="AJ4" s="571"/>
      <c r="AK4" s="571"/>
      <c r="AL4" s="571"/>
      <c r="AM4" s="571"/>
      <c r="AN4" s="571"/>
      <c r="AO4" s="571"/>
      <c r="AP4" s="571"/>
      <c r="AQ4" s="571"/>
      <c r="AR4" s="571"/>
      <c r="AS4" s="571"/>
      <c r="AT4" s="571"/>
      <c r="AU4" s="571"/>
      <c r="AV4" s="572"/>
      <c r="AW4" s="522" t="s">
        <v>177</v>
      </c>
      <c r="AX4" s="523"/>
    </row>
    <row r="5" spans="1:50" ht="15" customHeight="1" x14ac:dyDescent="0.3">
      <c r="A5" s="529" t="s">
        <v>175</v>
      </c>
      <c r="B5" s="530"/>
      <c r="C5" s="530"/>
      <c r="D5" s="530"/>
      <c r="E5" s="530"/>
      <c r="F5" s="530"/>
      <c r="G5" s="530"/>
      <c r="H5" s="530"/>
      <c r="I5" s="530"/>
      <c r="J5" s="530"/>
      <c r="K5" s="530"/>
      <c r="L5" s="530"/>
      <c r="M5" s="530"/>
      <c r="N5" s="530"/>
      <c r="O5" s="530"/>
      <c r="P5" s="530"/>
      <c r="Q5" s="530"/>
      <c r="R5" s="530"/>
      <c r="S5" s="530"/>
      <c r="T5" s="530"/>
      <c r="U5" s="530"/>
      <c r="V5" s="530"/>
      <c r="W5" s="530"/>
      <c r="X5" s="530"/>
      <c r="Y5" s="530"/>
      <c r="Z5" s="530"/>
      <c r="AA5" s="530"/>
      <c r="AB5" s="530"/>
      <c r="AC5" s="530"/>
      <c r="AD5" s="530"/>
      <c r="AE5" s="530"/>
      <c r="AF5" s="530"/>
      <c r="AG5" s="531"/>
      <c r="AH5" s="553" t="s">
        <v>69</v>
      </c>
      <c r="AI5" s="554"/>
      <c r="AJ5" s="554"/>
      <c r="AK5" s="554"/>
      <c r="AL5" s="554"/>
      <c r="AM5" s="554"/>
      <c r="AN5" s="554"/>
      <c r="AO5" s="554"/>
      <c r="AP5" s="554"/>
      <c r="AQ5" s="554"/>
      <c r="AR5" s="554"/>
      <c r="AS5" s="554"/>
      <c r="AT5" s="554"/>
      <c r="AU5" s="555"/>
      <c r="AV5" s="551" t="s">
        <v>299</v>
      </c>
      <c r="AW5" s="508" t="s">
        <v>300</v>
      </c>
      <c r="AX5" s="548" t="s">
        <v>301</v>
      </c>
    </row>
    <row r="6" spans="1:50" ht="15" customHeight="1" x14ac:dyDescent="0.3">
      <c r="A6" s="539" t="s">
        <v>71</v>
      </c>
      <c r="B6" s="533"/>
      <c r="C6" s="533"/>
      <c r="D6" s="534">
        <v>44809</v>
      </c>
      <c r="E6" s="535"/>
      <c r="F6" s="533" t="s">
        <v>67</v>
      </c>
      <c r="G6" s="533"/>
      <c r="H6" s="540" t="s">
        <v>70</v>
      </c>
      <c r="I6" s="540"/>
      <c r="K6" s="553"/>
      <c r="L6" s="554"/>
      <c r="M6" s="554"/>
      <c r="N6" s="554"/>
      <c r="O6" s="554"/>
      <c r="P6" s="554"/>
      <c r="Q6" s="554"/>
      <c r="R6" s="554"/>
      <c r="S6" s="554"/>
      <c r="T6" s="554"/>
      <c r="U6" s="554"/>
      <c r="V6" s="132"/>
      <c r="W6" s="132"/>
      <c r="X6" s="132"/>
      <c r="Y6" s="132"/>
      <c r="Z6" s="132"/>
      <c r="AA6" s="132"/>
      <c r="AB6" s="132"/>
      <c r="AC6" s="132"/>
      <c r="AD6" s="132"/>
      <c r="AE6" s="132"/>
      <c r="AF6" s="132"/>
      <c r="AG6" s="133"/>
      <c r="AH6" s="556"/>
      <c r="AI6" s="557"/>
      <c r="AJ6" s="557"/>
      <c r="AK6" s="557"/>
      <c r="AL6" s="557"/>
      <c r="AM6" s="557"/>
      <c r="AN6" s="557"/>
      <c r="AO6" s="557"/>
      <c r="AP6" s="557"/>
      <c r="AQ6" s="557"/>
      <c r="AR6" s="557"/>
      <c r="AS6" s="557"/>
      <c r="AT6" s="557"/>
      <c r="AU6" s="558"/>
      <c r="AV6" s="532"/>
      <c r="AW6" s="532"/>
      <c r="AX6" s="549"/>
    </row>
    <row r="7" spans="1:50" ht="15" customHeight="1" x14ac:dyDescent="0.3">
      <c r="A7" s="539"/>
      <c r="B7" s="533"/>
      <c r="C7" s="533"/>
      <c r="D7" s="535"/>
      <c r="E7" s="535"/>
      <c r="F7" s="533"/>
      <c r="G7" s="533"/>
      <c r="H7" s="540" t="s">
        <v>68</v>
      </c>
      <c r="I7" s="540"/>
      <c r="J7" s="134"/>
      <c r="K7" s="556"/>
      <c r="L7" s="557"/>
      <c r="M7" s="557"/>
      <c r="N7" s="557"/>
      <c r="O7" s="557"/>
      <c r="P7" s="557"/>
      <c r="Q7" s="557"/>
      <c r="R7" s="557"/>
      <c r="S7" s="557"/>
      <c r="T7" s="557"/>
      <c r="U7" s="557"/>
      <c r="V7" s="135"/>
      <c r="W7" s="135"/>
      <c r="X7" s="135"/>
      <c r="Y7" s="135"/>
      <c r="Z7" s="135"/>
      <c r="AA7" s="135"/>
      <c r="AB7" s="135"/>
      <c r="AC7" s="135"/>
      <c r="AD7" s="135"/>
      <c r="AE7" s="135"/>
      <c r="AF7" s="135"/>
      <c r="AG7" s="136"/>
      <c r="AH7" s="556"/>
      <c r="AI7" s="557"/>
      <c r="AJ7" s="557"/>
      <c r="AK7" s="557"/>
      <c r="AL7" s="557"/>
      <c r="AM7" s="557"/>
      <c r="AN7" s="557"/>
      <c r="AO7" s="557"/>
      <c r="AP7" s="557"/>
      <c r="AQ7" s="557"/>
      <c r="AR7" s="557"/>
      <c r="AS7" s="557"/>
      <c r="AT7" s="557"/>
      <c r="AU7" s="558"/>
      <c r="AV7" s="532"/>
      <c r="AW7" s="532"/>
      <c r="AX7" s="549"/>
    </row>
    <row r="8" spans="1:50" ht="15" customHeight="1" x14ac:dyDescent="0.3">
      <c r="A8" s="539"/>
      <c r="B8" s="533"/>
      <c r="C8" s="533"/>
      <c r="D8" s="535"/>
      <c r="E8" s="535"/>
      <c r="F8" s="533"/>
      <c r="G8" s="533"/>
      <c r="H8" s="540" t="s">
        <v>69</v>
      </c>
      <c r="I8" s="540"/>
      <c r="J8" s="134" t="s">
        <v>408</v>
      </c>
      <c r="K8" s="559"/>
      <c r="L8" s="560"/>
      <c r="M8" s="560"/>
      <c r="N8" s="560"/>
      <c r="O8" s="560"/>
      <c r="P8" s="560"/>
      <c r="Q8" s="560"/>
      <c r="R8" s="560"/>
      <c r="S8" s="560"/>
      <c r="T8" s="560"/>
      <c r="U8" s="560"/>
      <c r="V8" s="137"/>
      <c r="W8" s="137"/>
      <c r="X8" s="137"/>
      <c r="Y8" s="137"/>
      <c r="Z8" s="137"/>
      <c r="AA8" s="137"/>
      <c r="AB8" s="137"/>
      <c r="AC8" s="137"/>
      <c r="AD8" s="137"/>
      <c r="AE8" s="137"/>
      <c r="AF8" s="137"/>
      <c r="AG8" s="138"/>
      <c r="AH8" s="556"/>
      <c r="AI8" s="557"/>
      <c r="AJ8" s="557"/>
      <c r="AK8" s="557"/>
      <c r="AL8" s="557"/>
      <c r="AM8" s="557"/>
      <c r="AN8" s="557"/>
      <c r="AO8" s="557"/>
      <c r="AP8" s="557"/>
      <c r="AQ8" s="557"/>
      <c r="AR8" s="557"/>
      <c r="AS8" s="557"/>
      <c r="AT8" s="557"/>
      <c r="AU8" s="558"/>
      <c r="AV8" s="532"/>
      <c r="AW8" s="532"/>
      <c r="AX8" s="549"/>
    </row>
    <row r="9" spans="1:50" ht="15" customHeight="1" x14ac:dyDescent="0.3">
      <c r="A9" s="516" t="s">
        <v>403</v>
      </c>
      <c r="B9" s="517"/>
      <c r="C9" s="518"/>
      <c r="D9" s="562" t="s">
        <v>122</v>
      </c>
      <c r="E9" s="563"/>
      <c r="F9" s="563"/>
      <c r="G9" s="563"/>
      <c r="H9" s="563"/>
      <c r="I9" s="563"/>
      <c r="J9" s="563"/>
      <c r="K9" s="537"/>
      <c r="L9" s="537"/>
      <c r="M9" s="537"/>
      <c r="N9" s="537"/>
      <c r="O9" s="537"/>
      <c r="P9" s="537"/>
      <c r="Q9" s="537"/>
      <c r="R9" s="537"/>
      <c r="S9" s="537"/>
      <c r="T9" s="537"/>
      <c r="U9" s="537"/>
      <c r="V9" s="537"/>
      <c r="W9" s="537"/>
      <c r="X9" s="537"/>
      <c r="Y9" s="537"/>
      <c r="Z9" s="537"/>
      <c r="AA9" s="537"/>
      <c r="AB9" s="537"/>
      <c r="AC9" s="537"/>
      <c r="AD9" s="537"/>
      <c r="AE9" s="537"/>
      <c r="AF9" s="537"/>
      <c r="AG9" s="538"/>
      <c r="AH9" s="556"/>
      <c r="AI9" s="557"/>
      <c r="AJ9" s="557"/>
      <c r="AK9" s="557"/>
      <c r="AL9" s="557"/>
      <c r="AM9" s="557"/>
      <c r="AN9" s="557"/>
      <c r="AO9" s="557"/>
      <c r="AP9" s="557"/>
      <c r="AQ9" s="557"/>
      <c r="AR9" s="557"/>
      <c r="AS9" s="557"/>
      <c r="AT9" s="557"/>
      <c r="AU9" s="558"/>
      <c r="AV9" s="532"/>
      <c r="AW9" s="532"/>
      <c r="AX9" s="549"/>
    </row>
    <row r="10" spans="1:50" ht="15" customHeight="1" x14ac:dyDescent="0.3">
      <c r="A10" s="526" t="s">
        <v>288</v>
      </c>
      <c r="B10" s="527"/>
      <c r="C10" s="528"/>
      <c r="D10" s="536" t="s">
        <v>426</v>
      </c>
      <c r="E10" s="537"/>
      <c r="F10" s="537"/>
      <c r="G10" s="537"/>
      <c r="H10" s="537"/>
      <c r="I10" s="537"/>
      <c r="J10" s="537"/>
      <c r="K10" s="537"/>
      <c r="L10" s="537"/>
      <c r="M10" s="537"/>
      <c r="N10" s="537"/>
      <c r="O10" s="537"/>
      <c r="P10" s="537"/>
      <c r="Q10" s="537"/>
      <c r="R10" s="537"/>
      <c r="S10" s="537"/>
      <c r="T10" s="537"/>
      <c r="U10" s="537"/>
      <c r="V10" s="537"/>
      <c r="W10" s="537"/>
      <c r="X10" s="537"/>
      <c r="Y10" s="537"/>
      <c r="Z10" s="537"/>
      <c r="AA10" s="537"/>
      <c r="AB10" s="537"/>
      <c r="AC10" s="537"/>
      <c r="AD10" s="537"/>
      <c r="AE10" s="537"/>
      <c r="AF10" s="537"/>
      <c r="AG10" s="538"/>
      <c r="AH10" s="559"/>
      <c r="AI10" s="560"/>
      <c r="AJ10" s="560"/>
      <c r="AK10" s="560"/>
      <c r="AL10" s="560"/>
      <c r="AM10" s="560"/>
      <c r="AN10" s="560"/>
      <c r="AO10" s="560"/>
      <c r="AP10" s="560"/>
      <c r="AQ10" s="560"/>
      <c r="AR10" s="560"/>
      <c r="AS10" s="560"/>
      <c r="AT10" s="560"/>
      <c r="AU10" s="561"/>
      <c r="AV10" s="532"/>
      <c r="AW10" s="532"/>
      <c r="AX10" s="549"/>
    </row>
    <row r="11" spans="1:50" ht="39.9" customHeight="1" x14ac:dyDescent="0.3">
      <c r="A11" s="510" t="s">
        <v>169</v>
      </c>
      <c r="B11" s="511"/>
      <c r="C11" s="511"/>
      <c r="D11" s="511"/>
      <c r="E11" s="511"/>
      <c r="F11" s="512"/>
      <c r="G11" s="520" t="s">
        <v>279</v>
      </c>
      <c r="H11" s="512"/>
      <c r="I11" s="508" t="s">
        <v>180</v>
      </c>
      <c r="J11" s="508" t="s">
        <v>280</v>
      </c>
      <c r="K11" s="508" t="s">
        <v>325</v>
      </c>
      <c r="L11" s="508" t="s">
        <v>367</v>
      </c>
      <c r="M11" s="508" t="s">
        <v>168</v>
      </c>
      <c r="N11" s="508" t="s">
        <v>183</v>
      </c>
      <c r="O11" s="520" t="s">
        <v>285</v>
      </c>
      <c r="P11" s="511"/>
      <c r="Q11" s="511"/>
      <c r="R11" s="511"/>
      <c r="S11" s="512"/>
      <c r="T11" s="508" t="s">
        <v>174</v>
      </c>
      <c r="U11" s="508" t="s">
        <v>286</v>
      </c>
      <c r="V11" s="552" t="s">
        <v>374</v>
      </c>
      <c r="W11" s="530"/>
      <c r="X11" s="530"/>
      <c r="Y11" s="530"/>
      <c r="Z11" s="530"/>
      <c r="AA11" s="530"/>
      <c r="AB11" s="530"/>
      <c r="AC11" s="530"/>
      <c r="AD11" s="530"/>
      <c r="AE11" s="530"/>
      <c r="AF11" s="530"/>
      <c r="AG11" s="531"/>
      <c r="AH11" s="552" t="s">
        <v>87</v>
      </c>
      <c r="AI11" s="530"/>
      <c r="AJ11" s="530"/>
      <c r="AK11" s="530"/>
      <c r="AL11" s="530"/>
      <c r="AM11" s="530"/>
      <c r="AN11" s="530"/>
      <c r="AO11" s="530"/>
      <c r="AP11" s="530"/>
      <c r="AQ11" s="530"/>
      <c r="AR11" s="530"/>
      <c r="AS11" s="531"/>
      <c r="AT11" s="520" t="s">
        <v>8</v>
      </c>
      <c r="AU11" s="512"/>
      <c r="AV11" s="532"/>
      <c r="AW11" s="532"/>
      <c r="AX11" s="549"/>
    </row>
    <row r="12" spans="1:50" ht="27.6" x14ac:dyDescent="0.3">
      <c r="A12" s="139" t="s">
        <v>170</v>
      </c>
      <c r="B12" s="140" t="s">
        <v>171</v>
      </c>
      <c r="C12" s="140" t="s">
        <v>172</v>
      </c>
      <c r="D12" s="140" t="s">
        <v>179</v>
      </c>
      <c r="E12" s="140" t="s">
        <v>186</v>
      </c>
      <c r="F12" s="140" t="s">
        <v>187</v>
      </c>
      <c r="G12" s="140" t="s">
        <v>278</v>
      </c>
      <c r="H12" s="140" t="s">
        <v>185</v>
      </c>
      <c r="I12" s="509"/>
      <c r="J12" s="509"/>
      <c r="K12" s="509"/>
      <c r="L12" s="509"/>
      <c r="M12" s="509"/>
      <c r="N12" s="509"/>
      <c r="O12" s="140">
        <v>2020</v>
      </c>
      <c r="P12" s="140">
        <v>2021</v>
      </c>
      <c r="Q12" s="140">
        <v>2022</v>
      </c>
      <c r="R12" s="140">
        <v>2023</v>
      </c>
      <c r="S12" s="140">
        <v>2024</v>
      </c>
      <c r="T12" s="509"/>
      <c r="U12" s="509"/>
      <c r="V12" s="141" t="s">
        <v>39</v>
      </c>
      <c r="W12" s="141" t="s">
        <v>40</v>
      </c>
      <c r="X12" s="141" t="s">
        <v>41</v>
      </c>
      <c r="Y12" s="141" t="s">
        <v>42</v>
      </c>
      <c r="Z12" s="141" t="s">
        <v>43</v>
      </c>
      <c r="AA12" s="141" t="s">
        <v>44</v>
      </c>
      <c r="AB12" s="141" t="s">
        <v>45</v>
      </c>
      <c r="AC12" s="141" t="s">
        <v>46</v>
      </c>
      <c r="AD12" s="141" t="s">
        <v>47</v>
      </c>
      <c r="AE12" s="141" t="s">
        <v>48</v>
      </c>
      <c r="AF12" s="141" t="s">
        <v>49</v>
      </c>
      <c r="AG12" s="141" t="s">
        <v>50</v>
      </c>
      <c r="AH12" s="141" t="s">
        <v>39</v>
      </c>
      <c r="AI12" s="141" t="s">
        <v>40</v>
      </c>
      <c r="AJ12" s="141" t="s">
        <v>41</v>
      </c>
      <c r="AK12" s="141" t="s">
        <v>42</v>
      </c>
      <c r="AL12" s="141" t="s">
        <v>43</v>
      </c>
      <c r="AM12" s="141" t="s">
        <v>44</v>
      </c>
      <c r="AN12" s="141" t="s">
        <v>45</v>
      </c>
      <c r="AO12" s="141" t="s">
        <v>46</v>
      </c>
      <c r="AP12" s="141" t="s">
        <v>47</v>
      </c>
      <c r="AQ12" s="141" t="s">
        <v>48</v>
      </c>
      <c r="AR12" s="141" t="s">
        <v>49</v>
      </c>
      <c r="AS12" s="141" t="s">
        <v>50</v>
      </c>
      <c r="AT12" s="140" t="s">
        <v>88</v>
      </c>
      <c r="AU12" s="140" t="s">
        <v>89</v>
      </c>
      <c r="AV12" s="509"/>
      <c r="AW12" s="509"/>
      <c r="AX12" s="550"/>
    </row>
    <row r="13" spans="1:50" ht="409.6" customHeight="1" x14ac:dyDescent="0.3">
      <c r="A13" s="142">
        <v>452</v>
      </c>
      <c r="B13" s="134"/>
      <c r="C13" s="134"/>
      <c r="D13" s="134"/>
      <c r="E13" s="134"/>
      <c r="F13" s="134"/>
      <c r="G13" s="143"/>
      <c r="H13" s="144" t="s">
        <v>428</v>
      </c>
      <c r="I13" s="144" t="s">
        <v>416</v>
      </c>
      <c r="J13" s="144" t="s">
        <v>417</v>
      </c>
      <c r="K13" s="143" t="s">
        <v>418</v>
      </c>
      <c r="L13" s="134">
        <v>100</v>
      </c>
      <c r="M13" s="143" t="s">
        <v>419</v>
      </c>
      <c r="N13" s="144" t="s">
        <v>429</v>
      </c>
      <c r="O13" s="145">
        <v>0.1</v>
      </c>
      <c r="P13" s="146">
        <v>0.33</v>
      </c>
      <c r="Q13" s="146">
        <v>0.6</v>
      </c>
      <c r="R13" s="147">
        <v>0.85</v>
      </c>
      <c r="S13" s="147">
        <v>1</v>
      </c>
      <c r="T13" s="148" t="s">
        <v>420</v>
      </c>
      <c r="U13" s="148" t="s">
        <v>432</v>
      </c>
      <c r="V13" s="149">
        <v>0.33</v>
      </c>
      <c r="W13" s="149">
        <v>0.02</v>
      </c>
      <c r="X13" s="149">
        <v>0.02</v>
      </c>
      <c r="Y13" s="149">
        <v>0.02</v>
      </c>
      <c r="Z13" s="149">
        <v>0.02</v>
      </c>
      <c r="AA13" s="149">
        <v>0.03</v>
      </c>
      <c r="AB13" s="149">
        <v>0.03</v>
      </c>
      <c r="AC13" s="149">
        <v>0.03</v>
      </c>
      <c r="AD13" s="149">
        <v>0.03</v>
      </c>
      <c r="AE13" s="149">
        <v>0.03</v>
      </c>
      <c r="AF13" s="149">
        <v>0.02</v>
      </c>
      <c r="AG13" s="149">
        <v>0.02</v>
      </c>
      <c r="AH13" s="150">
        <v>33</v>
      </c>
      <c r="AI13" s="150">
        <v>2</v>
      </c>
      <c r="AJ13" s="150">
        <v>2</v>
      </c>
      <c r="AK13" s="150">
        <v>2</v>
      </c>
      <c r="AL13" s="150">
        <v>2</v>
      </c>
      <c r="AM13" s="150">
        <v>3</v>
      </c>
      <c r="AN13" s="150">
        <v>3</v>
      </c>
      <c r="AO13" s="150">
        <v>3</v>
      </c>
      <c r="AP13" s="150"/>
      <c r="AQ13" s="150"/>
      <c r="AR13" s="150"/>
      <c r="AS13" s="150"/>
      <c r="AT13" s="151">
        <v>0.5</v>
      </c>
      <c r="AU13" s="152">
        <f>AT13/Q13</f>
        <v>0.83333333333333337</v>
      </c>
      <c r="AV13" s="257" t="s">
        <v>496</v>
      </c>
      <c r="AW13" s="153" t="s">
        <v>449</v>
      </c>
      <c r="AX13" s="154" t="s">
        <v>449</v>
      </c>
    </row>
    <row r="14" spans="1:50" ht="405.75" customHeight="1" x14ac:dyDescent="0.3">
      <c r="A14" s="142">
        <v>454</v>
      </c>
      <c r="B14" s="134"/>
      <c r="C14" s="134"/>
      <c r="D14" s="155">
        <v>34</v>
      </c>
      <c r="E14" s="134"/>
      <c r="F14" s="134"/>
      <c r="G14" s="143"/>
      <c r="H14" s="144" t="s">
        <v>428</v>
      </c>
      <c r="I14" s="144" t="s">
        <v>421</v>
      </c>
      <c r="J14" s="156" t="s">
        <v>435</v>
      </c>
      <c r="K14" s="134" t="s">
        <v>422</v>
      </c>
      <c r="L14" s="134">
        <v>16</v>
      </c>
      <c r="M14" s="134" t="s">
        <v>423</v>
      </c>
      <c r="N14" s="144" t="s">
        <v>430</v>
      </c>
      <c r="O14" s="157">
        <v>1</v>
      </c>
      <c r="P14" s="158">
        <v>5</v>
      </c>
      <c r="Q14" s="158">
        <v>7</v>
      </c>
      <c r="R14" s="157">
        <v>2</v>
      </c>
      <c r="S14" s="157">
        <v>1</v>
      </c>
      <c r="T14" s="134" t="s">
        <v>420</v>
      </c>
      <c r="U14" s="143" t="s">
        <v>431</v>
      </c>
      <c r="V14" s="125">
        <v>0</v>
      </c>
      <c r="W14" s="125">
        <v>1</v>
      </c>
      <c r="X14" s="125">
        <v>2</v>
      </c>
      <c r="Y14" s="125">
        <v>0</v>
      </c>
      <c r="Z14" s="125">
        <v>0</v>
      </c>
      <c r="AA14" s="125">
        <v>1</v>
      </c>
      <c r="AB14" s="125">
        <v>0</v>
      </c>
      <c r="AC14" s="125">
        <v>0</v>
      </c>
      <c r="AD14" s="125">
        <v>1</v>
      </c>
      <c r="AE14" s="125">
        <v>0</v>
      </c>
      <c r="AF14" s="125">
        <v>0</v>
      </c>
      <c r="AG14" s="125">
        <v>2</v>
      </c>
      <c r="AH14" s="150">
        <v>0</v>
      </c>
      <c r="AI14" s="150">
        <v>1</v>
      </c>
      <c r="AJ14" s="150">
        <v>1</v>
      </c>
      <c r="AK14" s="150">
        <v>0</v>
      </c>
      <c r="AL14" s="150">
        <v>0</v>
      </c>
      <c r="AM14" s="150">
        <v>1</v>
      </c>
      <c r="AN14" s="150">
        <v>0</v>
      </c>
      <c r="AO14" s="150">
        <v>1</v>
      </c>
      <c r="AP14" s="150"/>
      <c r="AQ14" s="150"/>
      <c r="AR14" s="150"/>
      <c r="AS14" s="150"/>
      <c r="AT14" s="159">
        <v>4</v>
      </c>
      <c r="AU14" s="152">
        <f>AT14/Q14</f>
        <v>0.5714285714285714</v>
      </c>
      <c r="AV14" s="258" t="s">
        <v>493</v>
      </c>
      <c r="AW14" s="153" t="s">
        <v>449</v>
      </c>
      <c r="AX14" s="154" t="s">
        <v>449</v>
      </c>
    </row>
    <row r="15" spans="1:50" ht="285.75" customHeight="1" x14ac:dyDescent="0.3">
      <c r="A15" s="142"/>
      <c r="B15" s="134"/>
      <c r="C15" s="134"/>
      <c r="D15" s="134"/>
      <c r="E15" s="134"/>
      <c r="F15" s="134"/>
      <c r="G15" s="143" t="s">
        <v>427</v>
      </c>
      <c r="H15" s="144" t="s">
        <v>440</v>
      </c>
      <c r="I15" s="144" t="s">
        <v>441</v>
      </c>
      <c r="J15" s="156" t="s">
        <v>439</v>
      </c>
      <c r="K15" s="134"/>
      <c r="L15" s="150"/>
      <c r="M15" s="152" t="s">
        <v>419</v>
      </c>
      <c r="N15" s="156" t="s">
        <v>462</v>
      </c>
      <c r="O15" s="160"/>
      <c r="P15" s="160"/>
      <c r="Q15" s="160">
        <v>1</v>
      </c>
      <c r="R15" s="160"/>
      <c r="S15" s="160"/>
      <c r="T15" s="134" t="s">
        <v>442</v>
      </c>
      <c r="U15" s="143" t="s">
        <v>443</v>
      </c>
      <c r="V15" s="161">
        <v>0</v>
      </c>
      <c r="W15" s="162">
        <v>0.12</v>
      </c>
      <c r="X15" s="162">
        <v>0.13</v>
      </c>
      <c r="Y15" s="163">
        <v>0.08</v>
      </c>
      <c r="Z15" s="163">
        <v>0.08</v>
      </c>
      <c r="AA15" s="162">
        <v>0.09</v>
      </c>
      <c r="AB15" s="163">
        <v>0.08</v>
      </c>
      <c r="AC15" s="163">
        <v>0.08</v>
      </c>
      <c r="AD15" s="162">
        <v>0.09</v>
      </c>
      <c r="AE15" s="163">
        <v>0.08</v>
      </c>
      <c r="AF15" s="163">
        <v>0.08</v>
      </c>
      <c r="AG15" s="162">
        <v>0.09</v>
      </c>
      <c r="AH15" s="150">
        <v>0</v>
      </c>
      <c r="AI15" s="150">
        <v>12</v>
      </c>
      <c r="AJ15" s="150">
        <v>13</v>
      </c>
      <c r="AK15" s="150">
        <v>8</v>
      </c>
      <c r="AL15" s="150">
        <v>8</v>
      </c>
      <c r="AM15" s="150">
        <v>9</v>
      </c>
      <c r="AN15" s="150">
        <v>8</v>
      </c>
      <c r="AO15" s="150">
        <v>8</v>
      </c>
      <c r="AP15" s="150"/>
      <c r="AQ15" s="150"/>
      <c r="AR15" s="150"/>
      <c r="AS15" s="150"/>
      <c r="AT15" s="151">
        <v>0.66</v>
      </c>
      <c r="AU15" s="152">
        <f>AT15/Q15</f>
        <v>0.66</v>
      </c>
      <c r="AV15" s="257" t="s">
        <v>494</v>
      </c>
      <c r="AW15" s="153" t="s">
        <v>449</v>
      </c>
      <c r="AX15" s="154" t="s">
        <v>449</v>
      </c>
    </row>
    <row r="16" spans="1:50" ht="312" customHeight="1" x14ac:dyDescent="0.3">
      <c r="A16" s="142"/>
      <c r="B16" s="134"/>
      <c r="C16" s="134"/>
      <c r="D16" s="134"/>
      <c r="E16" s="134"/>
      <c r="F16" s="134"/>
      <c r="G16" s="143" t="s">
        <v>427</v>
      </c>
      <c r="H16" s="144" t="s">
        <v>444</v>
      </c>
      <c r="I16" s="144" t="s">
        <v>441</v>
      </c>
      <c r="J16" s="156" t="s">
        <v>447</v>
      </c>
      <c r="K16" s="134"/>
      <c r="L16" s="150"/>
      <c r="M16" s="134" t="s">
        <v>419</v>
      </c>
      <c r="N16" s="156" t="s">
        <v>463</v>
      </c>
      <c r="O16" s="160"/>
      <c r="P16" s="160"/>
      <c r="Q16" s="160">
        <v>1</v>
      </c>
      <c r="R16" s="160"/>
      <c r="S16" s="160"/>
      <c r="T16" s="134" t="s">
        <v>442</v>
      </c>
      <c r="U16" s="143" t="s">
        <v>445</v>
      </c>
      <c r="V16" s="150"/>
      <c r="W16" s="150"/>
      <c r="X16" s="152">
        <v>0.25</v>
      </c>
      <c r="Y16" s="150"/>
      <c r="Z16" s="150"/>
      <c r="AA16" s="152">
        <v>0.25</v>
      </c>
      <c r="AB16" s="150"/>
      <c r="AC16" s="150"/>
      <c r="AD16" s="152">
        <v>0.25</v>
      </c>
      <c r="AE16" s="150"/>
      <c r="AF16" s="150"/>
      <c r="AG16" s="152">
        <v>0.25</v>
      </c>
      <c r="AH16" s="150">
        <v>0</v>
      </c>
      <c r="AI16" s="150">
        <v>0</v>
      </c>
      <c r="AJ16" s="150">
        <v>25</v>
      </c>
      <c r="AK16" s="150">
        <v>0</v>
      </c>
      <c r="AL16" s="150">
        <v>0</v>
      </c>
      <c r="AM16" s="150">
        <v>25</v>
      </c>
      <c r="AN16" s="150">
        <v>0</v>
      </c>
      <c r="AO16" s="150">
        <v>0</v>
      </c>
      <c r="AP16" s="150"/>
      <c r="AQ16" s="150"/>
      <c r="AR16" s="150"/>
      <c r="AS16" s="150"/>
      <c r="AT16" s="151">
        <v>0.5</v>
      </c>
      <c r="AU16" s="152">
        <f>AT16/Q16</f>
        <v>0.5</v>
      </c>
      <c r="AV16" s="258" t="s">
        <v>495</v>
      </c>
      <c r="AW16" s="153" t="s">
        <v>449</v>
      </c>
      <c r="AX16" s="154" t="s">
        <v>449</v>
      </c>
    </row>
    <row r="17" spans="1:50" x14ac:dyDescent="0.3">
      <c r="A17" s="541" t="s">
        <v>470</v>
      </c>
      <c r="B17" s="542"/>
      <c r="C17" s="542"/>
      <c r="D17" s="542"/>
      <c r="E17" s="542"/>
      <c r="F17" s="542"/>
      <c r="G17" s="542"/>
      <c r="H17" s="542"/>
      <c r="I17" s="542"/>
      <c r="J17" s="542"/>
      <c r="K17" s="542"/>
      <c r="L17" s="542"/>
      <c r="M17" s="542"/>
      <c r="N17" s="542"/>
      <c r="O17" s="542"/>
      <c r="P17" s="542"/>
      <c r="Q17" s="542"/>
      <c r="R17" s="542"/>
      <c r="S17" s="542"/>
      <c r="T17" s="542"/>
      <c r="U17" s="542"/>
      <c r="V17" s="542"/>
      <c r="W17" s="542"/>
      <c r="X17" s="542"/>
      <c r="Y17" s="542"/>
      <c r="Z17" s="542"/>
      <c r="AA17" s="542"/>
      <c r="AB17" s="542"/>
      <c r="AC17" s="542"/>
      <c r="AD17" s="542"/>
      <c r="AE17" s="542"/>
      <c r="AF17" s="542"/>
      <c r="AG17" s="542"/>
      <c r="AH17" s="542"/>
      <c r="AI17" s="542"/>
      <c r="AJ17" s="542"/>
      <c r="AK17" s="542"/>
      <c r="AL17" s="542"/>
      <c r="AM17" s="542"/>
      <c r="AN17" s="542"/>
      <c r="AO17" s="542"/>
      <c r="AP17" s="542"/>
      <c r="AQ17" s="542"/>
      <c r="AR17" s="542"/>
      <c r="AS17" s="542"/>
      <c r="AT17" s="542"/>
      <c r="AU17" s="542"/>
      <c r="AV17" s="542"/>
      <c r="AW17" s="542"/>
      <c r="AX17" s="543"/>
    </row>
    <row r="18" spans="1:50" ht="82.5" customHeight="1" x14ac:dyDescent="0.3">
      <c r="A18" s="544" t="s">
        <v>64</v>
      </c>
      <c r="B18" s="545"/>
      <c r="C18" s="545"/>
      <c r="D18" s="513" t="s">
        <v>468</v>
      </c>
      <c r="E18" s="513"/>
      <c r="F18" s="513"/>
      <c r="G18" s="513"/>
      <c r="H18" s="513"/>
      <c r="I18" s="513"/>
      <c r="J18" s="524" t="s">
        <v>302</v>
      </c>
      <c r="K18" s="524"/>
      <c r="L18" s="524"/>
      <c r="M18" s="524"/>
      <c r="N18" s="524"/>
      <c r="O18" s="524"/>
      <c r="P18" s="513" t="s">
        <v>468</v>
      </c>
      <c r="Q18" s="513"/>
      <c r="R18" s="513"/>
      <c r="S18" s="513"/>
      <c r="T18" s="513"/>
      <c r="U18" s="513"/>
      <c r="V18" s="513" t="s">
        <v>66</v>
      </c>
      <c r="W18" s="513"/>
      <c r="X18" s="513"/>
      <c r="Y18" s="513"/>
      <c r="Z18" s="513"/>
      <c r="AA18" s="513"/>
      <c r="AB18" s="513"/>
      <c r="AC18" s="513"/>
      <c r="AD18" s="513" t="s">
        <v>66</v>
      </c>
      <c r="AE18" s="513"/>
      <c r="AF18" s="513"/>
      <c r="AG18" s="513"/>
      <c r="AH18" s="513"/>
      <c r="AI18" s="513"/>
      <c r="AJ18" s="513"/>
      <c r="AK18" s="513"/>
      <c r="AL18" s="513"/>
      <c r="AM18" s="513"/>
      <c r="AN18" s="513"/>
      <c r="AO18" s="513"/>
      <c r="AP18" s="524" t="s">
        <v>320</v>
      </c>
      <c r="AQ18" s="524"/>
      <c r="AR18" s="524"/>
      <c r="AS18" s="524"/>
      <c r="AT18" s="513" t="s">
        <v>13</v>
      </c>
      <c r="AU18" s="513"/>
      <c r="AV18" s="513"/>
      <c r="AW18" s="513"/>
      <c r="AX18" s="521"/>
    </row>
    <row r="19" spans="1:50" ht="32.25" customHeight="1" x14ac:dyDescent="0.3">
      <c r="A19" s="544"/>
      <c r="B19" s="545"/>
      <c r="C19" s="545"/>
      <c r="D19" s="513" t="s">
        <v>460</v>
      </c>
      <c r="E19" s="513"/>
      <c r="F19" s="513"/>
      <c r="G19" s="513"/>
      <c r="H19" s="513"/>
      <c r="I19" s="513"/>
      <c r="J19" s="524"/>
      <c r="K19" s="524"/>
      <c r="L19" s="524"/>
      <c r="M19" s="524"/>
      <c r="N19" s="524"/>
      <c r="O19" s="524"/>
      <c r="P19" s="513" t="s">
        <v>476</v>
      </c>
      <c r="Q19" s="513"/>
      <c r="R19" s="513"/>
      <c r="S19" s="513"/>
      <c r="T19" s="513"/>
      <c r="U19" s="513"/>
      <c r="V19" s="513" t="s">
        <v>464</v>
      </c>
      <c r="W19" s="513"/>
      <c r="X19" s="513"/>
      <c r="Y19" s="513"/>
      <c r="Z19" s="513"/>
      <c r="AA19" s="513"/>
      <c r="AB19" s="513"/>
      <c r="AC19" s="513"/>
      <c r="AD19" s="513" t="s">
        <v>65</v>
      </c>
      <c r="AE19" s="513"/>
      <c r="AF19" s="513"/>
      <c r="AG19" s="513"/>
      <c r="AH19" s="513"/>
      <c r="AI19" s="513"/>
      <c r="AJ19" s="513"/>
      <c r="AK19" s="513"/>
      <c r="AL19" s="513"/>
      <c r="AM19" s="513"/>
      <c r="AN19" s="513"/>
      <c r="AO19" s="513"/>
      <c r="AP19" s="524"/>
      <c r="AQ19" s="524"/>
      <c r="AR19" s="524"/>
      <c r="AS19" s="524"/>
      <c r="AT19" s="513" t="s">
        <v>425</v>
      </c>
      <c r="AU19" s="513"/>
      <c r="AV19" s="513"/>
      <c r="AW19" s="513"/>
      <c r="AX19" s="521"/>
    </row>
    <row r="20" spans="1:50" ht="46.5" customHeight="1" x14ac:dyDescent="0.3">
      <c r="A20" s="546"/>
      <c r="B20" s="547"/>
      <c r="C20" s="547"/>
      <c r="D20" s="515" t="s">
        <v>459</v>
      </c>
      <c r="E20" s="515"/>
      <c r="F20" s="515"/>
      <c r="G20" s="515"/>
      <c r="H20" s="515"/>
      <c r="I20" s="515"/>
      <c r="J20" s="525"/>
      <c r="K20" s="525"/>
      <c r="L20" s="525"/>
      <c r="M20" s="525"/>
      <c r="N20" s="525"/>
      <c r="O20" s="525"/>
      <c r="P20" s="514" t="s">
        <v>448</v>
      </c>
      <c r="Q20" s="514"/>
      <c r="R20" s="514"/>
      <c r="S20" s="514"/>
      <c r="T20" s="514"/>
      <c r="U20" s="514"/>
      <c r="V20" s="514" t="s">
        <v>424</v>
      </c>
      <c r="W20" s="514"/>
      <c r="X20" s="514"/>
      <c r="Y20" s="514"/>
      <c r="Z20" s="514"/>
      <c r="AA20" s="514"/>
      <c r="AB20" s="514"/>
      <c r="AC20" s="514"/>
      <c r="AD20" s="514" t="s">
        <v>298</v>
      </c>
      <c r="AE20" s="514"/>
      <c r="AF20" s="514"/>
      <c r="AG20" s="514"/>
      <c r="AH20" s="514"/>
      <c r="AI20" s="514"/>
      <c r="AJ20" s="514"/>
      <c r="AK20" s="514"/>
      <c r="AL20" s="514"/>
      <c r="AM20" s="514"/>
      <c r="AN20" s="514"/>
      <c r="AO20" s="514"/>
      <c r="AP20" s="525"/>
      <c r="AQ20" s="525"/>
      <c r="AR20" s="525"/>
      <c r="AS20" s="525"/>
      <c r="AT20" s="514" t="s">
        <v>75</v>
      </c>
      <c r="AU20" s="514"/>
      <c r="AV20" s="514"/>
      <c r="AW20" s="514"/>
      <c r="AX20" s="519"/>
    </row>
  </sheetData>
  <mergeCells count="56">
    <mergeCell ref="AW1:AX1"/>
    <mergeCell ref="G11:H11"/>
    <mergeCell ref="AD20:AO20"/>
    <mergeCell ref="D9:AG9"/>
    <mergeCell ref="AP18:AS20"/>
    <mergeCell ref="AW2:AX2"/>
    <mergeCell ref="V11:AG11"/>
    <mergeCell ref="I11:I12"/>
    <mergeCell ref="H7:I7"/>
    <mergeCell ref="K11:K12"/>
    <mergeCell ref="K6:U8"/>
    <mergeCell ref="P19:U19"/>
    <mergeCell ref="V18:AC18"/>
    <mergeCell ref="A2:AV2"/>
    <mergeCell ref="A3:AV4"/>
    <mergeCell ref="AT11:AU11"/>
    <mergeCell ref="V20:AC20"/>
    <mergeCell ref="L11:L12"/>
    <mergeCell ref="D18:I18"/>
    <mergeCell ref="N11:N12"/>
    <mergeCell ref="T11:T12"/>
    <mergeCell ref="U11:U12"/>
    <mergeCell ref="P18:U18"/>
    <mergeCell ref="A17:AX17"/>
    <mergeCell ref="A18:C20"/>
    <mergeCell ref="AX5:AX12"/>
    <mergeCell ref="AV5:AV12"/>
    <mergeCell ref="AH11:AS11"/>
    <mergeCell ref="AH5:AU10"/>
    <mergeCell ref="H8:I8"/>
    <mergeCell ref="AW3:AX3"/>
    <mergeCell ref="A10:C10"/>
    <mergeCell ref="J11:J12"/>
    <mergeCell ref="A5:AG5"/>
    <mergeCell ref="AW5:AW12"/>
    <mergeCell ref="F6:G8"/>
    <mergeCell ref="D6:E8"/>
    <mergeCell ref="D10:AG10"/>
    <mergeCell ref="A6:C8"/>
    <mergeCell ref="H6:I6"/>
    <mergeCell ref="A1:AV1"/>
    <mergeCell ref="M11:M12"/>
    <mergeCell ref="A11:F11"/>
    <mergeCell ref="V19:AC19"/>
    <mergeCell ref="P20:U20"/>
    <mergeCell ref="D20:I20"/>
    <mergeCell ref="AD18:AO18"/>
    <mergeCell ref="AD19:AO19"/>
    <mergeCell ref="A9:C9"/>
    <mergeCell ref="AT20:AX20"/>
    <mergeCell ref="O11:S11"/>
    <mergeCell ref="D19:I19"/>
    <mergeCell ref="AT19:AX19"/>
    <mergeCell ref="AT18:AX18"/>
    <mergeCell ref="AW4:AX4"/>
    <mergeCell ref="J18:O20"/>
  </mergeCells>
  <printOptions horizontalCentered="1"/>
  <pageMargins left="0.19685039370078741" right="0.19685039370078741" top="0.19685039370078741" bottom="0.19685039370078741" header="0" footer="0"/>
  <pageSetup paperSize="9" scale="18"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A60"/>
  <sheetViews>
    <sheetView topLeftCell="A26" zoomScale="51" workbookViewId="0">
      <selection activeCell="A20" sqref="A20"/>
    </sheetView>
  </sheetViews>
  <sheetFormatPr baseColWidth="10" defaultColWidth="19.44140625" defaultRowHeight="13.8" x14ac:dyDescent="0.3"/>
  <cols>
    <col min="1" max="1" width="19.44140625" style="130" customWidth="1"/>
    <col min="2" max="25" width="11" style="130" customWidth="1"/>
    <col min="26" max="27" width="12.109375" style="130" customWidth="1"/>
    <col min="28" max="31" width="8.109375" style="130" customWidth="1"/>
    <col min="32" max="32" width="9.44140625" style="130" customWidth="1"/>
    <col min="33" max="33" width="8.109375" style="130" customWidth="1"/>
    <col min="34" max="38" width="7.88671875" style="130" customWidth="1"/>
    <col min="39" max="39" width="11.33203125" style="130" customWidth="1"/>
    <col min="40" max="40" width="2.33203125" style="130" customWidth="1"/>
    <col min="41" max="41" width="19.44140625" style="130" customWidth="1"/>
    <col min="42" max="67" width="11.33203125" style="130" customWidth="1"/>
    <col min="68" max="79" width="8.88671875" style="130" customWidth="1"/>
    <col min="80" max="16384" width="19.44140625" style="130"/>
  </cols>
  <sheetData>
    <row r="1" spans="1:79" ht="15.9" customHeight="1" x14ac:dyDescent="0.3">
      <c r="A1" s="582" t="s">
        <v>16</v>
      </c>
      <c r="B1" s="582"/>
      <c r="C1" s="582"/>
      <c r="D1" s="582"/>
      <c r="E1" s="582"/>
      <c r="F1" s="582"/>
      <c r="G1" s="582"/>
      <c r="H1" s="582"/>
      <c r="I1" s="582"/>
      <c r="J1" s="582"/>
      <c r="K1" s="582"/>
      <c r="L1" s="582"/>
      <c r="M1" s="582"/>
      <c r="N1" s="582"/>
      <c r="O1" s="582"/>
      <c r="P1" s="582"/>
      <c r="Q1" s="582"/>
      <c r="R1" s="582"/>
      <c r="S1" s="582"/>
      <c r="T1" s="582"/>
      <c r="U1" s="582"/>
      <c r="V1" s="582"/>
      <c r="W1" s="582"/>
      <c r="X1" s="582"/>
      <c r="Y1" s="582"/>
      <c r="Z1" s="582"/>
      <c r="AA1" s="582"/>
      <c r="AB1" s="582"/>
      <c r="AC1" s="582"/>
      <c r="AD1" s="582"/>
      <c r="AE1" s="582"/>
      <c r="AF1" s="582"/>
      <c r="AG1" s="582"/>
      <c r="AH1" s="582"/>
      <c r="AI1" s="582"/>
      <c r="AJ1" s="582"/>
      <c r="AK1" s="582"/>
      <c r="AL1" s="582"/>
      <c r="AM1" s="582"/>
      <c r="AN1" s="582"/>
      <c r="AO1" s="582"/>
      <c r="AP1" s="582"/>
      <c r="AQ1" s="582"/>
      <c r="AR1" s="582"/>
      <c r="AS1" s="582"/>
      <c r="AT1" s="582"/>
      <c r="AU1" s="582"/>
      <c r="AV1" s="582"/>
      <c r="AW1" s="582"/>
      <c r="AX1" s="582"/>
      <c r="AY1" s="582"/>
      <c r="AZ1" s="582"/>
      <c r="BA1" s="582"/>
      <c r="BB1" s="582"/>
      <c r="BC1" s="582"/>
      <c r="BD1" s="582"/>
      <c r="BE1" s="582"/>
      <c r="BF1" s="582"/>
      <c r="BG1" s="582"/>
      <c r="BH1" s="582"/>
      <c r="BI1" s="582"/>
      <c r="BJ1" s="582"/>
      <c r="BK1" s="582"/>
      <c r="BL1" s="582"/>
      <c r="BM1" s="582"/>
      <c r="BN1" s="582"/>
      <c r="BO1" s="582"/>
      <c r="BP1" s="582"/>
      <c r="BQ1" s="582"/>
      <c r="BR1" s="582"/>
      <c r="BS1" s="582"/>
      <c r="BT1" s="582"/>
      <c r="BU1" s="582"/>
      <c r="BV1" s="582"/>
      <c r="BW1" s="582"/>
      <c r="BX1" s="582"/>
      <c r="BY1" s="583" t="s">
        <v>18</v>
      </c>
      <c r="BZ1" s="583"/>
      <c r="CA1" s="583"/>
    </row>
    <row r="2" spans="1:79" ht="15.9" customHeight="1" x14ac:dyDescent="0.3">
      <c r="A2" s="582" t="s">
        <v>17</v>
      </c>
      <c r="B2" s="582"/>
      <c r="C2" s="582"/>
      <c r="D2" s="582"/>
      <c r="E2" s="582"/>
      <c r="F2" s="582"/>
      <c r="G2" s="582"/>
      <c r="H2" s="582"/>
      <c r="I2" s="582"/>
      <c r="J2" s="582"/>
      <c r="K2" s="582"/>
      <c r="L2" s="582"/>
      <c r="M2" s="582"/>
      <c r="N2" s="582"/>
      <c r="O2" s="582"/>
      <c r="P2" s="582"/>
      <c r="Q2" s="582"/>
      <c r="R2" s="582"/>
      <c r="S2" s="582"/>
      <c r="T2" s="582"/>
      <c r="U2" s="582"/>
      <c r="V2" s="582"/>
      <c r="W2" s="582"/>
      <c r="X2" s="582"/>
      <c r="Y2" s="582"/>
      <c r="Z2" s="582"/>
      <c r="AA2" s="582"/>
      <c r="AB2" s="582"/>
      <c r="AC2" s="582"/>
      <c r="AD2" s="582"/>
      <c r="AE2" s="582"/>
      <c r="AF2" s="582"/>
      <c r="AG2" s="582"/>
      <c r="AH2" s="582"/>
      <c r="AI2" s="582"/>
      <c r="AJ2" s="582"/>
      <c r="AK2" s="582"/>
      <c r="AL2" s="582"/>
      <c r="AM2" s="582"/>
      <c r="AN2" s="582"/>
      <c r="AO2" s="582"/>
      <c r="AP2" s="582"/>
      <c r="AQ2" s="582"/>
      <c r="AR2" s="582"/>
      <c r="AS2" s="582"/>
      <c r="AT2" s="582"/>
      <c r="AU2" s="582"/>
      <c r="AV2" s="582"/>
      <c r="AW2" s="582"/>
      <c r="AX2" s="582"/>
      <c r="AY2" s="582"/>
      <c r="AZ2" s="582"/>
      <c r="BA2" s="582"/>
      <c r="BB2" s="582"/>
      <c r="BC2" s="582"/>
      <c r="BD2" s="582"/>
      <c r="BE2" s="582"/>
      <c r="BF2" s="582"/>
      <c r="BG2" s="582"/>
      <c r="BH2" s="582"/>
      <c r="BI2" s="582"/>
      <c r="BJ2" s="582"/>
      <c r="BK2" s="582"/>
      <c r="BL2" s="582"/>
      <c r="BM2" s="582"/>
      <c r="BN2" s="582"/>
      <c r="BO2" s="582"/>
      <c r="BP2" s="582"/>
      <c r="BQ2" s="582"/>
      <c r="BR2" s="582"/>
      <c r="BS2" s="582"/>
      <c r="BT2" s="582"/>
      <c r="BU2" s="582"/>
      <c r="BV2" s="582"/>
      <c r="BW2" s="582"/>
      <c r="BX2" s="582"/>
      <c r="BY2" s="583" t="s">
        <v>405</v>
      </c>
      <c r="BZ2" s="583"/>
      <c r="CA2" s="583"/>
    </row>
    <row r="3" spans="1:79" ht="26.1" customHeight="1" x14ac:dyDescent="0.3">
      <c r="A3" s="582" t="s">
        <v>188</v>
      </c>
      <c r="B3" s="582"/>
      <c r="C3" s="582"/>
      <c r="D3" s="582"/>
      <c r="E3" s="582"/>
      <c r="F3" s="582"/>
      <c r="G3" s="582"/>
      <c r="H3" s="582"/>
      <c r="I3" s="582"/>
      <c r="J3" s="582"/>
      <c r="K3" s="582"/>
      <c r="L3" s="582"/>
      <c r="M3" s="582"/>
      <c r="N3" s="582"/>
      <c r="O3" s="582"/>
      <c r="P3" s="582"/>
      <c r="Q3" s="582"/>
      <c r="R3" s="582"/>
      <c r="S3" s="582"/>
      <c r="T3" s="582"/>
      <c r="U3" s="582"/>
      <c r="V3" s="582"/>
      <c r="W3" s="582"/>
      <c r="X3" s="582"/>
      <c r="Y3" s="582"/>
      <c r="Z3" s="582"/>
      <c r="AA3" s="582"/>
      <c r="AB3" s="582"/>
      <c r="AC3" s="582"/>
      <c r="AD3" s="582"/>
      <c r="AE3" s="582"/>
      <c r="AF3" s="582"/>
      <c r="AG3" s="582"/>
      <c r="AH3" s="582"/>
      <c r="AI3" s="582"/>
      <c r="AJ3" s="582"/>
      <c r="AK3" s="582"/>
      <c r="AL3" s="582"/>
      <c r="AM3" s="582"/>
      <c r="AN3" s="582"/>
      <c r="AO3" s="582"/>
      <c r="AP3" s="582"/>
      <c r="AQ3" s="582"/>
      <c r="AR3" s="582"/>
      <c r="AS3" s="582"/>
      <c r="AT3" s="582"/>
      <c r="AU3" s="582"/>
      <c r="AV3" s="582"/>
      <c r="AW3" s="582"/>
      <c r="AX3" s="582"/>
      <c r="AY3" s="582"/>
      <c r="AZ3" s="582"/>
      <c r="BA3" s="582"/>
      <c r="BB3" s="582"/>
      <c r="BC3" s="582"/>
      <c r="BD3" s="582"/>
      <c r="BE3" s="582"/>
      <c r="BF3" s="582"/>
      <c r="BG3" s="582"/>
      <c r="BH3" s="582"/>
      <c r="BI3" s="582"/>
      <c r="BJ3" s="582"/>
      <c r="BK3" s="582"/>
      <c r="BL3" s="582"/>
      <c r="BM3" s="582"/>
      <c r="BN3" s="582"/>
      <c r="BO3" s="582"/>
      <c r="BP3" s="582"/>
      <c r="BQ3" s="582"/>
      <c r="BR3" s="582"/>
      <c r="BS3" s="582"/>
      <c r="BT3" s="582"/>
      <c r="BU3" s="582"/>
      <c r="BV3" s="582"/>
      <c r="BW3" s="582"/>
      <c r="BX3" s="582"/>
      <c r="BY3" s="583" t="s">
        <v>404</v>
      </c>
      <c r="BZ3" s="583"/>
      <c r="CA3" s="583"/>
    </row>
    <row r="4" spans="1:79" ht="15.9" customHeight="1" x14ac:dyDescent="0.3">
      <c r="A4" s="582" t="s">
        <v>173</v>
      </c>
      <c r="B4" s="582"/>
      <c r="C4" s="582"/>
      <c r="D4" s="582"/>
      <c r="E4" s="582"/>
      <c r="F4" s="582"/>
      <c r="G4" s="582"/>
      <c r="H4" s="582"/>
      <c r="I4" s="582"/>
      <c r="J4" s="582"/>
      <c r="K4" s="582"/>
      <c r="L4" s="582"/>
      <c r="M4" s="582"/>
      <c r="N4" s="582"/>
      <c r="O4" s="582"/>
      <c r="P4" s="582"/>
      <c r="Q4" s="582"/>
      <c r="R4" s="582"/>
      <c r="S4" s="582"/>
      <c r="T4" s="582"/>
      <c r="U4" s="582"/>
      <c r="V4" s="582"/>
      <c r="W4" s="582"/>
      <c r="X4" s="582"/>
      <c r="Y4" s="582"/>
      <c r="Z4" s="582"/>
      <c r="AA4" s="582"/>
      <c r="AB4" s="582"/>
      <c r="AC4" s="582"/>
      <c r="AD4" s="582"/>
      <c r="AE4" s="582"/>
      <c r="AF4" s="582"/>
      <c r="AG4" s="582"/>
      <c r="AH4" s="582"/>
      <c r="AI4" s="582"/>
      <c r="AJ4" s="582"/>
      <c r="AK4" s="582"/>
      <c r="AL4" s="582"/>
      <c r="AM4" s="582"/>
      <c r="AN4" s="582"/>
      <c r="AO4" s="582"/>
      <c r="AP4" s="582"/>
      <c r="AQ4" s="582"/>
      <c r="AR4" s="582"/>
      <c r="AS4" s="582"/>
      <c r="AT4" s="582"/>
      <c r="AU4" s="582"/>
      <c r="AV4" s="582"/>
      <c r="AW4" s="582"/>
      <c r="AX4" s="582"/>
      <c r="AY4" s="582"/>
      <c r="AZ4" s="582"/>
      <c r="BA4" s="582"/>
      <c r="BB4" s="582"/>
      <c r="BC4" s="582"/>
      <c r="BD4" s="582"/>
      <c r="BE4" s="582"/>
      <c r="BF4" s="582"/>
      <c r="BG4" s="582"/>
      <c r="BH4" s="582"/>
      <c r="BI4" s="582"/>
      <c r="BJ4" s="582"/>
      <c r="BK4" s="582"/>
      <c r="BL4" s="582"/>
      <c r="BM4" s="582"/>
      <c r="BN4" s="582"/>
      <c r="BO4" s="582"/>
      <c r="BP4" s="582"/>
      <c r="BQ4" s="582"/>
      <c r="BR4" s="582"/>
      <c r="BS4" s="582"/>
      <c r="BT4" s="582"/>
      <c r="BU4" s="582"/>
      <c r="BV4" s="582"/>
      <c r="BW4" s="582"/>
      <c r="BX4" s="582"/>
      <c r="BY4" s="577" t="s">
        <v>184</v>
      </c>
      <c r="BZ4" s="578"/>
      <c r="CA4" s="579"/>
    </row>
    <row r="5" spans="1:79" ht="26.1" customHeight="1" x14ac:dyDescent="0.3">
      <c r="A5" s="584" t="s">
        <v>321</v>
      </c>
      <c r="B5" s="584"/>
      <c r="C5" s="584"/>
      <c r="D5" s="584"/>
      <c r="E5" s="584"/>
      <c r="F5" s="584"/>
      <c r="G5" s="584"/>
      <c r="H5" s="584"/>
      <c r="I5" s="584"/>
      <c r="J5" s="584"/>
      <c r="K5" s="584"/>
      <c r="L5" s="584"/>
      <c r="M5" s="584"/>
      <c r="N5" s="584"/>
      <c r="O5" s="584"/>
      <c r="P5" s="584"/>
      <c r="Q5" s="584"/>
      <c r="R5" s="584"/>
      <c r="S5" s="584"/>
      <c r="T5" s="584"/>
      <c r="U5" s="584"/>
      <c r="V5" s="584"/>
      <c r="W5" s="584"/>
      <c r="X5" s="584"/>
      <c r="Y5" s="584"/>
      <c r="Z5" s="584"/>
      <c r="AA5" s="584"/>
      <c r="AB5" s="584"/>
      <c r="AC5" s="584"/>
      <c r="AD5" s="584"/>
      <c r="AE5" s="584"/>
      <c r="AF5" s="584"/>
      <c r="AG5" s="584"/>
      <c r="AH5" s="584"/>
      <c r="AI5" s="584"/>
      <c r="AJ5" s="584"/>
      <c r="AK5" s="584"/>
      <c r="AL5" s="584"/>
      <c r="AM5" s="584"/>
      <c r="AO5" s="584" t="s">
        <v>322</v>
      </c>
      <c r="AP5" s="584"/>
      <c r="AQ5" s="584"/>
      <c r="AR5" s="584"/>
      <c r="AS5" s="584"/>
      <c r="AT5" s="584"/>
      <c r="AU5" s="584"/>
      <c r="AV5" s="584"/>
      <c r="AW5" s="584"/>
      <c r="AX5" s="584"/>
      <c r="AY5" s="584"/>
      <c r="AZ5" s="584"/>
      <c r="BA5" s="584"/>
      <c r="BB5" s="584"/>
      <c r="BC5" s="584"/>
      <c r="BD5" s="584"/>
      <c r="BE5" s="584"/>
      <c r="BF5" s="584"/>
      <c r="BG5" s="584"/>
      <c r="BH5" s="584"/>
      <c r="BI5" s="584"/>
      <c r="BJ5" s="584"/>
      <c r="BK5" s="584"/>
      <c r="BL5" s="584"/>
      <c r="BM5" s="584"/>
      <c r="BN5" s="584"/>
      <c r="BO5" s="584"/>
      <c r="BP5" s="584"/>
      <c r="BQ5" s="584"/>
      <c r="BR5" s="584"/>
      <c r="BS5" s="584"/>
      <c r="BT5" s="584"/>
      <c r="BU5" s="584"/>
      <c r="BV5" s="584"/>
      <c r="BW5" s="584"/>
      <c r="BX5" s="584"/>
      <c r="BY5" s="585"/>
      <c r="BZ5" s="585"/>
      <c r="CA5" s="585"/>
    </row>
    <row r="6" spans="1:79" ht="27.6" x14ac:dyDescent="0.3">
      <c r="A6" s="165" t="s">
        <v>291</v>
      </c>
      <c r="B6" s="575"/>
      <c r="C6" s="575"/>
      <c r="D6" s="575"/>
      <c r="E6" s="575"/>
      <c r="F6" s="575"/>
      <c r="G6" s="575"/>
      <c r="H6" s="575"/>
      <c r="I6" s="575"/>
      <c r="J6" s="575"/>
      <c r="K6" s="575"/>
      <c r="L6" s="575"/>
      <c r="M6" s="575"/>
      <c r="N6" s="575"/>
      <c r="O6" s="575"/>
      <c r="P6" s="575"/>
      <c r="Q6" s="575"/>
      <c r="R6" s="575"/>
      <c r="S6" s="575"/>
      <c r="T6" s="575"/>
      <c r="U6" s="575"/>
      <c r="V6" s="575"/>
      <c r="W6" s="575"/>
      <c r="X6" s="575"/>
      <c r="Y6" s="575"/>
      <c r="Z6" s="575"/>
      <c r="AA6" s="575"/>
      <c r="AB6" s="575"/>
      <c r="AC6" s="575"/>
      <c r="AD6" s="575"/>
      <c r="AE6" s="575"/>
      <c r="AF6" s="575"/>
      <c r="AG6" s="575"/>
      <c r="AH6" s="575"/>
      <c r="AI6" s="575"/>
      <c r="AJ6" s="575"/>
      <c r="AK6" s="575"/>
      <c r="AL6" s="575"/>
      <c r="AM6" s="575"/>
      <c r="AN6" s="575"/>
      <c r="AO6" s="575"/>
      <c r="AP6" s="575"/>
      <c r="AQ6" s="575"/>
      <c r="AR6" s="575"/>
      <c r="AS6" s="575"/>
      <c r="AT6" s="575"/>
      <c r="AU6" s="575"/>
      <c r="AV6" s="575"/>
      <c r="AW6" s="575"/>
      <c r="AX6" s="575"/>
      <c r="AY6" s="575"/>
      <c r="AZ6" s="575"/>
      <c r="BA6" s="575"/>
      <c r="BB6" s="575"/>
      <c r="BC6" s="575"/>
      <c r="BD6" s="575"/>
      <c r="BE6" s="575"/>
      <c r="BF6" s="575"/>
      <c r="BG6" s="575"/>
      <c r="BH6" s="575"/>
      <c r="BI6" s="575"/>
      <c r="BJ6" s="575"/>
      <c r="BK6" s="575"/>
      <c r="BL6" s="575"/>
      <c r="BM6" s="575"/>
      <c r="BN6" s="575"/>
      <c r="BO6" s="575"/>
      <c r="BP6" s="575"/>
      <c r="BQ6" s="575"/>
      <c r="BR6" s="575"/>
      <c r="BS6" s="575"/>
      <c r="BT6" s="575"/>
      <c r="BU6" s="575"/>
      <c r="BV6" s="575"/>
      <c r="BW6" s="575"/>
      <c r="BX6" s="575"/>
      <c r="BY6" s="575"/>
      <c r="BZ6" s="575"/>
      <c r="CA6" s="575"/>
    </row>
    <row r="7" spans="1:79" ht="29.1" customHeight="1" x14ac:dyDescent="0.3">
      <c r="A7" s="166" t="s">
        <v>178</v>
      </c>
      <c r="B7" s="573"/>
      <c r="C7" s="576"/>
      <c r="D7" s="576"/>
      <c r="E7" s="576"/>
      <c r="F7" s="576"/>
      <c r="G7" s="576"/>
      <c r="H7" s="576"/>
      <c r="I7" s="576"/>
      <c r="J7" s="576"/>
      <c r="K7" s="576"/>
      <c r="L7" s="576"/>
      <c r="M7" s="576"/>
      <c r="N7" s="576"/>
      <c r="O7" s="576"/>
      <c r="P7" s="576"/>
      <c r="Q7" s="576"/>
      <c r="R7" s="576"/>
      <c r="S7" s="576"/>
      <c r="T7" s="576"/>
      <c r="U7" s="576"/>
      <c r="V7" s="576"/>
      <c r="W7" s="576"/>
      <c r="X7" s="576"/>
      <c r="Y7" s="576"/>
      <c r="Z7" s="576"/>
      <c r="AA7" s="576"/>
      <c r="AB7" s="576"/>
      <c r="AC7" s="576"/>
      <c r="AD7" s="576"/>
      <c r="AE7" s="576"/>
      <c r="AF7" s="576"/>
      <c r="AG7" s="576"/>
      <c r="AH7" s="576"/>
      <c r="AI7" s="576"/>
      <c r="AJ7" s="576"/>
      <c r="AK7" s="576"/>
      <c r="AL7" s="576"/>
      <c r="AM7" s="576"/>
      <c r="AN7" s="576"/>
      <c r="AO7" s="576"/>
      <c r="AP7" s="576"/>
      <c r="AQ7" s="576"/>
      <c r="AR7" s="576"/>
      <c r="AS7" s="576"/>
      <c r="AT7" s="576"/>
      <c r="AU7" s="576"/>
      <c r="AV7" s="576"/>
      <c r="AW7" s="576"/>
      <c r="AX7" s="576"/>
      <c r="AY7" s="576"/>
      <c r="AZ7" s="576"/>
      <c r="BA7" s="576"/>
      <c r="BB7" s="576"/>
      <c r="BC7" s="576"/>
      <c r="BD7" s="576"/>
      <c r="BE7" s="576"/>
      <c r="BF7" s="576"/>
      <c r="BG7" s="576"/>
      <c r="BH7" s="576"/>
      <c r="BI7" s="576"/>
      <c r="BJ7" s="576"/>
      <c r="BK7" s="576"/>
      <c r="BL7" s="576"/>
      <c r="BM7" s="576"/>
      <c r="BN7" s="576"/>
      <c r="BO7" s="576"/>
      <c r="BP7" s="576"/>
      <c r="BQ7" s="576"/>
      <c r="BR7" s="576"/>
      <c r="BS7" s="576"/>
      <c r="BT7" s="576"/>
      <c r="BU7" s="576"/>
      <c r="BV7" s="576"/>
      <c r="BW7" s="576"/>
      <c r="BX7" s="576"/>
      <c r="BY7" s="576"/>
      <c r="BZ7" s="576"/>
      <c r="CA7" s="574"/>
    </row>
    <row r="8" spans="1:79" ht="6" customHeight="1" x14ac:dyDescent="0.3">
      <c r="A8" s="167"/>
      <c r="B8" s="167"/>
      <c r="C8" s="167"/>
      <c r="D8" s="167"/>
      <c r="E8" s="167"/>
      <c r="F8" s="167"/>
      <c r="G8" s="167"/>
      <c r="H8" s="167"/>
      <c r="I8" s="167"/>
      <c r="J8" s="167"/>
      <c r="K8" s="167"/>
      <c r="L8" s="167"/>
      <c r="M8" s="167"/>
      <c r="N8" s="167"/>
      <c r="O8" s="168"/>
      <c r="P8" s="168"/>
      <c r="Q8" s="168"/>
      <c r="R8" s="168"/>
      <c r="S8" s="168"/>
      <c r="T8" s="168"/>
      <c r="U8" s="168"/>
      <c r="V8" s="168"/>
      <c r="W8" s="168"/>
      <c r="X8" s="168"/>
      <c r="Y8" s="168"/>
      <c r="Z8" s="168"/>
      <c r="AA8" s="168"/>
      <c r="AB8" s="168"/>
      <c r="AC8" s="168"/>
      <c r="AD8" s="168"/>
      <c r="AE8" s="168"/>
      <c r="AF8" s="168"/>
      <c r="AG8" s="168"/>
      <c r="AH8" s="168"/>
      <c r="AI8" s="168"/>
      <c r="AJ8" s="168"/>
      <c r="AK8" s="168"/>
      <c r="AL8" s="168"/>
      <c r="AM8" s="168"/>
      <c r="AO8" s="167"/>
      <c r="AP8" s="168"/>
      <c r="AQ8" s="168"/>
      <c r="AR8" s="168"/>
      <c r="AS8" s="168"/>
      <c r="AT8" s="168"/>
      <c r="AU8" s="168"/>
      <c r="AV8" s="168"/>
      <c r="AW8" s="168"/>
      <c r="AX8" s="168"/>
      <c r="AY8" s="168"/>
      <c r="AZ8" s="168"/>
      <c r="BA8" s="168"/>
    </row>
    <row r="9" spans="1:79" ht="30" customHeight="1" x14ac:dyDescent="0.3">
      <c r="A9" s="580" t="s">
        <v>91</v>
      </c>
      <c r="B9" s="573" t="s">
        <v>39</v>
      </c>
      <c r="C9" s="574"/>
      <c r="D9" s="573" t="s">
        <v>40</v>
      </c>
      <c r="E9" s="574"/>
      <c r="F9" s="573" t="s">
        <v>41</v>
      </c>
      <c r="G9" s="574"/>
      <c r="H9" s="573" t="s">
        <v>42</v>
      </c>
      <c r="I9" s="574"/>
      <c r="J9" s="573" t="s">
        <v>43</v>
      </c>
      <c r="K9" s="574"/>
      <c r="L9" s="573" t="s">
        <v>44</v>
      </c>
      <c r="M9" s="574"/>
      <c r="N9" s="573" t="s">
        <v>45</v>
      </c>
      <c r="O9" s="574"/>
      <c r="P9" s="573" t="s">
        <v>46</v>
      </c>
      <c r="Q9" s="574"/>
      <c r="R9" s="573" t="s">
        <v>47</v>
      </c>
      <c r="S9" s="574"/>
      <c r="T9" s="573" t="s">
        <v>48</v>
      </c>
      <c r="U9" s="574"/>
      <c r="V9" s="573" t="s">
        <v>49</v>
      </c>
      <c r="W9" s="574"/>
      <c r="X9" s="573" t="s">
        <v>50</v>
      </c>
      <c r="Y9" s="574"/>
      <c r="Z9" s="573" t="s">
        <v>92</v>
      </c>
      <c r="AA9" s="574"/>
      <c r="AB9" s="573" t="s">
        <v>290</v>
      </c>
      <c r="AC9" s="576"/>
      <c r="AD9" s="576"/>
      <c r="AE9" s="576"/>
      <c r="AF9" s="576"/>
      <c r="AG9" s="574"/>
      <c r="AH9" s="573" t="s">
        <v>289</v>
      </c>
      <c r="AI9" s="576"/>
      <c r="AJ9" s="576"/>
      <c r="AK9" s="576"/>
      <c r="AL9" s="576"/>
      <c r="AM9" s="574"/>
      <c r="AO9" s="580" t="s">
        <v>91</v>
      </c>
      <c r="AP9" s="573" t="s">
        <v>39</v>
      </c>
      <c r="AQ9" s="574"/>
      <c r="AR9" s="573" t="s">
        <v>40</v>
      </c>
      <c r="AS9" s="574"/>
      <c r="AT9" s="573" t="s">
        <v>41</v>
      </c>
      <c r="AU9" s="574"/>
      <c r="AV9" s="573" t="s">
        <v>42</v>
      </c>
      <c r="AW9" s="574"/>
      <c r="AX9" s="573" t="s">
        <v>43</v>
      </c>
      <c r="AY9" s="574"/>
      <c r="AZ9" s="573" t="s">
        <v>44</v>
      </c>
      <c r="BA9" s="574"/>
      <c r="BB9" s="573" t="s">
        <v>45</v>
      </c>
      <c r="BC9" s="574"/>
      <c r="BD9" s="573" t="s">
        <v>46</v>
      </c>
      <c r="BE9" s="574"/>
      <c r="BF9" s="573" t="s">
        <v>47</v>
      </c>
      <c r="BG9" s="574"/>
      <c r="BH9" s="573" t="s">
        <v>48</v>
      </c>
      <c r="BI9" s="574"/>
      <c r="BJ9" s="573" t="s">
        <v>49</v>
      </c>
      <c r="BK9" s="574"/>
      <c r="BL9" s="573" t="s">
        <v>50</v>
      </c>
      <c r="BM9" s="574"/>
      <c r="BN9" s="573" t="s">
        <v>92</v>
      </c>
      <c r="BO9" s="574"/>
      <c r="BP9" s="573" t="s">
        <v>290</v>
      </c>
      <c r="BQ9" s="576"/>
      <c r="BR9" s="576"/>
      <c r="BS9" s="576"/>
      <c r="BT9" s="576"/>
      <c r="BU9" s="574"/>
      <c r="BV9" s="573" t="s">
        <v>289</v>
      </c>
      <c r="BW9" s="576"/>
      <c r="BX9" s="576"/>
      <c r="BY9" s="576"/>
      <c r="BZ9" s="576"/>
      <c r="CA9" s="574"/>
    </row>
    <row r="10" spans="1:79" ht="36" customHeight="1" x14ac:dyDescent="0.3">
      <c r="A10" s="581"/>
      <c r="B10" s="141" t="s">
        <v>376</v>
      </c>
      <c r="C10" s="141" t="s">
        <v>377</v>
      </c>
      <c r="D10" s="141" t="s">
        <v>376</v>
      </c>
      <c r="E10" s="141" t="s">
        <v>377</v>
      </c>
      <c r="F10" s="141" t="s">
        <v>376</v>
      </c>
      <c r="G10" s="141" t="s">
        <v>377</v>
      </c>
      <c r="H10" s="141" t="s">
        <v>376</v>
      </c>
      <c r="I10" s="141" t="s">
        <v>377</v>
      </c>
      <c r="J10" s="141" t="s">
        <v>376</v>
      </c>
      <c r="K10" s="141" t="s">
        <v>377</v>
      </c>
      <c r="L10" s="141" t="s">
        <v>376</v>
      </c>
      <c r="M10" s="141" t="s">
        <v>377</v>
      </c>
      <c r="N10" s="141" t="s">
        <v>376</v>
      </c>
      <c r="O10" s="141" t="s">
        <v>377</v>
      </c>
      <c r="P10" s="141" t="s">
        <v>376</v>
      </c>
      <c r="Q10" s="141" t="s">
        <v>377</v>
      </c>
      <c r="R10" s="141" t="s">
        <v>376</v>
      </c>
      <c r="S10" s="141" t="s">
        <v>377</v>
      </c>
      <c r="T10" s="141" t="s">
        <v>376</v>
      </c>
      <c r="U10" s="141" t="s">
        <v>377</v>
      </c>
      <c r="V10" s="141" t="s">
        <v>376</v>
      </c>
      <c r="W10" s="141" t="s">
        <v>377</v>
      </c>
      <c r="X10" s="141" t="s">
        <v>376</v>
      </c>
      <c r="Y10" s="141" t="s">
        <v>377</v>
      </c>
      <c r="Z10" s="141" t="s">
        <v>376</v>
      </c>
      <c r="AA10" s="141" t="s">
        <v>377</v>
      </c>
      <c r="AB10" s="169" t="s">
        <v>397</v>
      </c>
      <c r="AC10" s="169" t="s">
        <v>398</v>
      </c>
      <c r="AD10" s="169" t="s">
        <v>399</v>
      </c>
      <c r="AE10" s="169" t="s">
        <v>307</v>
      </c>
      <c r="AF10" s="170" t="s">
        <v>400</v>
      </c>
      <c r="AG10" s="169" t="s">
        <v>306</v>
      </c>
      <c r="AH10" s="141" t="s">
        <v>391</v>
      </c>
      <c r="AI10" s="171" t="s">
        <v>392</v>
      </c>
      <c r="AJ10" s="141" t="s">
        <v>393</v>
      </c>
      <c r="AK10" s="141" t="s">
        <v>394</v>
      </c>
      <c r="AL10" s="141" t="s">
        <v>395</v>
      </c>
      <c r="AM10" s="141" t="s">
        <v>396</v>
      </c>
      <c r="AO10" s="581"/>
      <c r="AP10" s="141" t="s">
        <v>376</v>
      </c>
      <c r="AQ10" s="141" t="s">
        <v>377</v>
      </c>
      <c r="AR10" s="141" t="s">
        <v>376</v>
      </c>
      <c r="AS10" s="141" t="s">
        <v>377</v>
      </c>
      <c r="AT10" s="141" t="s">
        <v>376</v>
      </c>
      <c r="AU10" s="141" t="s">
        <v>377</v>
      </c>
      <c r="AV10" s="141" t="s">
        <v>376</v>
      </c>
      <c r="AW10" s="141" t="s">
        <v>377</v>
      </c>
      <c r="AX10" s="141" t="s">
        <v>376</v>
      </c>
      <c r="AY10" s="141" t="s">
        <v>377</v>
      </c>
      <c r="AZ10" s="141" t="s">
        <v>376</v>
      </c>
      <c r="BA10" s="141" t="s">
        <v>377</v>
      </c>
      <c r="BB10" s="141" t="s">
        <v>376</v>
      </c>
      <c r="BC10" s="141" t="s">
        <v>377</v>
      </c>
      <c r="BD10" s="141" t="s">
        <v>376</v>
      </c>
      <c r="BE10" s="141" t="s">
        <v>377</v>
      </c>
      <c r="BF10" s="141" t="s">
        <v>376</v>
      </c>
      <c r="BG10" s="141" t="s">
        <v>377</v>
      </c>
      <c r="BH10" s="141" t="s">
        <v>376</v>
      </c>
      <c r="BI10" s="141" t="s">
        <v>377</v>
      </c>
      <c r="BJ10" s="141" t="s">
        <v>376</v>
      </c>
      <c r="BK10" s="141" t="s">
        <v>377</v>
      </c>
      <c r="BL10" s="141" t="s">
        <v>376</v>
      </c>
      <c r="BM10" s="141" t="s">
        <v>377</v>
      </c>
      <c r="BN10" s="141" t="s">
        <v>376</v>
      </c>
      <c r="BO10" s="141" t="s">
        <v>377</v>
      </c>
      <c r="BP10" s="169" t="s">
        <v>397</v>
      </c>
      <c r="BQ10" s="169" t="s">
        <v>398</v>
      </c>
      <c r="BR10" s="169" t="s">
        <v>399</v>
      </c>
      <c r="BS10" s="169" t="s">
        <v>307</v>
      </c>
      <c r="BT10" s="170" t="s">
        <v>400</v>
      </c>
      <c r="BU10" s="169" t="s">
        <v>306</v>
      </c>
      <c r="BV10" s="172" t="s">
        <v>391</v>
      </c>
      <c r="BW10" s="173" t="s">
        <v>392</v>
      </c>
      <c r="BX10" s="172" t="s">
        <v>393</v>
      </c>
      <c r="BY10" s="172" t="s">
        <v>394</v>
      </c>
      <c r="BZ10" s="172" t="s">
        <v>395</v>
      </c>
      <c r="CA10" s="172" t="s">
        <v>396</v>
      </c>
    </row>
    <row r="11" spans="1:79" x14ac:dyDescent="0.3">
      <c r="A11" s="174" t="s">
        <v>93</v>
      </c>
      <c r="B11" s="174"/>
      <c r="C11" s="174"/>
      <c r="D11" s="174"/>
      <c r="E11" s="174"/>
      <c r="F11" s="174"/>
      <c r="G11" s="174"/>
      <c r="H11" s="174"/>
      <c r="I11" s="174"/>
      <c r="J11" s="174"/>
      <c r="K11" s="174"/>
      <c r="L11" s="174"/>
      <c r="M11" s="174"/>
      <c r="N11" s="174"/>
      <c r="O11" s="175"/>
      <c r="P11" s="175"/>
      <c r="Q11" s="175"/>
      <c r="R11" s="175"/>
      <c r="S11" s="175"/>
      <c r="T11" s="175"/>
      <c r="U11" s="175"/>
      <c r="V11" s="175"/>
      <c r="W11" s="175"/>
      <c r="X11" s="175"/>
      <c r="Y11" s="175"/>
      <c r="Z11" s="176">
        <f>B11+D11+F11+H11+J11+L11+N11+P11+R11+T11+V11+X11</f>
        <v>0</v>
      </c>
      <c r="AA11" s="177">
        <f>C11+E11+G11+I11+K11+M11+O11+Q11+S11+U11+W11+Y11</f>
        <v>0</v>
      </c>
      <c r="AB11" s="178"/>
      <c r="AC11" s="178"/>
      <c r="AD11" s="178"/>
      <c r="AE11" s="178"/>
      <c r="AF11" s="178"/>
      <c r="AG11" s="179"/>
      <c r="AH11" s="179"/>
      <c r="AI11" s="179"/>
      <c r="AJ11" s="179"/>
      <c r="AK11" s="179"/>
      <c r="AL11" s="179"/>
      <c r="AM11" s="180"/>
      <c r="AO11" s="174" t="s">
        <v>93</v>
      </c>
      <c r="AP11" s="174"/>
      <c r="AQ11" s="174"/>
      <c r="AR11" s="174"/>
      <c r="AS11" s="174"/>
      <c r="AT11" s="174"/>
      <c r="AU11" s="174"/>
      <c r="AV11" s="174"/>
      <c r="AW11" s="174"/>
      <c r="AX11" s="174"/>
      <c r="AY11" s="174"/>
      <c r="AZ11" s="174"/>
      <c r="BA11" s="174"/>
      <c r="BB11" s="174"/>
      <c r="BC11" s="175"/>
      <c r="BD11" s="175"/>
      <c r="BE11" s="175"/>
      <c r="BF11" s="175"/>
      <c r="BG11" s="175"/>
      <c r="BH11" s="175"/>
      <c r="BI11" s="175"/>
      <c r="BJ11" s="175"/>
      <c r="BK11" s="175"/>
      <c r="BL11" s="175"/>
      <c r="BM11" s="175"/>
      <c r="BN11" s="176">
        <f>AP11+AR11+AT11+AV11+AX11+AZ11+BB11+BD11+BF11+BH11+BJ11+BL11</f>
        <v>0</v>
      </c>
      <c r="BO11" s="177">
        <f>AQ11+AS11+AU11+AW11+AY11+BA11+BC11+BE11+BG11+BI11+BK11+BM11</f>
        <v>0</v>
      </c>
      <c r="BP11" s="179"/>
      <c r="BQ11" s="179"/>
      <c r="BR11" s="179"/>
      <c r="BS11" s="179"/>
      <c r="BT11" s="179"/>
      <c r="BU11" s="179"/>
      <c r="BV11" s="179"/>
      <c r="BW11" s="179"/>
      <c r="BX11" s="179"/>
      <c r="BY11" s="179"/>
      <c r="BZ11" s="179"/>
      <c r="CA11" s="180"/>
    </row>
    <row r="12" spans="1:79" x14ac:dyDescent="0.3">
      <c r="A12" s="174" t="s">
        <v>94</v>
      </c>
      <c r="B12" s="174"/>
      <c r="C12" s="174"/>
      <c r="D12" s="174"/>
      <c r="E12" s="174"/>
      <c r="F12" s="174"/>
      <c r="G12" s="174"/>
      <c r="H12" s="174"/>
      <c r="I12" s="174"/>
      <c r="J12" s="174"/>
      <c r="K12" s="174"/>
      <c r="L12" s="174"/>
      <c r="M12" s="174"/>
      <c r="N12" s="174"/>
      <c r="O12" s="175"/>
      <c r="P12" s="175"/>
      <c r="Q12" s="175"/>
      <c r="R12" s="175"/>
      <c r="S12" s="175"/>
      <c r="T12" s="175"/>
      <c r="U12" s="175"/>
      <c r="V12" s="175"/>
      <c r="W12" s="175"/>
      <c r="X12" s="175"/>
      <c r="Y12" s="175"/>
      <c r="Z12" s="176">
        <f t="shared" ref="Z12:Z31" si="0">B12+D12+F12+H12+J12+L12+N12+P12+R12+T12+V12+X12</f>
        <v>0</v>
      </c>
      <c r="AA12" s="177">
        <f t="shared" ref="AA12:AA31" si="1">C12+E12+G12+I12+K12+M12+O12+Q12+S12+U12+W12+Y12</f>
        <v>0</v>
      </c>
      <c r="AB12" s="178"/>
      <c r="AC12" s="178"/>
      <c r="AD12" s="178"/>
      <c r="AE12" s="178"/>
      <c r="AF12" s="178"/>
      <c r="AG12" s="179"/>
      <c r="AH12" s="179"/>
      <c r="AI12" s="179"/>
      <c r="AJ12" s="179"/>
      <c r="AK12" s="179"/>
      <c r="AL12" s="179"/>
      <c r="AM12" s="179"/>
      <c r="AO12" s="174" t="s">
        <v>94</v>
      </c>
      <c r="AP12" s="174"/>
      <c r="AQ12" s="174"/>
      <c r="AR12" s="174"/>
      <c r="AS12" s="174"/>
      <c r="AT12" s="174"/>
      <c r="AU12" s="174"/>
      <c r="AV12" s="174"/>
      <c r="AW12" s="174"/>
      <c r="AX12" s="174"/>
      <c r="AY12" s="174"/>
      <c r="AZ12" s="174"/>
      <c r="BA12" s="174"/>
      <c r="BB12" s="174"/>
      <c r="BC12" s="175"/>
      <c r="BD12" s="175"/>
      <c r="BE12" s="175"/>
      <c r="BF12" s="175"/>
      <c r="BG12" s="175"/>
      <c r="BH12" s="175"/>
      <c r="BI12" s="175"/>
      <c r="BJ12" s="175"/>
      <c r="BK12" s="175"/>
      <c r="BL12" s="175"/>
      <c r="BM12" s="175"/>
      <c r="BN12" s="176">
        <f t="shared" ref="BN12:BN31" si="2">AP12+AR12+AT12+AV12+AX12+AZ12+BB12+BD12+BF12+BH12+BJ12+BL12</f>
        <v>0</v>
      </c>
      <c r="BO12" s="177">
        <f t="shared" ref="BO12:BO31" si="3">AQ12+AS12+AU12+AW12+AY12+BA12+BC12+BE12+BG12+BI12+BK12+BM12</f>
        <v>0</v>
      </c>
      <c r="BP12" s="179"/>
      <c r="BQ12" s="179"/>
      <c r="BR12" s="179"/>
      <c r="BS12" s="179"/>
      <c r="BT12" s="179"/>
      <c r="BU12" s="179"/>
      <c r="BV12" s="179"/>
      <c r="BW12" s="179"/>
      <c r="BX12" s="179"/>
      <c r="BY12" s="179"/>
      <c r="BZ12" s="179"/>
      <c r="CA12" s="179"/>
    </row>
    <row r="13" spans="1:79" x14ac:dyDescent="0.3">
      <c r="A13" s="174" t="s">
        <v>95</v>
      </c>
      <c r="B13" s="174"/>
      <c r="C13" s="174"/>
      <c r="D13" s="174"/>
      <c r="E13" s="174"/>
      <c r="F13" s="174"/>
      <c r="G13" s="174"/>
      <c r="H13" s="174"/>
      <c r="I13" s="174"/>
      <c r="J13" s="174"/>
      <c r="K13" s="174"/>
      <c r="L13" s="174"/>
      <c r="M13" s="174"/>
      <c r="N13" s="174"/>
      <c r="O13" s="175"/>
      <c r="P13" s="175"/>
      <c r="Q13" s="175"/>
      <c r="R13" s="175"/>
      <c r="S13" s="175"/>
      <c r="T13" s="175"/>
      <c r="U13" s="175"/>
      <c r="V13" s="175"/>
      <c r="W13" s="175"/>
      <c r="X13" s="175"/>
      <c r="Y13" s="175"/>
      <c r="Z13" s="176">
        <f t="shared" si="0"/>
        <v>0</v>
      </c>
      <c r="AA13" s="177">
        <f t="shared" si="1"/>
        <v>0</v>
      </c>
      <c r="AB13" s="178"/>
      <c r="AC13" s="178"/>
      <c r="AD13" s="178"/>
      <c r="AE13" s="178"/>
      <c r="AF13" s="178"/>
      <c r="AG13" s="179"/>
      <c r="AH13" s="179"/>
      <c r="AI13" s="179"/>
      <c r="AJ13" s="179"/>
      <c r="AK13" s="179"/>
      <c r="AL13" s="179"/>
      <c r="AM13" s="179"/>
      <c r="AO13" s="174" t="s">
        <v>95</v>
      </c>
      <c r="AP13" s="174"/>
      <c r="AQ13" s="174"/>
      <c r="AR13" s="174"/>
      <c r="AS13" s="174"/>
      <c r="AT13" s="174"/>
      <c r="AU13" s="174"/>
      <c r="AV13" s="174"/>
      <c r="AW13" s="174"/>
      <c r="AX13" s="174"/>
      <c r="AY13" s="174"/>
      <c r="AZ13" s="174"/>
      <c r="BA13" s="174"/>
      <c r="BB13" s="174"/>
      <c r="BC13" s="175"/>
      <c r="BD13" s="175"/>
      <c r="BE13" s="175"/>
      <c r="BF13" s="175"/>
      <c r="BG13" s="175"/>
      <c r="BH13" s="175"/>
      <c r="BI13" s="175"/>
      <c r="BJ13" s="175"/>
      <c r="BK13" s="175"/>
      <c r="BL13" s="175"/>
      <c r="BM13" s="175"/>
      <c r="BN13" s="176">
        <f t="shared" si="2"/>
        <v>0</v>
      </c>
      <c r="BO13" s="177">
        <f t="shared" si="3"/>
        <v>0</v>
      </c>
      <c r="BP13" s="179"/>
      <c r="BQ13" s="179"/>
      <c r="BR13" s="179"/>
      <c r="BS13" s="179"/>
      <c r="BT13" s="179"/>
      <c r="BU13" s="179"/>
      <c r="BV13" s="179"/>
      <c r="BW13" s="179"/>
      <c r="BX13" s="179"/>
      <c r="BY13" s="179"/>
      <c r="BZ13" s="179"/>
      <c r="CA13" s="179"/>
    </row>
    <row r="14" spans="1:79" x14ac:dyDescent="0.3">
      <c r="A14" s="174" t="s">
        <v>96</v>
      </c>
      <c r="B14" s="174"/>
      <c r="C14" s="174"/>
      <c r="D14" s="174"/>
      <c r="E14" s="174"/>
      <c r="F14" s="174"/>
      <c r="G14" s="174"/>
      <c r="H14" s="174"/>
      <c r="I14" s="174"/>
      <c r="J14" s="174"/>
      <c r="K14" s="174"/>
      <c r="L14" s="174"/>
      <c r="M14" s="174"/>
      <c r="N14" s="174"/>
      <c r="O14" s="175"/>
      <c r="P14" s="175"/>
      <c r="Q14" s="175"/>
      <c r="R14" s="175"/>
      <c r="S14" s="175"/>
      <c r="T14" s="175"/>
      <c r="U14" s="175"/>
      <c r="V14" s="175"/>
      <c r="W14" s="175"/>
      <c r="X14" s="175"/>
      <c r="Y14" s="175"/>
      <c r="Z14" s="176">
        <f t="shared" si="0"/>
        <v>0</v>
      </c>
      <c r="AA14" s="177">
        <f t="shared" si="1"/>
        <v>0</v>
      </c>
      <c r="AB14" s="178"/>
      <c r="AC14" s="178"/>
      <c r="AD14" s="178"/>
      <c r="AE14" s="178"/>
      <c r="AF14" s="178"/>
      <c r="AG14" s="179"/>
      <c r="AH14" s="179"/>
      <c r="AI14" s="179"/>
      <c r="AJ14" s="179"/>
      <c r="AK14" s="179"/>
      <c r="AL14" s="179"/>
      <c r="AM14" s="179"/>
      <c r="AO14" s="174" t="s">
        <v>96</v>
      </c>
      <c r="AP14" s="174"/>
      <c r="AQ14" s="174"/>
      <c r="AR14" s="174"/>
      <c r="AS14" s="174"/>
      <c r="AT14" s="174"/>
      <c r="AU14" s="174"/>
      <c r="AV14" s="174"/>
      <c r="AW14" s="174"/>
      <c r="AX14" s="174"/>
      <c r="AY14" s="174"/>
      <c r="AZ14" s="174"/>
      <c r="BA14" s="174"/>
      <c r="BB14" s="174"/>
      <c r="BC14" s="175"/>
      <c r="BD14" s="175"/>
      <c r="BE14" s="175"/>
      <c r="BF14" s="175"/>
      <c r="BG14" s="175"/>
      <c r="BH14" s="175"/>
      <c r="BI14" s="175"/>
      <c r="BJ14" s="175"/>
      <c r="BK14" s="175"/>
      <c r="BL14" s="175"/>
      <c r="BM14" s="175"/>
      <c r="BN14" s="176">
        <f t="shared" si="2"/>
        <v>0</v>
      </c>
      <c r="BO14" s="177">
        <f t="shared" si="3"/>
        <v>0</v>
      </c>
      <c r="BP14" s="179"/>
      <c r="BQ14" s="179"/>
      <c r="BR14" s="179"/>
      <c r="BS14" s="179"/>
      <c r="BT14" s="179"/>
      <c r="BU14" s="179"/>
      <c r="BV14" s="179"/>
      <c r="BW14" s="179"/>
      <c r="BX14" s="179"/>
      <c r="BY14" s="179"/>
      <c r="BZ14" s="179"/>
      <c r="CA14" s="179"/>
    </row>
    <row r="15" spans="1:79" x14ac:dyDescent="0.3">
      <c r="A15" s="174" t="s">
        <v>97</v>
      </c>
      <c r="B15" s="174"/>
      <c r="C15" s="174"/>
      <c r="D15" s="174"/>
      <c r="E15" s="174"/>
      <c r="F15" s="174"/>
      <c r="G15" s="174"/>
      <c r="H15" s="174"/>
      <c r="I15" s="174"/>
      <c r="J15" s="174"/>
      <c r="K15" s="174"/>
      <c r="L15" s="174"/>
      <c r="M15" s="174"/>
      <c r="N15" s="174"/>
      <c r="O15" s="175"/>
      <c r="P15" s="175"/>
      <c r="Q15" s="175"/>
      <c r="R15" s="175"/>
      <c r="S15" s="175"/>
      <c r="T15" s="175"/>
      <c r="U15" s="175"/>
      <c r="V15" s="175"/>
      <c r="W15" s="175"/>
      <c r="X15" s="175"/>
      <c r="Y15" s="175"/>
      <c r="Z15" s="176">
        <f t="shared" si="0"/>
        <v>0</v>
      </c>
      <c r="AA15" s="177">
        <f t="shared" si="1"/>
        <v>0</v>
      </c>
      <c r="AB15" s="178"/>
      <c r="AC15" s="178"/>
      <c r="AD15" s="178"/>
      <c r="AE15" s="178"/>
      <c r="AF15" s="178"/>
      <c r="AG15" s="179"/>
      <c r="AH15" s="179"/>
      <c r="AI15" s="179"/>
      <c r="AJ15" s="179"/>
      <c r="AK15" s="179"/>
      <c r="AL15" s="179"/>
      <c r="AM15" s="179"/>
      <c r="AO15" s="174" t="s">
        <v>97</v>
      </c>
      <c r="AP15" s="174"/>
      <c r="AQ15" s="174"/>
      <c r="AR15" s="174"/>
      <c r="AS15" s="174"/>
      <c r="AT15" s="174"/>
      <c r="AU15" s="174"/>
      <c r="AV15" s="174"/>
      <c r="AW15" s="174"/>
      <c r="AX15" s="174"/>
      <c r="AY15" s="174"/>
      <c r="AZ15" s="174"/>
      <c r="BA15" s="174"/>
      <c r="BB15" s="174"/>
      <c r="BC15" s="175"/>
      <c r="BD15" s="175"/>
      <c r="BE15" s="175"/>
      <c r="BF15" s="175"/>
      <c r="BG15" s="175"/>
      <c r="BH15" s="175"/>
      <c r="BI15" s="175"/>
      <c r="BJ15" s="175"/>
      <c r="BK15" s="175"/>
      <c r="BL15" s="175"/>
      <c r="BM15" s="175"/>
      <c r="BN15" s="176">
        <f t="shared" si="2"/>
        <v>0</v>
      </c>
      <c r="BO15" s="177">
        <f t="shared" si="3"/>
        <v>0</v>
      </c>
      <c r="BP15" s="179"/>
      <c r="BQ15" s="179"/>
      <c r="BR15" s="179"/>
      <c r="BS15" s="179"/>
      <c r="BT15" s="179"/>
      <c r="BU15" s="179"/>
      <c r="BV15" s="179"/>
      <c r="BW15" s="179"/>
      <c r="BX15" s="179"/>
      <c r="BY15" s="179"/>
      <c r="BZ15" s="179"/>
      <c r="CA15" s="179"/>
    </row>
    <row r="16" spans="1:79" x14ac:dyDescent="0.3">
      <c r="A16" s="174" t="s">
        <v>98</v>
      </c>
      <c r="B16" s="174"/>
      <c r="C16" s="174"/>
      <c r="D16" s="174"/>
      <c r="E16" s="174"/>
      <c r="F16" s="174"/>
      <c r="G16" s="174"/>
      <c r="H16" s="174"/>
      <c r="I16" s="174"/>
      <c r="J16" s="174"/>
      <c r="K16" s="174"/>
      <c r="L16" s="174"/>
      <c r="M16" s="174"/>
      <c r="N16" s="174"/>
      <c r="O16" s="175"/>
      <c r="P16" s="175"/>
      <c r="Q16" s="175"/>
      <c r="R16" s="175"/>
      <c r="S16" s="175"/>
      <c r="T16" s="175"/>
      <c r="U16" s="175"/>
      <c r="V16" s="175"/>
      <c r="W16" s="175"/>
      <c r="X16" s="175"/>
      <c r="Y16" s="175"/>
      <c r="Z16" s="176">
        <f t="shared" si="0"/>
        <v>0</v>
      </c>
      <c r="AA16" s="177">
        <f t="shared" si="1"/>
        <v>0</v>
      </c>
      <c r="AB16" s="178"/>
      <c r="AC16" s="178"/>
      <c r="AD16" s="178"/>
      <c r="AE16" s="178"/>
      <c r="AF16" s="178"/>
      <c r="AG16" s="179"/>
      <c r="AH16" s="179"/>
      <c r="AI16" s="179"/>
      <c r="AJ16" s="179"/>
      <c r="AK16" s="179"/>
      <c r="AL16" s="179"/>
      <c r="AM16" s="179"/>
      <c r="AO16" s="174" t="s">
        <v>98</v>
      </c>
      <c r="AP16" s="174"/>
      <c r="AQ16" s="174"/>
      <c r="AR16" s="174"/>
      <c r="AS16" s="174"/>
      <c r="AT16" s="174"/>
      <c r="AU16" s="174"/>
      <c r="AV16" s="174"/>
      <c r="AW16" s="174"/>
      <c r="AX16" s="174"/>
      <c r="AY16" s="174"/>
      <c r="AZ16" s="174"/>
      <c r="BA16" s="174"/>
      <c r="BB16" s="174"/>
      <c r="BC16" s="175"/>
      <c r="BD16" s="175"/>
      <c r="BE16" s="175"/>
      <c r="BF16" s="175"/>
      <c r="BG16" s="175"/>
      <c r="BH16" s="175"/>
      <c r="BI16" s="175"/>
      <c r="BJ16" s="175"/>
      <c r="BK16" s="175"/>
      <c r="BL16" s="175"/>
      <c r="BM16" s="175"/>
      <c r="BN16" s="176">
        <f t="shared" si="2"/>
        <v>0</v>
      </c>
      <c r="BO16" s="177">
        <f t="shared" si="3"/>
        <v>0</v>
      </c>
      <c r="BP16" s="179"/>
      <c r="BQ16" s="179"/>
      <c r="BR16" s="179"/>
      <c r="BS16" s="179"/>
      <c r="BT16" s="179"/>
      <c r="BU16" s="179"/>
      <c r="BV16" s="179"/>
      <c r="BW16" s="179"/>
      <c r="BX16" s="179"/>
      <c r="BY16" s="179"/>
      <c r="BZ16" s="179"/>
      <c r="CA16" s="179"/>
    </row>
    <row r="17" spans="1:79" x14ac:dyDescent="0.3">
      <c r="A17" s="174" t="s">
        <v>99</v>
      </c>
      <c r="B17" s="174"/>
      <c r="C17" s="174"/>
      <c r="D17" s="174"/>
      <c r="E17" s="174"/>
      <c r="F17" s="174"/>
      <c r="G17" s="174"/>
      <c r="H17" s="174"/>
      <c r="I17" s="174"/>
      <c r="J17" s="174"/>
      <c r="K17" s="174"/>
      <c r="L17" s="174"/>
      <c r="M17" s="174"/>
      <c r="N17" s="174"/>
      <c r="O17" s="175"/>
      <c r="P17" s="175"/>
      <c r="Q17" s="175"/>
      <c r="R17" s="175"/>
      <c r="S17" s="175"/>
      <c r="T17" s="175"/>
      <c r="U17" s="175"/>
      <c r="V17" s="175"/>
      <c r="W17" s="175"/>
      <c r="X17" s="175"/>
      <c r="Y17" s="175"/>
      <c r="Z17" s="176">
        <f t="shared" si="0"/>
        <v>0</v>
      </c>
      <c r="AA17" s="177">
        <f t="shared" si="1"/>
        <v>0</v>
      </c>
      <c r="AB17" s="178"/>
      <c r="AC17" s="178"/>
      <c r="AD17" s="178"/>
      <c r="AE17" s="178"/>
      <c r="AF17" s="178"/>
      <c r="AG17" s="179"/>
      <c r="AH17" s="179"/>
      <c r="AI17" s="179"/>
      <c r="AJ17" s="179"/>
      <c r="AK17" s="179"/>
      <c r="AL17" s="179"/>
      <c r="AM17" s="179"/>
      <c r="AO17" s="174" t="s">
        <v>99</v>
      </c>
      <c r="AP17" s="174"/>
      <c r="AQ17" s="174"/>
      <c r="AR17" s="174"/>
      <c r="AS17" s="174"/>
      <c r="AT17" s="174"/>
      <c r="AU17" s="174"/>
      <c r="AV17" s="174"/>
      <c r="AW17" s="174"/>
      <c r="AX17" s="174"/>
      <c r="AY17" s="174"/>
      <c r="AZ17" s="174"/>
      <c r="BA17" s="174"/>
      <c r="BB17" s="174"/>
      <c r="BC17" s="175"/>
      <c r="BD17" s="175"/>
      <c r="BE17" s="175"/>
      <c r="BF17" s="175"/>
      <c r="BG17" s="175"/>
      <c r="BH17" s="175"/>
      <c r="BI17" s="175"/>
      <c r="BJ17" s="175"/>
      <c r="BK17" s="175"/>
      <c r="BL17" s="175"/>
      <c r="BM17" s="175"/>
      <c r="BN17" s="176">
        <f t="shared" si="2"/>
        <v>0</v>
      </c>
      <c r="BO17" s="177">
        <f t="shared" si="3"/>
        <v>0</v>
      </c>
      <c r="BP17" s="179"/>
      <c r="BQ17" s="179"/>
      <c r="BR17" s="179"/>
      <c r="BS17" s="179"/>
      <c r="BT17" s="179"/>
      <c r="BU17" s="179"/>
      <c r="BV17" s="179"/>
      <c r="BW17" s="179"/>
      <c r="BX17" s="179"/>
      <c r="BY17" s="179"/>
      <c r="BZ17" s="179"/>
      <c r="CA17" s="179"/>
    </row>
    <row r="18" spans="1:79" x14ac:dyDescent="0.3">
      <c r="A18" s="174" t="s">
        <v>100</v>
      </c>
      <c r="B18" s="174"/>
      <c r="C18" s="174"/>
      <c r="D18" s="174"/>
      <c r="E18" s="174"/>
      <c r="F18" s="174"/>
      <c r="G18" s="174"/>
      <c r="H18" s="174"/>
      <c r="I18" s="174"/>
      <c r="J18" s="174"/>
      <c r="K18" s="174"/>
      <c r="L18" s="174"/>
      <c r="M18" s="174"/>
      <c r="N18" s="174"/>
      <c r="O18" s="175"/>
      <c r="P18" s="175"/>
      <c r="Q18" s="175"/>
      <c r="R18" s="175"/>
      <c r="S18" s="175"/>
      <c r="T18" s="175"/>
      <c r="U18" s="175"/>
      <c r="V18" s="175"/>
      <c r="W18" s="175"/>
      <c r="X18" s="175"/>
      <c r="Y18" s="175"/>
      <c r="Z18" s="176">
        <f t="shared" si="0"/>
        <v>0</v>
      </c>
      <c r="AA18" s="177">
        <f t="shared" si="1"/>
        <v>0</v>
      </c>
      <c r="AB18" s="178"/>
      <c r="AC18" s="178"/>
      <c r="AD18" s="178"/>
      <c r="AE18" s="178"/>
      <c r="AF18" s="178"/>
      <c r="AG18" s="179"/>
      <c r="AH18" s="179"/>
      <c r="AI18" s="179"/>
      <c r="AJ18" s="179"/>
      <c r="AK18" s="179"/>
      <c r="AL18" s="179"/>
      <c r="AM18" s="179"/>
      <c r="AO18" s="174" t="s">
        <v>100</v>
      </c>
      <c r="AP18" s="174"/>
      <c r="AQ18" s="174"/>
      <c r="AR18" s="174"/>
      <c r="AS18" s="174"/>
      <c r="AT18" s="174"/>
      <c r="AU18" s="174"/>
      <c r="AV18" s="174"/>
      <c r="AW18" s="174"/>
      <c r="AX18" s="174"/>
      <c r="AY18" s="174"/>
      <c r="AZ18" s="174"/>
      <c r="BA18" s="174"/>
      <c r="BB18" s="174"/>
      <c r="BC18" s="175"/>
      <c r="BD18" s="175"/>
      <c r="BE18" s="175"/>
      <c r="BF18" s="175"/>
      <c r="BG18" s="175"/>
      <c r="BH18" s="175"/>
      <c r="BI18" s="175"/>
      <c r="BJ18" s="175"/>
      <c r="BK18" s="175"/>
      <c r="BL18" s="175"/>
      <c r="BM18" s="175"/>
      <c r="BN18" s="176">
        <f t="shared" si="2"/>
        <v>0</v>
      </c>
      <c r="BO18" s="177">
        <f t="shared" si="3"/>
        <v>0</v>
      </c>
      <c r="BP18" s="179"/>
      <c r="BQ18" s="179"/>
      <c r="BR18" s="179"/>
      <c r="BS18" s="179"/>
      <c r="BT18" s="179"/>
      <c r="BU18" s="179"/>
      <c r="BV18" s="179"/>
      <c r="BW18" s="179"/>
      <c r="BX18" s="179"/>
      <c r="BY18" s="179"/>
      <c r="BZ18" s="179"/>
      <c r="CA18" s="179"/>
    </row>
    <row r="19" spans="1:79" x14ac:dyDescent="0.3">
      <c r="A19" s="174" t="s">
        <v>101</v>
      </c>
      <c r="B19" s="174"/>
      <c r="C19" s="174"/>
      <c r="D19" s="174"/>
      <c r="E19" s="174"/>
      <c r="F19" s="174"/>
      <c r="G19" s="174"/>
      <c r="H19" s="174"/>
      <c r="I19" s="174"/>
      <c r="J19" s="174"/>
      <c r="K19" s="174"/>
      <c r="L19" s="174"/>
      <c r="M19" s="174"/>
      <c r="N19" s="174"/>
      <c r="O19" s="175"/>
      <c r="P19" s="175"/>
      <c r="Q19" s="175"/>
      <c r="R19" s="175"/>
      <c r="S19" s="175"/>
      <c r="T19" s="175"/>
      <c r="U19" s="175"/>
      <c r="V19" s="175"/>
      <c r="W19" s="175"/>
      <c r="X19" s="175"/>
      <c r="Y19" s="175"/>
      <c r="Z19" s="176">
        <f t="shared" si="0"/>
        <v>0</v>
      </c>
      <c r="AA19" s="177">
        <f t="shared" si="1"/>
        <v>0</v>
      </c>
      <c r="AB19" s="178"/>
      <c r="AC19" s="178"/>
      <c r="AD19" s="178"/>
      <c r="AE19" s="178"/>
      <c r="AF19" s="178"/>
      <c r="AG19" s="179"/>
      <c r="AH19" s="179"/>
      <c r="AI19" s="179"/>
      <c r="AJ19" s="179"/>
      <c r="AK19" s="179"/>
      <c r="AL19" s="179"/>
      <c r="AM19" s="179"/>
      <c r="AO19" s="174" t="s">
        <v>101</v>
      </c>
      <c r="AP19" s="174"/>
      <c r="AQ19" s="174"/>
      <c r="AR19" s="174"/>
      <c r="AS19" s="174"/>
      <c r="AT19" s="174"/>
      <c r="AU19" s="174"/>
      <c r="AV19" s="174"/>
      <c r="AW19" s="174"/>
      <c r="AX19" s="174"/>
      <c r="AY19" s="174"/>
      <c r="AZ19" s="174"/>
      <c r="BA19" s="174"/>
      <c r="BB19" s="174"/>
      <c r="BC19" s="175"/>
      <c r="BD19" s="175"/>
      <c r="BE19" s="175"/>
      <c r="BF19" s="175"/>
      <c r="BG19" s="175"/>
      <c r="BH19" s="175"/>
      <c r="BI19" s="175"/>
      <c r="BJ19" s="175"/>
      <c r="BK19" s="175"/>
      <c r="BL19" s="175"/>
      <c r="BM19" s="175"/>
      <c r="BN19" s="176">
        <f t="shared" si="2"/>
        <v>0</v>
      </c>
      <c r="BO19" s="177">
        <f t="shared" si="3"/>
        <v>0</v>
      </c>
      <c r="BP19" s="179"/>
      <c r="BQ19" s="179"/>
      <c r="BR19" s="179"/>
      <c r="BS19" s="179"/>
      <c r="BT19" s="179"/>
      <c r="BU19" s="179"/>
      <c r="BV19" s="179"/>
      <c r="BW19" s="179"/>
      <c r="BX19" s="179"/>
      <c r="BY19" s="179"/>
      <c r="BZ19" s="179"/>
      <c r="CA19" s="179"/>
    </row>
    <row r="20" spans="1:79" x14ac:dyDescent="0.3">
      <c r="A20" s="174" t="s">
        <v>102</v>
      </c>
      <c r="B20" s="174"/>
      <c r="C20" s="174"/>
      <c r="D20" s="174"/>
      <c r="E20" s="174"/>
      <c r="F20" s="174"/>
      <c r="G20" s="174"/>
      <c r="H20" s="174"/>
      <c r="I20" s="174"/>
      <c r="J20" s="174"/>
      <c r="K20" s="174"/>
      <c r="L20" s="174"/>
      <c r="M20" s="174"/>
      <c r="N20" s="174"/>
      <c r="O20" s="175"/>
      <c r="P20" s="175"/>
      <c r="Q20" s="175"/>
      <c r="R20" s="175"/>
      <c r="S20" s="175"/>
      <c r="T20" s="175"/>
      <c r="U20" s="175"/>
      <c r="V20" s="175"/>
      <c r="W20" s="175"/>
      <c r="X20" s="175"/>
      <c r="Y20" s="175"/>
      <c r="Z20" s="176">
        <f t="shared" si="0"/>
        <v>0</v>
      </c>
      <c r="AA20" s="177">
        <f t="shared" si="1"/>
        <v>0</v>
      </c>
      <c r="AB20" s="178"/>
      <c r="AC20" s="178"/>
      <c r="AD20" s="178"/>
      <c r="AE20" s="178"/>
      <c r="AF20" s="178"/>
      <c r="AG20" s="179"/>
      <c r="AH20" s="179"/>
      <c r="AI20" s="179"/>
      <c r="AJ20" s="179"/>
      <c r="AK20" s="179"/>
      <c r="AL20" s="179"/>
      <c r="AM20" s="179"/>
      <c r="AO20" s="174" t="s">
        <v>102</v>
      </c>
      <c r="AP20" s="174"/>
      <c r="AQ20" s="174"/>
      <c r="AR20" s="174"/>
      <c r="AS20" s="174"/>
      <c r="AT20" s="174"/>
      <c r="AU20" s="174"/>
      <c r="AV20" s="174"/>
      <c r="AW20" s="174"/>
      <c r="AX20" s="174"/>
      <c r="AY20" s="174"/>
      <c r="AZ20" s="174"/>
      <c r="BA20" s="174"/>
      <c r="BB20" s="174"/>
      <c r="BC20" s="175"/>
      <c r="BD20" s="175"/>
      <c r="BE20" s="175"/>
      <c r="BF20" s="175"/>
      <c r="BG20" s="175"/>
      <c r="BH20" s="175"/>
      <c r="BI20" s="175"/>
      <c r="BJ20" s="175"/>
      <c r="BK20" s="175"/>
      <c r="BL20" s="175"/>
      <c r="BM20" s="175"/>
      <c r="BN20" s="176">
        <f t="shared" si="2"/>
        <v>0</v>
      </c>
      <c r="BO20" s="177">
        <f t="shared" si="3"/>
        <v>0</v>
      </c>
      <c r="BP20" s="179"/>
      <c r="BQ20" s="179"/>
      <c r="BR20" s="179"/>
      <c r="BS20" s="179"/>
      <c r="BT20" s="179"/>
      <c r="BU20" s="179"/>
      <c r="BV20" s="179"/>
      <c r="BW20" s="179"/>
      <c r="BX20" s="179"/>
      <c r="BY20" s="179"/>
      <c r="BZ20" s="179"/>
      <c r="CA20" s="179"/>
    </row>
    <row r="21" spans="1:79" x14ac:dyDescent="0.3">
      <c r="A21" s="174" t="s">
        <v>103</v>
      </c>
      <c r="B21" s="174"/>
      <c r="C21" s="174"/>
      <c r="D21" s="174"/>
      <c r="E21" s="174"/>
      <c r="F21" s="174"/>
      <c r="G21" s="174"/>
      <c r="H21" s="174"/>
      <c r="I21" s="174"/>
      <c r="J21" s="174"/>
      <c r="K21" s="174"/>
      <c r="L21" s="174"/>
      <c r="M21" s="174"/>
      <c r="N21" s="174"/>
      <c r="O21" s="175"/>
      <c r="P21" s="175"/>
      <c r="Q21" s="175"/>
      <c r="R21" s="175"/>
      <c r="S21" s="175"/>
      <c r="T21" s="175"/>
      <c r="U21" s="175"/>
      <c r="V21" s="175"/>
      <c r="W21" s="175"/>
      <c r="X21" s="175"/>
      <c r="Y21" s="175"/>
      <c r="Z21" s="176">
        <f t="shared" si="0"/>
        <v>0</v>
      </c>
      <c r="AA21" s="177">
        <f t="shared" si="1"/>
        <v>0</v>
      </c>
      <c r="AB21" s="178"/>
      <c r="AC21" s="178"/>
      <c r="AD21" s="178"/>
      <c r="AE21" s="178"/>
      <c r="AF21" s="178"/>
      <c r="AG21" s="179"/>
      <c r="AH21" s="179"/>
      <c r="AI21" s="179"/>
      <c r="AJ21" s="179"/>
      <c r="AK21" s="179"/>
      <c r="AL21" s="179"/>
      <c r="AM21" s="179"/>
      <c r="AO21" s="174" t="s">
        <v>103</v>
      </c>
      <c r="AP21" s="174"/>
      <c r="AQ21" s="174"/>
      <c r="AR21" s="174"/>
      <c r="AS21" s="174"/>
      <c r="AT21" s="174"/>
      <c r="AU21" s="174"/>
      <c r="AV21" s="174"/>
      <c r="AW21" s="174"/>
      <c r="AX21" s="174"/>
      <c r="AY21" s="174"/>
      <c r="AZ21" s="174"/>
      <c r="BA21" s="174"/>
      <c r="BB21" s="174"/>
      <c r="BC21" s="175"/>
      <c r="BD21" s="175"/>
      <c r="BE21" s="175"/>
      <c r="BF21" s="175"/>
      <c r="BG21" s="175"/>
      <c r="BH21" s="175"/>
      <c r="BI21" s="175"/>
      <c r="BJ21" s="175"/>
      <c r="BK21" s="175"/>
      <c r="BL21" s="175"/>
      <c r="BM21" s="175"/>
      <c r="BN21" s="176">
        <f t="shared" si="2"/>
        <v>0</v>
      </c>
      <c r="BO21" s="177">
        <f t="shared" si="3"/>
        <v>0</v>
      </c>
      <c r="BP21" s="179"/>
      <c r="BQ21" s="179"/>
      <c r="BR21" s="179"/>
      <c r="BS21" s="179"/>
      <c r="BT21" s="179"/>
      <c r="BU21" s="179"/>
      <c r="BV21" s="179"/>
      <c r="BW21" s="179"/>
      <c r="BX21" s="179"/>
      <c r="BY21" s="179"/>
      <c r="BZ21" s="179"/>
      <c r="CA21" s="179"/>
    </row>
    <row r="22" spans="1:79" x14ac:dyDescent="0.3">
      <c r="A22" s="174" t="s">
        <v>104</v>
      </c>
      <c r="B22" s="174"/>
      <c r="C22" s="174"/>
      <c r="D22" s="174"/>
      <c r="E22" s="174"/>
      <c r="F22" s="174"/>
      <c r="G22" s="174"/>
      <c r="H22" s="174"/>
      <c r="I22" s="174"/>
      <c r="J22" s="174"/>
      <c r="K22" s="174"/>
      <c r="L22" s="174"/>
      <c r="M22" s="174"/>
      <c r="N22" s="174"/>
      <c r="O22" s="175"/>
      <c r="P22" s="175"/>
      <c r="Q22" s="175"/>
      <c r="R22" s="175"/>
      <c r="S22" s="175"/>
      <c r="T22" s="175"/>
      <c r="U22" s="175"/>
      <c r="V22" s="175"/>
      <c r="W22" s="175"/>
      <c r="X22" s="175"/>
      <c r="Y22" s="175"/>
      <c r="Z22" s="176">
        <f t="shared" si="0"/>
        <v>0</v>
      </c>
      <c r="AA22" s="177">
        <f t="shared" si="1"/>
        <v>0</v>
      </c>
      <c r="AB22" s="178"/>
      <c r="AC22" s="178"/>
      <c r="AD22" s="178"/>
      <c r="AE22" s="178"/>
      <c r="AF22" s="178"/>
      <c r="AG22" s="179"/>
      <c r="AH22" s="179"/>
      <c r="AI22" s="179"/>
      <c r="AJ22" s="179"/>
      <c r="AK22" s="179"/>
      <c r="AL22" s="179"/>
      <c r="AM22" s="179"/>
      <c r="AO22" s="174" t="s">
        <v>104</v>
      </c>
      <c r="AP22" s="174"/>
      <c r="AQ22" s="174"/>
      <c r="AR22" s="174"/>
      <c r="AS22" s="174"/>
      <c r="AT22" s="174"/>
      <c r="AU22" s="174"/>
      <c r="AV22" s="174"/>
      <c r="AW22" s="174"/>
      <c r="AX22" s="174"/>
      <c r="AY22" s="174"/>
      <c r="AZ22" s="174"/>
      <c r="BA22" s="174"/>
      <c r="BB22" s="174"/>
      <c r="BC22" s="175"/>
      <c r="BD22" s="175"/>
      <c r="BE22" s="175"/>
      <c r="BF22" s="175"/>
      <c r="BG22" s="175"/>
      <c r="BH22" s="175"/>
      <c r="BI22" s="175"/>
      <c r="BJ22" s="175"/>
      <c r="BK22" s="175"/>
      <c r="BL22" s="175"/>
      <c r="BM22" s="175"/>
      <c r="BN22" s="176">
        <f t="shared" si="2"/>
        <v>0</v>
      </c>
      <c r="BO22" s="177">
        <f t="shared" si="3"/>
        <v>0</v>
      </c>
      <c r="BP22" s="179"/>
      <c r="BQ22" s="179"/>
      <c r="BR22" s="179"/>
      <c r="BS22" s="179"/>
      <c r="BT22" s="179"/>
      <c r="BU22" s="179"/>
      <c r="BV22" s="179"/>
      <c r="BW22" s="179"/>
      <c r="BX22" s="179"/>
      <c r="BY22" s="179"/>
      <c r="BZ22" s="179"/>
      <c r="CA22" s="179"/>
    </row>
    <row r="23" spans="1:79" x14ac:dyDescent="0.3">
      <c r="A23" s="174" t="s">
        <v>105</v>
      </c>
      <c r="B23" s="174"/>
      <c r="C23" s="174"/>
      <c r="D23" s="174"/>
      <c r="E23" s="174"/>
      <c r="F23" s="174"/>
      <c r="G23" s="174"/>
      <c r="H23" s="174"/>
      <c r="I23" s="174"/>
      <c r="J23" s="174"/>
      <c r="K23" s="174"/>
      <c r="L23" s="174"/>
      <c r="M23" s="174"/>
      <c r="N23" s="174"/>
      <c r="O23" s="175"/>
      <c r="P23" s="175"/>
      <c r="Q23" s="175"/>
      <c r="R23" s="175"/>
      <c r="S23" s="175"/>
      <c r="T23" s="175"/>
      <c r="U23" s="175"/>
      <c r="V23" s="175"/>
      <c r="W23" s="175"/>
      <c r="X23" s="175"/>
      <c r="Y23" s="175"/>
      <c r="Z23" s="176">
        <f t="shared" si="0"/>
        <v>0</v>
      </c>
      <c r="AA23" s="177">
        <f t="shared" si="1"/>
        <v>0</v>
      </c>
      <c r="AB23" s="178"/>
      <c r="AC23" s="178"/>
      <c r="AD23" s="178"/>
      <c r="AE23" s="178"/>
      <c r="AF23" s="178"/>
      <c r="AG23" s="179"/>
      <c r="AH23" s="179"/>
      <c r="AI23" s="179"/>
      <c r="AJ23" s="179"/>
      <c r="AK23" s="179"/>
      <c r="AL23" s="179"/>
      <c r="AM23" s="179"/>
      <c r="AO23" s="174" t="s">
        <v>105</v>
      </c>
      <c r="AP23" s="174"/>
      <c r="AQ23" s="174"/>
      <c r="AR23" s="174"/>
      <c r="AS23" s="174"/>
      <c r="AT23" s="174"/>
      <c r="AU23" s="174"/>
      <c r="AV23" s="174"/>
      <c r="AW23" s="174"/>
      <c r="AX23" s="174"/>
      <c r="AY23" s="174"/>
      <c r="AZ23" s="174"/>
      <c r="BA23" s="174"/>
      <c r="BB23" s="174"/>
      <c r="BC23" s="175"/>
      <c r="BD23" s="175"/>
      <c r="BE23" s="175"/>
      <c r="BF23" s="175"/>
      <c r="BG23" s="175"/>
      <c r="BH23" s="175"/>
      <c r="BI23" s="175"/>
      <c r="BJ23" s="175"/>
      <c r="BK23" s="175"/>
      <c r="BL23" s="175"/>
      <c r="BM23" s="175"/>
      <c r="BN23" s="176">
        <f t="shared" si="2"/>
        <v>0</v>
      </c>
      <c r="BO23" s="177">
        <f t="shared" si="3"/>
        <v>0</v>
      </c>
      <c r="BP23" s="179"/>
      <c r="BQ23" s="179"/>
      <c r="BR23" s="179"/>
      <c r="BS23" s="179"/>
      <c r="BT23" s="179"/>
      <c r="BU23" s="179"/>
      <c r="BV23" s="179"/>
      <c r="BW23" s="179"/>
      <c r="BX23" s="179"/>
      <c r="BY23" s="179"/>
      <c r="BZ23" s="179"/>
      <c r="CA23" s="179"/>
    </row>
    <row r="24" spans="1:79" x14ac:dyDescent="0.3">
      <c r="A24" s="174" t="s">
        <v>106</v>
      </c>
      <c r="B24" s="174"/>
      <c r="C24" s="174"/>
      <c r="D24" s="174"/>
      <c r="E24" s="174"/>
      <c r="F24" s="174"/>
      <c r="G24" s="174"/>
      <c r="H24" s="174"/>
      <c r="I24" s="174"/>
      <c r="J24" s="174"/>
      <c r="K24" s="174"/>
      <c r="L24" s="174"/>
      <c r="M24" s="174"/>
      <c r="N24" s="174"/>
      <c r="O24" s="175"/>
      <c r="P24" s="175"/>
      <c r="Q24" s="175"/>
      <c r="R24" s="175"/>
      <c r="S24" s="175"/>
      <c r="T24" s="175"/>
      <c r="U24" s="175"/>
      <c r="V24" s="175"/>
      <c r="W24" s="175"/>
      <c r="X24" s="175"/>
      <c r="Y24" s="175"/>
      <c r="Z24" s="176">
        <f t="shared" si="0"/>
        <v>0</v>
      </c>
      <c r="AA24" s="177">
        <f t="shared" si="1"/>
        <v>0</v>
      </c>
      <c r="AB24" s="178"/>
      <c r="AC24" s="178"/>
      <c r="AD24" s="178"/>
      <c r="AE24" s="178"/>
      <c r="AF24" s="178"/>
      <c r="AG24" s="179"/>
      <c r="AH24" s="179"/>
      <c r="AI24" s="179"/>
      <c r="AJ24" s="179"/>
      <c r="AK24" s="179"/>
      <c r="AL24" s="179"/>
      <c r="AM24" s="179"/>
      <c r="AO24" s="174" t="s">
        <v>106</v>
      </c>
      <c r="AP24" s="174"/>
      <c r="AQ24" s="174"/>
      <c r="AR24" s="174"/>
      <c r="AS24" s="174"/>
      <c r="AT24" s="174"/>
      <c r="AU24" s="174"/>
      <c r="AV24" s="174"/>
      <c r="AW24" s="174"/>
      <c r="AX24" s="174"/>
      <c r="AY24" s="174"/>
      <c r="AZ24" s="174"/>
      <c r="BA24" s="174"/>
      <c r="BB24" s="174"/>
      <c r="BC24" s="175"/>
      <c r="BD24" s="175"/>
      <c r="BE24" s="175"/>
      <c r="BF24" s="175"/>
      <c r="BG24" s="175"/>
      <c r="BH24" s="175"/>
      <c r="BI24" s="175"/>
      <c r="BJ24" s="175"/>
      <c r="BK24" s="175"/>
      <c r="BL24" s="175"/>
      <c r="BM24" s="175"/>
      <c r="BN24" s="176">
        <f t="shared" si="2"/>
        <v>0</v>
      </c>
      <c r="BO24" s="177">
        <f t="shared" si="3"/>
        <v>0</v>
      </c>
      <c r="BP24" s="179"/>
      <c r="BQ24" s="179"/>
      <c r="BR24" s="179"/>
      <c r="BS24" s="179"/>
      <c r="BT24" s="179"/>
      <c r="BU24" s="179"/>
      <c r="BV24" s="179"/>
      <c r="BW24" s="179"/>
      <c r="BX24" s="179"/>
      <c r="BY24" s="179"/>
      <c r="BZ24" s="179"/>
      <c r="CA24" s="179"/>
    </row>
    <row r="25" spans="1:79" x14ac:dyDescent="0.3">
      <c r="A25" s="174" t="s">
        <v>107</v>
      </c>
      <c r="B25" s="174"/>
      <c r="C25" s="174"/>
      <c r="D25" s="174"/>
      <c r="E25" s="174"/>
      <c r="F25" s="174"/>
      <c r="G25" s="174"/>
      <c r="H25" s="174"/>
      <c r="I25" s="174"/>
      <c r="J25" s="174"/>
      <c r="K25" s="174"/>
      <c r="L25" s="174"/>
      <c r="M25" s="174"/>
      <c r="N25" s="174"/>
      <c r="O25" s="175"/>
      <c r="P25" s="175"/>
      <c r="Q25" s="175"/>
      <c r="R25" s="175"/>
      <c r="S25" s="175"/>
      <c r="T25" s="175"/>
      <c r="U25" s="175"/>
      <c r="V25" s="175"/>
      <c r="W25" s="175"/>
      <c r="X25" s="175"/>
      <c r="Y25" s="175"/>
      <c r="Z25" s="176">
        <f t="shared" si="0"/>
        <v>0</v>
      </c>
      <c r="AA25" s="177">
        <f t="shared" si="1"/>
        <v>0</v>
      </c>
      <c r="AB25" s="178"/>
      <c r="AC25" s="178"/>
      <c r="AD25" s="178"/>
      <c r="AE25" s="178"/>
      <c r="AF25" s="178"/>
      <c r="AG25" s="179"/>
      <c r="AH25" s="179"/>
      <c r="AI25" s="179"/>
      <c r="AJ25" s="179"/>
      <c r="AK25" s="179"/>
      <c r="AL25" s="179"/>
      <c r="AM25" s="179"/>
      <c r="AO25" s="174" t="s">
        <v>107</v>
      </c>
      <c r="AP25" s="174"/>
      <c r="AQ25" s="174"/>
      <c r="AR25" s="174"/>
      <c r="AS25" s="174"/>
      <c r="AT25" s="174"/>
      <c r="AU25" s="174"/>
      <c r="AV25" s="174"/>
      <c r="AW25" s="174"/>
      <c r="AX25" s="174"/>
      <c r="AY25" s="174"/>
      <c r="AZ25" s="174"/>
      <c r="BA25" s="174"/>
      <c r="BB25" s="174"/>
      <c r="BC25" s="175"/>
      <c r="BD25" s="175"/>
      <c r="BE25" s="175"/>
      <c r="BF25" s="175"/>
      <c r="BG25" s="175"/>
      <c r="BH25" s="175"/>
      <c r="BI25" s="175"/>
      <c r="BJ25" s="175"/>
      <c r="BK25" s="175"/>
      <c r="BL25" s="175"/>
      <c r="BM25" s="175"/>
      <c r="BN25" s="176">
        <f t="shared" si="2"/>
        <v>0</v>
      </c>
      <c r="BO25" s="177">
        <f t="shared" si="3"/>
        <v>0</v>
      </c>
      <c r="BP25" s="179"/>
      <c r="BQ25" s="179"/>
      <c r="BR25" s="179"/>
      <c r="BS25" s="179"/>
      <c r="BT25" s="179"/>
      <c r="BU25" s="179"/>
      <c r="BV25" s="179"/>
      <c r="BW25" s="179"/>
      <c r="BX25" s="179"/>
      <c r="BY25" s="179"/>
      <c r="BZ25" s="179"/>
      <c r="CA25" s="179"/>
    </row>
    <row r="26" spans="1:79" x14ac:dyDescent="0.3">
      <c r="A26" s="174" t="s">
        <v>108</v>
      </c>
      <c r="B26" s="174"/>
      <c r="C26" s="174"/>
      <c r="D26" s="174"/>
      <c r="E26" s="174"/>
      <c r="F26" s="174"/>
      <c r="G26" s="174"/>
      <c r="H26" s="174"/>
      <c r="I26" s="174"/>
      <c r="J26" s="174"/>
      <c r="K26" s="174"/>
      <c r="L26" s="174"/>
      <c r="M26" s="174"/>
      <c r="N26" s="174"/>
      <c r="O26" s="175"/>
      <c r="P26" s="175"/>
      <c r="Q26" s="175"/>
      <c r="R26" s="175"/>
      <c r="S26" s="175"/>
      <c r="T26" s="175"/>
      <c r="U26" s="175"/>
      <c r="V26" s="175"/>
      <c r="W26" s="175"/>
      <c r="X26" s="175"/>
      <c r="Y26" s="175"/>
      <c r="Z26" s="176">
        <f t="shared" si="0"/>
        <v>0</v>
      </c>
      <c r="AA26" s="177">
        <f t="shared" si="1"/>
        <v>0</v>
      </c>
      <c r="AB26" s="178"/>
      <c r="AC26" s="178"/>
      <c r="AD26" s="178"/>
      <c r="AE26" s="178"/>
      <c r="AF26" s="178"/>
      <c r="AG26" s="179"/>
      <c r="AH26" s="179"/>
      <c r="AI26" s="179"/>
      <c r="AJ26" s="179"/>
      <c r="AK26" s="179"/>
      <c r="AL26" s="179"/>
      <c r="AM26" s="179"/>
      <c r="AO26" s="174" t="s">
        <v>108</v>
      </c>
      <c r="AP26" s="174"/>
      <c r="AQ26" s="174"/>
      <c r="AR26" s="174"/>
      <c r="AS26" s="174"/>
      <c r="AT26" s="174"/>
      <c r="AU26" s="174"/>
      <c r="AV26" s="174"/>
      <c r="AW26" s="174"/>
      <c r="AX26" s="174"/>
      <c r="AY26" s="174"/>
      <c r="AZ26" s="174"/>
      <c r="BA26" s="174"/>
      <c r="BB26" s="174"/>
      <c r="BC26" s="175"/>
      <c r="BD26" s="175"/>
      <c r="BE26" s="175"/>
      <c r="BF26" s="175"/>
      <c r="BG26" s="175"/>
      <c r="BH26" s="175"/>
      <c r="BI26" s="175"/>
      <c r="BJ26" s="175"/>
      <c r="BK26" s="175"/>
      <c r="BL26" s="175"/>
      <c r="BM26" s="175"/>
      <c r="BN26" s="176">
        <f t="shared" si="2"/>
        <v>0</v>
      </c>
      <c r="BO26" s="177">
        <f t="shared" si="3"/>
        <v>0</v>
      </c>
      <c r="BP26" s="179"/>
      <c r="BQ26" s="179"/>
      <c r="BR26" s="179"/>
      <c r="BS26" s="179"/>
      <c r="BT26" s="179"/>
      <c r="BU26" s="179"/>
      <c r="BV26" s="179"/>
      <c r="BW26" s="179"/>
      <c r="BX26" s="179"/>
      <c r="BY26" s="179"/>
      <c r="BZ26" s="179"/>
      <c r="CA26" s="179"/>
    </row>
    <row r="27" spans="1:79" x14ac:dyDescent="0.3">
      <c r="A27" s="174" t="s">
        <v>109</v>
      </c>
      <c r="B27" s="174"/>
      <c r="C27" s="174"/>
      <c r="D27" s="174"/>
      <c r="E27" s="174"/>
      <c r="F27" s="174"/>
      <c r="G27" s="174"/>
      <c r="H27" s="174"/>
      <c r="I27" s="174"/>
      <c r="J27" s="174"/>
      <c r="K27" s="174"/>
      <c r="L27" s="174"/>
      <c r="M27" s="174"/>
      <c r="N27" s="174"/>
      <c r="O27" s="175"/>
      <c r="P27" s="175"/>
      <c r="Q27" s="175"/>
      <c r="R27" s="175"/>
      <c r="S27" s="175"/>
      <c r="T27" s="175"/>
      <c r="U27" s="175"/>
      <c r="V27" s="175"/>
      <c r="W27" s="175"/>
      <c r="X27" s="175"/>
      <c r="Y27" s="175"/>
      <c r="Z27" s="176">
        <f t="shared" si="0"/>
        <v>0</v>
      </c>
      <c r="AA27" s="177">
        <f t="shared" si="1"/>
        <v>0</v>
      </c>
      <c r="AB27" s="178"/>
      <c r="AC27" s="178"/>
      <c r="AD27" s="178"/>
      <c r="AE27" s="178"/>
      <c r="AF27" s="178"/>
      <c r="AG27" s="179"/>
      <c r="AH27" s="179"/>
      <c r="AI27" s="179"/>
      <c r="AJ27" s="179"/>
      <c r="AK27" s="179"/>
      <c r="AL27" s="179"/>
      <c r="AM27" s="179"/>
      <c r="AO27" s="174" t="s">
        <v>109</v>
      </c>
      <c r="AP27" s="174"/>
      <c r="AQ27" s="174"/>
      <c r="AR27" s="174"/>
      <c r="AS27" s="174"/>
      <c r="AT27" s="174"/>
      <c r="AU27" s="174"/>
      <c r="AV27" s="174"/>
      <c r="AW27" s="174"/>
      <c r="AX27" s="174"/>
      <c r="AY27" s="174"/>
      <c r="AZ27" s="174"/>
      <c r="BA27" s="174"/>
      <c r="BB27" s="174"/>
      <c r="BC27" s="175"/>
      <c r="BD27" s="175"/>
      <c r="BE27" s="175"/>
      <c r="BF27" s="175"/>
      <c r="BG27" s="175"/>
      <c r="BH27" s="175"/>
      <c r="BI27" s="175"/>
      <c r="BJ27" s="175"/>
      <c r="BK27" s="175"/>
      <c r="BL27" s="175"/>
      <c r="BM27" s="175"/>
      <c r="BN27" s="176">
        <f t="shared" si="2"/>
        <v>0</v>
      </c>
      <c r="BO27" s="177">
        <f t="shared" si="3"/>
        <v>0</v>
      </c>
      <c r="BP27" s="179"/>
      <c r="BQ27" s="179"/>
      <c r="BR27" s="179"/>
      <c r="BS27" s="179"/>
      <c r="BT27" s="179"/>
      <c r="BU27" s="179"/>
      <c r="BV27" s="179"/>
      <c r="BW27" s="179"/>
      <c r="BX27" s="179"/>
      <c r="BY27" s="179"/>
      <c r="BZ27" s="179"/>
      <c r="CA27" s="179"/>
    </row>
    <row r="28" spans="1:79" x14ac:dyDescent="0.3">
      <c r="A28" s="174" t="s">
        <v>110</v>
      </c>
      <c r="B28" s="174"/>
      <c r="C28" s="174"/>
      <c r="D28" s="174"/>
      <c r="E28" s="174"/>
      <c r="F28" s="174"/>
      <c r="G28" s="174"/>
      <c r="H28" s="174"/>
      <c r="I28" s="174"/>
      <c r="J28" s="174"/>
      <c r="K28" s="174"/>
      <c r="L28" s="174"/>
      <c r="M28" s="174"/>
      <c r="N28" s="174"/>
      <c r="O28" s="175"/>
      <c r="P28" s="175"/>
      <c r="Q28" s="175"/>
      <c r="R28" s="175"/>
      <c r="S28" s="175"/>
      <c r="T28" s="175"/>
      <c r="U28" s="175"/>
      <c r="V28" s="175"/>
      <c r="W28" s="175"/>
      <c r="X28" s="175"/>
      <c r="Y28" s="175"/>
      <c r="Z28" s="176">
        <f t="shared" si="0"/>
        <v>0</v>
      </c>
      <c r="AA28" s="177">
        <f t="shared" si="1"/>
        <v>0</v>
      </c>
      <c r="AB28" s="178"/>
      <c r="AC28" s="178"/>
      <c r="AD28" s="178"/>
      <c r="AE28" s="178"/>
      <c r="AF28" s="178"/>
      <c r="AG28" s="179"/>
      <c r="AH28" s="179"/>
      <c r="AI28" s="179"/>
      <c r="AJ28" s="179"/>
      <c r="AK28" s="179"/>
      <c r="AL28" s="179"/>
      <c r="AM28" s="179"/>
      <c r="AO28" s="174" t="s">
        <v>110</v>
      </c>
      <c r="AP28" s="174"/>
      <c r="AQ28" s="174"/>
      <c r="AR28" s="174"/>
      <c r="AS28" s="174"/>
      <c r="AT28" s="174"/>
      <c r="AU28" s="174"/>
      <c r="AV28" s="174"/>
      <c r="AW28" s="174"/>
      <c r="AX28" s="174"/>
      <c r="AY28" s="174"/>
      <c r="AZ28" s="174"/>
      <c r="BA28" s="174"/>
      <c r="BB28" s="174"/>
      <c r="BC28" s="175"/>
      <c r="BD28" s="175"/>
      <c r="BE28" s="175"/>
      <c r="BF28" s="175"/>
      <c r="BG28" s="175"/>
      <c r="BH28" s="175"/>
      <c r="BI28" s="175"/>
      <c r="BJ28" s="175"/>
      <c r="BK28" s="175"/>
      <c r="BL28" s="175"/>
      <c r="BM28" s="175"/>
      <c r="BN28" s="176">
        <f t="shared" si="2"/>
        <v>0</v>
      </c>
      <c r="BO28" s="177">
        <f t="shared" si="3"/>
        <v>0</v>
      </c>
      <c r="BP28" s="179"/>
      <c r="BQ28" s="179"/>
      <c r="BR28" s="179"/>
      <c r="BS28" s="179"/>
      <c r="BT28" s="179"/>
      <c r="BU28" s="179"/>
      <c r="BV28" s="179"/>
      <c r="BW28" s="179"/>
      <c r="BX28" s="179"/>
      <c r="BY28" s="179"/>
      <c r="BZ28" s="179"/>
      <c r="CA28" s="179"/>
    </row>
    <row r="29" spans="1:79" x14ac:dyDescent="0.3">
      <c r="A29" s="174" t="s">
        <v>111</v>
      </c>
      <c r="B29" s="174"/>
      <c r="C29" s="174"/>
      <c r="D29" s="174"/>
      <c r="E29" s="174"/>
      <c r="F29" s="174"/>
      <c r="G29" s="174"/>
      <c r="H29" s="174"/>
      <c r="I29" s="174"/>
      <c r="J29" s="174"/>
      <c r="K29" s="174"/>
      <c r="L29" s="174"/>
      <c r="M29" s="174"/>
      <c r="N29" s="174"/>
      <c r="O29" s="175"/>
      <c r="P29" s="175"/>
      <c r="Q29" s="175"/>
      <c r="R29" s="175"/>
      <c r="S29" s="175"/>
      <c r="T29" s="175"/>
      <c r="U29" s="175"/>
      <c r="V29" s="175"/>
      <c r="W29" s="175"/>
      <c r="X29" s="175"/>
      <c r="Y29" s="175"/>
      <c r="Z29" s="176">
        <f t="shared" si="0"/>
        <v>0</v>
      </c>
      <c r="AA29" s="177">
        <f t="shared" si="1"/>
        <v>0</v>
      </c>
      <c r="AB29" s="178"/>
      <c r="AC29" s="178"/>
      <c r="AD29" s="178"/>
      <c r="AE29" s="178"/>
      <c r="AF29" s="178"/>
      <c r="AG29" s="179"/>
      <c r="AH29" s="179"/>
      <c r="AI29" s="179"/>
      <c r="AJ29" s="179"/>
      <c r="AK29" s="179"/>
      <c r="AL29" s="179"/>
      <c r="AM29" s="179"/>
      <c r="AO29" s="174" t="s">
        <v>111</v>
      </c>
      <c r="AP29" s="174"/>
      <c r="AQ29" s="174"/>
      <c r="AR29" s="174"/>
      <c r="AS29" s="174"/>
      <c r="AT29" s="174"/>
      <c r="AU29" s="174"/>
      <c r="AV29" s="174"/>
      <c r="AW29" s="174"/>
      <c r="AX29" s="174"/>
      <c r="AY29" s="174"/>
      <c r="AZ29" s="174"/>
      <c r="BA29" s="174"/>
      <c r="BB29" s="174"/>
      <c r="BC29" s="175"/>
      <c r="BD29" s="175"/>
      <c r="BE29" s="175"/>
      <c r="BF29" s="175"/>
      <c r="BG29" s="175"/>
      <c r="BH29" s="175"/>
      <c r="BI29" s="175"/>
      <c r="BJ29" s="175"/>
      <c r="BK29" s="175"/>
      <c r="BL29" s="175"/>
      <c r="BM29" s="175"/>
      <c r="BN29" s="176">
        <f t="shared" si="2"/>
        <v>0</v>
      </c>
      <c r="BO29" s="177">
        <f t="shared" si="3"/>
        <v>0</v>
      </c>
      <c r="BP29" s="179"/>
      <c r="BQ29" s="179"/>
      <c r="BR29" s="179"/>
      <c r="BS29" s="179"/>
      <c r="BT29" s="179"/>
      <c r="BU29" s="179"/>
      <c r="BV29" s="179"/>
      <c r="BW29" s="179"/>
      <c r="BX29" s="179"/>
      <c r="BY29" s="179"/>
      <c r="BZ29" s="179"/>
      <c r="CA29" s="179"/>
    </row>
    <row r="30" spans="1:79" x14ac:dyDescent="0.3">
      <c r="A30" s="174" t="s">
        <v>112</v>
      </c>
      <c r="B30" s="174"/>
      <c r="C30" s="174"/>
      <c r="D30" s="174"/>
      <c r="E30" s="174"/>
      <c r="F30" s="174"/>
      <c r="G30" s="174"/>
      <c r="H30" s="174"/>
      <c r="I30" s="174"/>
      <c r="J30" s="174"/>
      <c r="K30" s="174"/>
      <c r="L30" s="174"/>
      <c r="M30" s="174"/>
      <c r="N30" s="174"/>
      <c r="O30" s="175"/>
      <c r="P30" s="175"/>
      <c r="Q30" s="175"/>
      <c r="R30" s="175"/>
      <c r="S30" s="175"/>
      <c r="T30" s="175"/>
      <c r="U30" s="175"/>
      <c r="V30" s="175"/>
      <c r="W30" s="175"/>
      <c r="X30" s="175"/>
      <c r="Y30" s="175"/>
      <c r="Z30" s="176">
        <f t="shared" si="0"/>
        <v>0</v>
      </c>
      <c r="AA30" s="177">
        <f t="shared" si="1"/>
        <v>0</v>
      </c>
      <c r="AB30" s="178"/>
      <c r="AC30" s="178"/>
      <c r="AD30" s="178"/>
      <c r="AE30" s="178"/>
      <c r="AF30" s="178"/>
      <c r="AG30" s="179"/>
      <c r="AH30" s="179"/>
      <c r="AI30" s="179"/>
      <c r="AJ30" s="179"/>
      <c r="AK30" s="179"/>
      <c r="AL30" s="179"/>
      <c r="AM30" s="179"/>
      <c r="AO30" s="174" t="s">
        <v>112</v>
      </c>
      <c r="AP30" s="174"/>
      <c r="AQ30" s="174"/>
      <c r="AR30" s="174"/>
      <c r="AS30" s="174"/>
      <c r="AT30" s="174"/>
      <c r="AU30" s="174"/>
      <c r="AV30" s="174"/>
      <c r="AW30" s="174"/>
      <c r="AX30" s="174"/>
      <c r="AY30" s="174"/>
      <c r="AZ30" s="174"/>
      <c r="BA30" s="174"/>
      <c r="BB30" s="174"/>
      <c r="BC30" s="175"/>
      <c r="BD30" s="175"/>
      <c r="BE30" s="175"/>
      <c r="BF30" s="175"/>
      <c r="BG30" s="175"/>
      <c r="BH30" s="175"/>
      <c r="BI30" s="175"/>
      <c r="BJ30" s="175"/>
      <c r="BK30" s="175"/>
      <c r="BL30" s="175"/>
      <c r="BM30" s="175"/>
      <c r="BN30" s="176">
        <f t="shared" si="2"/>
        <v>0</v>
      </c>
      <c r="BO30" s="177">
        <f t="shared" si="3"/>
        <v>0</v>
      </c>
      <c r="BP30" s="179"/>
      <c r="BQ30" s="179"/>
      <c r="BR30" s="179"/>
      <c r="BS30" s="179"/>
      <c r="BT30" s="179"/>
      <c r="BU30" s="179"/>
      <c r="BV30" s="179"/>
      <c r="BW30" s="179"/>
      <c r="BX30" s="179"/>
      <c r="BY30" s="179"/>
      <c r="BZ30" s="179"/>
      <c r="CA30" s="179"/>
    </row>
    <row r="31" spans="1:79" x14ac:dyDescent="0.3">
      <c r="A31" s="174" t="s">
        <v>113</v>
      </c>
      <c r="B31" s="174"/>
      <c r="C31" s="174"/>
      <c r="D31" s="174"/>
      <c r="E31" s="174"/>
      <c r="F31" s="174"/>
      <c r="G31" s="174"/>
      <c r="H31" s="174"/>
      <c r="I31" s="174"/>
      <c r="J31" s="174"/>
      <c r="K31" s="174"/>
      <c r="L31" s="174"/>
      <c r="M31" s="174"/>
      <c r="N31" s="174"/>
      <c r="O31" s="175"/>
      <c r="P31" s="175"/>
      <c r="Q31" s="175"/>
      <c r="R31" s="175"/>
      <c r="S31" s="175"/>
      <c r="T31" s="175"/>
      <c r="U31" s="175"/>
      <c r="V31" s="175"/>
      <c r="W31" s="175"/>
      <c r="X31" s="175"/>
      <c r="Y31" s="175"/>
      <c r="Z31" s="176">
        <f t="shared" si="0"/>
        <v>0</v>
      </c>
      <c r="AA31" s="177">
        <f t="shared" si="1"/>
        <v>0</v>
      </c>
      <c r="AB31" s="178"/>
      <c r="AC31" s="178"/>
      <c r="AD31" s="178"/>
      <c r="AE31" s="178"/>
      <c r="AF31" s="178"/>
      <c r="AG31" s="179"/>
      <c r="AH31" s="179"/>
      <c r="AI31" s="179"/>
      <c r="AJ31" s="179"/>
      <c r="AK31" s="179"/>
      <c r="AL31" s="179"/>
      <c r="AM31" s="179"/>
      <c r="AO31" s="174" t="s">
        <v>113</v>
      </c>
      <c r="AP31" s="174"/>
      <c r="AQ31" s="174"/>
      <c r="AR31" s="174"/>
      <c r="AS31" s="174"/>
      <c r="AT31" s="174"/>
      <c r="AU31" s="174"/>
      <c r="AV31" s="174"/>
      <c r="AW31" s="174"/>
      <c r="AX31" s="174"/>
      <c r="AY31" s="174"/>
      <c r="AZ31" s="174"/>
      <c r="BA31" s="174"/>
      <c r="BB31" s="174"/>
      <c r="BC31" s="175"/>
      <c r="BD31" s="175"/>
      <c r="BE31" s="175"/>
      <c r="BF31" s="175"/>
      <c r="BG31" s="175"/>
      <c r="BH31" s="175"/>
      <c r="BI31" s="175"/>
      <c r="BJ31" s="175"/>
      <c r="BK31" s="175"/>
      <c r="BL31" s="175"/>
      <c r="BM31" s="175"/>
      <c r="BN31" s="176">
        <f t="shared" si="2"/>
        <v>0</v>
      </c>
      <c r="BO31" s="177">
        <f t="shared" si="3"/>
        <v>0</v>
      </c>
      <c r="BP31" s="179"/>
      <c r="BQ31" s="179"/>
      <c r="BR31" s="179"/>
      <c r="BS31" s="179"/>
      <c r="BT31" s="179"/>
      <c r="BU31" s="179"/>
      <c r="BV31" s="179"/>
      <c r="BW31" s="179"/>
      <c r="BX31" s="179"/>
      <c r="BY31" s="179"/>
      <c r="BZ31" s="179"/>
      <c r="CA31" s="179"/>
    </row>
    <row r="32" spans="1:79" x14ac:dyDescent="0.3">
      <c r="A32" s="181" t="s">
        <v>114</v>
      </c>
      <c r="B32" s="182">
        <f>SUM(B11:B31)</f>
        <v>0</v>
      </c>
      <c r="C32" s="182">
        <f t="shared" ref="C32:AM32" si="4">SUM(C11:C31)</f>
        <v>0</v>
      </c>
      <c r="D32" s="182">
        <f t="shared" si="4"/>
        <v>0</v>
      </c>
      <c r="E32" s="182">
        <f t="shared" si="4"/>
        <v>0</v>
      </c>
      <c r="F32" s="182">
        <f t="shared" si="4"/>
        <v>0</v>
      </c>
      <c r="G32" s="182">
        <f t="shared" si="4"/>
        <v>0</v>
      </c>
      <c r="H32" s="182">
        <f t="shared" si="4"/>
        <v>0</v>
      </c>
      <c r="I32" s="182">
        <f t="shared" si="4"/>
        <v>0</v>
      </c>
      <c r="J32" s="182">
        <f t="shared" si="4"/>
        <v>0</v>
      </c>
      <c r="K32" s="182">
        <f t="shared" si="4"/>
        <v>0</v>
      </c>
      <c r="L32" s="182">
        <f t="shared" si="4"/>
        <v>0</v>
      </c>
      <c r="M32" s="182">
        <f t="shared" si="4"/>
        <v>0</v>
      </c>
      <c r="N32" s="182">
        <f t="shared" si="4"/>
        <v>0</v>
      </c>
      <c r="O32" s="182">
        <f t="shared" si="4"/>
        <v>0</v>
      </c>
      <c r="P32" s="182">
        <f t="shared" si="4"/>
        <v>0</v>
      </c>
      <c r="Q32" s="182">
        <f t="shared" si="4"/>
        <v>0</v>
      </c>
      <c r="R32" s="182">
        <f t="shared" si="4"/>
        <v>0</v>
      </c>
      <c r="S32" s="182">
        <f t="shared" si="4"/>
        <v>0</v>
      </c>
      <c r="T32" s="182">
        <f t="shared" si="4"/>
        <v>0</v>
      </c>
      <c r="U32" s="182">
        <f t="shared" si="4"/>
        <v>0</v>
      </c>
      <c r="V32" s="182">
        <f t="shared" si="4"/>
        <v>0</v>
      </c>
      <c r="W32" s="182">
        <f t="shared" si="4"/>
        <v>0</v>
      </c>
      <c r="X32" s="182">
        <f t="shared" si="4"/>
        <v>0</v>
      </c>
      <c r="Y32" s="182">
        <f t="shared" si="4"/>
        <v>0</v>
      </c>
      <c r="Z32" s="182">
        <f t="shared" si="4"/>
        <v>0</v>
      </c>
      <c r="AA32" s="177">
        <f t="shared" si="4"/>
        <v>0</v>
      </c>
      <c r="AB32" s="182">
        <f t="shared" si="4"/>
        <v>0</v>
      </c>
      <c r="AC32" s="182">
        <f t="shared" si="4"/>
        <v>0</v>
      </c>
      <c r="AD32" s="182">
        <f t="shared" si="4"/>
        <v>0</v>
      </c>
      <c r="AE32" s="182">
        <f t="shared" si="4"/>
        <v>0</v>
      </c>
      <c r="AF32" s="182">
        <f t="shared" si="4"/>
        <v>0</v>
      </c>
      <c r="AG32" s="182">
        <f t="shared" si="4"/>
        <v>0</v>
      </c>
      <c r="AH32" s="182">
        <f t="shared" si="4"/>
        <v>0</v>
      </c>
      <c r="AI32" s="182">
        <f t="shared" si="4"/>
        <v>0</v>
      </c>
      <c r="AJ32" s="182">
        <f t="shared" si="4"/>
        <v>0</v>
      </c>
      <c r="AK32" s="182">
        <f t="shared" si="4"/>
        <v>0</v>
      </c>
      <c r="AL32" s="182">
        <f t="shared" si="4"/>
        <v>0</v>
      </c>
      <c r="AM32" s="182">
        <f t="shared" si="4"/>
        <v>0</v>
      </c>
      <c r="AO32" s="181" t="s">
        <v>114</v>
      </c>
      <c r="AP32" s="182">
        <f t="shared" ref="AP32:BB32" si="5">SUM(AP11:AP31)</f>
        <v>0</v>
      </c>
      <c r="AQ32" s="182">
        <f t="shared" si="5"/>
        <v>0</v>
      </c>
      <c r="AR32" s="182">
        <f t="shared" si="5"/>
        <v>0</v>
      </c>
      <c r="AS32" s="182">
        <f t="shared" si="5"/>
        <v>0</v>
      </c>
      <c r="AT32" s="182">
        <f t="shared" si="5"/>
        <v>0</v>
      </c>
      <c r="AU32" s="182">
        <f t="shared" si="5"/>
        <v>0</v>
      </c>
      <c r="AV32" s="182">
        <f t="shared" si="5"/>
        <v>0</v>
      </c>
      <c r="AW32" s="182">
        <f t="shared" si="5"/>
        <v>0</v>
      </c>
      <c r="AX32" s="182">
        <f t="shared" si="5"/>
        <v>0</v>
      </c>
      <c r="AY32" s="182">
        <f t="shared" si="5"/>
        <v>0</v>
      </c>
      <c r="AZ32" s="182">
        <f t="shared" si="5"/>
        <v>0</v>
      </c>
      <c r="BA32" s="182">
        <f t="shared" si="5"/>
        <v>0</v>
      </c>
      <c r="BB32" s="182">
        <f t="shared" si="5"/>
        <v>0</v>
      </c>
      <c r="BC32" s="182">
        <f>SUM(BC11:BC31)</f>
        <v>0</v>
      </c>
      <c r="BD32" s="182">
        <f t="shared" ref="BD32:CA32" si="6">SUM(BD11:BD31)</f>
        <v>0</v>
      </c>
      <c r="BE32" s="182">
        <f t="shared" si="6"/>
        <v>0</v>
      </c>
      <c r="BF32" s="182">
        <f t="shared" si="6"/>
        <v>0</v>
      </c>
      <c r="BG32" s="182">
        <f t="shared" si="6"/>
        <v>0</v>
      </c>
      <c r="BH32" s="182">
        <f t="shared" si="6"/>
        <v>0</v>
      </c>
      <c r="BI32" s="182">
        <f t="shared" si="6"/>
        <v>0</v>
      </c>
      <c r="BJ32" s="182">
        <f t="shared" si="6"/>
        <v>0</v>
      </c>
      <c r="BK32" s="182">
        <f t="shared" si="6"/>
        <v>0</v>
      </c>
      <c r="BL32" s="182">
        <f t="shared" si="6"/>
        <v>0</v>
      </c>
      <c r="BM32" s="182">
        <f t="shared" si="6"/>
        <v>0</v>
      </c>
      <c r="BN32" s="183">
        <f t="shared" si="6"/>
        <v>0</v>
      </c>
      <c r="BO32" s="184">
        <f t="shared" si="6"/>
        <v>0</v>
      </c>
      <c r="BP32" s="182">
        <f t="shared" si="6"/>
        <v>0</v>
      </c>
      <c r="BQ32" s="182">
        <f t="shared" si="6"/>
        <v>0</v>
      </c>
      <c r="BR32" s="182">
        <f t="shared" si="6"/>
        <v>0</v>
      </c>
      <c r="BS32" s="182">
        <f t="shared" si="6"/>
        <v>0</v>
      </c>
      <c r="BT32" s="182">
        <f t="shared" si="6"/>
        <v>0</v>
      </c>
      <c r="BU32" s="182">
        <f t="shared" si="6"/>
        <v>0</v>
      </c>
      <c r="BV32" s="182">
        <f t="shared" si="6"/>
        <v>0</v>
      </c>
      <c r="BW32" s="182">
        <f t="shared" si="6"/>
        <v>0</v>
      </c>
      <c r="BX32" s="182">
        <f t="shared" si="6"/>
        <v>0</v>
      </c>
      <c r="BY32" s="182">
        <f t="shared" si="6"/>
        <v>0</v>
      </c>
      <c r="BZ32" s="182">
        <f t="shared" si="6"/>
        <v>0</v>
      </c>
      <c r="CA32" s="182">
        <f t="shared" si="6"/>
        <v>0</v>
      </c>
    </row>
    <row r="34" spans="1:79" ht="27.6" x14ac:dyDescent="0.3">
      <c r="A34" s="165" t="s">
        <v>291</v>
      </c>
      <c r="B34" s="575"/>
      <c r="C34" s="575"/>
      <c r="D34" s="575"/>
      <c r="E34" s="575"/>
      <c r="F34" s="575"/>
      <c r="G34" s="575"/>
      <c r="H34" s="575"/>
      <c r="I34" s="575"/>
      <c r="J34" s="575"/>
      <c r="K34" s="575"/>
      <c r="L34" s="575"/>
      <c r="M34" s="575"/>
      <c r="N34" s="575"/>
      <c r="O34" s="575"/>
      <c r="P34" s="575"/>
      <c r="Q34" s="575"/>
      <c r="R34" s="575"/>
      <c r="S34" s="575"/>
      <c r="T34" s="575"/>
      <c r="U34" s="575"/>
      <c r="V34" s="575"/>
      <c r="W34" s="575"/>
      <c r="X34" s="575"/>
      <c r="Y34" s="575"/>
      <c r="Z34" s="575"/>
      <c r="AA34" s="575"/>
      <c r="AB34" s="575"/>
      <c r="AC34" s="575"/>
      <c r="AD34" s="575"/>
      <c r="AE34" s="575"/>
      <c r="AF34" s="575"/>
      <c r="AG34" s="575"/>
      <c r="AH34" s="575"/>
      <c r="AI34" s="575"/>
      <c r="AJ34" s="575"/>
      <c r="AK34" s="575"/>
      <c r="AL34" s="575"/>
      <c r="AM34" s="575"/>
      <c r="AN34" s="575"/>
      <c r="AO34" s="575"/>
      <c r="AP34" s="575"/>
      <c r="AQ34" s="575"/>
      <c r="AR34" s="575"/>
      <c r="AS34" s="575"/>
      <c r="AT34" s="575"/>
      <c r="AU34" s="575"/>
      <c r="AV34" s="575"/>
      <c r="AW34" s="575"/>
      <c r="AX34" s="575"/>
      <c r="AY34" s="575"/>
      <c r="AZ34" s="575"/>
      <c r="BA34" s="575"/>
      <c r="BB34" s="575"/>
      <c r="BC34" s="575"/>
      <c r="BD34" s="575"/>
      <c r="BE34" s="575"/>
      <c r="BF34" s="575"/>
      <c r="BG34" s="575"/>
      <c r="BH34" s="575"/>
      <c r="BI34" s="575"/>
      <c r="BJ34" s="575"/>
      <c r="BK34" s="575"/>
      <c r="BL34" s="575"/>
      <c r="BM34" s="575"/>
      <c r="BN34" s="575"/>
      <c r="BO34" s="575"/>
      <c r="BP34" s="575"/>
      <c r="BQ34" s="575"/>
      <c r="BR34" s="575"/>
      <c r="BS34" s="575"/>
      <c r="BT34" s="575"/>
      <c r="BU34" s="575"/>
      <c r="BV34" s="575"/>
      <c r="BW34" s="575"/>
      <c r="BX34" s="575"/>
      <c r="BY34" s="575"/>
      <c r="BZ34" s="575"/>
      <c r="CA34" s="575"/>
    </row>
    <row r="35" spans="1:79" ht="29.1" customHeight="1" x14ac:dyDescent="0.3">
      <c r="A35" s="166" t="s">
        <v>178</v>
      </c>
      <c r="B35" s="573"/>
      <c r="C35" s="576"/>
      <c r="D35" s="576"/>
      <c r="E35" s="576"/>
      <c r="F35" s="576"/>
      <c r="G35" s="576"/>
      <c r="H35" s="576"/>
      <c r="I35" s="576"/>
      <c r="J35" s="576"/>
      <c r="K35" s="576"/>
      <c r="L35" s="576"/>
      <c r="M35" s="576"/>
      <c r="N35" s="576"/>
      <c r="O35" s="576"/>
      <c r="P35" s="576"/>
      <c r="Q35" s="576"/>
      <c r="R35" s="576"/>
      <c r="S35" s="576"/>
      <c r="T35" s="576"/>
      <c r="U35" s="576"/>
      <c r="V35" s="576"/>
      <c r="W35" s="576"/>
      <c r="X35" s="576"/>
      <c r="Y35" s="576"/>
      <c r="Z35" s="576"/>
      <c r="AA35" s="576"/>
      <c r="AB35" s="576"/>
      <c r="AC35" s="576"/>
      <c r="AD35" s="576"/>
      <c r="AE35" s="576"/>
      <c r="AF35" s="576"/>
      <c r="AG35" s="576"/>
      <c r="AH35" s="576"/>
      <c r="AI35" s="576"/>
      <c r="AJ35" s="576"/>
      <c r="AK35" s="576"/>
      <c r="AL35" s="576"/>
      <c r="AM35" s="576"/>
      <c r="AN35" s="576"/>
      <c r="AO35" s="576"/>
      <c r="AP35" s="576"/>
      <c r="AQ35" s="576"/>
      <c r="AR35" s="576"/>
      <c r="AS35" s="576"/>
      <c r="AT35" s="576"/>
      <c r="AU35" s="576"/>
      <c r="AV35" s="576"/>
      <c r="AW35" s="576"/>
      <c r="AX35" s="576"/>
      <c r="AY35" s="576"/>
      <c r="AZ35" s="576"/>
      <c r="BA35" s="576"/>
      <c r="BB35" s="576"/>
      <c r="BC35" s="576"/>
      <c r="BD35" s="576"/>
      <c r="BE35" s="576"/>
      <c r="BF35" s="576"/>
      <c r="BG35" s="576"/>
      <c r="BH35" s="576"/>
      <c r="BI35" s="576"/>
      <c r="BJ35" s="576"/>
      <c r="BK35" s="576"/>
      <c r="BL35" s="576"/>
      <c r="BM35" s="576"/>
      <c r="BN35" s="576"/>
      <c r="BO35" s="576"/>
      <c r="BP35" s="576"/>
      <c r="BQ35" s="576"/>
      <c r="BR35" s="576"/>
      <c r="BS35" s="576"/>
      <c r="BT35" s="576"/>
      <c r="BU35" s="576"/>
      <c r="BV35" s="576"/>
      <c r="BW35" s="576"/>
      <c r="BX35" s="576"/>
      <c r="BY35" s="576"/>
      <c r="BZ35" s="576"/>
      <c r="CA35" s="574"/>
    </row>
    <row r="36" spans="1:79" ht="6" customHeight="1" x14ac:dyDescent="0.3">
      <c r="A36" s="167"/>
      <c r="B36" s="167"/>
      <c r="C36" s="167"/>
      <c r="D36" s="167"/>
      <c r="E36" s="167"/>
      <c r="F36" s="167"/>
      <c r="G36" s="167"/>
      <c r="H36" s="167"/>
      <c r="I36" s="167"/>
      <c r="J36" s="167"/>
      <c r="K36" s="167"/>
      <c r="L36" s="167"/>
      <c r="M36" s="167"/>
      <c r="N36" s="167"/>
      <c r="O36" s="168"/>
      <c r="P36" s="168"/>
      <c r="Q36" s="168"/>
      <c r="R36" s="168"/>
      <c r="S36" s="168"/>
      <c r="T36" s="168"/>
      <c r="U36" s="168"/>
      <c r="V36" s="168"/>
      <c r="W36" s="168"/>
      <c r="X36" s="168"/>
      <c r="Y36" s="168"/>
      <c r="Z36" s="168"/>
      <c r="AA36" s="168"/>
      <c r="AB36" s="168"/>
      <c r="AC36" s="168"/>
      <c r="AD36" s="168"/>
      <c r="AE36" s="168"/>
      <c r="AF36" s="168"/>
      <c r="AG36" s="168"/>
      <c r="AH36" s="168"/>
      <c r="AI36" s="168"/>
      <c r="AJ36" s="168"/>
      <c r="AK36" s="168"/>
      <c r="AL36" s="168"/>
      <c r="AM36" s="168"/>
      <c r="AO36" s="167"/>
      <c r="AP36" s="168"/>
      <c r="AQ36" s="168"/>
      <c r="AR36" s="168"/>
      <c r="AS36" s="168"/>
      <c r="AT36" s="168"/>
      <c r="AU36" s="168"/>
      <c r="AV36" s="168"/>
      <c r="AW36" s="168"/>
      <c r="AX36" s="168"/>
      <c r="AY36" s="168"/>
      <c r="AZ36" s="168"/>
      <c r="BA36" s="168"/>
    </row>
    <row r="37" spans="1:79" ht="30" customHeight="1" x14ac:dyDescent="0.3">
      <c r="A37" s="580" t="s">
        <v>91</v>
      </c>
      <c r="B37" s="573" t="s">
        <v>39</v>
      </c>
      <c r="C37" s="574"/>
      <c r="D37" s="573" t="s">
        <v>40</v>
      </c>
      <c r="E37" s="574"/>
      <c r="F37" s="573" t="s">
        <v>41</v>
      </c>
      <c r="G37" s="574"/>
      <c r="H37" s="573" t="s">
        <v>42</v>
      </c>
      <c r="I37" s="574"/>
      <c r="J37" s="573" t="s">
        <v>43</v>
      </c>
      <c r="K37" s="574"/>
      <c r="L37" s="573" t="s">
        <v>44</v>
      </c>
      <c r="M37" s="574"/>
      <c r="N37" s="573" t="s">
        <v>45</v>
      </c>
      <c r="O37" s="574"/>
      <c r="P37" s="573" t="s">
        <v>46</v>
      </c>
      <c r="Q37" s="574"/>
      <c r="R37" s="573" t="s">
        <v>47</v>
      </c>
      <c r="S37" s="574"/>
      <c r="T37" s="573" t="s">
        <v>48</v>
      </c>
      <c r="U37" s="574"/>
      <c r="V37" s="573" t="s">
        <v>49</v>
      </c>
      <c r="W37" s="574"/>
      <c r="X37" s="573" t="s">
        <v>50</v>
      </c>
      <c r="Y37" s="574"/>
      <c r="Z37" s="573" t="s">
        <v>92</v>
      </c>
      <c r="AA37" s="574"/>
      <c r="AB37" s="573" t="s">
        <v>290</v>
      </c>
      <c r="AC37" s="576"/>
      <c r="AD37" s="576"/>
      <c r="AE37" s="576"/>
      <c r="AF37" s="576"/>
      <c r="AG37" s="574"/>
      <c r="AH37" s="573" t="s">
        <v>289</v>
      </c>
      <c r="AI37" s="576"/>
      <c r="AJ37" s="576"/>
      <c r="AK37" s="576"/>
      <c r="AL37" s="576"/>
      <c r="AM37" s="574"/>
      <c r="AO37" s="580" t="s">
        <v>91</v>
      </c>
      <c r="AP37" s="573" t="s">
        <v>39</v>
      </c>
      <c r="AQ37" s="574"/>
      <c r="AR37" s="573" t="s">
        <v>40</v>
      </c>
      <c r="AS37" s="574"/>
      <c r="AT37" s="573" t="s">
        <v>41</v>
      </c>
      <c r="AU37" s="574"/>
      <c r="AV37" s="573" t="s">
        <v>42</v>
      </c>
      <c r="AW37" s="574"/>
      <c r="AX37" s="573" t="s">
        <v>43</v>
      </c>
      <c r="AY37" s="574"/>
      <c r="AZ37" s="573" t="s">
        <v>44</v>
      </c>
      <c r="BA37" s="574"/>
      <c r="BB37" s="573" t="s">
        <v>45</v>
      </c>
      <c r="BC37" s="574"/>
      <c r="BD37" s="573" t="s">
        <v>46</v>
      </c>
      <c r="BE37" s="574"/>
      <c r="BF37" s="573" t="s">
        <v>47</v>
      </c>
      <c r="BG37" s="574"/>
      <c r="BH37" s="573" t="s">
        <v>48</v>
      </c>
      <c r="BI37" s="574"/>
      <c r="BJ37" s="573" t="s">
        <v>49</v>
      </c>
      <c r="BK37" s="574"/>
      <c r="BL37" s="573" t="s">
        <v>50</v>
      </c>
      <c r="BM37" s="574"/>
      <c r="BN37" s="573" t="s">
        <v>92</v>
      </c>
      <c r="BO37" s="574"/>
      <c r="BP37" s="573" t="s">
        <v>290</v>
      </c>
      <c r="BQ37" s="576"/>
      <c r="BR37" s="576"/>
      <c r="BS37" s="576"/>
      <c r="BT37" s="576"/>
      <c r="BU37" s="574"/>
      <c r="BV37" s="573" t="s">
        <v>289</v>
      </c>
      <c r="BW37" s="576"/>
      <c r="BX37" s="576"/>
      <c r="BY37" s="576"/>
      <c r="BZ37" s="576"/>
      <c r="CA37" s="574"/>
    </row>
    <row r="38" spans="1:79" ht="51.9" customHeight="1" x14ac:dyDescent="0.3">
      <c r="A38" s="581"/>
      <c r="B38" s="141" t="s">
        <v>376</v>
      </c>
      <c r="C38" s="141" t="s">
        <v>377</v>
      </c>
      <c r="D38" s="141" t="s">
        <v>376</v>
      </c>
      <c r="E38" s="141" t="s">
        <v>377</v>
      </c>
      <c r="F38" s="141" t="s">
        <v>376</v>
      </c>
      <c r="G38" s="141" t="s">
        <v>377</v>
      </c>
      <c r="H38" s="141" t="s">
        <v>376</v>
      </c>
      <c r="I38" s="141" t="s">
        <v>377</v>
      </c>
      <c r="J38" s="141" t="s">
        <v>376</v>
      </c>
      <c r="K38" s="141" t="s">
        <v>377</v>
      </c>
      <c r="L38" s="141" t="s">
        <v>376</v>
      </c>
      <c r="M38" s="141" t="s">
        <v>377</v>
      </c>
      <c r="N38" s="141" t="s">
        <v>376</v>
      </c>
      <c r="O38" s="141" t="s">
        <v>377</v>
      </c>
      <c r="P38" s="141" t="s">
        <v>376</v>
      </c>
      <c r="Q38" s="141" t="s">
        <v>377</v>
      </c>
      <c r="R38" s="141" t="s">
        <v>376</v>
      </c>
      <c r="S38" s="141" t="s">
        <v>377</v>
      </c>
      <c r="T38" s="141" t="s">
        <v>376</v>
      </c>
      <c r="U38" s="141" t="s">
        <v>377</v>
      </c>
      <c r="V38" s="141" t="s">
        <v>376</v>
      </c>
      <c r="W38" s="141" t="s">
        <v>377</v>
      </c>
      <c r="X38" s="141" t="s">
        <v>376</v>
      </c>
      <c r="Y38" s="141" t="s">
        <v>377</v>
      </c>
      <c r="Z38" s="141" t="s">
        <v>376</v>
      </c>
      <c r="AA38" s="141" t="s">
        <v>377</v>
      </c>
      <c r="AB38" s="169" t="s">
        <v>397</v>
      </c>
      <c r="AC38" s="169" t="s">
        <v>398</v>
      </c>
      <c r="AD38" s="169" t="s">
        <v>399</v>
      </c>
      <c r="AE38" s="169" t="s">
        <v>307</v>
      </c>
      <c r="AF38" s="170" t="s">
        <v>400</v>
      </c>
      <c r="AG38" s="169" t="s">
        <v>306</v>
      </c>
      <c r="AH38" s="141" t="s">
        <v>391</v>
      </c>
      <c r="AI38" s="171" t="s">
        <v>392</v>
      </c>
      <c r="AJ38" s="141" t="s">
        <v>393</v>
      </c>
      <c r="AK38" s="141" t="s">
        <v>394</v>
      </c>
      <c r="AL38" s="141" t="s">
        <v>395</v>
      </c>
      <c r="AM38" s="141" t="s">
        <v>396</v>
      </c>
      <c r="AO38" s="581"/>
      <c r="AP38" s="141" t="s">
        <v>376</v>
      </c>
      <c r="AQ38" s="141" t="s">
        <v>377</v>
      </c>
      <c r="AR38" s="141" t="s">
        <v>376</v>
      </c>
      <c r="AS38" s="141" t="s">
        <v>377</v>
      </c>
      <c r="AT38" s="141" t="s">
        <v>376</v>
      </c>
      <c r="AU38" s="141" t="s">
        <v>377</v>
      </c>
      <c r="AV38" s="141" t="s">
        <v>376</v>
      </c>
      <c r="AW38" s="141" t="s">
        <v>377</v>
      </c>
      <c r="AX38" s="141" t="s">
        <v>376</v>
      </c>
      <c r="AY38" s="141" t="s">
        <v>377</v>
      </c>
      <c r="AZ38" s="141" t="s">
        <v>376</v>
      </c>
      <c r="BA38" s="141" t="s">
        <v>377</v>
      </c>
      <c r="BB38" s="141" t="s">
        <v>376</v>
      </c>
      <c r="BC38" s="141" t="s">
        <v>377</v>
      </c>
      <c r="BD38" s="141" t="s">
        <v>376</v>
      </c>
      <c r="BE38" s="141" t="s">
        <v>377</v>
      </c>
      <c r="BF38" s="141" t="s">
        <v>376</v>
      </c>
      <c r="BG38" s="141" t="s">
        <v>377</v>
      </c>
      <c r="BH38" s="141" t="s">
        <v>376</v>
      </c>
      <c r="BI38" s="141" t="s">
        <v>377</v>
      </c>
      <c r="BJ38" s="141" t="s">
        <v>376</v>
      </c>
      <c r="BK38" s="141" t="s">
        <v>377</v>
      </c>
      <c r="BL38" s="141" t="s">
        <v>376</v>
      </c>
      <c r="BM38" s="141" t="s">
        <v>377</v>
      </c>
      <c r="BN38" s="141" t="s">
        <v>376</v>
      </c>
      <c r="BO38" s="141" t="s">
        <v>377</v>
      </c>
      <c r="BP38" s="169" t="s">
        <v>397</v>
      </c>
      <c r="BQ38" s="169" t="s">
        <v>398</v>
      </c>
      <c r="BR38" s="169" t="s">
        <v>399</v>
      </c>
      <c r="BS38" s="169" t="s">
        <v>307</v>
      </c>
      <c r="BT38" s="170" t="s">
        <v>400</v>
      </c>
      <c r="BU38" s="169" t="s">
        <v>306</v>
      </c>
      <c r="BV38" s="141" t="s">
        <v>391</v>
      </c>
      <c r="BW38" s="171" t="s">
        <v>392</v>
      </c>
      <c r="BX38" s="141" t="s">
        <v>393</v>
      </c>
      <c r="BY38" s="141" t="s">
        <v>394</v>
      </c>
      <c r="BZ38" s="141" t="s">
        <v>395</v>
      </c>
      <c r="CA38" s="141" t="s">
        <v>396</v>
      </c>
    </row>
    <row r="39" spans="1:79" x14ac:dyDescent="0.3">
      <c r="A39" s="174" t="s">
        <v>93</v>
      </c>
      <c r="B39" s="174"/>
      <c r="C39" s="174"/>
      <c r="D39" s="174"/>
      <c r="E39" s="174"/>
      <c r="F39" s="174"/>
      <c r="G39" s="174"/>
      <c r="H39" s="174"/>
      <c r="I39" s="174"/>
      <c r="J39" s="174"/>
      <c r="K39" s="174"/>
      <c r="L39" s="174"/>
      <c r="M39" s="174"/>
      <c r="N39" s="174"/>
      <c r="O39" s="175"/>
      <c r="P39" s="175"/>
      <c r="Q39" s="175"/>
      <c r="R39" s="175"/>
      <c r="S39" s="175"/>
      <c r="T39" s="175"/>
      <c r="U39" s="175"/>
      <c r="V39" s="175"/>
      <c r="W39" s="175"/>
      <c r="X39" s="175"/>
      <c r="Y39" s="175"/>
      <c r="Z39" s="176">
        <f>B39+D39+F39+H39+J39+L39+N39+P39+R39+T39+V39+X39</f>
        <v>0</v>
      </c>
      <c r="AA39" s="177">
        <f>C39+E39+G39+I39+K39+M39+O39+Q39+S39+U39+W39+Y39</f>
        <v>0</v>
      </c>
      <c r="AB39" s="179"/>
      <c r="AC39" s="179"/>
      <c r="AD39" s="179"/>
      <c r="AE39" s="179"/>
      <c r="AF39" s="179"/>
      <c r="AG39" s="179"/>
      <c r="AH39" s="179"/>
      <c r="AI39" s="179"/>
      <c r="AJ39" s="179"/>
      <c r="AK39" s="179"/>
      <c r="AL39" s="179"/>
      <c r="AM39" s="180"/>
      <c r="AO39" s="174" t="s">
        <v>93</v>
      </c>
      <c r="AP39" s="174"/>
      <c r="AQ39" s="174"/>
      <c r="AR39" s="174"/>
      <c r="AS39" s="174"/>
      <c r="AT39" s="174"/>
      <c r="AU39" s="174"/>
      <c r="AV39" s="174"/>
      <c r="AW39" s="174"/>
      <c r="AX39" s="174"/>
      <c r="AY39" s="174"/>
      <c r="AZ39" s="174"/>
      <c r="BA39" s="174"/>
      <c r="BB39" s="174"/>
      <c r="BC39" s="175"/>
      <c r="BD39" s="175"/>
      <c r="BE39" s="175"/>
      <c r="BF39" s="175"/>
      <c r="BG39" s="175"/>
      <c r="BH39" s="175"/>
      <c r="BI39" s="175"/>
      <c r="BJ39" s="175"/>
      <c r="BK39" s="175"/>
      <c r="BL39" s="175"/>
      <c r="BM39" s="175"/>
      <c r="BN39" s="176">
        <f>AP39+AR39+AT39+AV39+AX39+AZ39+BB39+BD39+BF39+BH39+BJ39+BL39</f>
        <v>0</v>
      </c>
      <c r="BO39" s="177">
        <f>AQ39+AS39+AU39+AW39+AY39+BA39+BC39+BE39+BG39+BI39+BK39+BM39</f>
        <v>0</v>
      </c>
      <c r="BP39" s="178"/>
      <c r="BQ39" s="178"/>
      <c r="BR39" s="178"/>
      <c r="BS39" s="178"/>
      <c r="BT39" s="179"/>
      <c r="BU39" s="179"/>
      <c r="BV39" s="179"/>
      <c r="BW39" s="179"/>
      <c r="BX39" s="179"/>
      <c r="BY39" s="179"/>
      <c r="BZ39" s="179"/>
      <c r="CA39" s="180"/>
    </row>
    <row r="40" spans="1:79" x14ac:dyDescent="0.3">
      <c r="A40" s="174" t="s">
        <v>94</v>
      </c>
      <c r="B40" s="174"/>
      <c r="C40" s="174"/>
      <c r="D40" s="174"/>
      <c r="E40" s="174"/>
      <c r="F40" s="174"/>
      <c r="G40" s="174"/>
      <c r="H40" s="174"/>
      <c r="I40" s="174"/>
      <c r="J40" s="174"/>
      <c r="K40" s="174"/>
      <c r="L40" s="174"/>
      <c r="M40" s="174"/>
      <c r="N40" s="174"/>
      <c r="O40" s="175"/>
      <c r="P40" s="175"/>
      <c r="Q40" s="175"/>
      <c r="R40" s="175"/>
      <c r="S40" s="175"/>
      <c r="T40" s="175"/>
      <c r="U40" s="175"/>
      <c r="V40" s="175"/>
      <c r="W40" s="175"/>
      <c r="X40" s="175"/>
      <c r="Y40" s="175"/>
      <c r="Z40" s="176">
        <f t="shared" ref="Z40:Z59" si="7">B40+D40+F40+H40+J40+L40+N40+P40+R40+T40+V40+X40</f>
        <v>0</v>
      </c>
      <c r="AA40" s="177">
        <f t="shared" ref="AA40:AA59" si="8">C40+E40+G40+I40+K40+M40+O40+Q40+S40+U40+W40+Y40</f>
        <v>0</v>
      </c>
      <c r="AB40" s="179"/>
      <c r="AC40" s="179"/>
      <c r="AD40" s="179"/>
      <c r="AE40" s="179"/>
      <c r="AF40" s="179"/>
      <c r="AG40" s="179"/>
      <c r="AH40" s="179"/>
      <c r="AI40" s="179"/>
      <c r="AJ40" s="179"/>
      <c r="AK40" s="179"/>
      <c r="AL40" s="179"/>
      <c r="AM40" s="179"/>
      <c r="AO40" s="174" t="s">
        <v>94</v>
      </c>
      <c r="AP40" s="174"/>
      <c r="AQ40" s="174"/>
      <c r="AR40" s="174"/>
      <c r="AS40" s="174"/>
      <c r="AT40" s="174"/>
      <c r="AU40" s="174"/>
      <c r="AV40" s="174"/>
      <c r="AW40" s="174"/>
      <c r="AX40" s="174"/>
      <c r="AY40" s="174"/>
      <c r="AZ40" s="174"/>
      <c r="BA40" s="174"/>
      <c r="BB40" s="174"/>
      <c r="BC40" s="175"/>
      <c r="BD40" s="175"/>
      <c r="BE40" s="175"/>
      <c r="BF40" s="175"/>
      <c r="BG40" s="175"/>
      <c r="BH40" s="175"/>
      <c r="BI40" s="175"/>
      <c r="BJ40" s="175"/>
      <c r="BK40" s="175"/>
      <c r="BL40" s="175"/>
      <c r="BM40" s="175"/>
      <c r="BN40" s="176">
        <f t="shared" ref="BN40:BN59" si="9">AP40+AR40+AT40+AV40+AX40+AZ40+BB40+BD40+BF40+BH40+BJ40+BL40</f>
        <v>0</v>
      </c>
      <c r="BO40" s="177">
        <f t="shared" ref="BO40:BO59" si="10">AQ40+AS40+AU40+AW40+AY40+BA40+BC40+BE40+BG40+BI40+BK40+BM40</f>
        <v>0</v>
      </c>
      <c r="BP40" s="178"/>
      <c r="BQ40" s="178"/>
      <c r="BR40" s="178"/>
      <c r="BS40" s="178"/>
      <c r="BT40" s="179"/>
      <c r="BU40" s="179"/>
      <c r="BV40" s="179"/>
      <c r="BW40" s="179"/>
      <c r="BX40" s="179"/>
      <c r="BY40" s="179"/>
      <c r="BZ40" s="179"/>
      <c r="CA40" s="179"/>
    </row>
    <row r="41" spans="1:79" x14ac:dyDescent="0.3">
      <c r="A41" s="174" t="s">
        <v>95</v>
      </c>
      <c r="B41" s="174"/>
      <c r="C41" s="174"/>
      <c r="D41" s="174"/>
      <c r="E41" s="174"/>
      <c r="F41" s="174"/>
      <c r="G41" s="174"/>
      <c r="H41" s="174"/>
      <c r="I41" s="174"/>
      <c r="J41" s="174"/>
      <c r="K41" s="174"/>
      <c r="L41" s="174"/>
      <c r="M41" s="174"/>
      <c r="N41" s="174"/>
      <c r="O41" s="175"/>
      <c r="P41" s="175"/>
      <c r="Q41" s="175"/>
      <c r="R41" s="175"/>
      <c r="S41" s="175"/>
      <c r="T41" s="175"/>
      <c r="U41" s="175"/>
      <c r="V41" s="175"/>
      <c r="W41" s="175"/>
      <c r="X41" s="175"/>
      <c r="Y41" s="175"/>
      <c r="Z41" s="176">
        <f t="shared" si="7"/>
        <v>0</v>
      </c>
      <c r="AA41" s="177">
        <f t="shared" si="8"/>
        <v>0</v>
      </c>
      <c r="AB41" s="179"/>
      <c r="AC41" s="179"/>
      <c r="AD41" s="179"/>
      <c r="AE41" s="179"/>
      <c r="AF41" s="179"/>
      <c r="AG41" s="179"/>
      <c r="AH41" s="179"/>
      <c r="AI41" s="179"/>
      <c r="AJ41" s="179"/>
      <c r="AK41" s="179"/>
      <c r="AL41" s="179"/>
      <c r="AM41" s="179"/>
      <c r="AO41" s="174" t="s">
        <v>95</v>
      </c>
      <c r="AP41" s="174"/>
      <c r="AQ41" s="174"/>
      <c r="AR41" s="174"/>
      <c r="AS41" s="174"/>
      <c r="AT41" s="174"/>
      <c r="AU41" s="174"/>
      <c r="AV41" s="174"/>
      <c r="AW41" s="174"/>
      <c r="AX41" s="174"/>
      <c r="AY41" s="174"/>
      <c r="AZ41" s="174"/>
      <c r="BA41" s="174"/>
      <c r="BB41" s="174"/>
      <c r="BC41" s="175"/>
      <c r="BD41" s="175"/>
      <c r="BE41" s="175"/>
      <c r="BF41" s="175"/>
      <c r="BG41" s="175"/>
      <c r="BH41" s="175"/>
      <c r="BI41" s="175"/>
      <c r="BJ41" s="175"/>
      <c r="BK41" s="175"/>
      <c r="BL41" s="175"/>
      <c r="BM41" s="175"/>
      <c r="BN41" s="176">
        <f t="shared" si="9"/>
        <v>0</v>
      </c>
      <c r="BO41" s="177">
        <f t="shared" si="10"/>
        <v>0</v>
      </c>
      <c r="BP41" s="178"/>
      <c r="BQ41" s="178"/>
      <c r="BR41" s="178"/>
      <c r="BS41" s="178"/>
      <c r="BT41" s="179"/>
      <c r="BU41" s="179"/>
      <c r="BV41" s="179"/>
      <c r="BW41" s="179"/>
      <c r="BX41" s="179"/>
      <c r="BY41" s="179"/>
      <c r="BZ41" s="179"/>
      <c r="CA41" s="179"/>
    </row>
    <row r="42" spans="1:79" x14ac:dyDescent="0.3">
      <c r="A42" s="174" t="s">
        <v>96</v>
      </c>
      <c r="B42" s="174"/>
      <c r="C42" s="174"/>
      <c r="D42" s="174"/>
      <c r="E42" s="174"/>
      <c r="F42" s="174"/>
      <c r="G42" s="174"/>
      <c r="H42" s="174"/>
      <c r="I42" s="174"/>
      <c r="J42" s="174"/>
      <c r="K42" s="174"/>
      <c r="L42" s="174"/>
      <c r="M42" s="174"/>
      <c r="N42" s="174"/>
      <c r="O42" s="175"/>
      <c r="P42" s="175"/>
      <c r="Q42" s="175"/>
      <c r="R42" s="175"/>
      <c r="S42" s="175"/>
      <c r="T42" s="175"/>
      <c r="U42" s="175"/>
      <c r="V42" s="175"/>
      <c r="W42" s="175"/>
      <c r="X42" s="175"/>
      <c r="Y42" s="175"/>
      <c r="Z42" s="176">
        <f t="shared" si="7"/>
        <v>0</v>
      </c>
      <c r="AA42" s="177">
        <f t="shared" si="8"/>
        <v>0</v>
      </c>
      <c r="AB42" s="179"/>
      <c r="AC42" s="179"/>
      <c r="AD42" s="179"/>
      <c r="AE42" s="179"/>
      <c r="AF42" s="179"/>
      <c r="AG42" s="179"/>
      <c r="AH42" s="179"/>
      <c r="AI42" s="179"/>
      <c r="AJ42" s="179"/>
      <c r="AK42" s="179"/>
      <c r="AL42" s="179"/>
      <c r="AM42" s="179"/>
      <c r="AO42" s="174" t="s">
        <v>96</v>
      </c>
      <c r="AP42" s="174"/>
      <c r="AQ42" s="174"/>
      <c r="AR42" s="174"/>
      <c r="AS42" s="174"/>
      <c r="AT42" s="174"/>
      <c r="AU42" s="174"/>
      <c r="AV42" s="174"/>
      <c r="AW42" s="174"/>
      <c r="AX42" s="174"/>
      <c r="AY42" s="174"/>
      <c r="AZ42" s="174"/>
      <c r="BA42" s="174"/>
      <c r="BB42" s="174"/>
      <c r="BC42" s="175"/>
      <c r="BD42" s="175"/>
      <c r="BE42" s="175"/>
      <c r="BF42" s="175"/>
      <c r="BG42" s="175"/>
      <c r="BH42" s="175"/>
      <c r="BI42" s="175"/>
      <c r="BJ42" s="175"/>
      <c r="BK42" s="175"/>
      <c r="BL42" s="175"/>
      <c r="BM42" s="175"/>
      <c r="BN42" s="176">
        <f t="shared" si="9"/>
        <v>0</v>
      </c>
      <c r="BO42" s="177">
        <f t="shared" si="10"/>
        <v>0</v>
      </c>
      <c r="BP42" s="178"/>
      <c r="BQ42" s="178"/>
      <c r="BR42" s="178"/>
      <c r="BS42" s="178"/>
      <c r="BT42" s="179"/>
      <c r="BU42" s="179"/>
      <c r="BV42" s="179"/>
      <c r="BW42" s="179"/>
      <c r="BX42" s="179"/>
      <c r="BY42" s="179"/>
      <c r="BZ42" s="179"/>
      <c r="CA42" s="179"/>
    </row>
    <row r="43" spans="1:79" x14ac:dyDescent="0.3">
      <c r="A43" s="174" t="s">
        <v>97</v>
      </c>
      <c r="B43" s="174"/>
      <c r="C43" s="174"/>
      <c r="D43" s="174"/>
      <c r="E43" s="174"/>
      <c r="F43" s="174"/>
      <c r="G43" s="174"/>
      <c r="H43" s="174"/>
      <c r="I43" s="174"/>
      <c r="J43" s="174"/>
      <c r="K43" s="174"/>
      <c r="L43" s="174"/>
      <c r="M43" s="174"/>
      <c r="N43" s="174"/>
      <c r="O43" s="175"/>
      <c r="P43" s="175"/>
      <c r="Q43" s="175"/>
      <c r="R43" s="175"/>
      <c r="S43" s="175"/>
      <c r="T43" s="175"/>
      <c r="U43" s="175"/>
      <c r="V43" s="175"/>
      <c r="W43" s="175"/>
      <c r="X43" s="175"/>
      <c r="Y43" s="175"/>
      <c r="Z43" s="176">
        <f t="shared" si="7"/>
        <v>0</v>
      </c>
      <c r="AA43" s="177">
        <f t="shared" si="8"/>
        <v>0</v>
      </c>
      <c r="AB43" s="179"/>
      <c r="AC43" s="179"/>
      <c r="AD43" s="179"/>
      <c r="AE43" s="179"/>
      <c r="AF43" s="179"/>
      <c r="AG43" s="179"/>
      <c r="AH43" s="179"/>
      <c r="AI43" s="179"/>
      <c r="AJ43" s="179"/>
      <c r="AK43" s="179"/>
      <c r="AL43" s="179"/>
      <c r="AM43" s="179"/>
      <c r="AO43" s="174" t="s">
        <v>97</v>
      </c>
      <c r="AP43" s="174"/>
      <c r="AQ43" s="174"/>
      <c r="AR43" s="174"/>
      <c r="AS43" s="174"/>
      <c r="AT43" s="174"/>
      <c r="AU43" s="174"/>
      <c r="AV43" s="174"/>
      <c r="AW43" s="174"/>
      <c r="AX43" s="174"/>
      <c r="AY43" s="174"/>
      <c r="AZ43" s="174"/>
      <c r="BA43" s="174"/>
      <c r="BB43" s="174"/>
      <c r="BC43" s="175"/>
      <c r="BD43" s="175"/>
      <c r="BE43" s="175"/>
      <c r="BF43" s="175"/>
      <c r="BG43" s="175"/>
      <c r="BH43" s="175"/>
      <c r="BI43" s="175"/>
      <c r="BJ43" s="175"/>
      <c r="BK43" s="175"/>
      <c r="BL43" s="175"/>
      <c r="BM43" s="175"/>
      <c r="BN43" s="176">
        <f t="shared" si="9"/>
        <v>0</v>
      </c>
      <c r="BO43" s="177">
        <f t="shared" si="10"/>
        <v>0</v>
      </c>
      <c r="BP43" s="178"/>
      <c r="BQ43" s="178"/>
      <c r="BR43" s="178"/>
      <c r="BS43" s="178"/>
      <c r="BT43" s="179"/>
      <c r="BU43" s="179"/>
      <c r="BV43" s="179"/>
      <c r="BW43" s="179"/>
      <c r="BX43" s="179"/>
      <c r="BY43" s="179"/>
      <c r="BZ43" s="179"/>
      <c r="CA43" s="179"/>
    </row>
    <row r="44" spans="1:79" x14ac:dyDescent="0.3">
      <c r="A44" s="174" t="s">
        <v>98</v>
      </c>
      <c r="B44" s="174"/>
      <c r="C44" s="174"/>
      <c r="D44" s="174"/>
      <c r="E44" s="174"/>
      <c r="F44" s="174"/>
      <c r="G44" s="174"/>
      <c r="H44" s="174"/>
      <c r="I44" s="174"/>
      <c r="J44" s="174"/>
      <c r="K44" s="174"/>
      <c r="L44" s="174"/>
      <c r="M44" s="174"/>
      <c r="N44" s="174"/>
      <c r="O44" s="175"/>
      <c r="P44" s="175"/>
      <c r="Q44" s="175"/>
      <c r="R44" s="175"/>
      <c r="S44" s="175"/>
      <c r="T44" s="175"/>
      <c r="U44" s="175"/>
      <c r="V44" s="175"/>
      <c r="W44" s="175"/>
      <c r="X44" s="175"/>
      <c r="Y44" s="175"/>
      <c r="Z44" s="176">
        <f t="shared" si="7"/>
        <v>0</v>
      </c>
      <c r="AA44" s="177">
        <f t="shared" si="8"/>
        <v>0</v>
      </c>
      <c r="AB44" s="179"/>
      <c r="AC44" s="179"/>
      <c r="AD44" s="179"/>
      <c r="AE44" s="179"/>
      <c r="AF44" s="179"/>
      <c r="AG44" s="179"/>
      <c r="AH44" s="179"/>
      <c r="AI44" s="179"/>
      <c r="AJ44" s="179"/>
      <c r="AK44" s="179"/>
      <c r="AL44" s="179"/>
      <c r="AM44" s="179"/>
      <c r="AO44" s="174" t="s">
        <v>98</v>
      </c>
      <c r="AP44" s="174"/>
      <c r="AQ44" s="174"/>
      <c r="AR44" s="174"/>
      <c r="AS44" s="174"/>
      <c r="AT44" s="174"/>
      <c r="AU44" s="174"/>
      <c r="AV44" s="174"/>
      <c r="AW44" s="174"/>
      <c r="AX44" s="174"/>
      <c r="AY44" s="174"/>
      <c r="AZ44" s="174"/>
      <c r="BA44" s="174"/>
      <c r="BB44" s="174"/>
      <c r="BC44" s="175"/>
      <c r="BD44" s="175"/>
      <c r="BE44" s="175"/>
      <c r="BF44" s="175"/>
      <c r="BG44" s="175"/>
      <c r="BH44" s="175"/>
      <c r="BI44" s="175"/>
      <c r="BJ44" s="175"/>
      <c r="BK44" s="175"/>
      <c r="BL44" s="175"/>
      <c r="BM44" s="175"/>
      <c r="BN44" s="176">
        <f t="shared" si="9"/>
        <v>0</v>
      </c>
      <c r="BO44" s="177">
        <f t="shared" si="10"/>
        <v>0</v>
      </c>
      <c r="BP44" s="178"/>
      <c r="BQ44" s="178"/>
      <c r="BR44" s="178"/>
      <c r="BS44" s="178"/>
      <c r="BT44" s="179"/>
      <c r="BU44" s="179"/>
      <c r="BV44" s="179"/>
      <c r="BW44" s="179"/>
      <c r="BX44" s="179"/>
      <c r="BY44" s="179"/>
      <c r="BZ44" s="179"/>
      <c r="CA44" s="179"/>
    </row>
    <row r="45" spans="1:79" x14ac:dyDescent="0.3">
      <c r="A45" s="174" t="s">
        <v>99</v>
      </c>
      <c r="B45" s="174"/>
      <c r="C45" s="174"/>
      <c r="D45" s="174"/>
      <c r="E45" s="174"/>
      <c r="F45" s="174"/>
      <c r="G45" s="174"/>
      <c r="H45" s="174"/>
      <c r="I45" s="174"/>
      <c r="J45" s="174"/>
      <c r="K45" s="174"/>
      <c r="L45" s="174"/>
      <c r="M45" s="174"/>
      <c r="N45" s="174"/>
      <c r="O45" s="175"/>
      <c r="P45" s="175"/>
      <c r="Q45" s="175"/>
      <c r="R45" s="175"/>
      <c r="S45" s="175"/>
      <c r="T45" s="175"/>
      <c r="U45" s="175"/>
      <c r="V45" s="175"/>
      <c r="W45" s="175"/>
      <c r="X45" s="175"/>
      <c r="Y45" s="175"/>
      <c r="Z45" s="176">
        <f t="shared" si="7"/>
        <v>0</v>
      </c>
      <c r="AA45" s="177">
        <f t="shared" si="8"/>
        <v>0</v>
      </c>
      <c r="AB45" s="179"/>
      <c r="AC45" s="179"/>
      <c r="AD45" s="179"/>
      <c r="AE45" s="179"/>
      <c r="AF45" s="179"/>
      <c r="AG45" s="179"/>
      <c r="AH45" s="179"/>
      <c r="AI45" s="179"/>
      <c r="AJ45" s="179"/>
      <c r="AK45" s="179"/>
      <c r="AL45" s="179"/>
      <c r="AM45" s="179"/>
      <c r="AO45" s="174" t="s">
        <v>99</v>
      </c>
      <c r="AP45" s="174"/>
      <c r="AQ45" s="174"/>
      <c r="AR45" s="174"/>
      <c r="AS45" s="174"/>
      <c r="AT45" s="174"/>
      <c r="AU45" s="174"/>
      <c r="AV45" s="174"/>
      <c r="AW45" s="174"/>
      <c r="AX45" s="174"/>
      <c r="AY45" s="174"/>
      <c r="AZ45" s="174"/>
      <c r="BA45" s="174"/>
      <c r="BB45" s="174"/>
      <c r="BC45" s="175"/>
      <c r="BD45" s="175"/>
      <c r="BE45" s="175"/>
      <c r="BF45" s="175"/>
      <c r="BG45" s="175"/>
      <c r="BH45" s="175"/>
      <c r="BI45" s="175"/>
      <c r="BJ45" s="175"/>
      <c r="BK45" s="175"/>
      <c r="BL45" s="175"/>
      <c r="BM45" s="175"/>
      <c r="BN45" s="176">
        <f t="shared" si="9"/>
        <v>0</v>
      </c>
      <c r="BO45" s="177">
        <f t="shared" si="10"/>
        <v>0</v>
      </c>
      <c r="BP45" s="178"/>
      <c r="BQ45" s="178"/>
      <c r="BR45" s="178"/>
      <c r="BS45" s="178"/>
      <c r="BT45" s="179"/>
      <c r="BU45" s="179"/>
      <c r="BV45" s="179"/>
      <c r="BW45" s="179"/>
      <c r="BX45" s="179"/>
      <c r="BY45" s="179"/>
      <c r="BZ45" s="179"/>
      <c r="CA45" s="179"/>
    </row>
    <row r="46" spans="1:79" x14ac:dyDescent="0.3">
      <c r="A46" s="174" t="s">
        <v>100</v>
      </c>
      <c r="B46" s="174"/>
      <c r="C46" s="174"/>
      <c r="D46" s="174"/>
      <c r="E46" s="174"/>
      <c r="F46" s="174"/>
      <c r="G46" s="174"/>
      <c r="H46" s="174"/>
      <c r="I46" s="174"/>
      <c r="J46" s="174"/>
      <c r="K46" s="174"/>
      <c r="L46" s="174"/>
      <c r="M46" s="174"/>
      <c r="N46" s="174"/>
      <c r="O46" s="175"/>
      <c r="P46" s="175"/>
      <c r="Q46" s="175"/>
      <c r="R46" s="175"/>
      <c r="S46" s="175"/>
      <c r="T46" s="175"/>
      <c r="U46" s="175"/>
      <c r="V46" s="175"/>
      <c r="W46" s="175"/>
      <c r="X46" s="175"/>
      <c r="Y46" s="175"/>
      <c r="Z46" s="176">
        <f t="shared" si="7"/>
        <v>0</v>
      </c>
      <c r="AA46" s="177">
        <f t="shared" si="8"/>
        <v>0</v>
      </c>
      <c r="AB46" s="179"/>
      <c r="AC46" s="179"/>
      <c r="AD46" s="179"/>
      <c r="AE46" s="179"/>
      <c r="AF46" s="179"/>
      <c r="AG46" s="179"/>
      <c r="AH46" s="179"/>
      <c r="AI46" s="179"/>
      <c r="AJ46" s="179"/>
      <c r="AK46" s="179"/>
      <c r="AL46" s="179"/>
      <c r="AM46" s="179"/>
      <c r="AO46" s="174" t="s">
        <v>100</v>
      </c>
      <c r="AP46" s="174"/>
      <c r="AQ46" s="174"/>
      <c r="AR46" s="174"/>
      <c r="AS46" s="174"/>
      <c r="AT46" s="174"/>
      <c r="AU46" s="174"/>
      <c r="AV46" s="174"/>
      <c r="AW46" s="174"/>
      <c r="AX46" s="174"/>
      <c r="AY46" s="174"/>
      <c r="AZ46" s="174"/>
      <c r="BA46" s="174"/>
      <c r="BB46" s="174"/>
      <c r="BC46" s="175"/>
      <c r="BD46" s="175"/>
      <c r="BE46" s="175"/>
      <c r="BF46" s="175"/>
      <c r="BG46" s="175"/>
      <c r="BH46" s="175"/>
      <c r="BI46" s="175"/>
      <c r="BJ46" s="175"/>
      <c r="BK46" s="175"/>
      <c r="BL46" s="175"/>
      <c r="BM46" s="175"/>
      <c r="BN46" s="176">
        <f t="shared" si="9"/>
        <v>0</v>
      </c>
      <c r="BO46" s="177">
        <f t="shared" si="10"/>
        <v>0</v>
      </c>
      <c r="BP46" s="178"/>
      <c r="BQ46" s="178"/>
      <c r="BR46" s="178"/>
      <c r="BS46" s="178"/>
      <c r="BT46" s="179"/>
      <c r="BU46" s="179"/>
      <c r="BV46" s="179"/>
      <c r="BW46" s="179"/>
      <c r="BX46" s="179"/>
      <c r="BY46" s="179"/>
      <c r="BZ46" s="179"/>
      <c r="CA46" s="179"/>
    </row>
    <row r="47" spans="1:79" x14ac:dyDescent="0.3">
      <c r="A47" s="174" t="s">
        <v>101</v>
      </c>
      <c r="B47" s="174"/>
      <c r="C47" s="174"/>
      <c r="D47" s="174"/>
      <c r="E47" s="174"/>
      <c r="F47" s="174"/>
      <c r="G47" s="174"/>
      <c r="H47" s="174"/>
      <c r="I47" s="174"/>
      <c r="J47" s="174"/>
      <c r="K47" s="174"/>
      <c r="L47" s="174"/>
      <c r="M47" s="174"/>
      <c r="N47" s="174"/>
      <c r="O47" s="175"/>
      <c r="P47" s="175"/>
      <c r="Q47" s="175"/>
      <c r="R47" s="175"/>
      <c r="S47" s="175"/>
      <c r="T47" s="175"/>
      <c r="U47" s="175"/>
      <c r="V47" s="175"/>
      <c r="W47" s="175"/>
      <c r="X47" s="175"/>
      <c r="Y47" s="175"/>
      <c r="Z47" s="176">
        <f t="shared" si="7"/>
        <v>0</v>
      </c>
      <c r="AA47" s="177">
        <f t="shared" si="8"/>
        <v>0</v>
      </c>
      <c r="AB47" s="179"/>
      <c r="AC47" s="179"/>
      <c r="AD47" s="179"/>
      <c r="AE47" s="179"/>
      <c r="AF47" s="179"/>
      <c r="AG47" s="179"/>
      <c r="AH47" s="179"/>
      <c r="AI47" s="179"/>
      <c r="AJ47" s="179"/>
      <c r="AK47" s="179"/>
      <c r="AL47" s="179"/>
      <c r="AM47" s="179"/>
      <c r="AO47" s="174" t="s">
        <v>101</v>
      </c>
      <c r="AP47" s="174"/>
      <c r="AQ47" s="174"/>
      <c r="AR47" s="174"/>
      <c r="AS47" s="174"/>
      <c r="AT47" s="174"/>
      <c r="AU47" s="174"/>
      <c r="AV47" s="174"/>
      <c r="AW47" s="174"/>
      <c r="AX47" s="174"/>
      <c r="AY47" s="174"/>
      <c r="AZ47" s="174"/>
      <c r="BA47" s="174"/>
      <c r="BB47" s="174"/>
      <c r="BC47" s="175"/>
      <c r="BD47" s="175"/>
      <c r="BE47" s="175"/>
      <c r="BF47" s="175"/>
      <c r="BG47" s="175"/>
      <c r="BH47" s="175"/>
      <c r="BI47" s="175"/>
      <c r="BJ47" s="175"/>
      <c r="BK47" s="175"/>
      <c r="BL47" s="175"/>
      <c r="BM47" s="175"/>
      <c r="BN47" s="176">
        <f t="shared" si="9"/>
        <v>0</v>
      </c>
      <c r="BO47" s="177">
        <f t="shared" si="10"/>
        <v>0</v>
      </c>
      <c r="BP47" s="178"/>
      <c r="BQ47" s="178"/>
      <c r="BR47" s="178"/>
      <c r="BS47" s="178"/>
      <c r="BT47" s="179"/>
      <c r="BU47" s="179"/>
      <c r="BV47" s="179"/>
      <c r="BW47" s="179"/>
      <c r="BX47" s="179"/>
      <c r="BY47" s="179"/>
      <c r="BZ47" s="179"/>
      <c r="CA47" s="179"/>
    </row>
    <row r="48" spans="1:79" x14ac:dyDescent="0.3">
      <c r="A48" s="174" t="s">
        <v>102</v>
      </c>
      <c r="B48" s="174"/>
      <c r="C48" s="174"/>
      <c r="D48" s="174"/>
      <c r="E48" s="174"/>
      <c r="F48" s="174"/>
      <c r="G48" s="174"/>
      <c r="H48" s="174"/>
      <c r="I48" s="174"/>
      <c r="J48" s="174"/>
      <c r="K48" s="174"/>
      <c r="L48" s="174"/>
      <c r="M48" s="174"/>
      <c r="N48" s="174"/>
      <c r="O48" s="175"/>
      <c r="P48" s="175"/>
      <c r="Q48" s="175"/>
      <c r="R48" s="175"/>
      <c r="S48" s="175"/>
      <c r="T48" s="175"/>
      <c r="U48" s="175"/>
      <c r="V48" s="175"/>
      <c r="W48" s="175"/>
      <c r="X48" s="175"/>
      <c r="Y48" s="175"/>
      <c r="Z48" s="176">
        <f t="shared" si="7"/>
        <v>0</v>
      </c>
      <c r="AA48" s="177">
        <f t="shared" si="8"/>
        <v>0</v>
      </c>
      <c r="AB48" s="179"/>
      <c r="AC48" s="179"/>
      <c r="AD48" s="179"/>
      <c r="AE48" s="179"/>
      <c r="AF48" s="179"/>
      <c r="AG48" s="179"/>
      <c r="AH48" s="179"/>
      <c r="AI48" s="179"/>
      <c r="AJ48" s="179"/>
      <c r="AK48" s="179"/>
      <c r="AL48" s="179"/>
      <c r="AM48" s="179"/>
      <c r="AO48" s="174" t="s">
        <v>102</v>
      </c>
      <c r="AP48" s="174"/>
      <c r="AQ48" s="174"/>
      <c r="AR48" s="174"/>
      <c r="AS48" s="174"/>
      <c r="AT48" s="174"/>
      <c r="AU48" s="174"/>
      <c r="AV48" s="174"/>
      <c r="AW48" s="174"/>
      <c r="AX48" s="174"/>
      <c r="AY48" s="174"/>
      <c r="AZ48" s="174"/>
      <c r="BA48" s="174"/>
      <c r="BB48" s="174"/>
      <c r="BC48" s="175"/>
      <c r="BD48" s="175"/>
      <c r="BE48" s="175"/>
      <c r="BF48" s="175"/>
      <c r="BG48" s="175"/>
      <c r="BH48" s="175"/>
      <c r="BI48" s="175"/>
      <c r="BJ48" s="175"/>
      <c r="BK48" s="175"/>
      <c r="BL48" s="175"/>
      <c r="BM48" s="175"/>
      <c r="BN48" s="176">
        <f t="shared" si="9"/>
        <v>0</v>
      </c>
      <c r="BO48" s="177">
        <f t="shared" si="10"/>
        <v>0</v>
      </c>
      <c r="BP48" s="178"/>
      <c r="BQ48" s="178"/>
      <c r="BR48" s="178"/>
      <c r="BS48" s="178"/>
      <c r="BT48" s="179"/>
      <c r="BU48" s="179"/>
      <c r="BV48" s="179"/>
      <c r="BW48" s="179"/>
      <c r="BX48" s="179"/>
      <c r="BY48" s="179"/>
      <c r="BZ48" s="179"/>
      <c r="CA48" s="179"/>
    </row>
    <row r="49" spans="1:79" x14ac:dyDescent="0.3">
      <c r="A49" s="174" t="s">
        <v>103</v>
      </c>
      <c r="B49" s="174"/>
      <c r="C49" s="174"/>
      <c r="D49" s="174"/>
      <c r="E49" s="174"/>
      <c r="F49" s="174"/>
      <c r="G49" s="174"/>
      <c r="H49" s="174"/>
      <c r="I49" s="174"/>
      <c r="J49" s="174"/>
      <c r="K49" s="174"/>
      <c r="L49" s="174"/>
      <c r="M49" s="174"/>
      <c r="N49" s="174"/>
      <c r="O49" s="175"/>
      <c r="P49" s="175"/>
      <c r="Q49" s="175"/>
      <c r="R49" s="175"/>
      <c r="S49" s="175"/>
      <c r="T49" s="175"/>
      <c r="U49" s="175"/>
      <c r="V49" s="175"/>
      <c r="W49" s="175"/>
      <c r="X49" s="175"/>
      <c r="Y49" s="175"/>
      <c r="Z49" s="176">
        <f t="shared" si="7"/>
        <v>0</v>
      </c>
      <c r="AA49" s="177">
        <f t="shared" si="8"/>
        <v>0</v>
      </c>
      <c r="AB49" s="179"/>
      <c r="AC49" s="179"/>
      <c r="AD49" s="179"/>
      <c r="AE49" s="179"/>
      <c r="AF49" s="179"/>
      <c r="AG49" s="179"/>
      <c r="AH49" s="179"/>
      <c r="AI49" s="179"/>
      <c r="AJ49" s="179"/>
      <c r="AK49" s="179"/>
      <c r="AL49" s="179"/>
      <c r="AM49" s="179"/>
      <c r="AO49" s="174" t="s">
        <v>103</v>
      </c>
      <c r="AP49" s="174"/>
      <c r="AQ49" s="174"/>
      <c r="AR49" s="174"/>
      <c r="AS49" s="174"/>
      <c r="AT49" s="174"/>
      <c r="AU49" s="174"/>
      <c r="AV49" s="174"/>
      <c r="AW49" s="174"/>
      <c r="AX49" s="174"/>
      <c r="AY49" s="174"/>
      <c r="AZ49" s="174"/>
      <c r="BA49" s="174"/>
      <c r="BB49" s="174"/>
      <c r="BC49" s="175"/>
      <c r="BD49" s="175"/>
      <c r="BE49" s="175"/>
      <c r="BF49" s="175"/>
      <c r="BG49" s="175"/>
      <c r="BH49" s="175"/>
      <c r="BI49" s="175"/>
      <c r="BJ49" s="175"/>
      <c r="BK49" s="175"/>
      <c r="BL49" s="175"/>
      <c r="BM49" s="175"/>
      <c r="BN49" s="176">
        <f t="shared" si="9"/>
        <v>0</v>
      </c>
      <c r="BO49" s="177">
        <f t="shared" si="10"/>
        <v>0</v>
      </c>
      <c r="BP49" s="178"/>
      <c r="BQ49" s="178"/>
      <c r="BR49" s="178"/>
      <c r="BS49" s="178"/>
      <c r="BT49" s="179"/>
      <c r="BU49" s="179"/>
      <c r="BV49" s="179"/>
      <c r="BW49" s="179"/>
      <c r="BX49" s="179"/>
      <c r="BY49" s="179"/>
      <c r="BZ49" s="179"/>
      <c r="CA49" s="179"/>
    </row>
    <row r="50" spans="1:79" x14ac:dyDescent="0.3">
      <c r="A50" s="174" t="s">
        <v>104</v>
      </c>
      <c r="B50" s="174"/>
      <c r="C50" s="174"/>
      <c r="D50" s="174"/>
      <c r="E50" s="174"/>
      <c r="F50" s="174"/>
      <c r="G50" s="174"/>
      <c r="H50" s="174"/>
      <c r="I50" s="174"/>
      <c r="J50" s="174"/>
      <c r="K50" s="174"/>
      <c r="L50" s="174"/>
      <c r="M50" s="174"/>
      <c r="N50" s="174"/>
      <c r="O50" s="175"/>
      <c r="P50" s="175"/>
      <c r="Q50" s="175"/>
      <c r="R50" s="175"/>
      <c r="S50" s="175"/>
      <c r="T50" s="175"/>
      <c r="U50" s="175"/>
      <c r="V50" s="175"/>
      <c r="W50" s="175"/>
      <c r="X50" s="175"/>
      <c r="Y50" s="175"/>
      <c r="Z50" s="176">
        <f t="shared" si="7"/>
        <v>0</v>
      </c>
      <c r="AA50" s="177">
        <f t="shared" si="8"/>
        <v>0</v>
      </c>
      <c r="AB50" s="179"/>
      <c r="AC50" s="179"/>
      <c r="AD50" s="179"/>
      <c r="AE50" s="179"/>
      <c r="AF50" s="179"/>
      <c r="AG50" s="179"/>
      <c r="AH50" s="179"/>
      <c r="AI50" s="179"/>
      <c r="AJ50" s="179"/>
      <c r="AK50" s="179"/>
      <c r="AL50" s="179"/>
      <c r="AM50" s="179"/>
      <c r="AO50" s="174" t="s">
        <v>104</v>
      </c>
      <c r="AP50" s="174"/>
      <c r="AQ50" s="174"/>
      <c r="AR50" s="174"/>
      <c r="AS50" s="174"/>
      <c r="AT50" s="174"/>
      <c r="AU50" s="174"/>
      <c r="AV50" s="174"/>
      <c r="AW50" s="174"/>
      <c r="AX50" s="174"/>
      <c r="AY50" s="174"/>
      <c r="AZ50" s="174"/>
      <c r="BA50" s="174"/>
      <c r="BB50" s="174"/>
      <c r="BC50" s="175"/>
      <c r="BD50" s="175"/>
      <c r="BE50" s="175"/>
      <c r="BF50" s="175"/>
      <c r="BG50" s="175"/>
      <c r="BH50" s="175"/>
      <c r="BI50" s="175"/>
      <c r="BJ50" s="175"/>
      <c r="BK50" s="175"/>
      <c r="BL50" s="175"/>
      <c r="BM50" s="175"/>
      <c r="BN50" s="176">
        <f t="shared" si="9"/>
        <v>0</v>
      </c>
      <c r="BO50" s="177">
        <f t="shared" si="10"/>
        <v>0</v>
      </c>
      <c r="BP50" s="178"/>
      <c r="BQ50" s="178"/>
      <c r="BR50" s="178"/>
      <c r="BS50" s="178"/>
      <c r="BT50" s="179"/>
      <c r="BU50" s="179"/>
      <c r="BV50" s="179"/>
      <c r="BW50" s="179"/>
      <c r="BX50" s="179"/>
      <c r="BY50" s="179"/>
      <c r="BZ50" s="179"/>
      <c r="CA50" s="179"/>
    </row>
    <row r="51" spans="1:79" x14ac:dyDescent="0.3">
      <c r="A51" s="174" t="s">
        <v>105</v>
      </c>
      <c r="B51" s="174"/>
      <c r="C51" s="174"/>
      <c r="D51" s="174"/>
      <c r="E51" s="174"/>
      <c r="F51" s="174"/>
      <c r="G51" s="174"/>
      <c r="H51" s="174"/>
      <c r="I51" s="174"/>
      <c r="J51" s="174"/>
      <c r="K51" s="174"/>
      <c r="L51" s="174"/>
      <c r="M51" s="174"/>
      <c r="N51" s="174"/>
      <c r="O51" s="175"/>
      <c r="P51" s="175"/>
      <c r="Q51" s="175"/>
      <c r="R51" s="175"/>
      <c r="S51" s="175"/>
      <c r="T51" s="175"/>
      <c r="U51" s="175"/>
      <c r="V51" s="175"/>
      <c r="W51" s="175"/>
      <c r="X51" s="175"/>
      <c r="Y51" s="175"/>
      <c r="Z51" s="176">
        <f t="shared" si="7"/>
        <v>0</v>
      </c>
      <c r="AA51" s="177">
        <f t="shared" si="8"/>
        <v>0</v>
      </c>
      <c r="AB51" s="179"/>
      <c r="AC51" s="179"/>
      <c r="AD51" s="179"/>
      <c r="AE51" s="179"/>
      <c r="AF51" s="179"/>
      <c r="AG51" s="179"/>
      <c r="AH51" s="179"/>
      <c r="AI51" s="179"/>
      <c r="AJ51" s="179"/>
      <c r="AK51" s="179"/>
      <c r="AL51" s="179"/>
      <c r="AM51" s="179"/>
      <c r="AO51" s="174" t="s">
        <v>105</v>
      </c>
      <c r="AP51" s="174"/>
      <c r="AQ51" s="174"/>
      <c r="AR51" s="174"/>
      <c r="AS51" s="174"/>
      <c r="AT51" s="174"/>
      <c r="AU51" s="174"/>
      <c r="AV51" s="174"/>
      <c r="AW51" s="174"/>
      <c r="AX51" s="174"/>
      <c r="AY51" s="174"/>
      <c r="AZ51" s="174"/>
      <c r="BA51" s="174"/>
      <c r="BB51" s="174"/>
      <c r="BC51" s="175"/>
      <c r="BD51" s="175"/>
      <c r="BE51" s="175"/>
      <c r="BF51" s="175"/>
      <c r="BG51" s="175"/>
      <c r="BH51" s="175"/>
      <c r="BI51" s="175"/>
      <c r="BJ51" s="175"/>
      <c r="BK51" s="175"/>
      <c r="BL51" s="175"/>
      <c r="BM51" s="175"/>
      <c r="BN51" s="176">
        <f t="shared" si="9"/>
        <v>0</v>
      </c>
      <c r="BO51" s="177">
        <f t="shared" si="10"/>
        <v>0</v>
      </c>
      <c r="BP51" s="178"/>
      <c r="BQ51" s="178"/>
      <c r="BR51" s="178"/>
      <c r="BS51" s="178"/>
      <c r="BT51" s="179"/>
      <c r="BU51" s="179"/>
      <c r="BV51" s="179"/>
      <c r="BW51" s="179"/>
      <c r="BX51" s="179"/>
      <c r="BY51" s="179"/>
      <c r="BZ51" s="179"/>
      <c r="CA51" s="179"/>
    </row>
    <row r="52" spans="1:79" x14ac:dyDescent="0.3">
      <c r="A52" s="174" t="s">
        <v>106</v>
      </c>
      <c r="B52" s="174"/>
      <c r="C52" s="174"/>
      <c r="D52" s="174"/>
      <c r="E52" s="174"/>
      <c r="F52" s="174"/>
      <c r="G52" s="174"/>
      <c r="H52" s="174"/>
      <c r="I52" s="174"/>
      <c r="J52" s="174"/>
      <c r="K52" s="174"/>
      <c r="L52" s="174"/>
      <c r="M52" s="174"/>
      <c r="N52" s="174"/>
      <c r="O52" s="175"/>
      <c r="P52" s="175"/>
      <c r="Q52" s="175"/>
      <c r="R52" s="175"/>
      <c r="S52" s="175"/>
      <c r="T52" s="175"/>
      <c r="U52" s="175"/>
      <c r="V52" s="175"/>
      <c r="W52" s="175"/>
      <c r="X52" s="175"/>
      <c r="Y52" s="175"/>
      <c r="Z52" s="176">
        <f t="shared" si="7"/>
        <v>0</v>
      </c>
      <c r="AA52" s="177">
        <f t="shared" si="8"/>
        <v>0</v>
      </c>
      <c r="AB52" s="179"/>
      <c r="AC52" s="179"/>
      <c r="AD52" s="179"/>
      <c r="AE52" s="179"/>
      <c r="AF52" s="179"/>
      <c r="AG52" s="179"/>
      <c r="AH52" s="179"/>
      <c r="AI52" s="179"/>
      <c r="AJ52" s="179"/>
      <c r="AK52" s="179"/>
      <c r="AL52" s="179"/>
      <c r="AM52" s="179"/>
      <c r="AO52" s="174" t="s">
        <v>106</v>
      </c>
      <c r="AP52" s="174"/>
      <c r="AQ52" s="174"/>
      <c r="AR52" s="174"/>
      <c r="AS52" s="174"/>
      <c r="AT52" s="174"/>
      <c r="AU52" s="174"/>
      <c r="AV52" s="174"/>
      <c r="AW52" s="174"/>
      <c r="AX52" s="174"/>
      <c r="AY52" s="174"/>
      <c r="AZ52" s="174"/>
      <c r="BA52" s="174"/>
      <c r="BB52" s="174"/>
      <c r="BC52" s="175"/>
      <c r="BD52" s="175"/>
      <c r="BE52" s="175"/>
      <c r="BF52" s="175"/>
      <c r="BG52" s="175"/>
      <c r="BH52" s="175"/>
      <c r="BI52" s="175"/>
      <c r="BJ52" s="175"/>
      <c r="BK52" s="175"/>
      <c r="BL52" s="175"/>
      <c r="BM52" s="175"/>
      <c r="BN52" s="176">
        <f t="shared" si="9"/>
        <v>0</v>
      </c>
      <c r="BO52" s="177">
        <f t="shared" si="10"/>
        <v>0</v>
      </c>
      <c r="BP52" s="178"/>
      <c r="BQ52" s="178"/>
      <c r="BR52" s="178"/>
      <c r="BS52" s="178"/>
      <c r="BT52" s="179"/>
      <c r="BU52" s="179"/>
      <c r="BV52" s="179"/>
      <c r="BW52" s="179"/>
      <c r="BX52" s="179"/>
      <c r="BY52" s="179"/>
      <c r="BZ52" s="179"/>
      <c r="CA52" s="179"/>
    </row>
    <row r="53" spans="1:79" x14ac:dyDescent="0.3">
      <c r="A53" s="174" t="s">
        <v>107</v>
      </c>
      <c r="B53" s="174"/>
      <c r="C53" s="174"/>
      <c r="D53" s="174"/>
      <c r="E53" s="174"/>
      <c r="F53" s="174"/>
      <c r="G53" s="174"/>
      <c r="H53" s="174"/>
      <c r="I53" s="174"/>
      <c r="J53" s="174"/>
      <c r="K53" s="174"/>
      <c r="L53" s="174"/>
      <c r="M53" s="174"/>
      <c r="N53" s="174"/>
      <c r="O53" s="175"/>
      <c r="P53" s="175"/>
      <c r="Q53" s="175"/>
      <c r="R53" s="175"/>
      <c r="S53" s="175"/>
      <c r="T53" s="175"/>
      <c r="U53" s="175"/>
      <c r="V53" s="175"/>
      <c r="W53" s="175"/>
      <c r="X53" s="175"/>
      <c r="Y53" s="175"/>
      <c r="Z53" s="176">
        <f t="shared" si="7"/>
        <v>0</v>
      </c>
      <c r="AA53" s="177">
        <f t="shared" si="8"/>
        <v>0</v>
      </c>
      <c r="AB53" s="179"/>
      <c r="AC53" s="179"/>
      <c r="AD53" s="179"/>
      <c r="AE53" s="179"/>
      <c r="AF53" s="179"/>
      <c r="AG53" s="179"/>
      <c r="AH53" s="179"/>
      <c r="AI53" s="179"/>
      <c r="AJ53" s="179"/>
      <c r="AK53" s="179"/>
      <c r="AL53" s="179"/>
      <c r="AM53" s="179"/>
      <c r="AO53" s="174" t="s">
        <v>107</v>
      </c>
      <c r="AP53" s="174"/>
      <c r="AQ53" s="174"/>
      <c r="AR53" s="174"/>
      <c r="AS53" s="174"/>
      <c r="AT53" s="174"/>
      <c r="AU53" s="174"/>
      <c r="AV53" s="174"/>
      <c r="AW53" s="174"/>
      <c r="AX53" s="174"/>
      <c r="AY53" s="174"/>
      <c r="AZ53" s="174"/>
      <c r="BA53" s="174"/>
      <c r="BB53" s="174"/>
      <c r="BC53" s="175"/>
      <c r="BD53" s="175"/>
      <c r="BE53" s="175"/>
      <c r="BF53" s="175"/>
      <c r="BG53" s="175"/>
      <c r="BH53" s="175"/>
      <c r="BI53" s="175"/>
      <c r="BJ53" s="175"/>
      <c r="BK53" s="175"/>
      <c r="BL53" s="175"/>
      <c r="BM53" s="175"/>
      <c r="BN53" s="176">
        <f t="shared" si="9"/>
        <v>0</v>
      </c>
      <c r="BO53" s="177">
        <f t="shared" si="10"/>
        <v>0</v>
      </c>
      <c r="BP53" s="178"/>
      <c r="BQ53" s="178"/>
      <c r="BR53" s="178"/>
      <c r="BS53" s="178"/>
      <c r="BT53" s="179"/>
      <c r="BU53" s="179"/>
      <c r="BV53" s="179"/>
      <c r="BW53" s="179"/>
      <c r="BX53" s="179"/>
      <c r="BY53" s="179"/>
      <c r="BZ53" s="179"/>
      <c r="CA53" s="179"/>
    </row>
    <row r="54" spans="1:79" x14ac:dyDescent="0.3">
      <c r="A54" s="174" t="s">
        <v>108</v>
      </c>
      <c r="B54" s="174"/>
      <c r="C54" s="174"/>
      <c r="D54" s="174"/>
      <c r="E54" s="174"/>
      <c r="F54" s="174"/>
      <c r="G54" s="174"/>
      <c r="H54" s="174"/>
      <c r="I54" s="174"/>
      <c r="J54" s="174"/>
      <c r="K54" s="174"/>
      <c r="L54" s="174"/>
      <c r="M54" s="174"/>
      <c r="N54" s="174"/>
      <c r="O54" s="175"/>
      <c r="P54" s="175"/>
      <c r="Q54" s="175"/>
      <c r="R54" s="175"/>
      <c r="S54" s="175"/>
      <c r="T54" s="175"/>
      <c r="U54" s="175"/>
      <c r="V54" s="175"/>
      <c r="W54" s="175"/>
      <c r="X54" s="175"/>
      <c r="Y54" s="175"/>
      <c r="Z54" s="176">
        <f t="shared" si="7"/>
        <v>0</v>
      </c>
      <c r="AA54" s="177">
        <f t="shared" si="8"/>
        <v>0</v>
      </c>
      <c r="AB54" s="179"/>
      <c r="AC54" s="179"/>
      <c r="AD54" s="179"/>
      <c r="AE54" s="179"/>
      <c r="AF54" s="179"/>
      <c r="AG54" s="179"/>
      <c r="AH54" s="179"/>
      <c r="AI54" s="179"/>
      <c r="AJ54" s="179"/>
      <c r="AK54" s="179"/>
      <c r="AL54" s="179"/>
      <c r="AM54" s="179"/>
      <c r="AO54" s="174" t="s">
        <v>108</v>
      </c>
      <c r="AP54" s="174"/>
      <c r="AQ54" s="174"/>
      <c r="AR54" s="174"/>
      <c r="AS54" s="174"/>
      <c r="AT54" s="174"/>
      <c r="AU54" s="174"/>
      <c r="AV54" s="174"/>
      <c r="AW54" s="174"/>
      <c r="AX54" s="174"/>
      <c r="AY54" s="174"/>
      <c r="AZ54" s="174"/>
      <c r="BA54" s="174"/>
      <c r="BB54" s="174"/>
      <c r="BC54" s="175"/>
      <c r="BD54" s="175"/>
      <c r="BE54" s="175"/>
      <c r="BF54" s="175"/>
      <c r="BG54" s="175"/>
      <c r="BH54" s="175"/>
      <c r="BI54" s="175"/>
      <c r="BJ54" s="175"/>
      <c r="BK54" s="175"/>
      <c r="BL54" s="175"/>
      <c r="BM54" s="175"/>
      <c r="BN54" s="176">
        <f t="shared" si="9"/>
        <v>0</v>
      </c>
      <c r="BO54" s="177">
        <f t="shared" si="10"/>
        <v>0</v>
      </c>
      <c r="BP54" s="178"/>
      <c r="BQ54" s="178"/>
      <c r="BR54" s="178"/>
      <c r="BS54" s="178"/>
      <c r="BT54" s="179"/>
      <c r="BU54" s="179"/>
      <c r="BV54" s="179"/>
      <c r="BW54" s="179"/>
      <c r="BX54" s="179"/>
      <c r="BY54" s="179"/>
      <c r="BZ54" s="179"/>
      <c r="CA54" s="179"/>
    </row>
    <row r="55" spans="1:79" x14ac:dyDescent="0.3">
      <c r="A55" s="174" t="s">
        <v>109</v>
      </c>
      <c r="B55" s="174"/>
      <c r="C55" s="174"/>
      <c r="D55" s="174"/>
      <c r="E55" s="174"/>
      <c r="F55" s="174"/>
      <c r="G55" s="174"/>
      <c r="H55" s="174"/>
      <c r="I55" s="174"/>
      <c r="J55" s="174"/>
      <c r="K55" s="174"/>
      <c r="L55" s="174"/>
      <c r="M55" s="174"/>
      <c r="N55" s="174"/>
      <c r="O55" s="175"/>
      <c r="P55" s="175"/>
      <c r="Q55" s="175"/>
      <c r="R55" s="175"/>
      <c r="S55" s="175"/>
      <c r="T55" s="175"/>
      <c r="U55" s="175"/>
      <c r="V55" s="175"/>
      <c r="W55" s="175"/>
      <c r="X55" s="175"/>
      <c r="Y55" s="175"/>
      <c r="Z55" s="176">
        <f t="shared" si="7"/>
        <v>0</v>
      </c>
      <c r="AA55" s="177">
        <f t="shared" si="8"/>
        <v>0</v>
      </c>
      <c r="AB55" s="179"/>
      <c r="AC55" s="179"/>
      <c r="AD55" s="179"/>
      <c r="AE55" s="179"/>
      <c r="AF55" s="179"/>
      <c r="AG55" s="179"/>
      <c r="AH55" s="179"/>
      <c r="AI55" s="179"/>
      <c r="AJ55" s="179"/>
      <c r="AK55" s="179"/>
      <c r="AL55" s="179"/>
      <c r="AM55" s="179"/>
      <c r="AO55" s="174" t="s">
        <v>109</v>
      </c>
      <c r="AP55" s="174"/>
      <c r="AQ55" s="174"/>
      <c r="AR55" s="174"/>
      <c r="AS55" s="174"/>
      <c r="AT55" s="174"/>
      <c r="AU55" s="174"/>
      <c r="AV55" s="174"/>
      <c r="AW55" s="174"/>
      <c r="AX55" s="174"/>
      <c r="AY55" s="174"/>
      <c r="AZ55" s="174"/>
      <c r="BA55" s="174"/>
      <c r="BB55" s="174"/>
      <c r="BC55" s="175"/>
      <c r="BD55" s="175"/>
      <c r="BE55" s="175"/>
      <c r="BF55" s="175"/>
      <c r="BG55" s="175"/>
      <c r="BH55" s="175"/>
      <c r="BI55" s="175"/>
      <c r="BJ55" s="175"/>
      <c r="BK55" s="175"/>
      <c r="BL55" s="175"/>
      <c r="BM55" s="175"/>
      <c r="BN55" s="176">
        <f t="shared" si="9"/>
        <v>0</v>
      </c>
      <c r="BO55" s="177">
        <f t="shared" si="10"/>
        <v>0</v>
      </c>
      <c r="BP55" s="178"/>
      <c r="BQ55" s="178"/>
      <c r="BR55" s="178"/>
      <c r="BS55" s="178"/>
      <c r="BT55" s="179"/>
      <c r="BU55" s="179"/>
      <c r="BV55" s="179"/>
      <c r="BW55" s="179"/>
      <c r="BX55" s="179"/>
      <c r="BY55" s="179"/>
      <c r="BZ55" s="179"/>
      <c r="CA55" s="179"/>
    </row>
    <row r="56" spans="1:79" x14ac:dyDescent="0.3">
      <c r="A56" s="174" t="s">
        <v>110</v>
      </c>
      <c r="B56" s="174"/>
      <c r="C56" s="174"/>
      <c r="D56" s="174"/>
      <c r="E56" s="174"/>
      <c r="F56" s="174"/>
      <c r="G56" s="174"/>
      <c r="H56" s="174"/>
      <c r="I56" s="174"/>
      <c r="J56" s="174"/>
      <c r="K56" s="174"/>
      <c r="L56" s="174"/>
      <c r="M56" s="174"/>
      <c r="N56" s="174"/>
      <c r="O56" s="175"/>
      <c r="P56" s="175"/>
      <c r="Q56" s="175"/>
      <c r="R56" s="175"/>
      <c r="S56" s="175"/>
      <c r="T56" s="175"/>
      <c r="U56" s="175"/>
      <c r="V56" s="175"/>
      <c r="W56" s="175"/>
      <c r="X56" s="175"/>
      <c r="Y56" s="175"/>
      <c r="Z56" s="176">
        <f t="shared" si="7"/>
        <v>0</v>
      </c>
      <c r="AA56" s="177">
        <f t="shared" si="8"/>
        <v>0</v>
      </c>
      <c r="AB56" s="179"/>
      <c r="AC56" s="179"/>
      <c r="AD56" s="179"/>
      <c r="AE56" s="179"/>
      <c r="AF56" s="179"/>
      <c r="AG56" s="179"/>
      <c r="AH56" s="179"/>
      <c r="AI56" s="179"/>
      <c r="AJ56" s="179"/>
      <c r="AK56" s="179"/>
      <c r="AL56" s="179"/>
      <c r="AM56" s="179"/>
      <c r="AO56" s="174" t="s">
        <v>110</v>
      </c>
      <c r="AP56" s="174"/>
      <c r="AQ56" s="174"/>
      <c r="AR56" s="174"/>
      <c r="AS56" s="174"/>
      <c r="AT56" s="174"/>
      <c r="AU56" s="174"/>
      <c r="AV56" s="174"/>
      <c r="AW56" s="174"/>
      <c r="AX56" s="174"/>
      <c r="AY56" s="174"/>
      <c r="AZ56" s="174"/>
      <c r="BA56" s="174"/>
      <c r="BB56" s="174"/>
      <c r="BC56" s="175"/>
      <c r="BD56" s="175"/>
      <c r="BE56" s="175"/>
      <c r="BF56" s="175"/>
      <c r="BG56" s="175"/>
      <c r="BH56" s="175"/>
      <c r="BI56" s="175"/>
      <c r="BJ56" s="175"/>
      <c r="BK56" s="175"/>
      <c r="BL56" s="175"/>
      <c r="BM56" s="175"/>
      <c r="BN56" s="176">
        <f t="shared" si="9"/>
        <v>0</v>
      </c>
      <c r="BO56" s="177">
        <f t="shared" si="10"/>
        <v>0</v>
      </c>
      <c r="BP56" s="178"/>
      <c r="BQ56" s="178"/>
      <c r="BR56" s="178"/>
      <c r="BS56" s="178"/>
      <c r="BT56" s="179"/>
      <c r="BU56" s="179"/>
      <c r="BV56" s="179"/>
      <c r="BW56" s="179"/>
      <c r="BX56" s="179"/>
      <c r="BY56" s="179"/>
      <c r="BZ56" s="179"/>
      <c r="CA56" s="179"/>
    </row>
    <row r="57" spans="1:79" x14ac:dyDescent="0.3">
      <c r="A57" s="174" t="s">
        <v>111</v>
      </c>
      <c r="B57" s="174"/>
      <c r="C57" s="174"/>
      <c r="D57" s="174"/>
      <c r="E57" s="174"/>
      <c r="F57" s="174"/>
      <c r="G57" s="174"/>
      <c r="H57" s="174"/>
      <c r="I57" s="174"/>
      <c r="J57" s="174"/>
      <c r="K57" s="174"/>
      <c r="L57" s="174"/>
      <c r="M57" s="174"/>
      <c r="N57" s="174"/>
      <c r="O57" s="175"/>
      <c r="P57" s="175"/>
      <c r="Q57" s="175"/>
      <c r="R57" s="175"/>
      <c r="S57" s="175"/>
      <c r="T57" s="175"/>
      <c r="U57" s="175"/>
      <c r="V57" s="175"/>
      <c r="W57" s="175"/>
      <c r="X57" s="175"/>
      <c r="Y57" s="175"/>
      <c r="Z57" s="176">
        <f t="shared" si="7"/>
        <v>0</v>
      </c>
      <c r="AA57" s="177">
        <f t="shared" si="8"/>
        <v>0</v>
      </c>
      <c r="AB57" s="179"/>
      <c r="AC57" s="179"/>
      <c r="AD57" s="179"/>
      <c r="AE57" s="179"/>
      <c r="AF57" s="179"/>
      <c r="AG57" s="179"/>
      <c r="AH57" s="179"/>
      <c r="AI57" s="179"/>
      <c r="AJ57" s="179"/>
      <c r="AK57" s="179"/>
      <c r="AL57" s="179"/>
      <c r="AM57" s="179"/>
      <c r="AO57" s="174" t="s">
        <v>111</v>
      </c>
      <c r="AP57" s="174"/>
      <c r="AQ57" s="174"/>
      <c r="AR57" s="174"/>
      <c r="AS57" s="174"/>
      <c r="AT57" s="174"/>
      <c r="AU57" s="174"/>
      <c r="AV57" s="174"/>
      <c r="AW57" s="174"/>
      <c r="AX57" s="174"/>
      <c r="AY57" s="174"/>
      <c r="AZ57" s="174"/>
      <c r="BA57" s="174"/>
      <c r="BB57" s="174"/>
      <c r="BC57" s="175"/>
      <c r="BD57" s="175"/>
      <c r="BE57" s="175"/>
      <c r="BF57" s="175"/>
      <c r="BG57" s="175"/>
      <c r="BH57" s="175"/>
      <c r="BI57" s="175"/>
      <c r="BJ57" s="175"/>
      <c r="BK57" s="175"/>
      <c r="BL57" s="175"/>
      <c r="BM57" s="175"/>
      <c r="BN57" s="176">
        <f t="shared" si="9"/>
        <v>0</v>
      </c>
      <c r="BO57" s="177">
        <f t="shared" si="10"/>
        <v>0</v>
      </c>
      <c r="BP57" s="178"/>
      <c r="BQ57" s="178"/>
      <c r="BR57" s="178"/>
      <c r="BS57" s="178"/>
      <c r="BT57" s="179"/>
      <c r="BU57" s="179"/>
      <c r="BV57" s="179"/>
      <c r="BW57" s="179"/>
      <c r="BX57" s="179"/>
      <c r="BY57" s="179"/>
      <c r="BZ57" s="179"/>
      <c r="CA57" s="179"/>
    </row>
    <row r="58" spans="1:79" x14ac:dyDescent="0.3">
      <c r="A58" s="174" t="s">
        <v>112</v>
      </c>
      <c r="B58" s="174"/>
      <c r="C58" s="174"/>
      <c r="D58" s="174"/>
      <c r="E58" s="174"/>
      <c r="F58" s="174"/>
      <c r="G58" s="174"/>
      <c r="H58" s="174"/>
      <c r="I58" s="174"/>
      <c r="J58" s="174"/>
      <c r="K58" s="174"/>
      <c r="L58" s="174"/>
      <c r="M58" s="174"/>
      <c r="N58" s="174"/>
      <c r="O58" s="175"/>
      <c r="P58" s="175"/>
      <c r="Q58" s="175"/>
      <c r="R58" s="175"/>
      <c r="S58" s="175"/>
      <c r="T58" s="175"/>
      <c r="U58" s="175"/>
      <c r="V58" s="175"/>
      <c r="W58" s="175"/>
      <c r="X58" s="175"/>
      <c r="Y58" s="175"/>
      <c r="Z58" s="176">
        <f t="shared" si="7"/>
        <v>0</v>
      </c>
      <c r="AA58" s="177">
        <f t="shared" si="8"/>
        <v>0</v>
      </c>
      <c r="AB58" s="179"/>
      <c r="AC58" s="179"/>
      <c r="AD58" s="179"/>
      <c r="AE58" s="179"/>
      <c r="AF58" s="179"/>
      <c r="AG58" s="179"/>
      <c r="AH58" s="179"/>
      <c r="AI58" s="179"/>
      <c r="AJ58" s="179"/>
      <c r="AK58" s="179"/>
      <c r="AL58" s="179"/>
      <c r="AM58" s="179"/>
      <c r="AO58" s="174" t="s">
        <v>112</v>
      </c>
      <c r="AP58" s="174"/>
      <c r="AQ58" s="174"/>
      <c r="AR58" s="174"/>
      <c r="AS58" s="174"/>
      <c r="AT58" s="174"/>
      <c r="AU58" s="174"/>
      <c r="AV58" s="174"/>
      <c r="AW58" s="174"/>
      <c r="AX58" s="174"/>
      <c r="AY58" s="174"/>
      <c r="AZ58" s="174"/>
      <c r="BA58" s="174"/>
      <c r="BB58" s="174"/>
      <c r="BC58" s="175"/>
      <c r="BD58" s="175"/>
      <c r="BE58" s="175"/>
      <c r="BF58" s="175"/>
      <c r="BG58" s="175"/>
      <c r="BH58" s="175"/>
      <c r="BI58" s="175"/>
      <c r="BJ58" s="175"/>
      <c r="BK58" s="175"/>
      <c r="BL58" s="175"/>
      <c r="BM58" s="175"/>
      <c r="BN58" s="176">
        <f t="shared" si="9"/>
        <v>0</v>
      </c>
      <c r="BO58" s="177">
        <f t="shared" si="10"/>
        <v>0</v>
      </c>
      <c r="BP58" s="178"/>
      <c r="BQ58" s="178"/>
      <c r="BR58" s="178"/>
      <c r="BS58" s="178"/>
      <c r="BT58" s="179"/>
      <c r="BU58" s="179"/>
      <c r="BV58" s="179"/>
      <c r="BW58" s="179"/>
      <c r="BX58" s="179"/>
      <c r="BY58" s="179"/>
      <c r="BZ58" s="179"/>
      <c r="CA58" s="179"/>
    </row>
    <row r="59" spans="1:79" x14ac:dyDescent="0.3">
      <c r="A59" s="174" t="s">
        <v>113</v>
      </c>
      <c r="B59" s="174"/>
      <c r="C59" s="174"/>
      <c r="D59" s="174"/>
      <c r="E59" s="174"/>
      <c r="F59" s="174"/>
      <c r="G59" s="174"/>
      <c r="H59" s="174"/>
      <c r="I59" s="174"/>
      <c r="J59" s="174"/>
      <c r="K59" s="174"/>
      <c r="L59" s="174"/>
      <c r="M59" s="174"/>
      <c r="N59" s="174"/>
      <c r="O59" s="175"/>
      <c r="P59" s="175"/>
      <c r="Q59" s="175"/>
      <c r="R59" s="175"/>
      <c r="S59" s="175"/>
      <c r="T59" s="175"/>
      <c r="U59" s="175"/>
      <c r="V59" s="175"/>
      <c r="W59" s="175"/>
      <c r="X59" s="175"/>
      <c r="Y59" s="175"/>
      <c r="Z59" s="176">
        <f t="shared" si="7"/>
        <v>0</v>
      </c>
      <c r="AA59" s="177">
        <f t="shared" si="8"/>
        <v>0</v>
      </c>
      <c r="AB59" s="179"/>
      <c r="AC59" s="179"/>
      <c r="AD59" s="179"/>
      <c r="AE59" s="179"/>
      <c r="AF59" s="179"/>
      <c r="AG59" s="179"/>
      <c r="AH59" s="179"/>
      <c r="AI59" s="179"/>
      <c r="AJ59" s="179"/>
      <c r="AK59" s="179"/>
      <c r="AL59" s="179"/>
      <c r="AM59" s="179"/>
      <c r="AO59" s="174" t="s">
        <v>113</v>
      </c>
      <c r="AP59" s="174"/>
      <c r="AQ59" s="174"/>
      <c r="AR59" s="174"/>
      <c r="AS59" s="174"/>
      <c r="AT59" s="174"/>
      <c r="AU59" s="174"/>
      <c r="AV59" s="174"/>
      <c r="AW59" s="174"/>
      <c r="AX59" s="174"/>
      <c r="AY59" s="174"/>
      <c r="AZ59" s="174"/>
      <c r="BA59" s="174"/>
      <c r="BB59" s="174"/>
      <c r="BC59" s="175"/>
      <c r="BD59" s="175"/>
      <c r="BE59" s="175"/>
      <c r="BF59" s="175"/>
      <c r="BG59" s="175"/>
      <c r="BH59" s="175"/>
      <c r="BI59" s="175"/>
      <c r="BJ59" s="175"/>
      <c r="BK59" s="175"/>
      <c r="BL59" s="175"/>
      <c r="BM59" s="175"/>
      <c r="BN59" s="176">
        <f t="shared" si="9"/>
        <v>0</v>
      </c>
      <c r="BO59" s="177">
        <f t="shared" si="10"/>
        <v>0</v>
      </c>
      <c r="BP59" s="178"/>
      <c r="BQ59" s="178"/>
      <c r="BR59" s="178"/>
      <c r="BS59" s="178"/>
      <c r="BT59" s="179"/>
      <c r="BU59" s="179"/>
      <c r="BV59" s="179"/>
      <c r="BW59" s="179"/>
      <c r="BX59" s="179"/>
      <c r="BY59" s="179"/>
      <c r="BZ59" s="179"/>
      <c r="CA59" s="179"/>
    </row>
    <row r="60" spans="1:79" x14ac:dyDescent="0.3">
      <c r="A60" s="181" t="s">
        <v>114</v>
      </c>
      <c r="B60" s="182">
        <f t="shared" ref="B60:AM60" si="11">SUM(B39:B59)</f>
        <v>0</v>
      </c>
      <c r="C60" s="182">
        <f t="shared" si="11"/>
        <v>0</v>
      </c>
      <c r="D60" s="182">
        <f t="shared" si="11"/>
        <v>0</v>
      </c>
      <c r="E60" s="182">
        <f t="shared" si="11"/>
        <v>0</v>
      </c>
      <c r="F60" s="182">
        <f t="shared" si="11"/>
        <v>0</v>
      </c>
      <c r="G60" s="182">
        <f t="shared" si="11"/>
        <v>0</v>
      </c>
      <c r="H60" s="182">
        <f t="shared" si="11"/>
        <v>0</v>
      </c>
      <c r="I60" s="182">
        <f t="shared" si="11"/>
        <v>0</v>
      </c>
      <c r="J60" s="182">
        <f t="shared" si="11"/>
        <v>0</v>
      </c>
      <c r="K60" s="182">
        <f t="shared" si="11"/>
        <v>0</v>
      </c>
      <c r="L60" s="182">
        <f t="shared" si="11"/>
        <v>0</v>
      </c>
      <c r="M60" s="182">
        <f t="shared" si="11"/>
        <v>0</v>
      </c>
      <c r="N60" s="182">
        <f t="shared" si="11"/>
        <v>0</v>
      </c>
      <c r="O60" s="182">
        <f t="shared" si="11"/>
        <v>0</v>
      </c>
      <c r="P60" s="182">
        <f t="shared" si="11"/>
        <v>0</v>
      </c>
      <c r="Q60" s="182">
        <f t="shared" si="11"/>
        <v>0</v>
      </c>
      <c r="R60" s="182">
        <f t="shared" si="11"/>
        <v>0</v>
      </c>
      <c r="S60" s="182">
        <f t="shared" si="11"/>
        <v>0</v>
      </c>
      <c r="T60" s="182">
        <f t="shared" si="11"/>
        <v>0</v>
      </c>
      <c r="U60" s="182">
        <f t="shared" si="11"/>
        <v>0</v>
      </c>
      <c r="V60" s="182">
        <f t="shared" si="11"/>
        <v>0</v>
      </c>
      <c r="W60" s="182">
        <f t="shared" si="11"/>
        <v>0</v>
      </c>
      <c r="X60" s="182">
        <f t="shared" si="11"/>
        <v>0</v>
      </c>
      <c r="Y60" s="182">
        <f t="shared" si="11"/>
        <v>0</v>
      </c>
      <c r="Z60" s="182">
        <f t="shared" si="11"/>
        <v>0</v>
      </c>
      <c r="AA60" s="177">
        <f t="shared" si="11"/>
        <v>0</v>
      </c>
      <c r="AB60" s="182">
        <f t="shared" si="11"/>
        <v>0</v>
      </c>
      <c r="AC60" s="182">
        <f t="shared" si="11"/>
        <v>0</v>
      </c>
      <c r="AD60" s="182">
        <f t="shared" si="11"/>
        <v>0</v>
      </c>
      <c r="AE60" s="182">
        <f t="shared" si="11"/>
        <v>0</v>
      </c>
      <c r="AF60" s="182">
        <f t="shared" si="11"/>
        <v>0</v>
      </c>
      <c r="AG60" s="182">
        <f t="shared" si="11"/>
        <v>0</v>
      </c>
      <c r="AH60" s="182">
        <f t="shared" si="11"/>
        <v>0</v>
      </c>
      <c r="AI60" s="182">
        <f t="shared" si="11"/>
        <v>0</v>
      </c>
      <c r="AJ60" s="182">
        <f t="shared" si="11"/>
        <v>0</v>
      </c>
      <c r="AK60" s="182">
        <f t="shared" si="11"/>
        <v>0</v>
      </c>
      <c r="AL60" s="182">
        <f t="shared" si="11"/>
        <v>0</v>
      </c>
      <c r="AM60" s="182">
        <f t="shared" si="11"/>
        <v>0</v>
      </c>
      <c r="AO60" s="181" t="s">
        <v>114</v>
      </c>
      <c r="AP60" s="182">
        <f t="shared" ref="AP60:BB60" si="12">SUM(AP39:AP59)</f>
        <v>0</v>
      </c>
      <c r="AQ60" s="182">
        <f t="shared" si="12"/>
        <v>0</v>
      </c>
      <c r="AR60" s="182">
        <f t="shared" si="12"/>
        <v>0</v>
      </c>
      <c r="AS60" s="182">
        <f t="shared" si="12"/>
        <v>0</v>
      </c>
      <c r="AT60" s="182">
        <f t="shared" si="12"/>
        <v>0</v>
      </c>
      <c r="AU60" s="182">
        <f t="shared" si="12"/>
        <v>0</v>
      </c>
      <c r="AV60" s="182">
        <f t="shared" si="12"/>
        <v>0</v>
      </c>
      <c r="AW60" s="182">
        <f t="shared" si="12"/>
        <v>0</v>
      </c>
      <c r="AX60" s="182">
        <f t="shared" si="12"/>
        <v>0</v>
      </c>
      <c r="AY60" s="182">
        <f t="shared" si="12"/>
        <v>0</v>
      </c>
      <c r="AZ60" s="182">
        <f t="shared" si="12"/>
        <v>0</v>
      </c>
      <c r="BA60" s="182">
        <f t="shared" si="12"/>
        <v>0</v>
      </c>
      <c r="BB60" s="182">
        <f t="shared" si="12"/>
        <v>0</v>
      </c>
      <c r="BC60" s="182">
        <f>SUM(BC39:BC59)</f>
        <v>0</v>
      </c>
      <c r="BD60" s="182">
        <f t="shared" ref="BD60:CA60" si="13">SUM(BD39:BD59)</f>
        <v>0</v>
      </c>
      <c r="BE60" s="182">
        <f t="shared" si="13"/>
        <v>0</v>
      </c>
      <c r="BF60" s="182">
        <f t="shared" si="13"/>
        <v>0</v>
      </c>
      <c r="BG60" s="182">
        <f t="shared" si="13"/>
        <v>0</v>
      </c>
      <c r="BH60" s="182">
        <f t="shared" si="13"/>
        <v>0</v>
      </c>
      <c r="BI60" s="182">
        <f t="shared" si="13"/>
        <v>0</v>
      </c>
      <c r="BJ60" s="182">
        <f t="shared" si="13"/>
        <v>0</v>
      </c>
      <c r="BK60" s="182">
        <f t="shared" si="13"/>
        <v>0</v>
      </c>
      <c r="BL60" s="182">
        <f t="shared" si="13"/>
        <v>0</v>
      </c>
      <c r="BM60" s="182">
        <f t="shared" si="13"/>
        <v>0</v>
      </c>
      <c r="BN60" s="183">
        <f t="shared" si="13"/>
        <v>0</v>
      </c>
      <c r="BO60" s="184">
        <f t="shared" si="13"/>
        <v>0</v>
      </c>
      <c r="BP60" s="182">
        <f t="shared" si="13"/>
        <v>0</v>
      </c>
      <c r="BQ60" s="182">
        <f t="shared" si="13"/>
        <v>0</v>
      </c>
      <c r="BR60" s="182">
        <f t="shared" si="13"/>
        <v>0</v>
      </c>
      <c r="BS60" s="182">
        <f t="shared" si="13"/>
        <v>0</v>
      </c>
      <c r="BT60" s="182">
        <f t="shared" si="13"/>
        <v>0</v>
      </c>
      <c r="BU60" s="182">
        <f t="shared" si="13"/>
        <v>0</v>
      </c>
      <c r="BV60" s="182">
        <f>SUM(BV39:BV59)</f>
        <v>0</v>
      </c>
      <c r="BW60" s="182">
        <f t="shared" si="13"/>
        <v>0</v>
      </c>
      <c r="BX60" s="182">
        <f t="shared" si="13"/>
        <v>0</v>
      </c>
      <c r="BY60" s="182">
        <f t="shared" si="13"/>
        <v>0</v>
      </c>
      <c r="BZ60" s="182">
        <f t="shared" si="13"/>
        <v>0</v>
      </c>
      <c r="CA60" s="182">
        <f t="shared" si="13"/>
        <v>0</v>
      </c>
    </row>
  </sheetData>
  <mergeCells count="78">
    <mergeCell ref="D37:E37"/>
    <mergeCell ref="AO5:CA5"/>
    <mergeCell ref="F9:G9"/>
    <mergeCell ref="BN9:BO9"/>
    <mergeCell ref="AT9:AU9"/>
    <mergeCell ref="V37:W37"/>
    <mergeCell ref="Z37:AA37"/>
    <mergeCell ref="AR37:AS37"/>
    <mergeCell ref="AP37:AQ37"/>
    <mergeCell ref="H37:I37"/>
    <mergeCell ref="BD9:BE9"/>
    <mergeCell ref="AB37:AG37"/>
    <mergeCell ref="P9:Q9"/>
    <mergeCell ref="H9:I9"/>
    <mergeCell ref="BB9:BC9"/>
    <mergeCell ref="B6:CA6"/>
    <mergeCell ref="A1:BX1"/>
    <mergeCell ref="T9:U9"/>
    <mergeCell ref="BY3:CA3"/>
    <mergeCell ref="A5:AM5"/>
    <mergeCell ref="BY1:CA1"/>
    <mergeCell ref="B7:CA7"/>
    <mergeCell ref="BF9:BG9"/>
    <mergeCell ref="AB9:AG9"/>
    <mergeCell ref="AH9:AM9"/>
    <mergeCell ref="D9:E9"/>
    <mergeCell ref="BV9:CA9"/>
    <mergeCell ref="BP9:BU9"/>
    <mergeCell ref="BL9:BM9"/>
    <mergeCell ref="BJ9:BK9"/>
    <mergeCell ref="BH9:BI9"/>
    <mergeCell ref="BY2:CA2"/>
    <mergeCell ref="A2:BX2"/>
    <mergeCell ref="Z9:AA9"/>
    <mergeCell ref="L9:M9"/>
    <mergeCell ref="J9:K9"/>
    <mergeCell ref="A4:BX4"/>
    <mergeCell ref="AO9:AO10"/>
    <mergeCell ref="AX9:AY9"/>
    <mergeCell ref="A3:BX3"/>
    <mergeCell ref="AV9:AW9"/>
    <mergeCell ref="A9:A10"/>
    <mergeCell ref="B35:CA35"/>
    <mergeCell ref="BP37:BU37"/>
    <mergeCell ref="X37:Y37"/>
    <mergeCell ref="R37:S37"/>
    <mergeCell ref="B9:C9"/>
    <mergeCell ref="AZ9:BA9"/>
    <mergeCell ref="AH37:AM37"/>
    <mergeCell ref="A37:A38"/>
    <mergeCell ref="J37:K37"/>
    <mergeCell ref="AT37:AU37"/>
    <mergeCell ref="AO37:AO38"/>
    <mergeCell ref="V9:W9"/>
    <mergeCell ref="X9:Y9"/>
    <mergeCell ref="R9:S9"/>
    <mergeCell ref="AR9:AS9"/>
    <mergeCell ref="L37:M37"/>
    <mergeCell ref="BY4:CA4"/>
    <mergeCell ref="AP9:AQ9"/>
    <mergeCell ref="P37:Q37"/>
    <mergeCell ref="N9:O9"/>
    <mergeCell ref="N37:O37"/>
    <mergeCell ref="B37:C37"/>
    <mergeCell ref="B34:CA34"/>
    <mergeCell ref="T37:U37"/>
    <mergeCell ref="BD37:BE37"/>
    <mergeCell ref="BF37:BG37"/>
    <mergeCell ref="BH37:BI37"/>
    <mergeCell ref="BJ37:BK37"/>
    <mergeCell ref="BL37:BM37"/>
    <mergeCell ref="BV37:CA37"/>
    <mergeCell ref="F37:G37"/>
    <mergeCell ref="BN37:BO37"/>
    <mergeCell ref="AZ37:BA37"/>
    <mergeCell ref="AV37:AW37"/>
    <mergeCell ref="AX37:AY37"/>
    <mergeCell ref="BB37:BC3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41"/>
  <sheetViews>
    <sheetView topLeftCell="A35" zoomScale="90" workbookViewId="0">
      <selection activeCell="A40" sqref="A40:B40"/>
    </sheetView>
  </sheetViews>
  <sheetFormatPr baseColWidth="10" defaultColWidth="10.88671875" defaultRowHeight="13.8" x14ac:dyDescent="0.3"/>
  <cols>
    <col min="1" max="1" width="48.33203125" style="185" customWidth="1"/>
    <col min="2" max="2" width="73.44140625" style="185" customWidth="1"/>
    <col min="3" max="3" width="10.88671875" style="185"/>
    <col min="4" max="4" width="31.109375" style="185" customWidth="1"/>
    <col min="5" max="5" width="70.109375" style="185" customWidth="1"/>
    <col min="6" max="6" width="17.33203125" style="185" customWidth="1"/>
    <col min="7" max="8" width="21.88671875" style="185" customWidth="1"/>
    <col min="9" max="9" width="19.33203125" style="185" customWidth="1"/>
    <col min="10" max="10" width="42" style="185" customWidth="1"/>
    <col min="11" max="16384" width="10.88671875" style="185"/>
  </cols>
  <sheetData>
    <row r="1" spans="1:2" ht="25.5" customHeight="1" x14ac:dyDescent="0.3">
      <c r="A1" s="590" t="s">
        <v>196</v>
      </c>
      <c r="B1" s="591"/>
    </row>
    <row r="2" spans="1:2" ht="25.5" customHeight="1" x14ac:dyDescent="0.3">
      <c r="A2" s="588" t="s">
        <v>406</v>
      </c>
      <c r="B2" s="589"/>
    </row>
    <row r="3" spans="1:2" x14ac:dyDescent="0.3">
      <c r="A3" s="186" t="s">
        <v>326</v>
      </c>
      <c r="B3" s="186" t="s">
        <v>327</v>
      </c>
    </row>
    <row r="4" spans="1:2" x14ac:dyDescent="0.3">
      <c r="A4" s="164" t="s">
        <v>71</v>
      </c>
      <c r="B4" s="187" t="s">
        <v>360</v>
      </c>
    </row>
    <row r="5" spans="1:2" ht="96.6" x14ac:dyDescent="0.3">
      <c r="A5" s="164" t="s">
        <v>67</v>
      </c>
      <c r="B5" s="188" t="s">
        <v>361</v>
      </c>
    </row>
    <row r="6" spans="1:2" x14ac:dyDescent="0.3">
      <c r="A6" s="164" t="s">
        <v>0</v>
      </c>
      <c r="B6" s="592" t="s">
        <v>355</v>
      </c>
    </row>
    <row r="7" spans="1:2" x14ac:dyDescent="0.3">
      <c r="A7" s="164" t="s">
        <v>77</v>
      </c>
      <c r="B7" s="593"/>
    </row>
    <row r="8" spans="1:2" x14ac:dyDescent="0.3">
      <c r="A8" s="164" t="s">
        <v>73</v>
      </c>
      <c r="B8" s="593"/>
    </row>
    <row r="9" spans="1:2" x14ac:dyDescent="0.3">
      <c r="A9" s="164" t="s">
        <v>335</v>
      </c>
      <c r="B9" s="594"/>
    </row>
    <row r="10" spans="1:2" ht="27.6" x14ac:dyDescent="0.3">
      <c r="A10" s="164" t="s">
        <v>294</v>
      </c>
      <c r="B10" s="189" t="s">
        <v>362</v>
      </c>
    </row>
    <row r="11" spans="1:2" ht="27.6" x14ac:dyDescent="0.3">
      <c r="A11" s="164" t="s">
        <v>1</v>
      </c>
      <c r="B11" s="189" t="s">
        <v>379</v>
      </c>
    </row>
    <row r="12" spans="1:2" ht="55.2" x14ac:dyDescent="0.3">
      <c r="A12" s="164" t="s">
        <v>15</v>
      </c>
      <c r="B12" s="190" t="s">
        <v>356</v>
      </c>
    </row>
    <row r="13" spans="1:2" ht="27.6" x14ac:dyDescent="0.3">
      <c r="A13" s="164" t="s">
        <v>333</v>
      </c>
      <c r="B13" s="190" t="s">
        <v>357</v>
      </c>
    </row>
    <row r="14" spans="1:2" ht="27.6" x14ac:dyDescent="0.3">
      <c r="A14" s="164" t="s">
        <v>334</v>
      </c>
      <c r="B14" s="190" t="s">
        <v>363</v>
      </c>
    </row>
    <row r="15" spans="1:2" ht="72" customHeight="1" x14ac:dyDescent="0.3">
      <c r="A15" s="131" t="s">
        <v>331</v>
      </c>
      <c r="B15" s="191" t="s">
        <v>358</v>
      </c>
    </row>
    <row r="16" spans="1:2" ht="165.6" x14ac:dyDescent="0.3">
      <c r="A16" s="131" t="s">
        <v>332</v>
      </c>
      <c r="B16" s="192" t="s">
        <v>359</v>
      </c>
    </row>
    <row r="17" spans="1:2" ht="25.5" customHeight="1" x14ac:dyDescent="0.3">
      <c r="A17" s="588" t="s">
        <v>407</v>
      </c>
      <c r="B17" s="589"/>
    </row>
    <row r="18" spans="1:2" x14ac:dyDescent="0.3">
      <c r="A18" s="186" t="s">
        <v>326</v>
      </c>
      <c r="B18" s="186" t="s">
        <v>327</v>
      </c>
    </row>
    <row r="19" spans="1:2" x14ac:dyDescent="0.3">
      <c r="A19" s="164" t="s">
        <v>71</v>
      </c>
      <c r="B19" s="187" t="s">
        <v>360</v>
      </c>
    </row>
    <row r="20" spans="1:2" ht="96.6" x14ac:dyDescent="0.3">
      <c r="A20" s="164" t="s">
        <v>67</v>
      </c>
      <c r="B20" s="188" t="s">
        <v>361</v>
      </c>
    </row>
    <row r="21" spans="1:2" ht="27.6" x14ac:dyDescent="0.3">
      <c r="A21" s="164" t="s">
        <v>336</v>
      </c>
      <c r="B21" s="190" t="s">
        <v>337</v>
      </c>
    </row>
    <row r="22" spans="1:2" ht="41.4" x14ac:dyDescent="0.3">
      <c r="A22" s="164" t="s">
        <v>329</v>
      </c>
      <c r="B22" s="190" t="s">
        <v>364</v>
      </c>
    </row>
    <row r="23" spans="1:2" ht="55.2" x14ac:dyDescent="0.3">
      <c r="A23" s="164" t="s">
        <v>338</v>
      </c>
      <c r="B23" s="190" t="s">
        <v>339</v>
      </c>
    </row>
    <row r="24" spans="1:2" ht="27.6" x14ac:dyDescent="0.3">
      <c r="A24" s="164" t="s">
        <v>328</v>
      </c>
      <c r="B24" s="190" t="s">
        <v>365</v>
      </c>
    </row>
    <row r="25" spans="1:2" ht="27.6" x14ac:dyDescent="0.3">
      <c r="A25" s="164" t="s">
        <v>303</v>
      </c>
      <c r="B25" s="190" t="s">
        <v>366</v>
      </c>
    </row>
    <row r="26" spans="1:2" ht="45.9" customHeight="1" x14ac:dyDescent="0.3">
      <c r="A26" s="164" t="s">
        <v>340</v>
      </c>
      <c r="B26" s="193" t="s">
        <v>375</v>
      </c>
    </row>
    <row r="27" spans="1:2" ht="55.2" x14ac:dyDescent="0.3">
      <c r="A27" s="164" t="s">
        <v>280</v>
      </c>
      <c r="B27" s="193" t="s">
        <v>369</v>
      </c>
    </row>
    <row r="28" spans="1:2" ht="41.4" x14ac:dyDescent="0.3">
      <c r="A28" s="164" t="s">
        <v>341</v>
      </c>
      <c r="B28" s="193" t="s">
        <v>342</v>
      </c>
    </row>
    <row r="29" spans="1:2" ht="27.6" x14ac:dyDescent="0.3">
      <c r="A29" s="164" t="s">
        <v>368</v>
      </c>
      <c r="B29" s="193" t="s">
        <v>370</v>
      </c>
    </row>
    <row r="30" spans="1:2" ht="41.4" x14ac:dyDescent="0.3">
      <c r="A30" s="164" t="s">
        <v>117</v>
      </c>
      <c r="B30" s="193" t="s">
        <v>371</v>
      </c>
    </row>
    <row r="31" spans="1:2" ht="144" customHeight="1" x14ac:dyDescent="0.3">
      <c r="A31" s="164" t="s">
        <v>343</v>
      </c>
      <c r="B31" s="193" t="s">
        <v>372</v>
      </c>
    </row>
    <row r="32" spans="1:2" ht="27.6" x14ac:dyDescent="0.3">
      <c r="A32" s="164" t="s">
        <v>344</v>
      </c>
      <c r="B32" s="193" t="s">
        <v>347</v>
      </c>
    </row>
    <row r="33" spans="1:2" ht="27.6" x14ac:dyDescent="0.3">
      <c r="A33" s="164" t="s">
        <v>345</v>
      </c>
      <c r="B33" s="193" t="s">
        <v>346</v>
      </c>
    </row>
    <row r="34" spans="1:2" ht="27.6" x14ac:dyDescent="0.3">
      <c r="A34" s="164" t="s">
        <v>324</v>
      </c>
      <c r="B34" s="193" t="s">
        <v>373</v>
      </c>
    </row>
    <row r="35" spans="1:2" ht="27.6" x14ac:dyDescent="0.3">
      <c r="A35" s="164" t="s">
        <v>352</v>
      </c>
      <c r="B35" s="193" t="s">
        <v>348</v>
      </c>
    </row>
    <row r="36" spans="1:2" ht="82.8" x14ac:dyDescent="0.3">
      <c r="A36" s="164" t="s">
        <v>299</v>
      </c>
      <c r="B36" s="193" t="s">
        <v>350</v>
      </c>
    </row>
    <row r="37" spans="1:2" ht="41.4" x14ac:dyDescent="0.3">
      <c r="A37" s="164" t="s">
        <v>330</v>
      </c>
      <c r="B37" s="193" t="s">
        <v>349</v>
      </c>
    </row>
    <row r="38" spans="1:2" ht="41.4" x14ac:dyDescent="0.3">
      <c r="A38" s="131" t="s">
        <v>301</v>
      </c>
      <c r="B38" s="193" t="s">
        <v>351</v>
      </c>
    </row>
    <row r="39" spans="1:2" ht="25.5" customHeight="1" x14ac:dyDescent="0.3">
      <c r="A39" s="588" t="s">
        <v>353</v>
      </c>
      <c r="B39" s="589"/>
    </row>
    <row r="40" spans="1:2" x14ac:dyDescent="0.3">
      <c r="A40" s="590" t="s">
        <v>354</v>
      </c>
      <c r="B40" s="591"/>
    </row>
    <row r="41" spans="1:2" ht="72" customHeight="1" x14ac:dyDescent="0.3">
      <c r="A41" s="586" t="s">
        <v>401</v>
      </c>
      <c r="B41" s="587"/>
    </row>
  </sheetData>
  <mergeCells count="7">
    <mergeCell ref="A41:B41"/>
    <mergeCell ref="A39:B39"/>
    <mergeCell ref="A40:B40"/>
    <mergeCell ref="A1:B1"/>
    <mergeCell ref="A2:B2"/>
    <mergeCell ref="B6:B9"/>
    <mergeCell ref="A17:B1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56"/>
  <sheetViews>
    <sheetView topLeftCell="C19" zoomScale="91" workbookViewId="0">
      <selection activeCell="D44" sqref="D44"/>
    </sheetView>
  </sheetViews>
  <sheetFormatPr baseColWidth="10" defaultColWidth="11.44140625" defaultRowHeight="13.8" x14ac:dyDescent="0.3"/>
  <cols>
    <col min="1" max="1" width="44.109375" style="130" customWidth="1"/>
    <col min="2" max="2" width="61.88671875" style="130" customWidth="1"/>
    <col min="3" max="3" width="61.109375" style="130" customWidth="1"/>
    <col min="4" max="4" width="81" style="130" customWidth="1"/>
    <col min="5" max="5" width="32.88671875" style="185" customWidth="1"/>
    <col min="6" max="6" width="19" style="130" customWidth="1"/>
    <col min="7" max="7" width="29.44140625" style="130" customWidth="1"/>
    <col min="8" max="8" width="36.33203125" style="130" customWidth="1"/>
    <col min="9" max="9" width="40" style="130" customWidth="1"/>
    <col min="10" max="16384" width="11.44140625" style="130"/>
  </cols>
  <sheetData>
    <row r="1" spans="1:9" s="194" customFormat="1" x14ac:dyDescent="0.3">
      <c r="A1" s="195" t="s">
        <v>115</v>
      </c>
      <c r="B1" s="195" t="s">
        <v>197</v>
      </c>
      <c r="C1" s="195" t="s">
        <v>116</v>
      </c>
      <c r="D1" s="195" t="s">
        <v>266</v>
      </c>
      <c r="E1" s="195" t="s">
        <v>117</v>
      </c>
      <c r="F1" s="195" t="s">
        <v>86</v>
      </c>
      <c r="G1" s="195" t="s">
        <v>292</v>
      </c>
      <c r="H1" s="195" t="s">
        <v>290</v>
      </c>
      <c r="I1" s="195" t="s">
        <v>303</v>
      </c>
    </row>
    <row r="2" spans="1:9" s="194" customFormat="1" x14ac:dyDescent="0.3">
      <c r="A2" s="196" t="s">
        <v>118</v>
      </c>
      <c r="B2" s="143" t="s">
        <v>198</v>
      </c>
      <c r="C2" s="196" t="s">
        <v>119</v>
      </c>
      <c r="D2" s="197" t="s">
        <v>268</v>
      </c>
      <c r="E2" s="150" t="s">
        <v>121</v>
      </c>
      <c r="F2" s="198" t="s">
        <v>281</v>
      </c>
      <c r="G2" s="199" t="s">
        <v>388</v>
      </c>
      <c r="H2" s="199" t="s">
        <v>305</v>
      </c>
      <c r="I2" s="198" t="s">
        <v>308</v>
      </c>
    </row>
    <row r="3" spans="1:9" x14ac:dyDescent="0.3">
      <c r="A3" s="196" t="s">
        <v>122</v>
      </c>
      <c r="B3" s="143" t="s">
        <v>199</v>
      </c>
      <c r="C3" s="196" t="s">
        <v>123</v>
      </c>
      <c r="D3" s="200" t="s">
        <v>120</v>
      </c>
      <c r="E3" s="150" t="s">
        <v>125</v>
      </c>
      <c r="F3" s="198" t="s">
        <v>282</v>
      </c>
      <c r="G3" s="199" t="s">
        <v>389</v>
      </c>
      <c r="H3" s="199" t="s">
        <v>306</v>
      </c>
      <c r="I3" s="198" t="s">
        <v>309</v>
      </c>
    </row>
    <row r="4" spans="1:9" x14ac:dyDescent="0.3">
      <c r="A4" s="196" t="s">
        <v>126</v>
      </c>
      <c r="B4" s="143" t="s">
        <v>200</v>
      </c>
      <c r="C4" s="196" t="s">
        <v>127</v>
      </c>
      <c r="D4" s="200" t="s">
        <v>124</v>
      </c>
      <c r="E4" s="150" t="s">
        <v>129</v>
      </c>
      <c r="F4" s="198" t="s">
        <v>283</v>
      </c>
      <c r="G4" s="199" t="s">
        <v>390</v>
      </c>
      <c r="H4" s="199" t="s">
        <v>397</v>
      </c>
      <c r="I4" s="198" t="s">
        <v>310</v>
      </c>
    </row>
    <row r="5" spans="1:9" x14ac:dyDescent="0.3">
      <c r="A5" s="196" t="s">
        <v>130</v>
      </c>
      <c r="B5" s="143" t="s">
        <v>201</v>
      </c>
      <c r="C5" s="196" t="s">
        <v>131</v>
      </c>
      <c r="D5" s="200" t="s">
        <v>128</v>
      </c>
      <c r="E5" s="150" t="s">
        <v>133</v>
      </c>
      <c r="F5" s="198" t="s">
        <v>284</v>
      </c>
      <c r="G5" s="199" t="s">
        <v>387</v>
      </c>
      <c r="H5" s="199" t="s">
        <v>398</v>
      </c>
      <c r="I5" s="198" t="s">
        <v>311</v>
      </c>
    </row>
    <row r="6" spans="1:9" ht="27.6" x14ac:dyDescent="0.3">
      <c r="A6" s="196" t="s">
        <v>134</v>
      </c>
      <c r="B6" s="143" t="s">
        <v>202</v>
      </c>
      <c r="C6" s="196" t="s">
        <v>135</v>
      </c>
      <c r="D6" s="200" t="s">
        <v>132</v>
      </c>
      <c r="E6" s="150" t="s">
        <v>137</v>
      </c>
      <c r="G6" s="199" t="s">
        <v>304</v>
      </c>
      <c r="H6" s="199" t="s">
        <v>399</v>
      </c>
      <c r="I6" s="198" t="s">
        <v>312</v>
      </c>
    </row>
    <row r="7" spans="1:9" x14ac:dyDescent="0.3">
      <c r="B7" s="143" t="s">
        <v>203</v>
      </c>
      <c r="C7" s="196" t="s">
        <v>138</v>
      </c>
      <c r="D7" s="200" t="s">
        <v>136</v>
      </c>
      <c r="E7" s="198" t="s">
        <v>140</v>
      </c>
      <c r="G7" s="150" t="s">
        <v>396</v>
      </c>
      <c r="H7" s="199" t="s">
        <v>307</v>
      </c>
      <c r="I7" s="198" t="s">
        <v>313</v>
      </c>
    </row>
    <row r="8" spans="1:9" ht="27.6" x14ac:dyDescent="0.3">
      <c r="A8" s="201"/>
      <c r="B8" s="143" t="s">
        <v>204</v>
      </c>
      <c r="C8" s="196" t="s">
        <v>141</v>
      </c>
      <c r="D8" s="200" t="s">
        <v>139</v>
      </c>
      <c r="E8" s="198" t="s">
        <v>143</v>
      </c>
      <c r="I8" s="198" t="s">
        <v>314</v>
      </c>
    </row>
    <row r="9" spans="1:9" ht="32.1" customHeight="1" x14ac:dyDescent="0.3">
      <c r="A9" s="201"/>
      <c r="B9" s="143" t="s">
        <v>205</v>
      </c>
      <c r="C9" s="196" t="s">
        <v>144</v>
      </c>
      <c r="D9" s="200" t="s">
        <v>142</v>
      </c>
      <c r="E9" s="198" t="s">
        <v>146</v>
      </c>
      <c r="I9" s="198" t="s">
        <v>315</v>
      </c>
    </row>
    <row r="10" spans="1:9" x14ac:dyDescent="0.3">
      <c r="A10" s="201"/>
      <c r="B10" s="143" t="s">
        <v>206</v>
      </c>
      <c r="C10" s="196" t="s">
        <v>147</v>
      </c>
      <c r="D10" s="200" t="s">
        <v>145</v>
      </c>
      <c r="E10" s="198" t="s">
        <v>149</v>
      </c>
      <c r="I10" s="198" t="s">
        <v>316</v>
      </c>
    </row>
    <row r="11" spans="1:9" x14ac:dyDescent="0.3">
      <c r="A11" s="201"/>
      <c r="B11" s="143" t="s">
        <v>207</v>
      </c>
      <c r="C11" s="196" t="s">
        <v>150</v>
      </c>
      <c r="D11" s="200" t="s">
        <v>148</v>
      </c>
      <c r="E11" s="198" t="s">
        <v>152</v>
      </c>
      <c r="I11" s="198" t="s">
        <v>317</v>
      </c>
    </row>
    <row r="12" spans="1:9" ht="27.6" x14ac:dyDescent="0.3">
      <c r="A12" s="201"/>
      <c r="B12" s="143" t="s">
        <v>208</v>
      </c>
      <c r="C12" s="196" t="s">
        <v>153</v>
      </c>
      <c r="D12" s="200" t="s">
        <v>151</v>
      </c>
      <c r="E12" s="198" t="s">
        <v>155</v>
      </c>
      <c r="I12" s="198" t="s">
        <v>318</v>
      </c>
    </row>
    <row r="13" spans="1:9" x14ac:dyDescent="0.3">
      <c r="A13" s="201"/>
      <c r="B13" s="202" t="s">
        <v>209</v>
      </c>
      <c r="D13" s="200" t="s">
        <v>154</v>
      </c>
      <c r="E13" s="198" t="s">
        <v>157</v>
      </c>
      <c r="I13" s="198" t="s">
        <v>319</v>
      </c>
    </row>
    <row r="14" spans="1:9" x14ac:dyDescent="0.3">
      <c r="A14" s="201"/>
      <c r="B14" s="143" t="s">
        <v>210</v>
      </c>
      <c r="C14" s="201"/>
      <c r="D14" s="200" t="s">
        <v>156</v>
      </c>
      <c r="E14" s="198" t="s">
        <v>159</v>
      </c>
    </row>
    <row r="15" spans="1:9" x14ac:dyDescent="0.3">
      <c r="A15" s="201"/>
      <c r="B15" s="143" t="s">
        <v>211</v>
      </c>
      <c r="C15" s="201"/>
      <c r="D15" s="200" t="s">
        <v>158</v>
      </c>
      <c r="E15" s="198" t="s">
        <v>277</v>
      </c>
    </row>
    <row r="16" spans="1:9" x14ac:dyDescent="0.3">
      <c r="A16" s="201"/>
      <c r="B16" s="143" t="s">
        <v>212</v>
      </c>
      <c r="C16" s="201"/>
      <c r="D16" s="200" t="s">
        <v>160</v>
      </c>
      <c r="E16" s="203"/>
    </row>
    <row r="17" spans="1:5" x14ac:dyDescent="0.3">
      <c r="A17" s="201"/>
      <c r="B17" s="143" t="s">
        <v>213</v>
      </c>
      <c r="C17" s="201"/>
      <c r="D17" s="200" t="s">
        <v>161</v>
      </c>
      <c r="E17" s="203"/>
    </row>
    <row r="18" spans="1:5" x14ac:dyDescent="0.3">
      <c r="A18" s="201"/>
      <c r="B18" s="143" t="s">
        <v>214</v>
      </c>
      <c r="C18" s="201"/>
      <c r="D18" s="200" t="s">
        <v>162</v>
      </c>
      <c r="E18" s="203"/>
    </row>
    <row r="19" spans="1:5" x14ac:dyDescent="0.3">
      <c r="A19" s="201"/>
      <c r="B19" s="143" t="s">
        <v>215</v>
      </c>
      <c r="C19" s="201"/>
      <c r="D19" s="200" t="s">
        <v>163</v>
      </c>
      <c r="E19" s="203"/>
    </row>
    <row r="20" spans="1:5" x14ac:dyDescent="0.3">
      <c r="A20" s="201"/>
      <c r="B20" s="143" t="s">
        <v>216</v>
      </c>
      <c r="C20" s="201"/>
      <c r="D20" s="200" t="s">
        <v>164</v>
      </c>
      <c r="E20" s="203"/>
    </row>
    <row r="21" spans="1:5" x14ac:dyDescent="0.3">
      <c r="B21" s="143" t="s">
        <v>217</v>
      </c>
      <c r="D21" s="200" t="s">
        <v>165</v>
      </c>
      <c r="E21" s="203"/>
    </row>
    <row r="22" spans="1:5" x14ac:dyDescent="0.3">
      <c r="B22" s="143" t="s">
        <v>218</v>
      </c>
      <c r="D22" s="200" t="s">
        <v>166</v>
      </c>
      <c r="E22" s="203"/>
    </row>
    <row r="23" spans="1:5" x14ac:dyDescent="0.3">
      <c r="B23" s="143" t="s">
        <v>219</v>
      </c>
      <c r="D23" s="200" t="s">
        <v>167</v>
      </c>
      <c r="E23" s="203"/>
    </row>
    <row r="24" spans="1:5" x14ac:dyDescent="0.3">
      <c r="D24" s="204" t="s">
        <v>267</v>
      </c>
      <c r="E24" s="204" t="s">
        <v>258</v>
      </c>
    </row>
    <row r="25" spans="1:5" x14ac:dyDescent="0.3">
      <c r="D25" s="205" t="s">
        <v>220</v>
      </c>
      <c r="E25" s="198" t="s">
        <v>221</v>
      </c>
    </row>
    <row r="26" spans="1:5" x14ac:dyDescent="0.3">
      <c r="D26" s="205" t="s">
        <v>222</v>
      </c>
      <c r="E26" s="198" t="s">
        <v>265</v>
      </c>
    </row>
    <row r="27" spans="1:5" x14ac:dyDescent="0.3">
      <c r="D27" s="595" t="s">
        <v>223</v>
      </c>
      <c r="E27" s="198" t="s">
        <v>224</v>
      </c>
    </row>
    <row r="28" spans="1:5" x14ac:dyDescent="0.3">
      <c r="D28" s="596"/>
      <c r="E28" s="198" t="s">
        <v>225</v>
      </c>
    </row>
    <row r="29" spans="1:5" x14ac:dyDescent="0.3">
      <c r="D29" s="596"/>
      <c r="E29" s="198" t="s">
        <v>226</v>
      </c>
    </row>
    <row r="30" spans="1:5" x14ac:dyDescent="0.3">
      <c r="D30" s="597"/>
      <c r="E30" s="198" t="s">
        <v>227</v>
      </c>
    </row>
    <row r="31" spans="1:5" x14ac:dyDescent="0.3">
      <c r="D31" s="205" t="s">
        <v>228</v>
      </c>
      <c r="E31" s="198" t="s">
        <v>229</v>
      </c>
    </row>
    <row r="32" spans="1:5" x14ac:dyDescent="0.3">
      <c r="D32" s="205" t="s">
        <v>230</v>
      </c>
      <c r="E32" s="198" t="s">
        <v>231</v>
      </c>
    </row>
    <row r="33" spans="4:5" x14ac:dyDescent="0.3">
      <c r="D33" s="205" t="s">
        <v>232</v>
      </c>
      <c r="E33" s="198" t="s">
        <v>233</v>
      </c>
    </row>
    <row r="34" spans="4:5" x14ac:dyDescent="0.3">
      <c r="D34" s="205" t="s">
        <v>259</v>
      </c>
      <c r="E34" s="198" t="s">
        <v>234</v>
      </c>
    </row>
    <row r="35" spans="4:5" x14ac:dyDescent="0.3">
      <c r="D35" s="205" t="s">
        <v>235</v>
      </c>
      <c r="E35" s="198" t="s">
        <v>236</v>
      </c>
    </row>
    <row r="36" spans="4:5" x14ac:dyDescent="0.3">
      <c r="D36" s="205" t="s">
        <v>237</v>
      </c>
      <c r="E36" s="198" t="s">
        <v>238</v>
      </c>
    </row>
    <row r="37" spans="4:5" x14ac:dyDescent="0.3">
      <c r="D37" s="205" t="s">
        <v>239</v>
      </c>
      <c r="E37" s="198" t="s">
        <v>240</v>
      </c>
    </row>
    <row r="38" spans="4:5" x14ac:dyDescent="0.3">
      <c r="D38" s="205" t="s">
        <v>241</v>
      </c>
      <c r="E38" s="198" t="s">
        <v>242</v>
      </c>
    </row>
    <row r="39" spans="4:5" x14ac:dyDescent="0.3">
      <c r="D39" s="206" t="s">
        <v>260</v>
      </c>
      <c r="E39" s="198" t="s">
        <v>243</v>
      </c>
    </row>
    <row r="40" spans="4:5" x14ac:dyDescent="0.3">
      <c r="D40" s="206" t="s">
        <v>244</v>
      </c>
      <c r="E40" s="198" t="s">
        <v>264</v>
      </c>
    </row>
    <row r="41" spans="4:5" x14ac:dyDescent="0.3">
      <c r="D41" s="205" t="s">
        <v>261</v>
      </c>
      <c r="E41" s="198" t="s">
        <v>245</v>
      </c>
    </row>
    <row r="42" spans="4:5" x14ac:dyDescent="0.3">
      <c r="D42" s="205" t="s">
        <v>246</v>
      </c>
      <c r="E42" s="198" t="s">
        <v>247</v>
      </c>
    </row>
    <row r="43" spans="4:5" x14ac:dyDescent="0.3">
      <c r="D43" s="206" t="s">
        <v>254</v>
      </c>
      <c r="E43" s="198" t="s">
        <v>263</v>
      </c>
    </row>
    <row r="44" spans="4:5" x14ac:dyDescent="0.3">
      <c r="D44" s="207" t="s">
        <v>255</v>
      </c>
      <c r="E44" s="198" t="s">
        <v>262</v>
      </c>
    </row>
    <row r="45" spans="4:5" x14ac:dyDescent="0.3">
      <c r="D45" s="200" t="s">
        <v>248</v>
      </c>
      <c r="E45" s="198" t="s">
        <v>249</v>
      </c>
    </row>
    <row r="46" spans="4:5" x14ac:dyDescent="0.3">
      <c r="D46" s="200" t="s">
        <v>250</v>
      </c>
      <c r="E46" s="198" t="s">
        <v>251</v>
      </c>
    </row>
    <row r="47" spans="4:5" x14ac:dyDescent="0.3">
      <c r="D47" s="200" t="s">
        <v>252</v>
      </c>
      <c r="E47" s="198" t="s">
        <v>253</v>
      </c>
    </row>
    <row r="48" spans="4:5" x14ac:dyDescent="0.3">
      <c r="D48" s="200" t="s">
        <v>256</v>
      </c>
      <c r="E48" s="198" t="s">
        <v>257</v>
      </c>
    </row>
    <row r="49" spans="4:4" x14ac:dyDescent="0.3">
      <c r="D49" s="204" t="s">
        <v>269</v>
      </c>
    </row>
    <row r="50" spans="4:4" x14ac:dyDescent="0.3">
      <c r="D50" s="200" t="s">
        <v>275</v>
      </c>
    </row>
    <row r="51" spans="4:4" x14ac:dyDescent="0.3">
      <c r="D51" s="200" t="s">
        <v>276</v>
      </c>
    </row>
    <row r="52" spans="4:4" x14ac:dyDescent="0.3">
      <c r="D52" s="204" t="s">
        <v>270</v>
      </c>
    </row>
    <row r="53" spans="4:4" x14ac:dyDescent="0.3">
      <c r="D53" s="207" t="s">
        <v>271</v>
      </c>
    </row>
    <row r="54" spans="4:4" x14ac:dyDescent="0.3">
      <c r="D54" s="207" t="s">
        <v>272</v>
      </c>
    </row>
    <row r="55" spans="4:4" x14ac:dyDescent="0.3">
      <c r="D55" s="207" t="s">
        <v>273</v>
      </c>
    </row>
    <row r="56" spans="4:4" x14ac:dyDescent="0.3">
      <c r="D56" s="207" t="s">
        <v>274</v>
      </c>
    </row>
  </sheetData>
  <mergeCells count="1">
    <mergeCell ref="D27:D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CD66EF4D399EC643B805E1B81FD7DB08" ma:contentTypeVersion="12" ma:contentTypeDescription="Crear nuevo documento." ma:contentTypeScope="" ma:versionID="8758c92883161d98d57f9ca4ab170ef5">
  <xsd:schema xmlns:xsd="http://www.w3.org/2001/XMLSchema" xmlns:xs="http://www.w3.org/2001/XMLSchema" xmlns:p="http://schemas.microsoft.com/office/2006/metadata/properties" xmlns:ns3="bea38547-d34c-4dfd-b958-4ddc302b48de" xmlns:ns4="fe9e2b3d-4c1d-4923-bca8-f2013ad4d455" targetNamespace="http://schemas.microsoft.com/office/2006/metadata/properties" ma:root="true" ma:fieldsID="8686ed13af4d6fc26ce55cddea3b7fe2" ns3:_="" ns4:_="">
    <xsd:import namespace="bea38547-d34c-4dfd-b958-4ddc302b48de"/>
    <xsd:import namespace="fe9e2b3d-4c1d-4923-bca8-f2013ad4d455"/>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a38547-d34c-4dfd-b958-4ddc302b48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e9e2b3d-4c1d-4923-bca8-f2013ad4d455"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SharingHintHash" ma:index="19"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6725F5B-FF5C-430D-AB20-F37D6003DD67}">
  <ds:schemaRefs>
    <ds:schemaRef ds:uri="http://schemas.microsoft.com/sharepoint/v3/contenttype/forms"/>
  </ds:schemaRefs>
</ds:datastoreItem>
</file>

<file path=customXml/itemProps2.xml><?xml version="1.0" encoding="utf-8"?>
<ds:datastoreItem xmlns:ds="http://schemas.openxmlformats.org/officeDocument/2006/customXml" ds:itemID="{D0BE2B49-65C1-4DB6-80BB-19CCA2412B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a38547-d34c-4dfd-b958-4ddc302b48de"/>
    <ds:schemaRef ds:uri="fe9e2b3d-4c1d-4923-bca8-f2013ad4d4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5EDA802-56D0-45F2-BC4A-3279946AF44C}">
  <ds:schemaRefs>
    <ds:schemaRef ds:uri="http://www.w3.org/XML/1998/namespace"/>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http://purl.org/dc/dcmitype/"/>
    <ds:schemaRef ds:uri="fe9e2b3d-4c1d-4923-bca8-f2013ad4d455"/>
    <ds:schemaRef ds:uri="bea38547-d34c-4dfd-b958-4ddc302b48de"/>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4</vt:i4>
      </vt:variant>
    </vt:vector>
  </HeadingPairs>
  <TitlesOfParts>
    <vt:vector size="16" baseType="lpstr">
      <vt:lpstr>Metas 1 PA proyecto</vt:lpstr>
      <vt:lpstr>Metas 2 PA proyecto</vt:lpstr>
      <vt:lpstr>Metas 3 PA proyecto</vt:lpstr>
      <vt:lpstr>Meta 1..n</vt:lpstr>
      <vt:lpstr>Metas 4 PA proyecto</vt:lpstr>
      <vt:lpstr>Indicadores PA</vt:lpstr>
      <vt:lpstr>Territorialización PA</vt:lpstr>
      <vt:lpstr>Instructivo</vt:lpstr>
      <vt:lpstr>Generalidades</vt:lpstr>
      <vt:lpstr>PRESUPUESTO</vt:lpstr>
      <vt:lpstr>Hoja13</vt:lpstr>
      <vt:lpstr>Hoja1</vt:lpstr>
      <vt:lpstr>'Metas 1 PA proyecto'!Área_de_impresión</vt:lpstr>
      <vt:lpstr>'Metas 2 PA proyecto'!Área_de_impresión</vt:lpstr>
      <vt:lpstr>'Metas 3 PA proyecto'!Área_de_impresión</vt:lpstr>
      <vt:lpstr>'Metas 4 PA proyecto'!Área_de_impresión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fhinestroza</dc:creator>
  <cp:lastModifiedBy>julio Armando Villa Hernandez</cp:lastModifiedBy>
  <cp:lastPrinted>2022-09-15T14:38:04Z</cp:lastPrinted>
  <dcterms:created xsi:type="dcterms:W3CDTF">2011-04-27T03:16:52Z</dcterms:created>
  <dcterms:modified xsi:type="dcterms:W3CDTF">2022-09-15T20:44:13Z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0x010100CD66EF4D399EC643B805E1B81FD7DB08</vt:lpwstr>
  </property>
  <property fmtid="{D5CDD505-2E9C-101B-9397-08002B2CF9AE}" pid="3" name="ICV">
    <vt:lpwstr>8ae1b7596dbd47d69220f4b88a0f2e0d</vt:lpwstr>
  </property>
</Properties>
</file>