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jochoa\Desktop\Administrativa\2021\Administración\Contratos\Administración\Secretaría de la Mujer\Archivos para revisar\Reporte de Metas\7668\Mayo\"/>
    </mc:Choice>
  </mc:AlternateContent>
  <xr:revisionPtr revIDLastSave="0" documentId="8_{9A75C3B5-A24E-4D27-8E75-330709B745E3}" xr6:coauthVersionLast="47" xr6:coauthVersionMax="47" xr10:uidLastSave="{00000000-0000-0000-0000-000000000000}"/>
  <bookViews>
    <workbookView xWindow="-120" yWindow="-120" windowWidth="29040" windowHeight="15840" tabRatio="674" activeTab="4" xr2:uid="{00000000-000D-0000-FFFF-FFFF00000000}"/>
  </bookViews>
  <sheets>
    <sheet name="Metas 1 PA proyecto" sheetId="40" r:id="rId1"/>
    <sheet name="Metas 2 PA proyecto" sheetId="42" r:id="rId2"/>
    <sheet name="Metas 3 PA proyecto" sheetId="41" r:id="rId3"/>
    <sheet name="Meta 1..n" sheetId="1" state="hidden" r:id="rId4"/>
    <sheet name="Metas 4 PA proyecto" sheetId="43" r:id="rId5"/>
    <sheet name="Indicadores PA" sheetId="36" r:id="rId6"/>
    <sheet name="Territorialización PA" sheetId="37" r:id="rId7"/>
    <sheet name="Instructivo" sheetId="39" r:id="rId8"/>
    <sheet name="Generalidades" sheetId="38" r:id="rId9"/>
    <sheet name="PRESUPUESTO" sheetId="45" r:id="rId10"/>
    <sheet name="Hoja13" sheetId="32" state="hidden" r:id="rId11"/>
    <sheet name="Hoja1" sheetId="20" state="hidden" r:id="rId12"/>
  </sheets>
  <definedNames>
    <definedName name="_xlnm._FilterDatabase" localSheetId="5" hidden="1">'Indicadores PA'!$A$12:$AX$12</definedName>
    <definedName name="_xlnm.Print_Area" localSheetId="0">'Metas 1 PA proyecto'!$A$1:$AD$45</definedName>
    <definedName name="_xlnm.Print_Area" localSheetId="1">'Metas 2 PA proyecto'!$A$1:$AD$41</definedName>
    <definedName name="_xlnm.Print_Area" localSheetId="2">'Metas 3 PA proyecto'!$A$1:$AD$39</definedName>
    <definedName name="_xlnm.Print_Area" localSheetId="4">'Metas 4 PA proyecto'!$A$1:$AD$41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0" i="40" l="1"/>
  <c r="AC25" i="43" l="1"/>
  <c r="O25" i="43"/>
  <c r="AC24" i="43"/>
  <c r="F24" i="43"/>
  <c r="O24" i="43" s="1"/>
  <c r="P25" i="43" s="1"/>
  <c r="AC23" i="43"/>
  <c r="AD23" i="43" s="1"/>
  <c r="O23" i="43"/>
  <c r="P23" i="43" s="1"/>
  <c r="AC22" i="43"/>
  <c r="O22" i="43"/>
  <c r="AC25" i="41"/>
  <c r="O25" i="41"/>
  <c r="AC24" i="41"/>
  <c r="AD25" i="41" s="1"/>
  <c r="G24" i="41"/>
  <c r="O24" i="41" s="1"/>
  <c r="AC23" i="41"/>
  <c r="AD23" i="41" s="1"/>
  <c r="O23" i="41"/>
  <c r="P23" i="41" s="1"/>
  <c r="AC22" i="41"/>
  <c r="O22" i="41"/>
  <c r="AC25" i="42"/>
  <c r="O25" i="42"/>
  <c r="AC24" i="42"/>
  <c r="G24" i="42"/>
  <c r="D24" i="42"/>
  <c r="O24" i="42" s="1"/>
  <c r="AC23" i="42"/>
  <c r="O23" i="42"/>
  <c r="P23" i="42" s="1"/>
  <c r="AC22" i="42"/>
  <c r="O22" i="42"/>
  <c r="AC25" i="40"/>
  <c r="O25" i="40"/>
  <c r="AC24" i="40"/>
  <c r="G24" i="40"/>
  <c r="D24" i="40"/>
  <c r="O24" i="40" s="1"/>
  <c r="AC23" i="40"/>
  <c r="AD23" i="40" s="1"/>
  <c r="O23" i="40"/>
  <c r="P23" i="40" s="1"/>
  <c r="AC22" i="40"/>
  <c r="O22" i="40"/>
  <c r="AD25" i="40" l="1"/>
  <c r="AD23" i="42"/>
  <c r="P25" i="42"/>
  <c r="AD25" i="42"/>
  <c r="AD25" i="43"/>
  <c r="P25" i="41"/>
  <c r="P25" i="40"/>
  <c r="P35" i="40" l="1"/>
  <c r="AU16" i="36"/>
  <c r="AU15" i="36"/>
  <c r="AU14" i="36"/>
  <c r="AU13" i="36"/>
  <c r="P35" i="43"/>
  <c r="J52" i="43"/>
  <c r="C6" i="45"/>
  <c r="B6" i="45"/>
  <c r="B30" i="41"/>
  <c r="P34" i="42"/>
  <c r="B30" i="40"/>
  <c r="B42" i="43"/>
  <c r="B43" i="42"/>
  <c r="B47" i="40"/>
  <c r="A34" i="43"/>
  <c r="A30" i="43"/>
  <c r="A30" i="41"/>
  <c r="A34" i="41"/>
  <c r="A30" i="42"/>
  <c r="A34" i="42" s="1"/>
  <c r="A30" i="40"/>
  <c r="A34" i="40" s="1"/>
  <c r="P41" i="43"/>
  <c r="P40" i="43"/>
  <c r="P39" i="43"/>
  <c r="P38" i="43"/>
  <c r="P34" i="43"/>
  <c r="P30" i="43"/>
  <c r="P41" i="42"/>
  <c r="P40" i="42"/>
  <c r="P39" i="42"/>
  <c r="P38" i="42"/>
  <c r="P35" i="42"/>
  <c r="P30" i="42"/>
  <c r="P39" i="41"/>
  <c r="P38" i="41"/>
  <c r="P35" i="41"/>
  <c r="P34" i="41"/>
  <c r="P30" i="41"/>
  <c r="P34" i="40"/>
  <c r="BP60" i="37"/>
  <c r="BQ60" i="37"/>
  <c r="BR60" i="37"/>
  <c r="BS60" i="37"/>
  <c r="BT60" i="37"/>
  <c r="BU60" i="37"/>
  <c r="AB60" i="37"/>
  <c r="AC60" i="37"/>
  <c r="AD60" i="37"/>
  <c r="AE60" i="37"/>
  <c r="AF60" i="37"/>
  <c r="AB32" i="37"/>
  <c r="AC32" i="37"/>
  <c r="AD32" i="37"/>
  <c r="AE32" i="37"/>
  <c r="AF32" i="37"/>
  <c r="BP32" i="37"/>
  <c r="BQ32" i="37"/>
  <c r="BR32" i="37"/>
  <c r="BS32" i="37"/>
  <c r="BT32" i="37"/>
  <c r="BU32" i="37"/>
  <c r="P45" i="40"/>
  <c r="P44" i="40"/>
  <c r="P43" i="40"/>
  <c r="P42" i="40"/>
  <c r="P41" i="40"/>
  <c r="P40" i="40"/>
  <c r="P39" i="40"/>
  <c r="P38" i="40"/>
  <c r="P30" i="40"/>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P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BN59" i="37"/>
  <c r="AA59" i="37"/>
  <c r="Z59" i="37"/>
  <c r="BO58" i="37"/>
  <c r="BN58" i="37"/>
  <c r="AA58" i="37"/>
  <c r="Z58" i="37"/>
  <c r="BO57" i="37"/>
  <c r="BN57" i="37"/>
  <c r="AA57" i="37"/>
  <c r="Z57" i="37"/>
  <c r="BO56" i="37"/>
  <c r="BN56" i="37"/>
  <c r="AA56" i="37"/>
  <c r="Z56" i="37"/>
  <c r="BO55" i="37"/>
  <c r="BN55" i="37"/>
  <c r="AA55" i="37"/>
  <c r="Z55" i="37"/>
  <c r="BO54" i="37"/>
  <c r="BN54" i="37"/>
  <c r="AA54" i="37"/>
  <c r="Z54" i="37"/>
  <c r="BO53" i="37"/>
  <c r="BN53" i="37"/>
  <c r="AA53" i="37"/>
  <c r="Z53" i="37"/>
  <c r="BO52" i="37"/>
  <c r="BN52" i="37"/>
  <c r="AA52" i="37"/>
  <c r="Z52" i="37"/>
  <c r="BO51" i="37"/>
  <c r="BN51" i="37"/>
  <c r="AA51" i="37"/>
  <c r="Z51" i="37"/>
  <c r="BO50" i="37"/>
  <c r="BN50" i="37"/>
  <c r="AA50" i="37"/>
  <c r="Z50" i="37"/>
  <c r="BO49" i="37"/>
  <c r="BN49" i="37"/>
  <c r="AA49" i="37"/>
  <c r="Z49" i="37"/>
  <c r="BO48" i="37"/>
  <c r="BN48" i="37"/>
  <c r="AA48" i="37"/>
  <c r="Z48" i="37"/>
  <c r="BO47" i="37"/>
  <c r="BN47" i="37"/>
  <c r="AA47" i="37"/>
  <c r="Z47" i="37"/>
  <c r="BO46" i="37"/>
  <c r="BN46" i="37"/>
  <c r="AA46" i="37"/>
  <c r="Z46" i="37"/>
  <c r="BO45" i="37"/>
  <c r="BN45" i="37"/>
  <c r="AA45" i="37"/>
  <c r="Z45" i="37"/>
  <c r="BO44" i="37"/>
  <c r="BN44" i="37"/>
  <c r="AA44" i="37"/>
  <c r="Z44" i="37"/>
  <c r="BO43" i="37"/>
  <c r="BN43" i="37"/>
  <c r="AA43" i="37"/>
  <c r="Z43" i="37"/>
  <c r="BO42" i="37"/>
  <c r="BN42" i="37"/>
  <c r="AA42" i="37"/>
  <c r="Z42" i="37"/>
  <c r="BO41" i="37"/>
  <c r="BN41" i="37"/>
  <c r="AA41" i="37"/>
  <c r="Z41" i="37"/>
  <c r="BO40" i="37"/>
  <c r="BN40" i="37"/>
  <c r="AA40" i="37"/>
  <c r="Z40" i="37"/>
  <c r="BO39" i="37"/>
  <c r="BN39" i="37"/>
  <c r="AA39" i="37"/>
  <c r="Z39" i="37"/>
  <c r="BN12" i="37"/>
  <c r="BO12" i="37"/>
  <c r="BN13" i="37"/>
  <c r="BO13" i="37"/>
  <c r="BN14" i="37"/>
  <c r="BO14" i="37"/>
  <c r="BN15" i="37"/>
  <c r="BO15" i="37"/>
  <c r="BN16" i="37"/>
  <c r="BO16" i="37"/>
  <c r="BN17" i="37"/>
  <c r="BO17" i="37"/>
  <c r="BN18" i="37"/>
  <c r="BO18" i="37"/>
  <c r="BN19" i="37"/>
  <c r="BO19" i="37"/>
  <c r="BN20" i="37"/>
  <c r="BO20" i="37"/>
  <c r="BN21" i="37"/>
  <c r="BO21" i="37"/>
  <c r="BN22" i="37"/>
  <c r="BO22" i="37"/>
  <c r="BN23" i="37"/>
  <c r="BO23" i="37"/>
  <c r="BN24" i="37"/>
  <c r="BO24" i="37"/>
  <c r="BN25" i="37"/>
  <c r="BO25" i="37"/>
  <c r="BN26" i="37"/>
  <c r="BO26" i="37"/>
  <c r="BN27" i="37"/>
  <c r="BO27" i="37"/>
  <c r="BN28" i="37"/>
  <c r="BO28" i="37"/>
  <c r="BN29" i="37"/>
  <c r="BO29" i="37"/>
  <c r="BN30" i="37"/>
  <c r="BO30" i="37"/>
  <c r="BN31" i="37"/>
  <c r="BO31" i="37"/>
  <c r="BN11" i="37"/>
  <c r="BO11" i="37"/>
  <c r="AA12" i="37"/>
  <c r="AA13" i="37"/>
  <c r="AA14" i="37"/>
  <c r="AA15" i="37"/>
  <c r="AA16" i="37"/>
  <c r="AA17" i="37"/>
  <c r="AA18" i="37"/>
  <c r="AA19" i="37"/>
  <c r="AA20" i="37"/>
  <c r="AA21" i="37"/>
  <c r="AA22" i="37"/>
  <c r="AA23" i="37"/>
  <c r="AA24" i="37"/>
  <c r="AA25" i="37"/>
  <c r="AA26" i="37"/>
  <c r="AA27" i="37"/>
  <c r="AA28" i="37"/>
  <c r="AA29" i="37"/>
  <c r="AA30" i="37"/>
  <c r="AA31" i="37"/>
  <c r="AA11" i="37"/>
  <c r="Z12" i="37"/>
  <c r="Z13" i="37"/>
  <c r="Z14" i="37"/>
  <c r="Z15" i="37"/>
  <c r="Z16" i="37"/>
  <c r="Z17" i="37"/>
  <c r="Z18" i="37"/>
  <c r="Z19" i="37"/>
  <c r="Z20" i="37"/>
  <c r="Z21" i="37"/>
  <c r="Z22" i="37"/>
  <c r="Z23" i="37"/>
  <c r="Z24" i="37"/>
  <c r="Z25" i="37"/>
  <c r="Z26" i="37"/>
  <c r="Z27" i="37"/>
  <c r="Z28" i="37"/>
  <c r="Z29" i="37"/>
  <c r="Z30" i="37"/>
  <c r="Z31" i="37"/>
  <c r="Z11"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P32" i="1"/>
  <c r="P34" i="1"/>
  <c r="P35" i="1"/>
  <c r="P36" i="1"/>
  <c r="P37" i="1"/>
  <c r="P38" i="1"/>
  <c r="P39" i="1"/>
  <c r="N4" i="20"/>
  <c r="N3" i="20"/>
  <c r="F8" i="20"/>
  <c r="F7" i="20"/>
  <c r="J7" i="20"/>
  <c r="J6" i="20"/>
  <c r="J5" i="20"/>
  <c r="J4" i="20"/>
  <c r="J3" i="20"/>
  <c r="F6" i="20"/>
  <c r="F5" i="20"/>
  <c r="F4" i="20"/>
  <c r="F3" i="20"/>
  <c r="P33" i="1"/>
  <c r="AA60" i="37" l="1"/>
  <c r="Z60" i="37"/>
  <c r="BN32" i="37"/>
  <c r="BO32" i="37"/>
  <c r="BO60" i="37"/>
  <c r="Z32" i="37"/>
  <c r="BN60" i="37"/>
  <c r="AA3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Lenovo</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P34" authorId="2" shapeId="0" xr:uid="{00000000-0006-0000-0000-000004000000}">
      <text>
        <r>
          <rPr>
            <b/>
            <sz val="9"/>
            <color indexed="81"/>
            <rFont val="Tahoma"/>
            <family val="2"/>
          </rPr>
          <t>Lenovo:</t>
        </r>
        <r>
          <rPr>
            <sz val="9"/>
            <color indexed="81"/>
            <rFont val="Tahoma"/>
            <family val="2"/>
          </rPr>
          <t xml:space="preserve">
LLEGAR A 0,55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Lenovo</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P34" authorId="2" shapeId="0" xr:uid="{00000000-0006-0000-0200-000004000000}">
      <text>
        <r>
          <rPr>
            <b/>
            <sz val="9"/>
            <color indexed="81"/>
            <rFont val="Tahoma"/>
            <family val="2"/>
          </rPr>
          <t>Lenovo:</t>
        </r>
        <r>
          <rPr>
            <sz val="9"/>
            <color indexed="81"/>
            <rFont val="Tahoma"/>
            <family val="2"/>
          </rPr>
          <t xml:space="preserve">
LLEGAR A 0,90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<sst xmlns="http://schemas.openxmlformats.org/spreadsheetml/2006/main" count="1368" uniqueCount="494">
  <si>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</si>
  <si>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</si>
  <si>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</si>
  <si>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</si>
  <si>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</si>
  <si>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</si>
  <si>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</si>
  <si>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</si>
  <si>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</si>
  <si>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</si>
  <si>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</si>
  <si>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</si>
  <si>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</si>
  <si>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</si>
  <si>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</si>
  <si>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</si>
  <si>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</si>
  <si>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</si>
  <si>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</si>
  <si>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</si>
  <si>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</si>
  <si>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</si>
  <si>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</si>
  <si>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</si>
  <si>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</si>
  <si>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</si>
  <si>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</si>
  <si>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</si>
  <si>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</si>
  <si>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</si>
  <si>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</si>
  <si>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</si>
  <si>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</si>
  <si>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</si>
  <si>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</si>
  <si>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</si>
  <si>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</si>
  <si>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</si>
  <si>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</si>
  <si>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</si>
  <si>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</si>
  <si>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</si>
  <si>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</si>
  <si>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</si>
  <si>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</si>
  <si>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</si>
  <si>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</si>
  <si>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</si>
  <si>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</si>
  <si>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</si>
  <si>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</si>
  <si>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</si>
  <si>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</si>
  <si>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</si>
  <si>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</si>
  <si>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</si>
  <si>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</si>
  <si>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</si>
  <si>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</si>
  <si>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</si>
  <si>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</si>
  <si>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</si>
  <si>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</si>
  <si>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</si>
  <si>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</si>
  <si>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</si>
  <si>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</si>
  <si>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</si>
  <si>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</si>
  <si>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</si>
  <si>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</si>
  <si>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</si>
  <si>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</si>
  <si>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</si>
  <si>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</si>
  <si>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</si>
  <si>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</si>
  <si>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</si>
  <si>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</si>
  <si>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</si>
  <si>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</si>
  <si>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</si>
  <si>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</si>
  <si>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</si>
  <si>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</si>
  <si>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</si>
  <si>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</si>
  <si>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</si>
  <si>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</si>
  <si>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</si>
  <si>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</si>
  <si>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</si>
  <si>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</si>
  <si>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</si>
  <si>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</si>
  <si>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</si>
  <si>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</si>
  <si>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</si>
  <si>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</si>
  <si>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</si>
  <si>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</si>
  <si>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</si>
  <si>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</si>
  <si>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</si>
  <si>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</si>
  <si>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</si>
  <si>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</si>
  <si>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</si>
  <si>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</si>
  <si>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</si>
  <si>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</si>
  <si>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</si>
  <si>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</si>
  <si>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</si>
  <si>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</si>
  <si>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</si>
  <si>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</si>
  <si>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</si>
  <si>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</si>
  <si>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</si>
  <si>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</si>
  <si>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</si>
  <si>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</si>
  <si>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</si>
  <si>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</si>
  <si>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</si>
  <si>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</si>
  <si>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</si>
  <si>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</si>
  <si>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</si>
  <si>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</si>
  <si>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</si>
  <si>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</si>
  <si>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</si>
  <si>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</si>
  <si>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</si>
  <si>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</si>
  <si>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</si>
  <si>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</si>
  <si>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</si>
  <si>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</si>
  <si>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</si>
  <si>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</si>
  <si>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</si>
  <si>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</si>
  <si>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</si>
  <si>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</si>
  <si>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</si>
  <si>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</si>
  <si>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</si>
  <si>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</si>
  <si>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</si>
  <si>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</si>
  <si>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</si>
  <si>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</si>
  <si>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</si>
  <si>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</si>
  <si>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</si>
  <si>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</si>
  <si>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</si>
  <si>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</si>
  <si>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</si>
  <si>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</si>
  <si>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</si>
  <si>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</si>
  <si>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</si>
  <si>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</si>
  <si>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</si>
  <si>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</si>
  <si>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</si>
  <si>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</si>
  <si>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</si>
  <si>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</si>
  <si>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</si>
  <si>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</si>
  <si>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</si>
  <si>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</si>
  <si>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</si>
  <si>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</si>
  <si>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</si>
  <si>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</si>
  <si>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</si>
  <si>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</si>
  <si>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</si>
  <si>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</si>
  <si>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</si>
  <si>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</si>
  <si>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</si>
  <si>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</si>
  <si>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</si>
  <si>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</si>
  <si>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</si>
  <si>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</si>
  <si>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</si>
  <si>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</si>
  <si>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</si>
  <si>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</si>
  <si>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</si>
  <si>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</si>
  <si>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</si>
  <si>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</si>
  <si>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</si>
  <si>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</si>
  <si>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</si>
  <si>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</si>
  <si>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</si>
  <si>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</si>
  <si>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</si>
  <si>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</si>
  <si>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</si>
  <si>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</si>
  <si>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</si>
  <si>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</si>
  <si>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</si>
  <si>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</si>
  <si>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</si>
  <si>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</si>
  <si>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</si>
  <si>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</si>
  <si>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</si>
  <si>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</si>
  <si>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</si>
  <si>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</si>
  <si>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</si>
  <si>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</si>
  <si>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</si>
  <si>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</si>
  <si>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</si>
  <si>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</si>
  <si>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</si>
  <si>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</si>
  <si>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</si>
  <si>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</si>
  <si>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</si>
  <si>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</si>
  <si>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</si>
  <si>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</si>
  <si>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</si>
  <si>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</si>
  <si>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</si>
  <si>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</si>
  <si>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</si>
  <si>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</si>
  <si>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</si>
  <si>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</si>
  <si>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</si>
  <si>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</si>
  <si>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</si>
  <si>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</si>
  <si>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</si>
  <si>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</si>
  <si>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</si>
  <si>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</si>
  <si>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</si>
  <si>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</si>
  <si>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</si>
  <si>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</si>
  <si>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</si>
  <si>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</si>
  <si>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</si>
  <si>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</si>
  <si>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</si>
  <si>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</si>
  <si>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</si>
  <si>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</si>
  <si>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</si>
  <si>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</si>
  <si>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</si>
  <si>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</si>
  <si>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</si>
  <si>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</si>
  <si>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</si>
  <si>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</si>
  <si>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</si>
  <si>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</si>
  <si>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</si>
  <si>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</si>
  <si>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</si>
  <si>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</si>
  <si>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</si>
  <si>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</si>
  <si>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</si>
  <si>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</si>
  <si>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</si>
  <si>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</si>
  <si>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</si>
  <si>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</si>
  <si>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</si>
  <si>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</si>
  <si>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</si>
  <si>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</si>
  <si>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</si>
  <si>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</si>
  <si>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</si>
  <si>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</si>
  <si>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</si>
  <si>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</si>
  <si>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</si>
  <si>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</si>
  <si>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</si>
  <si>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</si>
  <si>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</si>
  <si>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</si>
  <si>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</si>
  <si>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</si>
  <si>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</si>
  <si>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</si>
  <si>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</si>
  <si>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</si>
  <si>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</si>
  <si>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</si>
  <si>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</si>
  <si>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</si>
  <si>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</si>
  <si>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</si>
  <si>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</si>
  <si>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</si>
  <si>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</si>
  <si>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</si>
  <si>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</si>
  <si>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</si>
  <si>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</si>
  <si>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</si>
  <si>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</si>
  <si>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</si>
  <si>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</si>
  <si>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</si>
  <si>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</si>
  <si>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</si>
  <si>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</si>
  <si>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</si>
  <si>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</si>
  <si>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</si>
  <si>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</si>
  <si>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</si>
  <si>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</si>
  <si>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</si>
  <si>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</si>
  <si>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</si>
  <si>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</si>
  <si>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</si>
  <si>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</si>
  <si>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</si>
  <si>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</si>
  <si>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</si>
  <si>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</si>
  <si>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</si>
  <si>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</si>
  <si>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</si>
  <si>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</si>
  <si>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</si>
  <si>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</si>
  <si>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</si>
  <si>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</si>
  <si>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</si>
  <si>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</si>
  <si>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</si>
  <si>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</si>
  <si>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</si>
  <si>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</si>
  <si>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</si>
  <si>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</si>
  <si>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</si>
  <si>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</si>
  <si>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</si>
  <si>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</si>
  <si>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</si>
  <si>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</si>
  <si>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</si>
  <si>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</si>
  <si>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</si>
  <si>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</si>
  <si>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</si>
  <si>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</si>
  <si>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</si>
  <si>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</si>
  <si>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</si>
  <si>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</si>
  <si>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</si>
  <si>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</si>
  <si>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</si>
  <si>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</si>
  <si>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</si>
  <si>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</si>
  <si>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</si>
  <si>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</si>
  <si>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</si>
  <si>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</si>
  <si>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</si>
  <si>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</si>
  <si>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</si>
  <si>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</si>
  <si>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</si>
  <si>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</si>
  <si>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</si>
  <si>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</si>
  <si>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</si>
  <si>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</si>
  <si>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</si>
  <si>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</si>
  <si>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</si>
  <si>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</si>
  <si>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</si>
  <si>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</si>
  <si>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</si>
  <si>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</si>
  <si>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</si>
  <si>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</si>
  <si>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X</t>
  </si>
  <si>
    <t>7668 - Levantamiento  y análisis de información para la garantía de derechos de las mujeres en  Bogotá</t>
  </si>
  <si>
    <t>5 - Construir Bogotá - Región con gobierno abierto, transparente y ciudadanía consciente</t>
  </si>
  <si>
    <t>29 - Posicionar globalmente a Bogotá como territorio inteligente (Smart City)</t>
  </si>
  <si>
    <t>53 - Información para la toma de desiciones</t>
  </si>
  <si>
    <t>1 -  Operar (1) un Sistema de Información sobre los derechos de las mujeres, con datos  proveniente de diferentes fuentes de información internas y externas</t>
  </si>
  <si>
    <t>2 - Formular e Implementar una (1) estrategia metodológica que permita incluir la perspectiva de género y diferencial en la captura de la información</t>
  </si>
  <si>
    <t>3 - Diseñar y producir una (1) línea base de la política púbica de las Mujeres y Equidad de Género</t>
  </si>
  <si>
    <t>4 -  Producir y divulgar (16) estudios y/o investigaciones sobre los derechos de las mujeres con fuente de información OMEG</t>
  </si>
  <si>
    <t>Crear y fortalecer la infraestructura tecnológica del Observatorio de Mujer y Equidad de Género que permita la articulación con los sectores distritales pertinentes</t>
  </si>
  <si>
    <t>Porcentaje de avance en la creación y fortalecimiento de infraestructura tecnológica del OMEG para la articulación con los sectores distritales</t>
  </si>
  <si>
    <t>Creciente</t>
  </si>
  <si>
    <t>%</t>
  </si>
  <si>
    <t>Mensual</t>
  </si>
  <si>
    <t>Diseñar e implementar investigaciones para diagnosticar y divulgar la situación de los derechos de las mujeres y transversalizar el enfoque de género y diferencial</t>
  </si>
  <si>
    <t>Suma</t>
  </si>
  <si>
    <t>Investigaciones</t>
  </si>
  <si>
    <t>Nombre: ANDREA RAMIREZ PISCO</t>
  </si>
  <si>
    <t>Cargo: SUBSECRETARIA DEL CUIDADO Y POLÍTICAS DE IGUALDAD - GERENTA</t>
  </si>
  <si>
    <t>Nombre: SANDRA CATALINA CAMPOS ROMERO</t>
  </si>
  <si>
    <t>10. Aumentar la generación, disponibilidad y análisis de información sobre la situación de derechos de las mujeres en Bogotá, que permita una adecuada toma de decisiones basada en evidencia con enfoques de género y diferencial</t>
  </si>
  <si>
    <t>Gestión del Conocimiento</t>
  </si>
  <si>
    <t>Aumentar la generación, disponibilidad y análisis de información sobre la situación
de derechos de las mujeres en Bogotá, que permita una adecuada toma de
decisiones basada en evidencia con enfoques de género y diferencial.</t>
  </si>
  <si>
    <t>Avance en la creación e implementación de la versión 2.0 del Sistema de Información del OMEG</t>
  </si>
  <si>
    <t>Sumatoria de investigaciones producidas</t>
  </si>
  <si>
    <t>Documentos producidos</t>
  </si>
  <si>
    <t>Seguimiento a ejecución de contrato</t>
  </si>
  <si>
    <t>N/A</t>
  </si>
  <si>
    <t>2. Actualización permanentemente los indicadores de la bateria de información asociada al sistema de información del OMEG</t>
  </si>
  <si>
    <t>3. Operación, actualización de usabilidad de la pàgina del OMEG y publicación de información de interes para usuarias y usuarios del espacio web</t>
  </si>
  <si>
    <t>4. Adquisión de equipos y sistemas tecnológicos para el fortalecimiento de la infraestructura del OMEG</t>
  </si>
  <si>
    <r>
      <t>5. Implementación de</t>
    </r>
    <r>
      <rPr>
        <sz val="11"/>
        <color indexed="8"/>
        <rFont val="Times New Roman"/>
        <family val="1"/>
      </rPr>
      <t xml:space="preserve"> 8 </t>
    </r>
    <r>
      <rPr>
        <sz val="11"/>
        <rFont val="Times New Roman"/>
        <family val="1"/>
      </rPr>
      <t>Mesas Mujer para la socialización de la Caja de Herramientas para la integración del análisis de información con enfoque de genero y diferencial dentro de los Planes de Transversalización de la PPMyEG</t>
    </r>
  </si>
  <si>
    <t>Investigaciones realizadas
Estudios y/o investigaciones producidas y divulgadas por el Observatorio de Mujer y Equidad de Género, con relación a situaciones y derechos de las mujeres en Bogotá</t>
  </si>
  <si>
    <t>6. Identificación del numero de necesidades de investigación con actores y/o sectores que favorezcan el intercambio de información</t>
  </si>
  <si>
    <t>8. Elaboración de cinco (5) estudios y/o investigaciones que den cuenta de los derechos de las mujeres con fuente información OMEG</t>
  </si>
  <si>
    <t>9. Diagramación y Divulgación de cinco (5) estudio y/o investigaciones que den cuenta de los derechos de las mujeres con fuente información OMEG</t>
  </si>
  <si>
    <t>Porcentaje de respuestas a los requerimientos que den cuenta de la información sobre la situación, posición y condición de las mujeres en el Distrito Capital respondidos</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</si>
  <si>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</si>
  <si>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</si>
  <si>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Trimestral</t>
  </si>
  <si>
    <t>Radicados con solicitudes realizadas y radicados con respuestas ofrecidas</t>
  </si>
  <si>
    <t>Gestionar interinstitucionalmente con fuentes oficiales, para obtención de infomación que alimenta la bateria de indicadores sobre goce efectivo de derechos de las mujeres</t>
  </si>
  <si>
    <t>Actas de reunión y/o
correos de solicitud de información.
Base de indicadores actualizados con la información gestionada</t>
  </si>
  <si>
    <t>7. Socialización de los resultados de la línea base de la PPMyEG</t>
  </si>
  <si>
    <t>Porcentaje de Indicadores actualizados en la bateria del OMEG</t>
  </si>
  <si>
    <t xml:space="preserve">1. Automatización de datos del OMEG mediante la arquitectura de la información que favorezca la publicación oportuna y actualizada de temas de interes en la página web del Observatorio </t>
  </si>
  <si>
    <t xml:space="preserve">Cargo: DIRECTORA GESTIÓN DEL CONOCIMIENTO - LIDERESA TÉCNICA - RESPONSABLE DE PROCESO </t>
  </si>
  <si>
    <t>No se presentan retrasos acorde con la programación</t>
  </si>
  <si>
    <t>Meta 1</t>
  </si>
  <si>
    <t>Meta 2</t>
  </si>
  <si>
    <t>Meta 3</t>
  </si>
  <si>
    <t>Meta 4</t>
  </si>
  <si>
    <t>Compromisos enero</t>
  </si>
  <si>
    <t xml:space="preserve">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 </t>
  </si>
  <si>
    <t xml:space="preserve">Contar con un Sistema de Información 2,0permite a la  entidad mejorar los sistemas de recolección, almacenamiento y consulta de los datos producidos a nivel interno y externo, además contar con herramientas para avanzar en la automatización de procesos e instrumentos apropiados para la recolección de información, mejorar la calidad, veracidad y oportunidad de la información recolectada en las diferentes acciones del Observatorio
La página web del Observatorio de Mujeres y Equidad de Género se constituye en una herramienta para acercar los datos y la información a la ciudadanía, contando no solo con información actualizada y robusta, sino, amigable para su acceso y uso. </t>
  </si>
  <si>
    <t xml:space="preserve">Pago correspondiente al contrato 525-2021 suscrito con la LUZ AMPARO MACÍAS QUINTANA, por valor de $3.383.336 De los cuales van con cargo a la meta 1, el 50% correspondiente a un valor de $1.691.668. El saldo del 50%, por valor de $1.691.668 va con cargo a la meta 2. Pago correspondiente al contrato 724-2021 suscrito con la DOUGLAS TRADE SAS, por valor de $40.707.653 De los cuales van con cargo a la meta 1, el 25% correspondiente a un valor de $10.176.913,25; a la meta 2 va el 25% correspondiente a un valor de $10.176.913,25. A la meta 3, el 25% correspondiente a un valor de $10.176.913,25. Finalmente, el saldo del 25% va con cargo a la meta 4 por valor $10.176.913,25. Pago correspondiente a la orden de compra 73785-2021 suscrito con la UNION TEMPORAL 4T, por valor de $4.700.00 De los cuales van con cargo a la meta 1, el 25% correspondiente a un valor de $1.175.000; a la meta 2 va el 25% correspondiente a un valor de $1.175.000. A la meta 3, el 25% correspondiente a un valor de $1.175.000. Finalmente, el saldo del 25% va con cargo a la meta 4 por valor $1.175.000. </t>
  </si>
  <si>
    <t>Pago correspondiente al contrato 525-2021 suscrito con la LUZ AMPARO MACÍAS QUINTANA, por valor de $3.383.336 De los cuales van con cargo a la meta 1, el 50% correspondiente a un valor de $1.691.668. El saldo del 50%, por valor de $1.691.668 va con cargo a la meta 2. Pago correspondiente al contrato 724-2021 suscrito con la DOUGLAS TRADE SAS, por valor de $40.707.653 De los cuales van con cargo a la meta 1, el 25% correspondiente a un valor de $10.176.913,25; a la meta 2 va el 25% correspondiente a un valor de $10.176.913,25. A la meta 3, el 25% correspondiente a un valor de $10.176.913,25. Finalmente, el saldo del 25% va con cargo a la meta 4 por valor $10.176.913,25. Pago correspondiente a la orden de compra 73785-2021 suscrito con la UNION TEMPORAL 4T, por valor de $4.700.00 De los cuales van con cargo a la meta 1, el 25% correspondiente a un valor de $1.175.000; a la meta 2 va el 25% correspondiente a un valor de $1.175.000. A la meta 3, el 25% correspondiente a un valor de $1.175.000. Finalmente, el saldo del 25% va con cargo a la meta 4 por valor $1.175.000. Pago correspondiente al contrato 803-2021 suscrito con la UT MUJERES DIVERSAS, por valor de $1 De los cuales van con cargo a la meta 3, el 50% correspondiente a un valor de $0,50. El saldo del 50%, por valor de $0,50 va con cargo a la meta 4</t>
  </si>
  <si>
    <r>
      <rPr>
        <b/>
        <sz val="11"/>
        <rFont val="Times New Roman"/>
        <family val="1"/>
      </rPr>
      <t>Cargo</t>
    </r>
    <r>
      <rPr>
        <sz val="11"/>
        <rFont val="Times New Roman"/>
        <family val="1"/>
      </rPr>
      <t>: Contratistas Dirección Gestión del Conocimiento</t>
    </r>
  </si>
  <si>
    <t>Nombre: Reporte fisico y de Gestión Rocío Janneth Durán Mahecha - Reporte Presupuestal Juan Pablo Ochoa</t>
  </si>
  <si>
    <t>.</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</si>
  <si>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t>
    </r>
    <r>
      <rPr>
        <sz val="11"/>
        <color indexed="8"/>
        <rFont val="Times New Roman"/>
        <family val="1"/>
      </rPr>
      <t>uma de respuestas a requerimientos y solicitudes de información sobre la situación, posición y condición de las mujeres en el Distrito Capital respondidos</t>
    </r>
  </si>
  <si>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</si>
  <si>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r>
      <t xml:space="preserve">Se cuenta con dos investigaciones producidas:
Línea Base de SIDICU.
a. Documento final de Línea Base Producido. Se alcanzo una recolección de información de cobertura del 102%, es decir, 24.604 encuestas completas de 24.010 esperadas. Se cuenta con:  Informe Final de resultados del procesamiento y sistematización de la información, Base de datos y archivos Excel con los gráficos de resultados, versión actualizada del documento Batería de Indicadores y ficha técnica de los mismos, pieza de comunicación de los resultados de SIDICU. Presentación ante la SDMujer de los principales resultados cuantitativos de la Línea Base del SIDICU
b. Diagnósticos de derechos de las mujeres en sus diversidades
Documento final de Diagnóstico producido. Resultados: I) análisis de contexto, la descripción de las condiciones de vida y la caracterización de las mujeres, II) caracterización y análisis de los derechos priorizados desde las narraciones de las mujeres. Desde el OMEG, se identificó la oportunidad de robustecer los resultados mediante el cruce de información entre los resultados de los diagnósticos y la línea base de política pública de mujer y equidad de género. Al respecto se avanzó: a) codificado de la información a partir de los ejes analíticos de la línea base de PPMyEG 2) Trazado hipótesis a partir del cruce de información de ambas investigaciones 3) proyectado un cronograma para elaboración de informe y material complementario que facilite trazar estrategias de difusión.
</t>
    </r>
    <r>
      <rPr>
        <b/>
        <sz val="11"/>
        <color indexed="8"/>
        <rFont val="Times New Roman"/>
        <family val="1"/>
      </rPr>
      <t>Anexos:</t>
    </r>
    <r>
      <rPr>
        <sz val="11"/>
        <color indexed="8"/>
        <rFont val="Times New Roman"/>
        <family val="1"/>
      </rPr>
      <t xml:space="preserve">
1. Línea Base SIDICU
2. Diagnóstico de derechos de las mujeres en sus diversidades.</t>
    </r>
  </si>
  <si>
    <r>
      <t xml:space="preserve">Durante la vigencia 2022, se han gestionado dos (2) solicitud de información con el fin de alimentar la batería de indicadores del OMEG y los documentos sobre derechos de las mujeres aportados por el OMEG. Las solicitudes se realizaron a las siguientes entidades: 
Primer trimestre enero - marzo, un total de 2 solicitudes. Acorde con la programación, no se reportan avances en el mes de abril
a.  Información de Medicina Legal y SIEDCO con respecto a los datos acumulados en 2021 en el tema de violencias. 
</t>
    </r>
    <r>
      <rPr>
        <b/>
        <sz val="11"/>
        <color indexed="8"/>
        <rFont val="Times New Roman"/>
        <family val="1"/>
      </rPr>
      <t>Anexos:</t>
    </r>
    <r>
      <rPr>
        <sz val="11"/>
        <color indexed="8"/>
        <rFont val="Times New Roman"/>
        <family val="1"/>
      </rPr>
      <t xml:space="preserve">
1. Gestión de información I trimestre enero - marzo 2022</t>
    </r>
  </si>
  <si>
    <r>
      <t xml:space="preserve">Se ha dado respuesta a la totalidad de solicitudes recibidas, brindando información relevante para la ciudadanía, academia y demás instituciones. En total se han recibido 59 solicitudes. 
El tipo de solicitudes recibidas se puede describir de la siguiente manera: 
a. Derechos de petición (20 solicitudes: 2 en enero - 1 febrero - 9 marzo - 8 abril)
b. Solicitudes de información (17 solicitudes: 3 en febrero - 7 en marzo - 7 abril)
c. Proposiciones (10 solicitudes: 1 en enero - 3 en marzo - 6 abril ) 
d. Informes (2 solicitud: 2 en febrero)
e. SDQS (10 solicitudes: 2 en febrero - 3 en marzo - 5 abril)
</t>
    </r>
    <r>
      <rPr>
        <b/>
        <sz val="11"/>
        <color indexed="8"/>
        <rFont val="Times New Roman"/>
        <family val="1"/>
      </rPr>
      <t>Anexos:</t>
    </r>
    <r>
      <rPr>
        <sz val="11"/>
        <color indexed="8"/>
        <rFont val="Times New Roman"/>
        <family val="1"/>
      </rPr>
      <t xml:space="preserve">
1. Consolidado respuesta de solicitudes I trimestre enero - marzo 20221. 
2. Respuesta de solicitudes II trimestre - abril 2022                                                                            
</t>
    </r>
  </si>
  <si>
    <t>Se cuenta con una caja de herramientas que apoya la realización de procesos de investigación y análisis de información dentro de los Planes de Transversalización de la Política Pública de Mujeres y Equidad de Género, desde los enfoques de género y diferencial en Bogotá; esta como producto de la vigencia 2021 y con actualizaciones 2022.
El documento fue revisado por las Dirección de Enfoque Diferencias y Derechos y Diseños de Políticas, quienes aportaran a la mejora de los conceptos, instrumentos y termómetros propuestos en la Caja, dichas observaciones fueron incorporadas en la actual vigencia, obteniendo un documento actualizado y acorde a los estándares de calidad de la entidad, para ser entregado a los sectores de la administración Distrital y/o del orden local.
Este documento se coloca a disposición de la Gestión Pública de manera estratégica para la identificación de necesidades de investigación en temas de interés para la ciudad, que requieran un enfoque de género, derechos y/o diferencial. Para esto, se elaboró un Cronograma para la implementación de Mesas Mujer de manera interinstitucional. Lo anterior permite contar con un inventario de temas de interes de los sectores y una propuesta de plan de trabajo para desarrollar de manera mancumunada.
Estos temas serán matería de interes en las ocho (8) Mesas Mujer a desarrollar en el vigencia 2022, estas con actores locales, contando a la fecha con una estructura metodológica para su implementación a realizarse a partir del mes de junio.</t>
  </si>
  <si>
    <t>Nombre: DIANA MARÍA PARRA ROMERO</t>
  </si>
  <si>
    <t>53 - Información para la toma de decisiones</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</si>
  <si>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</si>
  <si>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Acorde con la programación, no se incluyen documentos de publicaciones susceptibles de ser divulgados en la página del OMEG, durante el periodo reportado.</t>
  </si>
  <si>
    <t>Contar con una línea base de la Política Pública de las Mujeres y Equidad de Género, permite contar con información actualizada y robusta sobre la situación de derechos de las mujeres, facilitando la toma de decisiones de la gestión pública. Podemos decir, que con este producto, la ciudad avanza hacia: 
a. Conocer las características demográficas, sociales, culturales y económicas de las mujeres residentes en Bogotá.
b. Disponer de información actualizada sobre el goce efectivo de los ocho derechos de la PPMYEG en todas las localidades del Distrito.
c. Demostrar con evidencia basada en los datos los avances, logros e impactos atribuibles a las acciones de política pública.</t>
  </si>
  <si>
    <r>
      <t xml:space="preserve">Se cuenta con el proceso de contratación 429, cuyo objeto es "Diseñar y desarrollar el nuevo Sistema de Información Misional de la Secretaría de la Mujer, SIMISIONAL 2.0. Durante la vigencia 2021 se avanzó en la etapa precontractual, asignación de recursos y se ejecutara en el 2022, contando con el proceso de Concurso de Méritos Abierto No. SDMUJER-CM-007-2021, cuyo objeto es: "Diseñar y desarrollar el nuevo Sistema de Información Misional de la Secretaría de la Mujer, SIMISIONAL 2.0.”, con un presupuesto estimado en la suma total de mil quinientos setenta millones ochocientos mil pesos m/cte ($1.570.800.000) a ejecutarse en la vigencia fiscal 2022.
Adicionalmente en el Simisional 1.0 se avanzó en el ajuste a módulos de acuerdo a las solicitudes de las áreas a través del correo o por la mesa de ayuda , estos ajustes correspondieron  a  corrección  de errores  como implementación  de  nuevas funcionalidades.
Como parte de la información que ofrece el Sistema de Información, se realizó la actualización durante el mes de abril los  indicadores de OMEG a corte 31 de marzo. Esta actividad también se puede verificar en el vínculo: http://omeg.sdmujer.gov.co/dataindicadores/index.html, asimismo, se incluyeron notas aclaratorias sobre los cambios que se han hecho en la metodología de la GEIH que se utiliza como fuente para actualizar indicadores de OMEG.
Adicionalmente, se cuenta con una caja de herramientas que apoya la realización de procesos de investigación y análisis de información dentro de los Planes de Transversalización de la Política Pública de Mujeres y Equidad de Género, desde los enfoques de género y diferencial en Bogotá actualizada. Estos temas serán matería de interes en las ocho (8) Mesas Mujer a desarrollar en el vigencia 2022, estas con actores locales, contando a la fecha con una estructura metodológica para su implementación a realizarse a partir del mes de junio.
</t>
    </r>
    <r>
      <rPr>
        <b/>
        <sz val="11"/>
        <color theme="1"/>
        <rFont val="Times New Roman"/>
        <family val="1"/>
      </rPr>
      <t xml:space="preserve">Anexos: </t>
    </r>
    <r>
      <rPr>
        <sz val="11"/>
        <color theme="1"/>
        <rFont val="Times New Roman"/>
        <family val="1"/>
      </rPr>
      <t xml:space="preserve">
1. Visualizador
2. Actualización de datos OMEG.docx
3. Caja de Herramientas captura de información
4. metodología mesas mujer </t>
    </r>
  </si>
  <si>
    <r>
      <t xml:space="preserve">Se cuenta con la versión definitiva de Caja de Herramientas para la transversalización de los enfoques de género y diferencial en la captura de información, previa incorporación de los ajustes propuestos por las Direcciones de Diseño y Políticas, Enfoque Diferencial y Territorialización, pertinentes para el tema en la entidad.
Por otra parte, se cuenta con la estructura metodológica de Mesas Mujer, ocho (8) espacios para socializar la Caja con los sectores de la administración Distrital, y que se implementaran a partir del mes de junio.
Como parte del proceso metodológico de las Mesas Mujer, durante el mes de mayo, se culmino el diseño y producción de un ejercicio práctico sobre indicadores de género a implementar. Asimismo, la planeación de actividades sobre saberes previos, y la socialización de casos éxitos sobre estudios y/o investigación con los enfoques, que se estén adelantando en la ciudad.
</t>
    </r>
    <r>
      <rPr>
        <b/>
        <sz val="11"/>
        <color theme="1"/>
        <rFont val="Times New Roman"/>
        <family val="1"/>
      </rPr>
      <t xml:space="preserve">
Anexos:</t>
    </r>
    <r>
      <rPr>
        <sz val="11"/>
        <color theme="1"/>
        <rFont val="Times New Roman"/>
        <family val="1"/>
      </rPr>
      <t xml:space="preserve">
1. Caja de herramientas para la captura de información incorporando ajustes y recomendaciones de otras direcciones de la entidad versión final
2. Cronograma para la implementación de Mesas Mujer 2022
3. Propuesta metodológica Mesas Mujer Bogotá 1er semestre 2022
4.  Carpeta con los documentos metodologicos y de construcción del ejercicio práctico para Mesas Mujer Bogota 2022</t>
    </r>
  </si>
  <si>
    <r>
      <t xml:space="preserve">En el marco de la identificación de necesidades con actores y/ sectores se avanzó en el proceso de articulación institucional el cual ha  se mantenido bajo el seguimiento de tareas y responsabilidades planteadas en las mesas de trabajo conjunto que han incluido posibles intercambios de información, recepción de propuestas de investigación, asesoría por parte del OMEG para el direccionamiento de trabajos investigativos desde los enfoques de género y diferencial, así como la participación de sectores en las Mesas Mujer. 
En el mes de mayo, se realizaron mesas de trabajo con entidades como: Secretaría de Hábitat, Secretaría de Desarrollo Económico e IDYPIBA.
En estas reuniones se ha planteado la posibilidad de articular proyectos de investigación que requieran de la incorporación de los enfoques de género y diferencial y para ello se ha incluido la posibilidad de intercambios de información, asesorías técnicas y recepción de propuestas de investigación. Hasta el momento continúan en estudio las oportunidades de trabajo conjunto.
</t>
    </r>
    <r>
      <rPr>
        <b/>
        <sz val="11"/>
        <color theme="1"/>
        <rFont val="Times New Roman"/>
        <family val="1"/>
      </rPr>
      <t>Anexos:</t>
    </r>
    <r>
      <rPr>
        <sz val="11"/>
        <color theme="1"/>
        <rFont val="Times New Roman"/>
        <family val="1"/>
      </rPr>
      <t xml:space="preserve">
1.	Sistematización Mesas Mujer. 
2.	Archivo Excel con matriz de selección por entidades y posibles proyectos para acompañar desde el OMEG. 
3.	Matriz de priorización y seguimiento de proyectos Mesas Mujer 2022</t>
    </r>
  </si>
  <si>
    <r>
      <t xml:space="preserve">Como parte de la producción de estudios y/o investigaciones  que den cuenta de los derechos de las mujeres con fuente información OMEG, se avanzó en la producción de dos (2) estudios que se vienen adelantado desde la vigencia 2021, específicamente:
a. Línea Base de SIDICU.
Documento final de Línea Base Producido. Se alcanzo una recolección de información de cobertura del 102%, es decir, 24.604 encuestas completas de 24.010 esperadas. Se cuenta con:  Informe Final de resultados del procesamiento y sistematización de la información, Base de datos y archivos Excel con los gráficos de resultados, versión actualizada del documento Batería de Indicadores y ficha técnica de los mismos, pieza de comunicación de los resultados de SIDICU. Presentación ante la SDMujer de los principales resultados cuantitativos de la Línea Base del SIDICU
b. Diagnósticos de derechos de las mujeres en sus diversidades
Documento final de Diagnóstico producido.
A partir de los hallazgos obtenidos entre el cruce de información entre la línea base de PPMyEG y los DX de mujeres en sus diversidades, el OMEG identificó la oportunidad de realizar un barrido de políticas públicas y cruzarlo con las barreras identificadas en el acceso a derechos de las mujeres; esto con el fin de trazar recomendaciones precisas en materia de formulación o implementación dependiendo de cada caso. 
Para facilitar la lectura de esta información se realizó una matriz que permite observar las barreras desde cada diversidad, cada derecho, interseccionalidad e intersectorialidad; Así mismo se avanzó en la recodificación de la información obtenida en los DX de mujeres en sus diversidades con el fin de facilitar su articulación con las demás investigaciones del OMEG.
</t>
    </r>
    <r>
      <rPr>
        <b/>
        <sz val="11"/>
        <color theme="1"/>
        <rFont val="Times New Roman"/>
        <family val="1"/>
      </rPr>
      <t>Anexos:</t>
    </r>
    <r>
      <rPr>
        <sz val="11"/>
        <color theme="1"/>
        <rFont val="Times New Roman"/>
        <family val="1"/>
      </rPr>
      <t xml:space="preserve">
1. Línea Base SIDICU
2. Diagnóstico de derechos de las mujeres en sus diversidades.
</t>
    </r>
  </si>
  <si>
    <t>Se han planeado y programado las acciones para la socialización, divulgación y difusión de los datos de la Línea Base de Política Pública de Mujeres y Equidad de Género. 
Esta contempla dos acciones estratégicas:
a.	Análisis de información y producción de conocimientos a partir de los resultados
b.	Contratación de un operador para Diseñar una estrategia de divulgación y comunicación de resultados
Durante el mes de mayo se adelantaron las siguientes acciones de análisis de información: 
1. Seis (6) mesas técnicas. Identificación de las brechas, situaciones y posiciones en relación con los ocho derechos priorizados en la Política Pública de Mujeres y Equidad de Género. Vale la pena indicar que la línea base contó con la captura de información de 18.109 mujeres de las 20 localidades (zona rural y urbana).
2. PPT con los resultados y hallazgos identificados y el análisis de las brechas o limitaciones que limitan el goce efectivo de derechos. También, es importante indicar que el análisis de la LB-PPMYEG se complementó con otras investigaciones, a saber: encuesta para conocer las creencias, comportamientos y actitudes de las personas que trabajan para el Distrito en relación la raza, la xenofobia, la clase, la diversidad sexual y el género y diagnósticos cualitativos de las mujeres en sus diferencias y diversidades. 
3.	Matriz de análisis con las variables contempladas en el enfoque interseccional
4.	Matrices marco de análisis (frecuencias, hipótesis cruce de derechos)
b. Contratación de un operador para Diseñar una estrategia de divulgación y comunicación
1. Se cuenta con el anexo técnico borrador
2. Se cuenta con el cuadro de necesidades de cotización
3. Se reciben cotizaciones en el mes de mayo, y se inicia la elaboración del anexo técnico.
Anexos: 
1.	Análisis de información para la divulgación
2.	Diseño de una estrategia de divulgación y comunicación</t>
  </si>
  <si>
    <t>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Se cuenta con la ruta de trabajo para el análisis de información a partir de los insumos recolectados en 2021. Específicamente, se definieron cinco fases para la ejecución de acciones comprendidas entre los meses de marzo a julio de la actual vigencia, como parte de la información a Divulgar.  
Se cuenta además, con la elaboración de hipótesis iniciales y preguntas de investigación para ampliar las comprensiones de las afectaciones, situaciones y posiciones en relación con el goce efectivo de derechos de las mujeres, como parte de la información a Divulgar. 
Se definió la contratación de un operador para Diseñar una estrategia de divulgación y comunicación de resultados de la Línea Base de Política Pública de Mujeres y Equidad de Género, al respecto, se cuenta con el anexo técnico, las necesidades de cotización, y cotizaciones de proveedores para elaboración del estudio de mercado.</t>
  </si>
  <si>
    <t>Como parte de la producción de estudios y/o investigaciones  que den cuenta de los derechos de las mujeres con fuente información OMEG, se cuenta con la programación de cinco (5) estudios para la vigencia 2022, estos se han definido como:
a. Estudio para la actualización de los indicadores de caracterización de población dedicada a actividades sexualmente pagadas - ASP
b. Actualización de los Diagnósticos de Derechos de las mujeres, uno por cada localidad.
c. Tres (3) Estudio y/o investigación con tema de interés de ciudad, a definirse a partir de la implementación de Mesas Mujer, espacios intersectoriales. 
Como parte de los avances, se cuenta con la versión ajustada del anexo técnico que permita la identificación de criterios y necesidades de información para la contratación del proceso de actualización de los indicadores de caracterización de población dedicada a actividades sexualmente pagadas - ASP. Asimismo en abril se avanzó en la identidicación de necesidades de cotización para el mencionado estudio y se cuenta con la versión definitiva de Estudios Previos, elaborados en el mes de mayo</t>
  </si>
  <si>
    <r>
      <t xml:space="preserve">Como parte de la planeación y programación de acciones para la elaboración de cinco (5) estudios y/o investigaciones que den cuenta de los derechos de las mujeres con fuente información OMEG, se avanzó en una de las publicaciones, específicamente:
a. Estudio sobre actualización de indicadores de Actividades Sexualmente Pagadas - ASP
En la vigencia 2017, la entidad adelanto una caracterización de la situación de derechos de personas que realizan actividades sexualmente pagadas en Bogotá, el OMEG, a propuesto realizar una actualización de la información, recogiendo información de nuevos indicadores, para ello programo recursos a través de proceso contractual 170, avanzando en la construcción de un anexo técnico que permita la identificación de criterios y necesidades a resolver mediante la adjudicación de la propuesta de investigación. Durante el mes de marzo se realizaron ajustes al anexo a partir de las observaciones realizadas por el equipo de abogadas del área de Contratación de la entidad  y fue aprobado en el mes de abril. A partir de lo anterior, en el mes de ABRIL se elaboro el cuadro de necesidades de cotización el cual fue publicado en SECOP II. Durante el mes de mayo, se elaboran los estudios previos, la cual se cuenta en versión definitiva
</t>
    </r>
    <r>
      <rPr>
        <b/>
        <sz val="11"/>
        <color indexed="8"/>
        <rFont val="Times New Roman"/>
        <family val="1"/>
      </rPr>
      <t>Anexo</t>
    </r>
    <r>
      <rPr>
        <sz val="11"/>
        <color indexed="8"/>
        <rFont val="Times New Roman"/>
        <family val="1"/>
      </rPr>
      <t>:
1. Anexo técnico definitivo proceso Caracterización ASP
2. Cuadro de necesidades de cotización
3. Estudios prev ios</t>
    </r>
  </si>
  <si>
    <r>
      <t xml:space="preserve">Adjudicación del Concurso de Méritos Abierto No. SDMUJER-CM-007-2021, cuyo objeto es: "Diseñar y desarrollar el nuevo Sistema de Información Misional de la Secretaría de la Mujer, SIMISIONAL 2.0.”.  A partir de entonces se avanzado en:
a)  Reuniones de contextualización de los módulos actuales del sistema SIMISIONAL y  definir tecnologías de desarrollo.
b) Memorando a cada una de áreas solicitando la designación de un enlace para las mesas de trabajo de identificación de operación actual y necesidades tecnológicas
c) Mesas de trabajo con las siguientes áreas en los meses de marzo-abril: Dirección de Cuidado, Dirección de Eliminación de Violencias, Dirección de enfoque Diferencial, Gestión del Conocimiento, Subsecretaria Desarrollo de Capacidades Como resultado de estas sesiones de trabajo se generó por parte de Tecnofactory una solicitud de información adicional a cada una de las áreas con el animo de avanzar en la consolidación de requerimientos. 
d) Suministro de información respecto al SIMISIONAL como los manuales de usuario, el MER de la base de datos, el manual de operación, inventario de módulos y perfiles, la política de seguridad de la información de la Entidad y directorio de enlaces.
e) Actualización del drive con la información generada, se  suben todas las grabaciones de la reuniones,  asistencias y actas de las mismas.
f) Mesas técnicas para la presentación con las soluciones tecnologicas identificadas 
g) En mayo se realiza la aprobación de los entregables de la fase 1 
</t>
    </r>
    <r>
      <rPr>
        <b/>
        <sz val="11"/>
        <color theme="1"/>
        <rFont val="Times New Roman"/>
        <family val="1"/>
      </rPr>
      <t>Anexos:</t>
    </r>
    <r>
      <rPr>
        <sz val="11"/>
        <color theme="1"/>
        <rFont val="Times New Roman"/>
        <family val="1"/>
      </rPr>
      <t xml:space="preserve">
1. Actas de reuniones
2. Memorando de Solicitud de enlaces
3. Drive de archivos compartidos 
4. Presentación con las soluciones tecnologicas identificadas
5. Entregables Fase 1 </t>
    </r>
  </si>
  <si>
    <t>El Sistema de Información del OMEG, planteo la necesidad de contar con un nuevo Sistema, por lo que se decidió hacer un proceso de contratación que cubriera este requerimiento. Actualmente se cuenta con el  proceso de Concurso de Méritos Abierto No. SDMUJER-CM-007-2021, cuyo objeto es: "Diseñar y desarrollar el nuevo Sistema de Información Misional de la Secretaría de la Mujer, SIMISIONAL 2.0.”, con un presupuesto estimado en la suma total de mil quinientos setenta millones ochocientos mil pesos m/cte ($1.570.800.000), recursos 2021 a ejecutarse en la vigencia fiscal 2022.
Adicionalmente en el Simisional 1.0 se avanzó en el ajuste a módulos de acuerdo a las solicitudes de las áreas a través del correo o por la mesa de ayuda , estos ajustes correspondieron  a  corrección  de errores  como implementación  de  nuevas funcionalidades.
Como parte de la información que ofrece el Sistema de Información, se realizó la actualización durante el mes de  MAYO, de los  indicadores de OMEG en temas de violencia, para el mes anterior, es decir mes vencido. Esta actividad también se puede verificar en el vínculo: http://omeg.sdmujer.gov.co/dataindicadores/index.html
El OMEG realiza el reporte de atenciones de la Secretaria de la Mujer teniendo como fuente de información el registro Simisional y las llamadas a la línea purpura. Se ha publicado, mes vencido, el reporte consolidado enero-dic 2021, y los reportes acumulados de enero, febrero,  marzo y abril. Mensualmente se actualiza también el visualizador de datos. Adicionalmente se ha publico la infografía "Cuidado y atonomía económica 8M"; Se publico la "Caja de herramientas para la transversalización de los enfoques de género y diferencial en los procesos de investigación y se actualizó la sesión de cursos</t>
  </si>
  <si>
    <r>
      <t xml:space="preserve">Durante el primer trimestre se llevo a cabo el análisis de herramientas de software que permitan crear un sistema simple y eficiente para la administración de los datos que alimentan los tableros creados para los indicadores actualmente publicados. Las herramientas consideradas son el CMS WP Headless (basado en PHP) y Strapi (basado en Node.js). En el mes de abril, se efectuó la selección de la herramienta Headless CMS (Strapi) para hacer la administración y automatización de publicación de tableros en el visualizador del OMEG y esta configuración fue escalada a OAP para su respectiva validación.
Para el mes de MAYO se realizo actualización de indicadores de violencias en el OMEG mes vencido, asimismo, las actualizaciones de cifras de atenciones
</t>
    </r>
    <r>
      <rPr>
        <b/>
        <sz val="11"/>
        <color indexed="8"/>
        <rFont val="Times New Roman"/>
        <family val="1"/>
      </rPr>
      <t>Anexo:</t>
    </r>
    <r>
      <rPr>
        <sz val="11"/>
        <color indexed="8"/>
        <rFont val="Times New Roman"/>
        <family val="1"/>
      </rPr>
      <t xml:space="preserve">
1. Visualizador
2. Actualización de datos.docx</t>
    </r>
  </si>
  <si>
    <r>
      <t xml:space="preserve">Como parte de la planeación y programación de la actualización de indicadores, se cuenta con un cronograma anual acorde con la periodicidad de las fuentes de información. 
Al respecto, durante el primer trimestre de la vigencia se realizo la actualización de los indicadores disponibles, además del contraste de información de Medicina Legal y SIEDCO con respecto a los datos acumulados en 2021 en el tema de violencias. 
Durante el mes de mayo  el equipo del OMEG realizó la actualización de indicadores de violencias y atenciones OMEG a corte 30 de abril. Esta actividad también se puede verificar en el vínculo: http://omeg.sdmujer.gov.co/dataindicadores/index.html y finalmente, se inció el proceso de trabajo sobre los microdatos de la ENUT 2021 para incluir en el corto plazo en la batería indicadores.
</t>
    </r>
    <r>
      <rPr>
        <b/>
        <sz val="11"/>
        <color indexed="8"/>
        <rFont val="Times New Roman"/>
        <family val="1"/>
      </rPr>
      <t>Anexo:</t>
    </r>
    <r>
      <rPr>
        <sz val="11"/>
        <color indexed="8"/>
        <rFont val="Times New Roman"/>
        <family val="1"/>
      </rPr>
      <t xml:space="preserve">
1. Cronograma actualización indicadores OMEG
2. información SIEDCO - Medicina Legal-GEIH
3. Actas reunión de seguimiento. 
4. Indicadores IV Trimestre OMEG; 
5. Cifras OMEG -SiMisional.pdf
6. Nota aclaratoria GEIH e  Indicadores laborales GEIH
7. Inicio proceso de cálculo de indicadores ENUT 2021: Anexo 3 Solicitud ENUT 2021.pdf</t>
    </r>
  </si>
  <si>
    <r>
      <t xml:space="preserve">El OMEG realiza el reporte de atenciones de la Secretaria de la Mujer teniendo como fuente de información el registro Simisional y las llamadas a la línea purpura. Este informe mensual, incluye el número de llamadas atendidas, el número de violencias y tipo de violencias reportadas, las atenciones de la entidad asociadas a violencias y realizadas a través de Casa de Todas, Casa Refugio, Casa de Igualdad de Oportunidades para las mujeres, espacios seguros y estrategia de justicia de género. Mensualmente se actualiza también el visualizador de datos. Adicionalmente durante el mes de marzo se publico la infografía "Cuidado y atonomía económica 8M"; en el mes de ABRIL no se realizarón otras publicaciones.
</t>
    </r>
    <r>
      <rPr>
        <b/>
        <sz val="11"/>
        <color theme="1"/>
        <rFont val="Times New Roman"/>
        <family val="1"/>
      </rPr>
      <t>Anexo Atenciones:</t>
    </r>
    <r>
      <rPr>
        <sz val="11"/>
        <color theme="1"/>
        <rFont val="Times New Roman"/>
        <family val="1"/>
      </rPr>
      <t xml:space="preserve">
1.  Reporte atenciones Secretaría Distrital de la Mujer. Enero 1 - diciembre 31 - 2021.  Publicado el 26 de enero de 2022
2. Reporte atenciones Secretaría Distrital de la Mujer. Enero 1 - enero 31 - 2022. Publicado el 7 de febrero de 2022
3. Reporte atenciones Secretaría Distrital de la Mujer. Enero 1 -febrero 28 - 2022. Publicado el 9 de marzo de 2022
4. Reporte atenciones Secretaría Distrital de la Mujer. Enero 1 - marzo 31 - 2022. Publicado el 25 de abril de 2022 
5. Reporte atenciones Secretaría Distrital de la Mujer. Enero 1 - abril 30 - 2022. Publicado el 09 de mayo de 2022 
</t>
    </r>
    <r>
      <rPr>
        <b/>
        <sz val="11"/>
        <color theme="1"/>
        <rFont val="Times New Roman"/>
        <family val="1"/>
      </rPr>
      <t xml:space="preserve">
Otras publicaciones OMEG - mayo</t>
    </r>
    <r>
      <rPr>
        <sz val="11"/>
        <color theme="1"/>
        <rFont val="Times New Roman"/>
        <family val="1"/>
      </rPr>
      <t xml:space="preserve">
1. Bitacora de publicaciones 2022
2. Caja de herramientas para la transversalización de los enfoques. Publicado el 09 de mayo de 2022 
3. Actualización información cursos
Los documentos se pueden consultar en : http://omeg.sdmujer.gov.co/index.php/mediciones/mediciones-propias/servicios-sdmujer y http://omeg.sdmujer.gov.co/index.php/mediciones/publicaciones/indicadores-ppmyeq</t>
    </r>
  </si>
  <si>
    <r>
      <t xml:space="preserve">Como parte de la planeación y programación de la adquisión de equipos y sistemas tecnológicos para el fortalecimiento de la infraestructura del OMEG, durante el mes de febrero en conjunto con la OAP se avanzo en el estudio previo cuyo objeto es “Contratar a través de la tienda virtual del Estado Colombiano por medio del Acuerdo Marco de precios No. CCE-908-1-AMP-2019, los servicios de nube pública para la Secretaría Distrital de la Mujer de conformidad con los siguientes lotes: Lote 2: Renovación de los servicios de infraestructura (IaaS), (PaaS) Microsoft Azure." Durante el primer trimestre de la vigencia se avanzó en:
1. Se elaboró el anexo técnico
2. Se realizo el formaro RIT para solicitud de cotizaciones
3. Se elaboró el estudio previo
En el mes de MAYO se avanzó en: 
4, se atendieron los requirimientos de bolsas y adquisición de equipos de compuito
</t>
    </r>
    <r>
      <rPr>
        <b/>
        <sz val="11"/>
        <color indexed="8"/>
        <rFont val="Times New Roman"/>
        <family val="1"/>
      </rPr>
      <t xml:space="preserve">
Anexo:</t>
    </r>
    <r>
      <rPr>
        <sz val="11"/>
        <color indexed="8"/>
        <rFont val="Times New Roman"/>
        <family val="1"/>
      </rPr>
      <t xml:space="preserve">
1. Estudio Prebio Nube Pública 2022
2. Anexo técnico
3. Gestión Cotizaciones
4. Publicación del proceso oracle cloud y azure en el simulador</t>
    </r>
  </si>
  <si>
    <t xml:space="preserve">Firma: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</si>
</sst>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164" formatCode="_(&quot;$&quot;\ * #,##0.00_);_(&quot;$&quot;\ * \(#,##0.00\);_(&quot;$&quot;\ * &quot;-&quot;??_);_(@_)"/>
    <numFmt numFmtId="165" formatCode="_-&quot;$&quot;* #,##0.00_-;\-&quot;$&quot;* #,##0.00_-;_-&quot;$&quot;* &quot;-&quot;??_-;_-@_-"/>
    <numFmt numFmtId="166" formatCode="#,##0\ &quot;€&quot;;\-#,##0\ &quot;€&quot;"/>
    <numFmt numFmtId="167" formatCode="_-* #,##0\ &quot;€&quot;_-;\-* #,##0\ &quot;€&quot;_-;_-* &quot;-&quot;\ &quot;€&quot;_-;_-@_-"/>
    <numFmt numFmtId="168" formatCode="_-* #,##0.00\ &quot;€&quot;_-;\-* #,##0.00\ &quot;€&quot;_-;_-* &quot;-&quot;??\ &quot;€&quot;_-;_-@_-"/>
    <numFmt numFmtId="169" formatCode="_-* #,##0\ _€_-;\-* #,##0\ _€_-;_-* &quot;-&quot;\ _€_-;_-@_-"/>
    <numFmt numFmtId="170" formatCode="_-* #,##0.00\ _€_-;\-* #,##0.00\ _€_-;_-* &quot;-&quot;??\ _€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 #,##0.00\ _€_-;\-* #,##0.00\ _€_-;_-* &quot;-&quot;\ _€_-;_-@_-"/>
    <numFmt numFmtId="178" formatCode="_-[$$-240A]\ * #,##0.00_-;\-[$$-240A]\ * #,##0.00_-;_-[$$-240A]\ * &quot;-&quot;??_-;_-@_-"/>
    <numFmt numFmtId="179" formatCode="0.000"/>
  </numFmts>
  <fonts count="4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sz val="9"/>
      <color indexed="81"/>
      <name val="Tahoma"/>
      <family val="2"/>
    </font>
    <font>
      <b/>
      <sz val="9"/>
      <color indexed="81"/>
      <name val="Tahoma"/>
      <family val="2"/>
    </font>
    <font>
      <sz val="11"/>
      <color indexed="10"/>
      <name val="Times New Roman"/>
      <family val="1"/>
    </font>
    <font>
      <sz val="8"/>
      <name val="Calibri"/>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1"/>
      <color theme="0" tint="-0.34998626667073579"/>
      <name val="Times New Roman"/>
      <family val="1"/>
    </font>
  </fonts>
  <fills count="2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36">
    <xf numFmtId="0" fontId="0" fillId="0" borderId="0"/>
    <xf numFmtId="0" fontId="24" fillId="3" borderId="67" applyNumberFormat="0" applyAlignment="0" applyProtection="0"/>
    <xf numFmtId="49" fontId="26" fillId="0" borderId="0" applyFill="0" applyBorder="0" applyProtection="0">
      <alignment horizontal="left" vertical="center"/>
    </xf>
    <xf numFmtId="0" fontId="27" fillId="4" borderId="68" applyNumberFormat="0" applyFont="0" applyFill="0" applyAlignment="0"/>
    <xf numFmtId="0" fontId="27" fillId="4" borderId="69" applyNumberFormat="0" applyFont="0" applyFill="0" applyAlignment="0"/>
    <xf numFmtId="0" fontId="29" fillId="5" borderId="0" applyNumberFormat="0" applyProtection="0">
      <alignment horizontal="left" wrapText="1" indent="4"/>
    </xf>
    <xf numFmtId="0" fontId="30" fillId="5" borderId="0" applyNumberFormat="0" applyProtection="0">
      <alignment horizontal="left" wrapText="1" indent="4"/>
    </xf>
    <xf numFmtId="0" fontId="28" fillId="6" borderId="0" applyNumberFormat="0" applyBorder="0" applyAlignment="0" applyProtection="0"/>
    <xf numFmtId="16" fontId="31" fillId="0" borderId="0" applyFont="0" applyFill="0" applyBorder="0" applyAlignment="0">
      <alignment horizontal="left"/>
    </xf>
    <xf numFmtId="0" fontId="32" fillId="7" borderId="0" applyNumberFormat="0" applyBorder="0" applyProtection="0">
      <alignment horizontal="center" vertical="center"/>
    </xf>
    <xf numFmtId="170" fontId="24" fillId="0" borderId="0" applyFont="0" applyFill="0" applyBorder="0" applyAlignment="0" applyProtection="0"/>
    <xf numFmtId="169"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70" fontId="5" fillId="0" borderId="0" applyFont="0" applyFill="0" applyBorder="0" applyAlignment="0" applyProtection="0"/>
    <xf numFmtId="168" fontId="24" fillId="0" borderId="0" applyFont="0" applyFill="0" applyBorder="0" applyAlignment="0" applyProtection="0"/>
    <xf numFmtId="167" fontId="24" fillId="0" borderId="0" applyFont="0" applyFill="0" applyBorder="0" applyAlignment="0" applyProtection="0"/>
    <xf numFmtId="165" fontId="24" fillId="0" borderId="0" applyFont="0" applyFill="0" applyBorder="0" applyAlignment="0" applyProtection="0"/>
    <xf numFmtId="171" fontId="2" fillId="0" borderId="0" applyFont="0" applyFill="0" applyBorder="0" applyAlignment="0" applyProtection="0"/>
    <xf numFmtId="164" fontId="24" fillId="0" borderId="0" applyFont="0" applyFill="0" applyBorder="0" applyAlignment="0" applyProtection="0"/>
    <xf numFmtId="165" fontId="1" fillId="0" borderId="0" applyFont="0" applyFill="0" applyBorder="0" applyAlignment="0" applyProtection="0"/>
    <xf numFmtId="166" fontId="27" fillId="0" borderId="0" applyFont="0" applyFill="0" applyBorder="0" applyAlignment="0" applyProtection="0"/>
    <xf numFmtId="0" fontId="33" fillId="8" borderId="0" applyNumberFormat="0" applyBorder="0" applyAlignment="0" applyProtection="0"/>
    <xf numFmtId="0" fontId="2" fillId="0" borderId="0"/>
    <xf numFmtId="0" fontId="2" fillId="0" borderId="0"/>
    <xf numFmtId="0" fontId="27" fillId="0" borderId="0"/>
    <xf numFmtId="0" fontId="6" fillId="0" borderId="0"/>
    <xf numFmtId="0" fontId="5" fillId="0" borderId="0"/>
    <xf numFmtId="0" fontId="2" fillId="0" borderId="0"/>
    <xf numFmtId="9" fontId="24"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0" fillId="0" borderId="0" applyFill="0" applyBorder="0">
      <alignment wrapText="1"/>
    </xf>
    <xf numFmtId="0" fontId="25" fillId="0" borderId="0"/>
    <xf numFmtId="0" fontId="34" fillId="5" borderId="0" applyNumberFormat="0" applyBorder="0" applyProtection="0">
      <alignment horizontal="left" indent="1"/>
    </xf>
  </cellStyleXfs>
  <cellXfs count="649">
    <xf numFmtId="0" fontId="0" fillId="0" borderId="0" xfId="0"/>
    <xf numFmtId="9" fontId="4" fillId="9" borderId="1" xfId="30" applyFont="1" applyFill="1" applyBorder="1" applyAlignment="1" applyProtection="1">
      <alignment horizontal="center" vertical="center" wrapText="1"/>
      <protection locked="0"/>
    </xf>
    <xf numFmtId="9" fontId="3" fillId="0" borderId="2" xfId="24" applyNumberFormat="1" applyFont="1" applyFill="1" applyBorder="1" applyAlignment="1" applyProtection="1">
      <alignment horizontal="center" vertical="center" wrapText="1"/>
    </xf>
    <xf numFmtId="0" fontId="0" fillId="0" borderId="0" xfId="0" applyBorder="1"/>
    <xf numFmtId="176" fontId="24" fillId="0" borderId="0" xfId="16"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30" applyFont="1" applyFill="1" applyBorder="1" applyAlignment="1" applyProtection="1">
      <alignment horizontal="center" vertical="center" wrapText="1"/>
      <protection locked="0"/>
    </xf>
    <xf numFmtId="9" fontId="3" fillId="10" borderId="2" xfId="24" applyNumberFormat="1" applyFont="1" applyFill="1" applyBorder="1" applyAlignment="1" applyProtection="1">
      <alignment horizontal="center" vertical="center" wrapText="1"/>
    </xf>
    <xf numFmtId="0" fontId="0" fillId="11" borderId="1" xfId="0" applyFill="1" applyBorder="1"/>
    <xf numFmtId="0" fontId="0" fillId="12" borderId="1" xfId="0" applyFill="1" applyBorder="1"/>
    <xf numFmtId="9" fontId="4" fillId="12" borderId="1" xfId="30" applyFont="1" applyFill="1" applyBorder="1" applyAlignment="1" applyProtection="1">
      <alignment horizontal="center" vertical="center" wrapText="1"/>
      <protection locked="0"/>
    </xf>
    <xf numFmtId="9" fontId="3" fillId="12" borderId="2" xfId="24" applyNumberFormat="1" applyFont="1" applyFill="1" applyBorder="1" applyAlignment="1" applyProtection="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30" applyFont="1" applyFill="1" applyBorder="1" applyAlignment="1" applyProtection="1">
      <alignment horizontal="center" vertical="center" wrapText="1"/>
      <protection locked="0"/>
    </xf>
    <xf numFmtId="9" fontId="3" fillId="10" borderId="9" xfId="24" applyNumberFormat="1" applyFont="1" applyFill="1" applyBorder="1" applyAlignment="1" applyProtection="1">
      <alignment horizontal="center" vertical="center" wrapText="1"/>
    </xf>
    <xf numFmtId="9" fontId="3" fillId="12" borderId="8" xfId="24" applyNumberFormat="1" applyFont="1" applyFill="1" applyBorder="1" applyAlignment="1" applyProtection="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5" fillId="0" borderId="0" xfId="3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12" fillId="19" borderId="70" xfId="24" applyFont="1" applyFill="1" applyBorder="1" applyAlignment="1" applyProtection="1">
      <alignment vertical="center" wrapText="1"/>
    </xf>
    <xf numFmtId="0" fontId="12" fillId="19" borderId="71" xfId="24" applyFont="1" applyFill="1" applyBorder="1" applyAlignment="1" applyProtection="1">
      <alignment vertical="center" wrapText="1"/>
    </xf>
    <xf numFmtId="0" fontId="12" fillId="19" borderId="72" xfId="24" applyFont="1" applyFill="1" applyBorder="1" applyAlignment="1" applyProtection="1">
      <alignment vertical="center" wrapText="1"/>
    </xf>
    <xf numFmtId="0" fontId="12" fillId="19" borderId="0" xfId="24" applyFont="1" applyFill="1" applyBorder="1" applyAlignment="1" applyProtection="1">
      <alignment vertical="center" wrapText="1"/>
    </xf>
    <xf numFmtId="0" fontId="14" fillId="19" borderId="0" xfId="24" applyFont="1" applyFill="1" applyBorder="1" applyAlignment="1" applyProtection="1">
      <alignment vertical="center" wrapText="1"/>
    </xf>
    <xf numFmtId="0" fontId="12" fillId="19" borderId="11" xfId="24" applyFont="1" applyFill="1" applyBorder="1" applyAlignment="1" applyProtection="1">
      <alignment vertical="center" wrapText="1"/>
    </xf>
    <xf numFmtId="0" fontId="11" fillId="19" borderId="11" xfId="24" applyFont="1" applyFill="1" applyBorder="1" applyAlignment="1" applyProtection="1">
      <alignment vertical="center" wrapText="1"/>
    </xf>
    <xf numFmtId="0" fontId="11" fillId="19" borderId="12" xfId="24" applyFont="1" applyFill="1" applyBorder="1" applyAlignment="1" applyProtection="1">
      <alignment vertical="center" wrapText="1"/>
    </xf>
    <xf numFmtId="0" fontId="12" fillId="19" borderId="13" xfId="24" applyFont="1" applyFill="1" applyBorder="1" applyAlignment="1" applyProtection="1">
      <alignment vertical="center" wrapText="1"/>
    </xf>
    <xf numFmtId="0" fontId="11" fillId="19" borderId="0" xfId="24" applyFont="1" applyFill="1" applyBorder="1" applyAlignment="1" applyProtection="1">
      <alignment vertical="center" wrapText="1"/>
    </xf>
    <xf numFmtId="0" fontId="11" fillId="19" borderId="14" xfId="24" applyFont="1" applyFill="1" applyBorder="1" applyAlignment="1" applyProtection="1">
      <alignment vertical="center" wrapText="1"/>
    </xf>
    <xf numFmtId="0" fontId="0" fillId="0" borderId="73" xfId="0" applyFont="1" applyBorder="1" applyAlignment="1">
      <alignment vertical="center"/>
    </xf>
    <xf numFmtId="0" fontId="0" fillId="0" borderId="74" xfId="0" applyFont="1" applyBorder="1" applyAlignment="1">
      <alignment vertical="center"/>
    </xf>
    <xf numFmtId="0" fontId="0" fillId="0" borderId="75" xfId="0" applyFont="1" applyBorder="1" applyAlignment="1">
      <alignment vertical="center"/>
    </xf>
    <xf numFmtId="0" fontId="12" fillId="0" borderId="0" xfId="24" applyFont="1" applyFill="1" applyBorder="1" applyAlignment="1">
      <alignment horizontal="center" vertical="center" wrapText="1"/>
    </xf>
    <xf numFmtId="0" fontId="12" fillId="0" borderId="14" xfId="24" applyFont="1" applyFill="1" applyBorder="1" applyAlignment="1">
      <alignment horizontal="center" vertical="center" wrapText="1"/>
    </xf>
    <xf numFmtId="0" fontId="12" fillId="19" borderId="13" xfId="24" applyFont="1" applyFill="1" applyBorder="1" applyAlignment="1">
      <alignment horizontal="center" vertical="center" wrapText="1"/>
    </xf>
    <xf numFmtId="0" fontId="12" fillId="19" borderId="76" xfId="24" applyFont="1" applyFill="1" applyBorder="1" applyAlignment="1">
      <alignment horizontal="center" vertical="center" wrapText="1"/>
    </xf>
    <xf numFmtId="0" fontId="15" fillId="19" borderId="0" xfId="24" applyFont="1" applyFill="1" applyBorder="1" applyAlignment="1">
      <alignment horizontal="center" vertical="center" wrapText="1"/>
    </xf>
    <xf numFmtId="0" fontId="12" fillId="19" borderId="0" xfId="24" applyFont="1" applyFill="1" applyBorder="1" applyAlignment="1">
      <alignment horizontal="center" vertical="center" wrapText="1"/>
    </xf>
    <xf numFmtId="0" fontId="15" fillId="0" borderId="0" xfId="24" applyFont="1" applyFill="1" applyBorder="1" applyAlignment="1">
      <alignment horizontal="center" vertical="center" wrapText="1"/>
    </xf>
    <xf numFmtId="0" fontId="0" fillId="0" borderId="0" xfId="0" applyFont="1" applyBorder="1" applyAlignment="1">
      <alignment horizontal="center" vertical="center" wrapText="1"/>
    </xf>
    <xf numFmtId="0" fontId="11" fillId="19" borderId="15" xfId="24" applyFont="1" applyFill="1" applyBorder="1" applyAlignment="1" applyProtection="1">
      <alignment vertical="center" wrapText="1"/>
    </xf>
    <xf numFmtId="0" fontId="11" fillId="19" borderId="16" xfId="24" applyFont="1" applyFill="1" applyBorder="1" applyAlignment="1" applyProtection="1">
      <alignment vertical="center" wrapText="1"/>
    </xf>
    <xf numFmtId="9" fontId="12" fillId="0" borderId="17" xfId="30" applyFont="1" applyFill="1" applyBorder="1" applyAlignment="1" applyProtection="1">
      <alignment horizontal="center" vertical="center" wrapText="1"/>
    </xf>
    <xf numFmtId="0" fontId="16" fillId="2" borderId="0" xfId="24" applyFont="1" applyFill="1" applyBorder="1" applyAlignment="1" applyProtection="1">
      <alignment vertical="center" wrapText="1"/>
    </xf>
    <xf numFmtId="0" fontId="36" fillId="19" borderId="13" xfId="0" applyFont="1" applyFill="1" applyBorder="1" applyAlignment="1">
      <alignment vertical="center"/>
    </xf>
    <xf numFmtId="0" fontId="36" fillId="19" borderId="0" xfId="0" applyFont="1" applyFill="1" applyBorder="1" applyAlignment="1">
      <alignment vertical="center"/>
    </xf>
    <xf numFmtId="0" fontId="36" fillId="19" borderId="14" xfId="0" applyFont="1" applyFill="1" applyBorder="1" applyAlignment="1">
      <alignment vertical="center"/>
    </xf>
    <xf numFmtId="0" fontId="12" fillId="19" borderId="0" xfId="24" applyFont="1" applyFill="1" applyBorder="1" applyAlignment="1" applyProtection="1">
      <alignment horizontal="left" vertical="center" wrapText="1"/>
    </xf>
    <xf numFmtId="0" fontId="12" fillId="19" borderId="0" xfId="24" applyFont="1" applyFill="1" applyBorder="1" applyAlignment="1" applyProtection="1">
      <alignment horizontal="center" vertical="center" wrapText="1"/>
    </xf>
    <xf numFmtId="0" fontId="0" fillId="19" borderId="0" xfId="0" applyFont="1" applyFill="1" applyBorder="1" applyAlignment="1">
      <alignment vertical="center"/>
    </xf>
    <xf numFmtId="0" fontId="11" fillId="19" borderId="13" xfId="24" applyFont="1" applyFill="1" applyBorder="1" applyAlignment="1" applyProtection="1">
      <alignment vertical="center" wrapText="1"/>
    </xf>
    <xf numFmtId="176" fontId="0" fillId="0" borderId="0" xfId="0" applyNumberFormat="1" applyFont="1" applyBorder="1" applyAlignment="1">
      <alignment vertical="center"/>
    </xf>
    <xf numFmtId="175" fontId="0" fillId="19" borderId="0" xfId="0" applyNumberFormat="1" applyFont="1" applyFill="1" applyBorder="1" applyAlignment="1">
      <alignment vertical="center"/>
    </xf>
    <xf numFmtId="0" fontId="11" fillId="0" borderId="18" xfId="24" applyFont="1" applyFill="1" applyBorder="1" applyAlignment="1" applyProtection="1">
      <alignment horizontal="left" vertical="center" wrapText="1"/>
    </xf>
    <xf numFmtId="169" fontId="12" fillId="0" borderId="10" xfId="11" applyFont="1" applyFill="1" applyBorder="1" applyAlignment="1" applyProtection="1">
      <alignment horizontal="center" vertical="center" wrapText="1"/>
    </xf>
    <xf numFmtId="167" fontId="24" fillId="0" borderId="0" xfId="17" applyFont="1" applyAlignment="1">
      <alignment vertical="center"/>
    </xf>
    <xf numFmtId="0" fontId="12" fillId="20" borderId="1" xfId="24" applyFont="1" applyFill="1" applyBorder="1" applyAlignment="1" applyProtection="1">
      <alignment horizontal="center" vertical="center" wrapText="1"/>
    </xf>
    <xf numFmtId="0" fontId="12" fillId="0" borderId="10" xfId="24" applyFont="1" applyFill="1" applyBorder="1" applyAlignment="1" applyProtection="1">
      <alignment horizontal="center" vertical="center" wrapText="1"/>
    </xf>
    <xf numFmtId="0" fontId="12" fillId="0" borderId="4" xfId="24" applyFont="1" applyFill="1" applyBorder="1" applyAlignment="1" applyProtection="1">
      <alignment horizontal="left" vertical="center" wrapText="1"/>
    </xf>
    <xf numFmtId="0" fontId="12" fillId="9" borderId="19" xfId="24" applyFont="1" applyFill="1" applyBorder="1" applyAlignment="1" applyProtection="1">
      <alignment horizontal="left" vertical="center" wrapText="1"/>
    </xf>
    <xf numFmtId="9" fontId="37" fillId="9" borderId="19" xfId="32" applyFont="1" applyFill="1" applyBorder="1" applyAlignment="1" applyProtection="1">
      <alignment vertical="center" wrapText="1"/>
    </xf>
    <xf numFmtId="174" fontId="12" fillId="9" borderId="19" xfId="30" applyNumberFormat="1" applyFont="1" applyFill="1" applyBorder="1" applyAlignment="1" applyProtection="1">
      <alignment vertical="center" wrapText="1"/>
    </xf>
    <xf numFmtId="0" fontId="0" fillId="0" borderId="0" xfId="0" applyFont="1" applyFill="1" applyAlignment="1">
      <alignment vertical="center"/>
    </xf>
    <xf numFmtId="167" fontId="35" fillId="0" borderId="0" xfId="17" applyFont="1" applyAlignment="1">
      <alignment vertical="center"/>
    </xf>
    <xf numFmtId="9" fontId="11" fillId="0" borderId="4" xfId="31" applyFont="1" applyFill="1" applyBorder="1" applyAlignment="1" applyProtection="1">
      <alignment horizontal="center" vertical="center" wrapText="1"/>
      <protection locked="0"/>
    </xf>
    <xf numFmtId="9" fontId="12" fillId="0" borderId="20" xfId="24" applyNumberFormat="1" applyFont="1" applyFill="1" applyBorder="1" applyAlignment="1" applyProtection="1">
      <alignment horizontal="center" vertical="center" wrapText="1"/>
    </xf>
    <xf numFmtId="9" fontId="12" fillId="0" borderId="0" xfId="24" applyNumberFormat="1" applyFont="1" applyFill="1" applyBorder="1" applyAlignment="1" applyProtection="1">
      <alignment vertical="center" wrapText="1"/>
    </xf>
    <xf numFmtId="0" fontId="35" fillId="0" borderId="0" xfId="0" applyFont="1" applyAlignment="1">
      <alignment vertical="center"/>
    </xf>
    <xf numFmtId="0" fontId="12" fillId="9" borderId="1" xfId="24" applyFont="1" applyFill="1" applyBorder="1" applyAlignment="1" applyProtection="1">
      <alignment horizontal="left" vertical="center" wrapText="1"/>
    </xf>
    <xf numFmtId="9" fontId="11" fillId="9" borderId="1" xfId="30" applyFont="1" applyFill="1" applyBorder="1" applyAlignment="1" applyProtection="1">
      <alignment horizontal="center" vertical="center" wrapText="1"/>
      <protection locked="0"/>
    </xf>
    <xf numFmtId="9" fontId="12" fillId="0" borderId="2" xfId="24" applyNumberFormat="1" applyFont="1" applyFill="1" applyBorder="1" applyAlignment="1" applyProtection="1">
      <alignment horizontal="center" vertical="center" wrapText="1"/>
    </xf>
    <xf numFmtId="0" fontId="12" fillId="0" borderId="1" xfId="24" applyFont="1" applyFill="1" applyBorder="1" applyAlignment="1" applyProtection="1">
      <alignment horizontal="left" vertical="center" wrapText="1"/>
    </xf>
    <xf numFmtId="9" fontId="11" fillId="0" borderId="1" xfId="31" applyFont="1" applyFill="1" applyBorder="1" applyAlignment="1" applyProtection="1">
      <alignment horizontal="center" vertical="center" wrapText="1"/>
      <protection locked="0"/>
    </xf>
    <xf numFmtId="9" fontId="11" fillId="9" borderId="2" xfId="30" applyFont="1" applyFill="1" applyBorder="1" applyAlignment="1" applyProtection="1">
      <alignment horizontal="center" vertical="center" wrapText="1"/>
      <protection locked="0"/>
    </xf>
    <xf numFmtId="9" fontId="11" fillId="9" borderId="1" xfId="30" applyNumberFormat="1" applyFont="1" applyFill="1" applyBorder="1" applyAlignment="1" applyProtection="1">
      <alignment horizontal="center" vertical="center" wrapText="1"/>
      <protection locked="0"/>
    </xf>
    <xf numFmtId="9" fontId="11" fillId="9" borderId="19" xfId="30" applyFont="1" applyFill="1" applyBorder="1" applyAlignment="1" applyProtection="1">
      <alignment horizontal="center" vertical="center" wrapText="1"/>
      <protection locked="0"/>
    </xf>
    <xf numFmtId="9" fontId="11" fillId="9" borderId="21" xfId="30" applyFont="1" applyFill="1" applyBorder="1" applyAlignment="1" applyProtection="1">
      <alignment horizontal="center" vertical="center" wrapText="1"/>
      <protection locked="0"/>
    </xf>
    <xf numFmtId="9" fontId="12" fillId="0" borderId="21" xfId="24" applyNumberFormat="1" applyFont="1" applyFill="1" applyBorder="1" applyAlignment="1" applyProtection="1">
      <alignment horizontal="center" vertical="center" wrapText="1"/>
    </xf>
    <xf numFmtId="0" fontId="36" fillId="0" borderId="0" xfId="0" applyFont="1" applyAlignment="1">
      <alignment vertical="center"/>
    </xf>
    <xf numFmtId="0" fontId="38" fillId="9" borderId="22" xfId="0" applyFont="1" applyFill="1" applyBorder="1" applyAlignment="1">
      <alignment vertical="center"/>
    </xf>
    <xf numFmtId="0" fontId="38" fillId="9" borderId="23" xfId="0" applyFont="1" applyFill="1" applyBorder="1" applyAlignment="1">
      <alignment vertical="center"/>
    </xf>
    <xf numFmtId="0" fontId="38" fillId="9" borderId="24" xfId="0" applyFont="1" applyFill="1" applyBorder="1" applyAlignment="1">
      <alignment vertical="center"/>
    </xf>
    <xf numFmtId="0" fontId="38" fillId="9" borderId="3" xfId="0" applyFont="1" applyFill="1" applyBorder="1" applyAlignment="1">
      <alignment vertical="center"/>
    </xf>
    <xf numFmtId="0" fontId="38" fillId="9" borderId="25" xfId="0" applyFont="1" applyFill="1" applyBorder="1" applyAlignment="1">
      <alignment vertical="center"/>
    </xf>
    <xf numFmtId="0" fontId="38" fillId="9" borderId="1" xfId="0" applyFont="1" applyFill="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169" fontId="36" fillId="0" borderId="1" xfId="11" applyFont="1" applyBorder="1" applyAlignment="1">
      <alignment horizontal="center" vertical="center" wrapText="1"/>
    </xf>
    <xf numFmtId="0" fontId="36" fillId="0" borderId="1" xfId="0" applyFont="1" applyBorder="1" applyAlignment="1">
      <alignment vertical="center"/>
    </xf>
    <xf numFmtId="9" fontId="36" fillId="0" borderId="1" xfId="30" applyFont="1" applyBorder="1" applyAlignment="1">
      <alignment vertical="center"/>
    </xf>
    <xf numFmtId="0" fontId="12" fillId="9" borderId="10" xfId="0" applyFont="1" applyFill="1" applyBorder="1" applyAlignment="1">
      <alignment horizontal="center" vertical="center" wrapText="1"/>
    </xf>
    <xf numFmtId="0" fontId="39" fillId="9" borderId="1" xfId="0" applyFont="1" applyFill="1" applyBorder="1" applyAlignment="1">
      <alignment horizontal="center" vertical="center"/>
    </xf>
    <xf numFmtId="0" fontId="36" fillId="0" borderId="0" xfId="0" applyFont="1" applyAlignment="1">
      <alignment horizontal="center" vertical="center"/>
    </xf>
    <xf numFmtId="0" fontId="40" fillId="0" borderId="1" xfId="0" applyFont="1" applyBorder="1" applyAlignment="1">
      <alignment vertical="center"/>
    </xf>
    <xf numFmtId="0" fontId="39" fillId="9" borderId="1" xfId="0" applyFont="1" applyFill="1" applyBorder="1" applyAlignment="1">
      <alignment horizontal="left" vertical="center"/>
    </xf>
    <xf numFmtId="0" fontId="36" fillId="0" borderId="1" xfId="0" applyFont="1" applyBorder="1" applyAlignment="1">
      <alignment horizontal="left" vertical="center"/>
    </xf>
    <xf numFmtId="0" fontId="36" fillId="0" borderId="2" xfId="0" applyFont="1" applyFill="1" applyBorder="1" applyAlignment="1">
      <alignment horizontal="left" vertical="center"/>
    </xf>
    <xf numFmtId="0" fontId="36" fillId="0" borderId="1" xfId="0" applyFont="1" applyFill="1" applyBorder="1" applyAlignment="1">
      <alignment horizontal="left" vertical="center"/>
    </xf>
    <xf numFmtId="41" fontId="36" fillId="0" borderId="1" xfId="12" applyFont="1" applyFill="1" applyBorder="1" applyAlignment="1">
      <alignment vertical="center"/>
    </xf>
    <xf numFmtId="0" fontId="40" fillId="0" borderId="0" xfId="0" applyFont="1" applyAlignment="1">
      <alignment vertical="center"/>
    </xf>
    <xf numFmtId="0" fontId="18" fillId="0" borderId="1" xfId="0" applyFont="1" applyBorder="1" applyAlignment="1">
      <alignment horizontal="center" vertical="center" wrapText="1"/>
    </xf>
    <xf numFmtId="0" fontId="38" fillId="0" borderId="0" xfId="0" applyFont="1" applyAlignment="1">
      <alignment horizontal="left" vertical="center"/>
    </xf>
    <xf numFmtId="0" fontId="38" fillId="9" borderId="1" xfId="0" applyFont="1" applyFill="1" applyBorder="1" applyAlignment="1">
      <alignment vertical="center"/>
    </xf>
    <xf numFmtId="41" fontId="36" fillId="0" borderId="2" xfId="12" applyFont="1" applyFill="1" applyBorder="1" applyAlignment="1">
      <alignment vertical="center"/>
    </xf>
    <xf numFmtId="49" fontId="36" fillId="0" borderId="2" xfId="12" applyNumberFormat="1" applyFont="1" applyFill="1" applyBorder="1" applyAlignment="1">
      <alignment vertical="center"/>
    </xf>
    <xf numFmtId="49" fontId="36" fillId="0" borderId="1" xfId="12" applyNumberFormat="1" applyFont="1" applyFill="1" applyBorder="1" applyAlignment="1">
      <alignment vertical="center"/>
    </xf>
    <xf numFmtId="0" fontId="36" fillId="0" borderId="0" xfId="0" applyFont="1" applyAlignment="1">
      <alignment horizontal="left" vertical="center"/>
    </xf>
    <xf numFmtId="0" fontId="36" fillId="0" borderId="0" xfId="0" applyFont="1" applyFill="1" applyAlignment="1">
      <alignment horizontal="left" vertical="center"/>
    </xf>
    <xf numFmtId="0" fontId="38" fillId="21" borderId="1" xfId="0" applyFont="1" applyFill="1" applyBorder="1" applyAlignment="1">
      <alignment horizontal="center" vertical="center"/>
    </xf>
    <xf numFmtId="0" fontId="38" fillId="0" borderId="1" xfId="0" applyFont="1" applyFill="1" applyBorder="1" applyAlignment="1">
      <alignment horizontal="center" vertical="center"/>
    </xf>
    <xf numFmtId="0" fontId="36" fillId="0" borderId="4"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38" fillId="0" borderId="1" xfId="0" applyFont="1" applyFill="1" applyBorder="1" applyAlignment="1">
      <alignment horizontal="center" vertical="center" wrapText="1"/>
    </xf>
    <xf numFmtId="0" fontId="36" fillId="0" borderId="1" xfId="0" applyFont="1" applyFill="1" applyBorder="1" applyAlignment="1">
      <alignment vertical="center" wrapText="1"/>
    </xf>
    <xf numFmtId="0" fontId="38" fillId="0" borderId="1" xfId="0" applyFont="1" applyFill="1" applyBorder="1" applyAlignment="1">
      <alignment vertical="center" wrapText="1"/>
    </xf>
    <xf numFmtId="0" fontId="36" fillId="0" borderId="1" xfId="0" applyFont="1" applyBorder="1" applyAlignment="1">
      <alignment horizontal="left" vertical="center" wrapText="1"/>
    </xf>
    <xf numFmtId="0" fontId="11" fillId="19" borderId="1" xfId="0" applyFont="1" applyFill="1" applyBorder="1" applyAlignment="1">
      <alignment horizontal="left" vertical="center" wrapText="1"/>
    </xf>
    <xf numFmtId="0" fontId="38" fillId="0" borderId="10" xfId="0" applyFont="1" applyFill="1" applyBorder="1" applyAlignment="1">
      <alignment horizontal="left" vertical="center" wrapText="1"/>
    </xf>
    <xf numFmtId="0" fontId="36" fillId="0" borderId="10" xfId="0" applyFont="1" applyFill="1" applyBorder="1" applyAlignment="1">
      <alignment horizontal="left" vertical="center"/>
    </xf>
    <xf numFmtId="0" fontId="12" fillId="20" borderId="1" xfId="24" applyFont="1" applyFill="1" applyBorder="1" applyAlignment="1" applyProtection="1">
      <alignment horizontal="center" vertical="center" wrapText="1"/>
    </xf>
    <xf numFmtId="0" fontId="12" fillId="19" borderId="2" xfId="24" applyFont="1" applyFill="1" applyBorder="1" applyAlignment="1" applyProtection="1">
      <alignment horizontal="center" vertical="center" wrapText="1"/>
    </xf>
    <xf numFmtId="0" fontId="12" fillId="19" borderId="5" xfId="24" applyFont="1" applyFill="1" applyBorder="1" applyAlignment="1" applyProtection="1">
      <alignment horizontal="center" vertical="center" wrapText="1"/>
    </xf>
    <xf numFmtId="0" fontId="12" fillId="0" borderId="2" xfId="24" applyFont="1" applyFill="1" applyBorder="1" applyAlignment="1" applyProtection="1">
      <alignment horizontal="center" vertical="center" wrapText="1"/>
    </xf>
    <xf numFmtId="0" fontId="12" fillId="0" borderId="26" xfId="24" applyFont="1" applyFill="1" applyBorder="1" applyAlignment="1" applyProtection="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8" fontId="13" fillId="22" borderId="1" xfId="17" applyNumberFormat="1" applyFont="1" applyFill="1" applyBorder="1" applyAlignment="1">
      <alignment horizontal="center" vertical="center"/>
    </xf>
    <xf numFmtId="178" fontId="13" fillId="22" borderId="1" xfId="0" applyNumberFormat="1" applyFont="1" applyFill="1" applyBorder="1" applyAlignment="1">
      <alignment horizontal="center" vertical="center"/>
    </xf>
    <xf numFmtId="9" fontId="12" fillId="0" borderId="10" xfId="30" applyFont="1" applyFill="1" applyBorder="1" applyAlignment="1" applyProtection="1">
      <alignment horizontal="center" vertical="center" wrapText="1"/>
    </xf>
    <xf numFmtId="9" fontId="12" fillId="9" borderId="19" xfId="30" applyFont="1" applyFill="1" applyBorder="1" applyAlignment="1" applyProtection="1">
      <alignment horizontal="center" vertical="center" wrapText="1"/>
    </xf>
    <xf numFmtId="0" fontId="12" fillId="19" borderId="30" xfId="24" applyFont="1" applyFill="1" applyBorder="1" applyAlignment="1" applyProtection="1">
      <alignment horizontal="center" vertical="center" wrapText="1"/>
    </xf>
    <xf numFmtId="0" fontId="12" fillId="19" borderId="22" xfId="24" applyFont="1" applyFill="1" applyBorder="1" applyAlignment="1" applyProtection="1">
      <alignment horizontal="center" vertical="center" wrapText="1"/>
    </xf>
    <xf numFmtId="0" fontId="12" fillId="19" borderId="23" xfId="24"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2" fillId="0" borderId="13" xfId="24" applyFont="1" applyFill="1" applyBorder="1" applyAlignment="1" applyProtection="1">
      <alignment vertical="center" wrapText="1"/>
    </xf>
    <xf numFmtId="0" fontId="12" fillId="0" borderId="0" xfId="24" applyFont="1" applyFill="1" applyBorder="1" applyAlignment="1" applyProtection="1">
      <alignment vertical="center" wrapText="1"/>
    </xf>
    <xf numFmtId="0" fontId="14" fillId="0" borderId="0" xfId="24" applyFont="1" applyFill="1" applyBorder="1" applyAlignment="1" applyProtection="1">
      <alignment vertical="center" wrapText="1"/>
    </xf>
    <xf numFmtId="0" fontId="11" fillId="0" borderId="0" xfId="24" applyFont="1" applyFill="1" applyBorder="1" applyAlignment="1" applyProtection="1">
      <alignment vertical="center" wrapText="1"/>
    </xf>
    <xf numFmtId="0" fontId="0" fillId="0" borderId="0" xfId="0" applyFont="1" applyFill="1" applyBorder="1" applyAlignment="1">
      <alignment vertical="center"/>
    </xf>
    <xf numFmtId="0" fontId="11" fillId="0" borderId="14" xfId="24" applyFont="1" applyFill="1" applyBorder="1" applyAlignment="1" applyProtection="1">
      <alignment vertical="center" wrapText="1"/>
    </xf>
    <xf numFmtId="173" fontId="24" fillId="0" borderId="19" xfId="10" applyNumberFormat="1" applyFont="1" applyBorder="1" applyAlignment="1">
      <alignment vertical="center"/>
    </xf>
    <xf numFmtId="173" fontId="24" fillId="0" borderId="4" xfId="10" applyNumberFormat="1" applyFont="1" applyBorder="1" applyAlignment="1">
      <alignment vertical="center"/>
    </xf>
    <xf numFmtId="173" fontId="24" fillId="0" borderId="2" xfId="10" applyNumberFormat="1" applyFont="1" applyBorder="1" applyAlignment="1">
      <alignment vertical="center"/>
    </xf>
    <xf numFmtId="173" fontId="24" fillId="0" borderId="20" xfId="10" applyNumberFormat="1" applyFont="1" applyBorder="1" applyAlignment="1">
      <alignment vertical="center"/>
    </xf>
    <xf numFmtId="9" fontId="24" fillId="0" borderId="21" xfId="30" applyFont="1" applyBorder="1" applyAlignment="1">
      <alignment vertical="center"/>
    </xf>
    <xf numFmtId="9" fontId="24" fillId="0" borderId="9" xfId="30" applyFont="1" applyBorder="1" applyAlignment="1">
      <alignment vertical="center"/>
    </xf>
    <xf numFmtId="9" fontId="24" fillId="0" borderId="31" xfId="30" applyFont="1" applyBorder="1" applyAlignment="1">
      <alignment vertical="center"/>
    </xf>
    <xf numFmtId="9" fontId="24" fillId="0" borderId="32" xfId="30" applyFont="1" applyBorder="1" applyAlignment="1">
      <alignment vertical="center"/>
    </xf>
    <xf numFmtId="0" fontId="12" fillId="9" borderId="10" xfId="0" applyFont="1" applyFill="1" applyBorder="1" applyAlignment="1">
      <alignment horizontal="center"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8" fontId="13" fillId="0" borderId="1" xfId="17" applyNumberFormat="1" applyFont="1" applyFill="1" applyBorder="1" applyAlignment="1">
      <alignment horizontal="center" vertical="center"/>
    </xf>
    <xf numFmtId="0" fontId="13" fillId="0" borderId="1" xfId="0" applyFont="1" applyFill="1" applyBorder="1" applyAlignment="1">
      <alignment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4" fillId="0" borderId="2" xfId="30" applyFont="1" applyBorder="1" applyAlignment="1">
      <alignment vertical="center"/>
    </xf>
    <xf numFmtId="170" fontId="12" fillId="0" borderId="10" xfId="10" applyFont="1" applyFill="1" applyBorder="1" applyAlignment="1" applyProtection="1">
      <alignment horizontal="center" vertical="center" wrapText="1"/>
    </xf>
    <xf numFmtId="0" fontId="11" fillId="0" borderId="18" xfId="24" applyFont="1" applyFill="1" applyBorder="1" applyAlignment="1" applyProtection="1">
      <alignment horizontal="center" vertical="center" wrapText="1"/>
    </xf>
    <xf numFmtId="9" fontId="36" fillId="0" borderId="1" xfId="30" applyFont="1" applyFill="1" applyBorder="1" applyAlignment="1">
      <alignment horizontal="right" vertical="center" wrapText="1"/>
    </xf>
    <xf numFmtId="9" fontId="36" fillId="0" borderId="1" xfId="30" applyFont="1" applyFill="1" applyBorder="1" applyAlignment="1">
      <alignment horizontal="center" vertical="center" wrapText="1"/>
    </xf>
    <xf numFmtId="169" fontId="36" fillId="0" borderId="1" xfId="11" applyFont="1" applyFill="1" applyBorder="1" applyAlignment="1">
      <alignment horizontal="center" vertical="center"/>
    </xf>
    <xf numFmtId="9" fontId="36" fillId="0" borderId="1" xfId="30" applyFont="1" applyBorder="1" applyAlignment="1">
      <alignment horizontal="center" vertical="center"/>
    </xf>
    <xf numFmtId="2" fontId="12" fillId="0" borderId="10" xfId="24" applyNumberFormat="1" applyFont="1" applyFill="1" applyBorder="1" applyAlignment="1" applyProtection="1">
      <alignment horizontal="center" vertical="center" wrapText="1"/>
    </xf>
    <xf numFmtId="2" fontId="0" fillId="0" borderId="0" xfId="0" applyNumberFormat="1" applyFont="1" applyAlignment="1">
      <alignment vertical="center"/>
    </xf>
    <xf numFmtId="9" fontId="11" fillId="0" borderId="1" xfId="31" applyNumberFormat="1" applyFont="1" applyFill="1" applyBorder="1" applyAlignment="1" applyProtection="1">
      <alignment horizontal="center" vertical="center" wrapText="1"/>
      <protection locked="0"/>
    </xf>
    <xf numFmtId="9" fontId="0" fillId="0" borderId="0" xfId="0" applyNumberFormat="1" applyFont="1" applyAlignment="1">
      <alignment vertical="center"/>
    </xf>
    <xf numFmtId="0" fontId="0" fillId="0" borderId="0" xfId="0" applyNumberFormat="1" applyFont="1" applyAlignment="1">
      <alignment vertical="center"/>
    </xf>
    <xf numFmtId="2" fontId="11" fillId="0" borderId="1" xfId="31" applyNumberFormat="1" applyFont="1" applyFill="1" applyBorder="1" applyAlignment="1" applyProtection="1">
      <alignment horizontal="center" vertical="center" wrapText="1"/>
      <protection locked="0"/>
    </xf>
    <xf numFmtId="0" fontId="12" fillId="19" borderId="10" xfId="24" applyFont="1" applyFill="1" applyBorder="1" applyAlignment="1" applyProtection="1">
      <alignment horizontal="center" vertical="center" wrapText="1"/>
    </xf>
    <xf numFmtId="170" fontId="12" fillId="19" borderId="10" xfId="10" applyFont="1" applyFill="1" applyBorder="1" applyAlignment="1" applyProtection="1">
      <alignment horizontal="center" vertical="center" wrapText="1"/>
    </xf>
    <xf numFmtId="2" fontId="11" fillId="19" borderId="1" xfId="31" applyNumberFormat="1" applyFont="1" applyFill="1" applyBorder="1" applyAlignment="1" applyProtection="1">
      <alignment horizontal="center" vertical="center" wrapText="1"/>
      <protection locked="0"/>
    </xf>
    <xf numFmtId="9" fontId="36" fillId="19" borderId="1" xfId="30" applyFont="1" applyFill="1" applyBorder="1" applyAlignment="1">
      <alignment horizontal="center" vertical="center" wrapText="1"/>
    </xf>
    <xf numFmtId="169" fontId="36" fillId="19" borderId="1" xfId="11" applyFont="1" applyFill="1" applyBorder="1" applyAlignment="1">
      <alignment horizontal="center" vertical="center"/>
    </xf>
    <xf numFmtId="0" fontId="36" fillId="19" borderId="1" xfId="0" applyFont="1" applyFill="1" applyBorder="1" applyAlignment="1">
      <alignment horizontal="center" vertical="center"/>
    </xf>
    <xf numFmtId="177" fontId="12" fillId="0" borderId="10" xfId="11" applyNumberFormat="1" applyFont="1" applyFill="1" applyBorder="1" applyAlignment="1" applyProtection="1">
      <alignment horizontal="center" vertical="center" wrapText="1"/>
    </xf>
    <xf numFmtId="2" fontId="12" fillId="19" borderId="10" xfId="24" applyNumberFormat="1" applyFont="1" applyFill="1" applyBorder="1" applyAlignment="1" applyProtection="1">
      <alignment horizontal="center" vertical="center" wrapText="1"/>
    </xf>
    <xf numFmtId="1" fontId="12" fillId="19" borderId="10" xfId="24" applyNumberFormat="1" applyFont="1" applyFill="1" applyBorder="1" applyAlignment="1" applyProtection="1">
      <alignment horizontal="center" vertical="center" wrapText="1"/>
    </xf>
    <xf numFmtId="173" fontId="24" fillId="0" borderId="35" xfId="10" applyNumberFormat="1" applyFont="1" applyBorder="1" applyAlignment="1">
      <alignment vertical="center"/>
    </xf>
    <xf numFmtId="9" fontId="24" fillId="0" borderId="36" xfId="30" applyFont="1" applyBorder="1" applyAlignment="1">
      <alignment vertical="center"/>
    </xf>
    <xf numFmtId="173" fontId="24" fillId="0" borderId="5" xfId="10" applyNumberFormat="1" applyFont="1" applyBorder="1" applyAlignment="1">
      <alignment vertical="center"/>
    </xf>
    <xf numFmtId="173" fontId="24" fillId="0" borderId="37" xfId="10" applyNumberFormat="1" applyFont="1" applyBorder="1" applyAlignment="1">
      <alignment vertical="center"/>
    </xf>
    <xf numFmtId="173" fontId="24" fillId="0" borderId="36" xfId="10" applyNumberFormat="1" applyFont="1" applyBorder="1" applyAlignment="1">
      <alignment vertical="center"/>
    </xf>
    <xf numFmtId="173" fontId="24" fillId="0" borderId="9" xfId="10" applyNumberFormat="1" applyFont="1" applyBorder="1" applyAlignment="1">
      <alignment vertical="center"/>
    </xf>
    <xf numFmtId="173" fontId="24" fillId="0" borderId="31" xfId="10" applyNumberFormat="1" applyFont="1" applyBorder="1" applyAlignment="1">
      <alignment vertical="center"/>
    </xf>
    <xf numFmtId="173" fontId="24" fillId="0" borderId="32" xfId="10" applyNumberFormat="1" applyFont="1" applyBorder="1" applyAlignment="1">
      <alignment vertical="center"/>
    </xf>
    <xf numFmtId="0" fontId="12" fillId="20" borderId="38" xfId="24" applyFont="1" applyFill="1" applyBorder="1" applyAlignment="1" applyProtection="1">
      <alignment horizontal="center" vertical="center" wrapText="1"/>
    </xf>
    <xf numFmtId="173" fontId="24" fillId="0" borderId="1" xfId="10" applyNumberFormat="1" applyFont="1" applyBorder="1" applyAlignment="1">
      <alignment vertical="center"/>
    </xf>
    <xf numFmtId="9" fontId="36" fillId="0" borderId="1" xfId="30" applyFont="1" applyFill="1" applyBorder="1" applyAlignment="1">
      <alignment horizontal="center" vertical="center"/>
    </xf>
    <xf numFmtId="9" fontId="11" fillId="19" borderId="10" xfId="30" applyFont="1" applyFill="1" applyBorder="1" applyAlignment="1" applyProtection="1">
      <alignment horizontal="center" vertical="center" wrapText="1"/>
    </xf>
    <xf numFmtId="0" fontId="36" fillId="19" borderId="1" xfId="0" applyFont="1" applyFill="1" applyBorder="1" applyAlignment="1">
      <alignment vertical="center"/>
    </xf>
    <xf numFmtId="9" fontId="36" fillId="19" borderId="1" xfId="30" applyFont="1" applyFill="1" applyBorder="1" applyAlignment="1">
      <alignment horizontal="center" vertical="center"/>
    </xf>
    <xf numFmtId="9" fontId="36" fillId="19" borderId="1" xfId="0" applyNumberFormat="1" applyFont="1" applyFill="1" applyBorder="1" applyAlignment="1">
      <alignment vertical="center"/>
    </xf>
    <xf numFmtId="2" fontId="36" fillId="9" borderId="19" xfId="32" applyNumberFormat="1" applyFont="1" applyFill="1" applyBorder="1" applyAlignment="1" applyProtection="1">
      <alignment horizontal="center" vertical="center" wrapText="1"/>
    </xf>
    <xf numFmtId="1" fontId="36" fillId="9" borderId="19" xfId="32" applyNumberFormat="1" applyFont="1" applyFill="1" applyBorder="1" applyAlignment="1" applyProtection="1">
      <alignment horizontal="center" vertical="center" wrapText="1"/>
    </xf>
    <xf numFmtId="173" fontId="24" fillId="0" borderId="8" xfId="10" applyNumberFormat="1" applyFont="1" applyBorder="1" applyAlignment="1">
      <alignment vertical="center"/>
    </xf>
    <xf numFmtId="173" fontId="24" fillId="0" borderId="39" xfId="10" applyNumberFormat="1" applyFont="1" applyBorder="1" applyAlignment="1">
      <alignment vertical="center"/>
    </xf>
    <xf numFmtId="173" fontId="24" fillId="0" borderId="40" xfId="10" applyNumberFormat="1" applyFont="1" applyBorder="1" applyAlignment="1">
      <alignment vertical="center"/>
    </xf>
    <xf numFmtId="173" fontId="24" fillId="0" borderId="41" xfId="10" applyNumberFormat="1" applyFont="1" applyBorder="1" applyAlignment="1">
      <alignment vertical="center"/>
    </xf>
    <xf numFmtId="173" fontId="24" fillId="0" borderId="25" xfId="10" applyNumberFormat="1" applyFont="1" applyBorder="1" applyAlignment="1">
      <alignment vertical="center"/>
    </xf>
    <xf numFmtId="173" fontId="24" fillId="0" borderId="42" xfId="10" applyNumberFormat="1" applyFont="1" applyBorder="1" applyAlignment="1">
      <alignment vertical="center"/>
    </xf>
    <xf numFmtId="172" fontId="24" fillId="0" borderId="0" xfId="16" applyNumberFormat="1" applyFont="1"/>
    <xf numFmtId="172" fontId="0" fillId="0" borderId="0" xfId="0" applyNumberFormat="1"/>
    <xf numFmtId="179" fontId="36" fillId="9" borderId="19" xfId="32" applyNumberFormat="1" applyFont="1" applyFill="1" applyBorder="1" applyAlignment="1" applyProtection="1">
      <alignment horizontal="center" vertical="center" wrapText="1"/>
    </xf>
    <xf numFmtId="177" fontId="12" fillId="19" borderId="10" xfId="11" applyNumberFormat="1" applyFont="1" applyFill="1" applyBorder="1" applyAlignment="1" applyProtection="1">
      <alignment horizontal="center" vertical="center" wrapText="1"/>
    </xf>
    <xf numFmtId="2" fontId="11" fillId="9" borderId="1" xfId="31" applyNumberFormat="1" applyFont="1" applyFill="1" applyBorder="1" applyAlignment="1" applyProtection="1">
      <alignment horizontal="center" vertical="center" wrapText="1"/>
      <protection locked="0"/>
    </xf>
    <xf numFmtId="170" fontId="12" fillId="9" borderId="10" xfId="10" applyFont="1" applyFill="1" applyBorder="1" applyAlignment="1" applyProtection="1">
      <alignment horizontal="center" vertical="center" wrapText="1"/>
    </xf>
    <xf numFmtId="2" fontId="11" fillId="9" borderId="10" xfId="24" applyNumberFormat="1" applyFont="1" applyFill="1" applyBorder="1" applyAlignment="1" applyProtection="1">
      <alignment horizontal="center" vertical="center" wrapText="1"/>
    </xf>
    <xf numFmtId="9" fontId="36" fillId="0" borderId="1" xfId="0" applyNumberFormat="1" applyFont="1" applyBorder="1" applyAlignment="1">
      <alignment horizontal="center" vertical="center"/>
    </xf>
    <xf numFmtId="2" fontId="36" fillId="0" borderId="1" xfId="0" applyNumberFormat="1" applyFont="1" applyBorder="1" applyAlignment="1">
      <alignment horizontal="center" vertical="center"/>
    </xf>
    <xf numFmtId="0" fontId="12" fillId="20" borderId="1" xfId="24" applyFont="1" applyFill="1" applyBorder="1" applyAlignment="1" applyProtection="1">
      <alignment horizontal="center" vertical="center" wrapText="1"/>
    </xf>
    <xf numFmtId="0" fontId="12" fillId="20" borderId="34" xfId="24" applyFont="1" applyFill="1" applyBorder="1" applyAlignment="1" applyProtection="1">
      <alignment horizontal="center" vertical="center" wrapText="1"/>
    </xf>
    <xf numFmtId="0" fontId="12" fillId="20" borderId="27" xfId="24" applyFont="1" applyFill="1" applyBorder="1" applyAlignment="1" applyProtection="1">
      <alignment horizontal="center" vertical="center" wrapText="1"/>
    </xf>
    <xf numFmtId="0" fontId="12" fillId="20" borderId="28" xfId="24" applyFont="1" applyFill="1" applyBorder="1" applyAlignment="1" applyProtection="1">
      <alignment horizontal="center" vertical="center" wrapText="1"/>
    </xf>
    <xf numFmtId="0" fontId="12" fillId="20" borderId="29" xfId="24" applyFont="1" applyFill="1" applyBorder="1" applyAlignment="1" applyProtection="1">
      <alignment horizontal="center" vertical="center" wrapText="1"/>
    </xf>
    <xf numFmtId="0" fontId="12" fillId="9" borderId="10" xfId="0" applyFont="1" applyFill="1" applyBorder="1" applyAlignment="1">
      <alignment horizontal="center" vertical="center" wrapText="1"/>
    </xf>
    <xf numFmtId="0" fontId="36" fillId="0" borderId="1" xfId="0" applyFont="1" applyBorder="1" applyAlignment="1">
      <alignment horizontal="justify" vertical="center" wrapText="1"/>
    </xf>
    <xf numFmtId="0" fontId="36" fillId="19" borderId="1" xfId="0" applyFont="1" applyFill="1" applyBorder="1" applyAlignment="1">
      <alignment horizontal="justify" vertical="center" wrapText="1"/>
    </xf>
    <xf numFmtId="0" fontId="11" fillId="0" borderId="18" xfId="24" applyFont="1" applyFill="1" applyBorder="1" applyAlignment="1" applyProtection="1">
      <alignment horizontal="justify" vertical="center" wrapText="1"/>
    </xf>
    <xf numFmtId="0" fontId="36" fillId="0" borderId="1" xfId="30" applyNumberFormat="1" applyFont="1" applyFill="1" applyBorder="1" applyAlignment="1">
      <alignment horizontal="justify" vertical="center" wrapText="1"/>
    </xf>
    <xf numFmtId="0" fontId="36" fillId="19" borderId="1" xfId="30" applyNumberFormat="1" applyFont="1" applyFill="1" applyBorder="1" applyAlignment="1">
      <alignment horizontal="justify" vertical="center" wrapText="1"/>
    </xf>
    <xf numFmtId="0" fontId="36" fillId="0" borderId="1" xfId="30" applyNumberFormat="1" applyFont="1" applyBorder="1" applyAlignment="1">
      <alignment horizontal="justify" vertical="center" wrapText="1"/>
    </xf>
    <xf numFmtId="0" fontId="36" fillId="0" borderId="0" xfId="0" applyFont="1" applyBorder="1" applyAlignment="1">
      <alignment vertical="center"/>
    </xf>
    <xf numFmtId="0" fontId="38" fillId="9" borderId="0" xfId="0" applyFont="1" applyFill="1" applyBorder="1" applyAlignment="1">
      <alignment vertical="center"/>
    </xf>
    <xf numFmtId="0" fontId="38" fillId="9" borderId="8" xfId="0" applyFont="1" applyFill="1" applyBorder="1" applyAlignment="1">
      <alignment horizontal="center" vertical="center" wrapText="1"/>
    </xf>
    <xf numFmtId="0" fontId="36" fillId="0" borderId="8" xfId="0" applyFont="1" applyBorder="1" applyAlignment="1">
      <alignment horizontal="center" vertical="center"/>
    </xf>
    <xf numFmtId="0" fontId="36" fillId="0" borderId="9" xfId="30" applyNumberFormat="1" applyFont="1" applyBorder="1" applyAlignment="1">
      <alignment horizontal="justify" vertical="center" wrapText="1"/>
    </xf>
    <xf numFmtId="0" fontId="36" fillId="0" borderId="9" xfId="30" applyNumberFormat="1" applyFont="1" applyFill="1" applyBorder="1" applyAlignment="1">
      <alignment horizontal="justify" vertical="center" wrapText="1"/>
    </xf>
    <xf numFmtId="0" fontId="12" fillId="20" borderId="40" xfId="24" applyFont="1" applyFill="1" applyBorder="1" applyAlignment="1" applyProtection="1">
      <alignment horizontal="center" vertical="center" wrapText="1"/>
    </xf>
    <xf numFmtId="0" fontId="12" fillId="20" borderId="47" xfId="24" applyFont="1" applyFill="1" applyBorder="1" applyAlignment="1" applyProtection="1">
      <alignment horizontal="center" vertical="center" wrapText="1"/>
    </xf>
    <xf numFmtId="9" fontId="12" fillId="0" borderId="43" xfId="24" applyNumberFormat="1" applyFont="1" applyFill="1" applyBorder="1" applyAlignment="1" applyProtection="1">
      <alignment horizontal="center" vertical="center" wrapText="1"/>
    </xf>
    <xf numFmtId="9" fontId="12" fillId="0" borderId="45" xfId="24" applyNumberFormat="1" applyFont="1" applyFill="1" applyBorder="1" applyAlignment="1" applyProtection="1">
      <alignment horizontal="center" vertical="center" wrapText="1"/>
    </xf>
    <xf numFmtId="0" fontId="12" fillId="20" borderId="48" xfId="24" applyFont="1" applyFill="1" applyBorder="1" applyAlignment="1" applyProtection="1">
      <alignment horizontal="left" vertical="center" wrapText="1"/>
    </xf>
    <xf numFmtId="0" fontId="12" fillId="20" borderId="12" xfId="24" applyFont="1" applyFill="1" applyBorder="1" applyAlignment="1" applyProtection="1">
      <alignment horizontal="left" vertical="center" wrapText="1"/>
    </xf>
    <xf numFmtId="0" fontId="12" fillId="20" borderId="13" xfId="24" applyFont="1" applyFill="1" applyBorder="1" applyAlignment="1" applyProtection="1">
      <alignment horizontal="left" vertical="center" wrapText="1"/>
    </xf>
    <xf numFmtId="0" fontId="12" fillId="20" borderId="14" xfId="24" applyFont="1" applyFill="1" applyBorder="1" applyAlignment="1" applyProtection="1">
      <alignment horizontal="left" vertical="center" wrapText="1"/>
    </xf>
    <xf numFmtId="0" fontId="12" fillId="20" borderId="46" xfId="24" applyFont="1" applyFill="1" applyBorder="1" applyAlignment="1" applyProtection="1">
      <alignment horizontal="left" vertical="center" wrapText="1"/>
    </xf>
    <xf numFmtId="0" fontId="12" fillId="20" borderId="16" xfId="24" applyFont="1" applyFill="1" applyBorder="1" applyAlignment="1" applyProtection="1">
      <alignment horizontal="left" vertical="center" wrapText="1"/>
    </xf>
    <xf numFmtId="0" fontId="42" fillId="0" borderId="49" xfId="0" applyFont="1" applyFill="1" applyBorder="1" applyAlignment="1">
      <alignment horizontal="center" vertical="center"/>
    </xf>
    <xf numFmtId="0" fontId="42" fillId="0" borderId="50" xfId="0" applyFont="1" applyFill="1" applyBorder="1" applyAlignment="1">
      <alignment horizontal="center" vertical="center"/>
    </xf>
    <xf numFmtId="0" fontId="42" fillId="0" borderId="51" xfId="0" applyFont="1" applyFill="1" applyBorder="1" applyAlignment="1">
      <alignment horizontal="center" vertical="center"/>
    </xf>
    <xf numFmtId="0" fontId="12" fillId="20" borderId="43" xfId="24" applyFont="1" applyFill="1" applyBorder="1" applyAlignment="1" applyProtection="1">
      <alignment horizontal="center" vertical="center" wrapText="1"/>
    </xf>
    <xf numFmtId="0" fontId="12" fillId="20" borderId="44" xfId="24" applyFont="1" applyFill="1" applyBorder="1" applyAlignment="1" applyProtection="1">
      <alignment horizontal="center" vertical="center" wrapText="1"/>
    </xf>
    <xf numFmtId="0" fontId="12" fillId="20" borderId="45" xfId="24" applyFont="1" applyFill="1" applyBorder="1" applyAlignment="1" applyProtection="1">
      <alignment horizontal="center" vertical="center" wrapText="1"/>
    </xf>
    <xf numFmtId="0" fontId="12" fillId="0" borderId="48" xfId="24" applyFont="1" applyFill="1" applyBorder="1" applyAlignment="1">
      <alignment horizontal="center" vertical="center" wrapText="1"/>
    </xf>
    <xf numFmtId="0" fontId="12" fillId="0" borderId="11" xfId="24" applyFont="1" applyFill="1" applyBorder="1" applyAlignment="1">
      <alignment horizontal="center" vertical="center" wrapText="1"/>
    </xf>
    <xf numFmtId="0" fontId="12" fillId="0" borderId="12" xfId="24" applyFont="1" applyFill="1" applyBorder="1" applyAlignment="1">
      <alignment horizontal="center" vertical="center" wrapText="1"/>
    </xf>
    <xf numFmtId="0" fontId="12" fillId="0" borderId="13" xfId="24" applyFont="1" applyFill="1" applyBorder="1" applyAlignment="1">
      <alignment horizontal="center" vertical="center" wrapText="1"/>
    </xf>
    <xf numFmtId="0" fontId="12" fillId="0" borderId="0" xfId="24" applyFont="1" applyFill="1" applyBorder="1" applyAlignment="1">
      <alignment horizontal="center" vertical="center" wrapText="1"/>
    </xf>
    <xf numFmtId="0" fontId="12" fillId="0" borderId="14" xfId="24" applyFont="1" applyFill="1" applyBorder="1" applyAlignment="1">
      <alignment horizontal="center" vertical="center" wrapText="1"/>
    </xf>
    <xf numFmtId="0" fontId="12" fillId="0" borderId="46" xfId="24" applyFont="1" applyFill="1" applyBorder="1" applyAlignment="1">
      <alignment horizontal="center" vertical="center" wrapText="1"/>
    </xf>
    <xf numFmtId="0" fontId="12" fillId="0" borderId="15" xfId="24" applyFont="1" applyFill="1" applyBorder="1" applyAlignment="1">
      <alignment horizontal="center" vertical="center" wrapText="1"/>
    </xf>
    <xf numFmtId="0" fontId="12" fillId="0" borderId="16" xfId="24" applyFont="1" applyFill="1" applyBorder="1" applyAlignment="1">
      <alignment horizontal="center" vertical="center" wrapText="1"/>
    </xf>
    <xf numFmtId="0" fontId="12" fillId="20" borderId="43" xfId="24" applyFont="1" applyFill="1" applyBorder="1" applyAlignment="1">
      <alignment horizontal="center" vertical="center" wrapText="1"/>
    </xf>
    <xf numFmtId="0" fontId="12" fillId="20" borderId="44" xfId="24" applyFont="1" applyFill="1" applyBorder="1" applyAlignment="1">
      <alignment horizontal="center" vertical="center" wrapText="1"/>
    </xf>
    <xf numFmtId="0" fontId="12" fillId="20" borderId="45" xfId="24" applyFont="1" applyFill="1" applyBorder="1" applyAlignment="1">
      <alignment horizontal="center" vertical="center" wrapText="1"/>
    </xf>
    <xf numFmtId="0" fontId="12" fillId="20" borderId="48" xfId="24" applyFont="1" applyFill="1" applyBorder="1" applyAlignment="1">
      <alignment horizontal="left" vertical="center" wrapText="1"/>
    </xf>
    <xf numFmtId="0" fontId="12" fillId="20" borderId="12" xfId="24" applyFont="1" applyFill="1" applyBorder="1" applyAlignment="1">
      <alignment horizontal="left" vertical="center" wrapText="1"/>
    </xf>
    <xf numFmtId="0" fontId="12" fillId="20" borderId="13" xfId="24" applyFont="1" applyFill="1" applyBorder="1" applyAlignment="1">
      <alignment horizontal="left" vertical="center" wrapText="1"/>
    </xf>
    <xf numFmtId="0" fontId="12" fillId="20" borderId="14" xfId="24" applyFont="1" applyFill="1" applyBorder="1" applyAlignment="1">
      <alignment horizontal="left" vertical="center" wrapText="1"/>
    </xf>
    <xf numFmtId="0" fontId="12" fillId="20" borderId="46" xfId="24" applyFont="1" applyFill="1" applyBorder="1" applyAlignment="1">
      <alignment horizontal="left" vertical="center" wrapText="1"/>
    </xf>
    <xf numFmtId="0" fontId="12" fillId="20" borderId="16" xfId="24" applyFont="1" applyFill="1" applyBorder="1" applyAlignment="1">
      <alignment horizontal="left" vertical="center" wrapText="1"/>
    </xf>
    <xf numFmtId="0" fontId="12" fillId="20" borderId="11" xfId="24" applyFont="1" applyFill="1" applyBorder="1" applyAlignment="1">
      <alignment horizontal="left" vertical="center" wrapText="1"/>
    </xf>
    <xf numFmtId="0" fontId="12" fillId="20" borderId="0" xfId="24" applyFont="1" applyFill="1" applyBorder="1" applyAlignment="1">
      <alignment horizontal="left" vertical="center" wrapText="1"/>
    </xf>
    <xf numFmtId="0" fontId="12" fillId="20" borderId="15" xfId="24" applyFont="1" applyFill="1" applyBorder="1" applyAlignment="1">
      <alignment horizontal="left" vertical="center" wrapText="1"/>
    </xf>
    <xf numFmtId="14" fontId="41" fillId="0" borderId="48" xfId="0" applyNumberFormat="1" applyFont="1" applyFill="1" applyBorder="1" applyAlignment="1">
      <alignment horizontal="center" vertical="center"/>
    </xf>
    <xf numFmtId="0" fontId="41" fillId="0" borderId="12" xfId="0" applyFont="1" applyFill="1" applyBorder="1" applyAlignment="1">
      <alignment horizontal="center" vertical="center"/>
    </xf>
    <xf numFmtId="0" fontId="41" fillId="0" borderId="13" xfId="0" applyFont="1" applyFill="1" applyBorder="1" applyAlignment="1">
      <alignment horizontal="center" vertical="center"/>
    </xf>
    <xf numFmtId="0" fontId="41" fillId="0" borderId="14" xfId="0" applyFont="1" applyFill="1" applyBorder="1" applyAlignment="1">
      <alignment horizontal="center" vertical="center"/>
    </xf>
    <xf numFmtId="0" fontId="41" fillId="0" borderId="46" xfId="0" applyFont="1" applyFill="1" applyBorder="1" applyAlignment="1">
      <alignment horizontal="center" vertical="center"/>
    </xf>
    <xf numFmtId="0" fontId="41" fillId="0" borderId="16"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35" fillId="0" borderId="54"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26" xfId="0" applyFont="1" applyFill="1" applyBorder="1" applyAlignment="1">
      <alignment horizontal="center" vertical="center"/>
    </xf>
    <xf numFmtId="0" fontId="35" fillId="0" borderId="55" xfId="0" applyFont="1" applyFill="1" applyBorder="1" applyAlignment="1">
      <alignment horizontal="center" vertical="center" wrapText="1"/>
    </xf>
    <xf numFmtId="0" fontId="35" fillId="0" borderId="56"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35" fillId="0" borderId="52" xfId="0" applyFont="1" applyFill="1" applyBorder="1" applyAlignment="1">
      <alignment horizontal="center" vertical="center" wrapText="1"/>
    </xf>
    <xf numFmtId="0" fontId="35" fillId="0" borderId="53" xfId="0" applyFont="1" applyFill="1" applyBorder="1" applyAlignment="1">
      <alignment horizontal="center" vertical="center" wrapText="1"/>
    </xf>
    <xf numFmtId="0" fontId="12" fillId="0" borderId="43" xfId="24" applyFont="1" applyFill="1" applyBorder="1" applyAlignment="1">
      <alignment horizontal="center" vertical="center" wrapText="1"/>
    </xf>
    <xf numFmtId="0" fontId="12" fillId="0" borderId="44" xfId="24" applyFont="1" applyFill="1" applyBorder="1" applyAlignment="1">
      <alignment horizontal="center" vertical="center" wrapText="1"/>
    </xf>
    <xf numFmtId="0" fontId="12" fillId="0" borderId="45" xfId="24" applyFont="1" applyFill="1" applyBorder="1" applyAlignment="1">
      <alignment horizontal="center" vertical="center" wrapText="1"/>
    </xf>
    <xf numFmtId="0" fontId="11" fillId="0" borderId="49" xfId="24" applyFont="1" applyFill="1" applyBorder="1" applyAlignment="1" applyProtection="1">
      <alignment horizontal="center" vertical="center" wrapText="1"/>
    </xf>
    <xf numFmtId="0" fontId="11" fillId="0" borderId="50" xfId="24" applyFont="1" applyFill="1" applyBorder="1" applyAlignment="1" applyProtection="1">
      <alignment horizontal="center" vertical="center" wrapText="1"/>
    </xf>
    <xf numFmtId="0" fontId="11" fillId="0" borderId="51" xfId="24" applyFont="1" applyFill="1" applyBorder="1" applyAlignment="1" applyProtection="1">
      <alignment horizontal="center" vertical="center" wrapText="1"/>
    </xf>
    <xf numFmtId="0" fontId="12" fillId="0" borderId="48" xfId="24" applyFont="1" applyFill="1" applyBorder="1" applyAlignment="1" applyProtection="1">
      <alignment horizontal="center" vertical="center"/>
    </xf>
    <xf numFmtId="0" fontId="12" fillId="0" borderId="11" xfId="24" applyFont="1" applyFill="1" applyBorder="1" applyAlignment="1" applyProtection="1">
      <alignment horizontal="center" vertical="center"/>
    </xf>
    <xf numFmtId="0" fontId="12" fillId="0" borderId="12" xfId="24" applyFont="1" applyFill="1" applyBorder="1" applyAlignment="1" applyProtection="1">
      <alignment horizontal="center" vertical="center"/>
    </xf>
    <xf numFmtId="0" fontId="12" fillId="0" borderId="41"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2" fillId="0" borderId="13" xfId="24" applyFont="1" applyFill="1" applyBorder="1" applyAlignment="1" applyProtection="1">
      <alignment horizontal="center" vertical="center"/>
    </xf>
    <xf numFmtId="0" fontId="12" fillId="0" borderId="0" xfId="24" applyFont="1" applyFill="1" applyBorder="1" applyAlignment="1" applyProtection="1">
      <alignment horizontal="center" vertical="center"/>
    </xf>
    <xf numFmtId="0" fontId="12" fillId="0" borderId="14" xfId="24" applyFont="1" applyFill="1" applyBorder="1" applyAlignment="1" applyProtection="1">
      <alignment horizontal="center" vertical="center"/>
    </xf>
    <xf numFmtId="0" fontId="12" fillId="0" borderId="5"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3" xfId="24" applyFont="1" applyFill="1" applyBorder="1" applyAlignment="1" applyProtection="1">
      <alignment horizontal="center" vertical="center" wrapText="1"/>
    </xf>
    <xf numFmtId="0" fontId="12" fillId="0" borderId="0" xfId="24" applyFont="1" applyFill="1" applyBorder="1" applyAlignment="1" applyProtection="1">
      <alignment horizontal="center" vertical="center" wrapText="1"/>
    </xf>
    <xf numFmtId="0" fontId="12" fillId="0" borderId="14" xfId="24" applyFont="1" applyFill="1" applyBorder="1" applyAlignment="1" applyProtection="1">
      <alignment horizontal="center" vertical="center" wrapText="1"/>
    </xf>
    <xf numFmtId="0" fontId="12" fillId="0" borderId="46" xfId="24" applyFont="1" applyFill="1" applyBorder="1" applyAlignment="1" applyProtection="1">
      <alignment horizontal="center" vertical="center" wrapText="1"/>
    </xf>
    <xf numFmtId="0" fontId="12" fillId="0" borderId="15" xfId="24" applyFont="1" applyFill="1" applyBorder="1" applyAlignment="1" applyProtection="1">
      <alignment horizontal="center" vertical="center" wrapText="1"/>
    </xf>
    <xf numFmtId="0" fontId="12" fillId="0" borderId="16" xfId="24" applyFont="1" applyFill="1" applyBorder="1" applyAlignment="1" applyProtection="1">
      <alignment horizontal="center" vertical="center" wrapText="1"/>
    </xf>
    <xf numFmtId="0" fontId="38" fillId="0" borderId="37" xfId="0" applyFont="1" applyBorder="1" applyAlignment="1">
      <alignment horizontal="left" vertical="center" wrapText="1"/>
    </xf>
    <xf numFmtId="0" fontId="38" fillId="0" borderId="19" xfId="0" applyFont="1" applyBorder="1" applyAlignment="1">
      <alignment horizontal="left" vertical="center" wrapText="1"/>
    </xf>
    <xf numFmtId="0" fontId="38" fillId="0" borderId="31" xfId="0" applyFont="1" applyBorder="1" applyAlignment="1">
      <alignment horizontal="left" vertical="center" wrapText="1"/>
    </xf>
    <xf numFmtId="0" fontId="12" fillId="19" borderId="40" xfId="24" applyFont="1" applyFill="1" applyBorder="1" applyAlignment="1" applyProtection="1">
      <alignment horizontal="center" vertical="center" wrapText="1"/>
    </xf>
    <xf numFmtId="0" fontId="12" fillId="19" borderId="41" xfId="24" applyFont="1" applyFill="1" applyBorder="1" applyAlignment="1" applyProtection="1">
      <alignment horizontal="center" vertical="center" wrapText="1"/>
    </xf>
    <xf numFmtId="0" fontId="12" fillId="19" borderId="35" xfId="24" applyFont="1" applyFill="1" applyBorder="1" applyAlignment="1" applyProtection="1">
      <alignment horizontal="center" vertical="center" wrapText="1"/>
    </xf>
    <xf numFmtId="0" fontId="12" fillId="19" borderId="36" xfId="24" applyFont="1" applyFill="1" applyBorder="1" applyAlignment="1" applyProtection="1">
      <alignment horizontal="center" vertical="center" wrapText="1"/>
    </xf>
    <xf numFmtId="0" fontId="12" fillId="20" borderId="8" xfId="24" applyFont="1" applyFill="1" applyBorder="1" applyAlignment="1" applyProtection="1">
      <alignment horizontal="center" vertical="center" wrapText="1"/>
    </xf>
    <xf numFmtId="0" fontId="12" fillId="20" borderId="2" xfId="24" applyFont="1" applyFill="1" applyBorder="1" applyAlignment="1" applyProtection="1">
      <alignment horizontal="center" vertical="center" wrapText="1"/>
    </xf>
    <xf numFmtId="0" fontId="12" fillId="20" borderId="42" xfId="24" applyFont="1" applyFill="1" applyBorder="1" applyAlignment="1" applyProtection="1">
      <alignment horizontal="center" vertical="center" wrapText="1"/>
    </xf>
    <xf numFmtId="0" fontId="12" fillId="20" borderId="21" xfId="24" applyFont="1" applyFill="1" applyBorder="1" applyAlignment="1" applyProtection="1">
      <alignment horizontal="center" vertical="center" wrapText="1"/>
    </xf>
    <xf numFmtId="0" fontId="12" fillId="19" borderId="15" xfId="24" applyFont="1" applyFill="1" applyBorder="1" applyAlignment="1" applyProtection="1">
      <alignment horizontal="left" vertical="center" wrapText="1"/>
    </xf>
    <xf numFmtId="0" fontId="12" fillId="20" borderId="43" xfId="24" applyFont="1" applyFill="1" applyBorder="1" applyAlignment="1">
      <alignment horizontal="left" vertical="center" wrapText="1"/>
    </xf>
    <xf numFmtId="0" fontId="12" fillId="20" borderId="45" xfId="24" applyFont="1" applyFill="1" applyBorder="1" applyAlignment="1">
      <alignment horizontal="left" vertical="center" wrapText="1"/>
    </xf>
    <xf numFmtId="0" fontId="11" fillId="0" borderId="43" xfId="24" applyFont="1" applyFill="1" applyBorder="1" applyAlignment="1" applyProtection="1">
      <alignment horizontal="center" vertical="center" wrapText="1"/>
    </xf>
    <xf numFmtId="0" fontId="11" fillId="0" borderId="44" xfId="24" applyFont="1" applyFill="1" applyBorder="1" applyAlignment="1" applyProtection="1">
      <alignment horizontal="center" vertical="center" wrapText="1"/>
    </xf>
    <xf numFmtId="0" fontId="11" fillId="0" borderId="45" xfId="24" applyFont="1" applyFill="1" applyBorder="1" applyAlignment="1" applyProtection="1">
      <alignment horizontal="center" vertical="center" wrapText="1"/>
    </xf>
    <xf numFmtId="0" fontId="12" fillId="0" borderId="27" xfId="24" applyFont="1" applyFill="1" applyBorder="1" applyAlignment="1">
      <alignment horizontal="center" vertical="center" wrapText="1"/>
    </xf>
    <xf numFmtId="0" fontId="12" fillId="0" borderId="28" xfId="24" applyFont="1" applyFill="1" applyBorder="1" applyAlignment="1">
      <alignment horizontal="center" vertical="center" wrapText="1"/>
    </xf>
    <xf numFmtId="0" fontId="12" fillId="0" borderId="29" xfId="24" applyFont="1" applyFill="1" applyBorder="1" applyAlignment="1">
      <alignment horizontal="center" vertical="center" wrapText="1"/>
    </xf>
    <xf numFmtId="2" fontId="12" fillId="0" borderId="43" xfId="30" applyNumberFormat="1" applyFont="1" applyFill="1" applyBorder="1" applyAlignment="1" applyProtection="1">
      <alignment horizontal="center" vertical="center" wrapText="1"/>
    </xf>
    <xf numFmtId="2" fontId="12" fillId="0" borderId="45" xfId="30" applyNumberFormat="1" applyFont="1" applyFill="1" applyBorder="1" applyAlignment="1" applyProtection="1">
      <alignment horizontal="center" vertical="center" wrapText="1"/>
    </xf>
    <xf numFmtId="0" fontId="12" fillId="20" borderId="13" xfId="24" applyFont="1" applyFill="1" applyBorder="1" applyAlignment="1" applyProtection="1">
      <alignment horizontal="center" vertical="center" wrapText="1"/>
    </xf>
    <xf numFmtId="0" fontId="12" fillId="20" borderId="0" xfId="24" applyFont="1" applyFill="1" applyBorder="1" applyAlignment="1" applyProtection="1">
      <alignment horizontal="center" vertical="center" wrapText="1"/>
    </xf>
    <xf numFmtId="0" fontId="12" fillId="20" borderId="14" xfId="24" applyFont="1" applyFill="1" applyBorder="1" applyAlignment="1" applyProtection="1">
      <alignment horizontal="center" vertical="center" wrapText="1"/>
    </xf>
    <xf numFmtId="0" fontId="12" fillId="20" borderId="46" xfId="24" applyFont="1" applyFill="1" applyBorder="1" applyAlignment="1" applyProtection="1">
      <alignment horizontal="center" vertical="center" wrapText="1"/>
    </xf>
    <xf numFmtId="0" fontId="12" fillId="20" borderId="15" xfId="24" applyFont="1" applyFill="1" applyBorder="1" applyAlignment="1" applyProtection="1">
      <alignment horizontal="center" vertical="center" wrapText="1"/>
    </xf>
    <xf numFmtId="0" fontId="12" fillId="20" borderId="16" xfId="24" applyFont="1" applyFill="1" applyBorder="1" applyAlignment="1" applyProtection="1">
      <alignment horizontal="center" vertical="center" wrapText="1"/>
    </xf>
    <xf numFmtId="0" fontId="12" fillId="20" borderId="30" xfId="24" applyFont="1" applyFill="1" applyBorder="1" applyAlignment="1" applyProtection="1">
      <alignment horizontal="center" vertical="center" wrapText="1"/>
    </xf>
    <xf numFmtId="0" fontId="12" fillId="20" borderId="6" xfId="24" applyFont="1" applyFill="1" applyBorder="1" applyAlignment="1" applyProtection="1">
      <alignment horizontal="center" vertical="center" wrapText="1"/>
    </xf>
    <xf numFmtId="0" fontId="12" fillId="20" borderId="57" xfId="24" applyFont="1" applyFill="1" applyBorder="1" applyAlignment="1" applyProtection="1">
      <alignment horizontal="center" vertical="center" wrapText="1"/>
    </xf>
    <xf numFmtId="0" fontId="12" fillId="20" borderId="23" xfId="24" applyFont="1" applyFill="1" applyBorder="1" applyAlignment="1" applyProtection="1">
      <alignment horizontal="center" vertical="center" wrapText="1"/>
    </xf>
    <xf numFmtId="0" fontId="12" fillId="20" borderId="20" xfId="24" applyFont="1" applyFill="1" applyBorder="1" applyAlignment="1" applyProtection="1">
      <alignment horizontal="center" vertical="center" wrapText="1"/>
    </xf>
    <xf numFmtId="0" fontId="12" fillId="20" borderId="25" xfId="24" applyFont="1" applyFill="1" applyBorder="1" applyAlignment="1" applyProtection="1">
      <alignment horizontal="center" vertical="center" wrapText="1"/>
    </xf>
    <xf numFmtId="0" fontId="12" fillId="20" borderId="58" xfId="24" applyFont="1" applyFill="1" applyBorder="1" applyAlignment="1" applyProtection="1">
      <alignment horizontal="center" vertical="center" wrapText="1"/>
    </xf>
    <xf numFmtId="0" fontId="12" fillId="20" borderId="5" xfId="24" applyFont="1" applyFill="1" applyBorder="1" applyAlignment="1" applyProtection="1">
      <alignment horizontal="center" vertical="center" wrapText="1"/>
    </xf>
    <xf numFmtId="0" fontId="12" fillId="20" borderId="1" xfId="24" applyFont="1" applyFill="1" applyBorder="1" applyAlignment="1" applyProtection="1">
      <alignment horizontal="center" vertical="center" wrapText="1"/>
    </xf>
    <xf numFmtId="0" fontId="12" fillId="20" borderId="9" xfId="24" applyFont="1" applyFill="1" applyBorder="1" applyAlignment="1" applyProtection="1">
      <alignment horizontal="center" vertical="center" wrapText="1"/>
    </xf>
    <xf numFmtId="4" fontId="12" fillId="19" borderId="57" xfId="24" applyNumberFormat="1" applyFont="1" applyFill="1" applyBorder="1" applyAlignment="1" applyProtection="1">
      <alignment horizontal="center" vertical="center" wrapText="1"/>
    </xf>
    <xf numFmtId="4" fontId="12" fillId="19" borderId="23" xfId="24" applyNumberFormat="1" applyFont="1" applyFill="1" applyBorder="1" applyAlignment="1" applyProtection="1">
      <alignment horizontal="center" vertical="center" wrapText="1"/>
    </xf>
    <xf numFmtId="0" fontId="36" fillId="0" borderId="1" xfId="24" applyFont="1" applyFill="1" applyBorder="1" applyAlignment="1" applyProtection="1">
      <alignment horizontal="justify" vertical="center" wrapText="1"/>
    </xf>
    <xf numFmtId="0" fontId="36" fillId="0" borderId="9" xfId="24" applyFont="1" applyFill="1" applyBorder="1" applyAlignment="1" applyProtection="1">
      <alignment horizontal="justify" vertical="center" wrapText="1"/>
    </xf>
    <xf numFmtId="0" fontId="12" fillId="0" borderId="40" xfId="24" applyFont="1" applyFill="1" applyBorder="1" applyAlignment="1" applyProtection="1">
      <alignment horizontal="center" vertical="center" wrapText="1"/>
    </xf>
    <xf numFmtId="0" fontId="12" fillId="0" borderId="35" xfId="24" applyFont="1" applyFill="1" applyBorder="1" applyAlignment="1" applyProtection="1">
      <alignment horizontal="center" vertical="center" wrapText="1"/>
    </xf>
    <xf numFmtId="0" fontId="12" fillId="0" borderId="36" xfId="24" applyFont="1" applyFill="1" applyBorder="1" applyAlignment="1" applyProtection="1">
      <alignment horizontal="center" vertical="center" wrapText="1"/>
    </xf>
    <xf numFmtId="0" fontId="11" fillId="20" borderId="1" xfId="24" applyFont="1" applyFill="1" applyBorder="1" applyAlignment="1" applyProtection="1">
      <alignment horizontal="center" vertical="center" wrapText="1"/>
    </xf>
    <xf numFmtId="0" fontId="12" fillId="20" borderId="3" xfId="24" applyFont="1" applyFill="1" applyBorder="1" applyAlignment="1" applyProtection="1">
      <alignment horizontal="center" vertical="center" wrapText="1"/>
    </xf>
    <xf numFmtId="0" fontId="12" fillId="20" borderId="59" xfId="24" applyFont="1" applyFill="1" applyBorder="1" applyAlignment="1" applyProtection="1">
      <alignment horizontal="center" vertical="center" wrapText="1"/>
    </xf>
    <xf numFmtId="0" fontId="11" fillId="0" borderId="18" xfId="24" applyFont="1" applyFill="1" applyBorder="1" applyAlignment="1" applyProtection="1">
      <alignment horizontal="justify" vertical="center" wrapText="1"/>
    </xf>
    <xf numFmtId="0" fontId="11" fillId="0" borderId="60" xfId="24" applyFont="1" applyFill="1" applyBorder="1" applyAlignment="1" applyProtection="1">
      <alignment horizontal="justify" vertical="center" wrapText="1"/>
    </xf>
    <xf numFmtId="9" fontId="12" fillId="0" borderId="10" xfId="24" applyNumberFormat="1" applyFont="1" applyFill="1" applyBorder="1" applyAlignment="1" applyProtection="1">
      <alignment horizontal="center" vertical="center" wrapText="1"/>
    </xf>
    <xf numFmtId="0" fontId="12" fillId="0" borderId="61" xfId="24" applyFont="1" applyFill="1" applyBorder="1" applyAlignment="1" applyProtection="1">
      <alignment horizontal="center" vertical="center" wrapText="1"/>
    </xf>
    <xf numFmtId="9" fontId="36" fillId="0" borderId="57" xfId="32" applyFont="1" applyFill="1" applyBorder="1" applyAlignment="1" applyProtection="1">
      <alignment horizontal="justify" vertical="center" wrapText="1"/>
    </xf>
    <xf numFmtId="9" fontId="36" fillId="0" borderId="22" xfId="32" applyFont="1" applyFill="1" applyBorder="1" applyAlignment="1" applyProtection="1">
      <alignment horizontal="justify" vertical="center" wrapText="1"/>
    </xf>
    <xf numFmtId="9" fontId="36" fillId="0" borderId="23" xfId="32" applyFont="1" applyFill="1" applyBorder="1" applyAlignment="1" applyProtection="1">
      <alignment horizontal="justify" vertical="center" wrapText="1"/>
    </xf>
    <xf numFmtId="9" fontId="36" fillId="0" borderId="62" xfId="32" applyFont="1" applyFill="1" applyBorder="1" applyAlignment="1" applyProtection="1">
      <alignment horizontal="justify" vertical="center" wrapText="1"/>
    </xf>
    <xf numFmtId="9" fontId="36" fillId="0" borderId="15" xfId="32" applyFont="1" applyFill="1" applyBorder="1" applyAlignment="1" applyProtection="1">
      <alignment horizontal="justify" vertical="center" wrapText="1"/>
    </xf>
    <xf numFmtId="9" fontId="36" fillId="0" borderId="63" xfId="32" applyFont="1" applyFill="1" applyBorder="1" applyAlignment="1" applyProtection="1">
      <alignment horizontal="justify" vertical="center" wrapText="1"/>
    </xf>
    <xf numFmtId="9" fontId="36" fillId="0" borderId="1" xfId="32" applyFont="1" applyFill="1" applyBorder="1" applyAlignment="1" applyProtection="1">
      <alignment horizontal="justify" vertical="center" wrapText="1"/>
    </xf>
    <xf numFmtId="9" fontId="36" fillId="0" borderId="11" xfId="32" applyFont="1" applyFill="1" applyBorder="1" applyAlignment="1" applyProtection="1">
      <alignment horizontal="justify" vertical="center" wrapText="1"/>
    </xf>
    <xf numFmtId="9" fontId="36" fillId="0" borderId="12" xfId="32" applyFont="1" applyFill="1" applyBorder="1" applyAlignment="1" applyProtection="1">
      <alignment horizontal="justify" vertical="center" wrapText="1"/>
    </xf>
    <xf numFmtId="9" fontId="36" fillId="0" borderId="16" xfId="32" applyFont="1" applyFill="1" applyBorder="1" applyAlignment="1" applyProtection="1">
      <alignment horizontal="justify" vertical="center" wrapText="1"/>
    </xf>
    <xf numFmtId="0" fontId="12" fillId="20" borderId="34" xfId="24" applyFont="1" applyFill="1" applyBorder="1" applyAlignment="1" applyProtection="1">
      <alignment horizontal="center" vertical="center" wrapText="1"/>
    </xf>
    <xf numFmtId="0" fontId="12" fillId="20" borderId="4" xfId="24" applyFont="1" applyFill="1" applyBorder="1" applyAlignment="1" applyProtection="1">
      <alignment horizontal="center" vertical="center" wrapText="1"/>
    </xf>
    <xf numFmtId="0" fontId="12" fillId="20" borderId="35" xfId="24" applyFont="1" applyFill="1" applyBorder="1" applyAlignment="1" applyProtection="1">
      <alignment horizontal="center" vertical="center" wrapText="1"/>
    </xf>
    <xf numFmtId="0" fontId="12" fillId="20" borderId="64" xfId="24" applyFont="1" applyFill="1" applyBorder="1" applyAlignment="1" applyProtection="1">
      <alignment horizontal="center" vertical="center" wrapText="1"/>
    </xf>
    <xf numFmtId="0" fontId="12" fillId="20" borderId="53" xfId="24" applyFont="1" applyFill="1" applyBorder="1" applyAlignment="1" applyProtection="1">
      <alignment horizontal="center" vertical="center" wrapText="1"/>
    </xf>
    <xf numFmtId="0" fontId="12" fillId="20" borderId="26" xfId="24" applyFont="1" applyFill="1" applyBorder="1" applyAlignment="1" applyProtection="1">
      <alignment horizontal="center" vertical="center" wrapText="1"/>
    </xf>
    <xf numFmtId="2" fontId="11" fillId="19" borderId="39" xfId="24" applyNumberFormat="1" applyFont="1" applyFill="1" applyBorder="1" applyAlignment="1" applyProtection="1">
      <alignment horizontal="justify" vertical="center" wrapText="1"/>
    </xf>
    <xf numFmtId="2" fontId="11" fillId="19" borderId="8" xfId="24" applyNumberFormat="1" applyFont="1" applyFill="1" applyBorder="1" applyAlignment="1" applyProtection="1">
      <alignment horizontal="justify" vertical="center" wrapText="1"/>
    </xf>
    <xf numFmtId="2" fontId="11" fillId="0" borderId="33" xfId="24" applyNumberFormat="1" applyFont="1" applyFill="1" applyBorder="1" applyAlignment="1" applyProtection="1">
      <alignment horizontal="center" vertical="center" wrapText="1"/>
    </xf>
    <xf numFmtId="2" fontId="11" fillId="0" borderId="4" xfId="24" applyNumberFormat="1" applyFont="1" applyFill="1" applyBorder="1" applyAlignment="1" applyProtection="1">
      <alignment horizontal="center" vertical="center" wrapText="1"/>
    </xf>
    <xf numFmtId="9" fontId="36" fillId="0" borderId="57" xfId="24" applyNumberFormat="1" applyFont="1" applyFill="1" applyBorder="1" applyAlignment="1" applyProtection="1">
      <alignment horizontal="justify" vertical="center" wrapText="1"/>
    </xf>
    <xf numFmtId="9" fontId="36" fillId="0" borderId="22" xfId="24" applyNumberFormat="1" applyFont="1" applyFill="1" applyBorder="1" applyAlignment="1" applyProtection="1">
      <alignment horizontal="justify" vertical="center" wrapText="1"/>
    </xf>
    <xf numFmtId="9" fontId="36" fillId="0" borderId="65" xfId="24" applyNumberFormat="1" applyFont="1" applyFill="1" applyBorder="1" applyAlignment="1" applyProtection="1">
      <alignment horizontal="justify" vertical="center" wrapText="1"/>
    </xf>
    <xf numFmtId="9" fontId="36" fillId="0" borderId="59" xfId="24" applyNumberFormat="1" applyFont="1" applyFill="1" applyBorder="1" applyAlignment="1" applyProtection="1">
      <alignment horizontal="justify" vertical="center" wrapText="1"/>
    </xf>
    <xf numFmtId="9" fontId="36" fillId="0" borderId="0" xfId="24" applyNumberFormat="1" applyFont="1" applyFill="1" applyBorder="1" applyAlignment="1" applyProtection="1">
      <alignment horizontal="justify" vertical="center" wrapText="1"/>
    </xf>
    <xf numFmtId="9" fontId="36" fillId="0" borderId="14" xfId="24" applyNumberFormat="1" applyFont="1" applyFill="1" applyBorder="1" applyAlignment="1" applyProtection="1">
      <alignment horizontal="justify" vertical="center" wrapText="1"/>
    </xf>
    <xf numFmtId="2" fontId="11" fillId="0" borderId="39" xfId="24" applyNumberFormat="1" applyFont="1" applyFill="1" applyBorder="1" applyAlignment="1" applyProtection="1">
      <alignment horizontal="justify" vertical="center" wrapText="1"/>
    </xf>
    <xf numFmtId="2" fontId="11" fillId="0" borderId="42" xfId="24" applyNumberFormat="1" applyFont="1" applyFill="1" applyBorder="1" applyAlignment="1" applyProtection="1">
      <alignment horizontal="justify" vertical="center" wrapText="1"/>
    </xf>
    <xf numFmtId="2" fontId="11" fillId="0" borderId="10" xfId="24" applyNumberFormat="1" applyFont="1" applyFill="1" applyBorder="1" applyAlignment="1" applyProtection="1">
      <alignment horizontal="center" vertical="center" wrapText="1"/>
    </xf>
    <xf numFmtId="2" fontId="11" fillId="0" borderId="61" xfId="24" applyNumberFormat="1" applyFont="1" applyFill="1" applyBorder="1" applyAlignment="1" applyProtection="1">
      <alignment horizontal="center" vertical="center" wrapText="1"/>
    </xf>
    <xf numFmtId="9" fontId="36" fillId="0" borderId="62" xfId="24" applyNumberFormat="1" applyFont="1" applyFill="1" applyBorder="1" applyAlignment="1" applyProtection="1">
      <alignment horizontal="justify" vertical="center" wrapText="1"/>
    </xf>
    <xf numFmtId="9" fontId="36" fillId="0" borderId="15" xfId="24" applyNumberFormat="1" applyFont="1" applyFill="1" applyBorder="1" applyAlignment="1" applyProtection="1">
      <alignment horizontal="justify" vertical="center" wrapText="1"/>
    </xf>
    <xf numFmtId="9" fontId="36" fillId="0" borderId="16" xfId="24" applyNumberFormat="1" applyFont="1" applyFill="1" applyBorder="1" applyAlignment="1" applyProtection="1">
      <alignment horizontal="justify" vertical="center" wrapText="1"/>
    </xf>
    <xf numFmtId="2" fontId="11" fillId="0" borderId="8" xfId="24" applyNumberFormat="1" applyFont="1" applyFill="1" applyBorder="1" applyAlignment="1" applyProtection="1">
      <alignment horizontal="justify" vertical="center" wrapText="1"/>
    </xf>
    <xf numFmtId="2" fontId="36" fillId="19" borderId="39" xfId="24" applyNumberFormat="1" applyFont="1" applyFill="1" applyBorder="1" applyAlignment="1" applyProtection="1">
      <alignment horizontal="justify" vertical="center" wrapText="1"/>
    </xf>
    <xf numFmtId="2" fontId="36" fillId="19" borderId="42" xfId="24" applyNumberFormat="1" applyFont="1" applyFill="1" applyBorder="1" applyAlignment="1" applyProtection="1">
      <alignment horizontal="justify" vertical="center" wrapText="1"/>
    </xf>
    <xf numFmtId="9" fontId="12" fillId="0" borderId="61" xfId="24" applyNumberFormat="1" applyFont="1" applyFill="1" applyBorder="1" applyAlignment="1" applyProtection="1">
      <alignment horizontal="center" vertical="center" wrapText="1"/>
    </xf>
    <xf numFmtId="9" fontId="36" fillId="0" borderId="59" xfId="32" applyFont="1" applyFill="1" applyBorder="1" applyAlignment="1" applyProtection="1">
      <alignment horizontal="justify" vertical="center" wrapText="1"/>
    </xf>
    <xf numFmtId="9" fontId="36" fillId="0" borderId="0" xfId="32" applyFont="1" applyFill="1" applyBorder="1" applyAlignment="1" applyProtection="1">
      <alignment horizontal="justify" vertical="center" wrapText="1"/>
    </xf>
    <xf numFmtId="9" fontId="36" fillId="0" borderId="9" xfId="32" applyFont="1" applyFill="1" applyBorder="1" applyAlignment="1" applyProtection="1">
      <alignment horizontal="justify" vertical="center" wrapText="1"/>
    </xf>
    <xf numFmtId="9" fontId="12" fillId="0" borderId="57" xfId="24" applyNumberFormat="1" applyFont="1" applyFill="1" applyBorder="1" applyAlignment="1" applyProtection="1">
      <alignment horizontal="center" vertical="center" wrapText="1"/>
    </xf>
    <xf numFmtId="9" fontId="12" fillId="0" borderId="23" xfId="24" applyNumberFormat="1" applyFont="1" applyFill="1" applyBorder="1" applyAlignment="1" applyProtection="1">
      <alignment horizontal="center" vertical="center" wrapText="1"/>
    </xf>
    <xf numFmtId="0" fontId="12" fillId="20" borderId="7" xfId="24" applyFont="1" applyFill="1" applyBorder="1" applyAlignment="1" applyProtection="1">
      <alignment horizontal="center" vertical="center" wrapText="1"/>
    </xf>
    <xf numFmtId="9" fontId="12" fillId="0" borderId="43" xfId="30" applyFont="1" applyFill="1" applyBorder="1" applyAlignment="1" applyProtection="1">
      <alignment horizontal="center" vertical="center" wrapText="1"/>
    </xf>
    <xf numFmtId="9" fontId="12" fillId="0" borderId="45" xfId="30" applyFont="1" applyFill="1" applyBorder="1" applyAlignment="1" applyProtection="1">
      <alignment horizontal="center" vertical="center" wrapText="1"/>
    </xf>
    <xf numFmtId="2" fontId="11" fillId="19" borderId="42" xfId="24" applyNumberFormat="1" applyFont="1" applyFill="1" applyBorder="1" applyAlignment="1" applyProtection="1">
      <alignment horizontal="justify" vertical="center" wrapText="1"/>
    </xf>
    <xf numFmtId="9" fontId="12" fillId="0" borderId="10" xfId="30" applyNumberFormat="1" applyFont="1" applyFill="1" applyBorder="1" applyAlignment="1" applyProtection="1">
      <alignment horizontal="center" vertical="center" wrapText="1"/>
    </xf>
    <xf numFmtId="9" fontId="12" fillId="0" borderId="61" xfId="30" applyNumberFormat="1" applyFont="1" applyFill="1" applyBorder="1" applyAlignment="1" applyProtection="1">
      <alignment horizontal="center" vertical="center" wrapText="1"/>
    </xf>
    <xf numFmtId="10" fontId="12" fillId="0" borderId="43" xfId="30" applyNumberFormat="1" applyFont="1" applyFill="1" applyBorder="1" applyAlignment="1" applyProtection="1">
      <alignment horizontal="center" vertical="center" wrapText="1"/>
    </xf>
    <xf numFmtId="10" fontId="12" fillId="0" borderId="45" xfId="30" applyNumberFormat="1" applyFont="1" applyFill="1" applyBorder="1" applyAlignment="1" applyProtection="1">
      <alignment horizontal="center" vertical="center" wrapText="1"/>
    </xf>
    <xf numFmtId="2" fontId="11" fillId="0" borderId="18" xfId="24" applyNumberFormat="1" applyFont="1" applyFill="1" applyBorder="1" applyAlignment="1" applyProtection="1">
      <alignment horizontal="center" vertical="center" wrapText="1"/>
    </xf>
    <xf numFmtId="2" fontId="11" fillId="0" borderId="39" xfId="24" applyNumberFormat="1" applyFont="1" applyFill="1" applyBorder="1" applyAlignment="1" applyProtection="1">
      <alignment horizontal="center" vertical="center" wrapText="1"/>
    </xf>
    <xf numFmtId="2" fontId="11" fillId="0" borderId="39" xfId="24" applyNumberFormat="1" applyFont="1" applyFill="1" applyBorder="1" applyAlignment="1" applyProtection="1">
      <alignment vertical="center" wrapText="1"/>
    </xf>
    <xf numFmtId="2" fontId="11" fillId="0" borderId="8" xfId="24" applyNumberFormat="1" applyFont="1" applyFill="1" applyBorder="1" applyAlignment="1" applyProtection="1">
      <alignment vertical="center" wrapText="1"/>
    </xf>
    <xf numFmtId="0" fontId="12" fillId="0" borderId="18" xfId="24" applyFont="1" applyFill="1" applyBorder="1" applyAlignment="1" applyProtection="1">
      <alignment horizontal="center" vertical="center" wrapText="1"/>
    </xf>
    <xf numFmtId="0" fontId="12" fillId="0" borderId="60" xfId="24" applyFont="1" applyFill="1" applyBorder="1" applyAlignment="1" applyProtection="1">
      <alignment horizontal="center" vertical="center" wrapText="1"/>
    </xf>
    <xf numFmtId="0" fontId="37" fillId="0" borderId="1" xfId="24" applyFont="1" applyFill="1" applyBorder="1" applyAlignment="1" applyProtection="1">
      <alignment horizontal="left" vertical="center" wrapText="1"/>
    </xf>
    <xf numFmtId="0" fontId="37" fillId="0" borderId="9" xfId="24" applyFont="1" applyFill="1" applyBorder="1" applyAlignment="1" applyProtection="1">
      <alignment horizontal="left" vertical="center" wrapText="1"/>
    </xf>
    <xf numFmtId="9" fontId="37" fillId="0" borderId="57" xfId="32" applyFont="1" applyFill="1" applyBorder="1" applyAlignment="1" applyProtection="1">
      <alignment horizontal="center" vertical="center" wrapText="1"/>
    </xf>
    <xf numFmtId="9" fontId="37" fillId="0" borderId="22" xfId="32" applyFont="1" applyFill="1" applyBorder="1" applyAlignment="1" applyProtection="1">
      <alignment horizontal="center" vertical="center" wrapText="1"/>
    </xf>
    <xf numFmtId="9" fontId="37" fillId="0" borderId="23" xfId="32" applyFont="1" applyFill="1" applyBorder="1" applyAlignment="1" applyProtection="1">
      <alignment horizontal="center" vertical="center" wrapText="1"/>
    </xf>
    <xf numFmtId="9" fontId="37" fillId="0" borderId="62" xfId="32" applyFont="1" applyFill="1" applyBorder="1" applyAlignment="1" applyProtection="1">
      <alignment horizontal="center" vertical="center" wrapText="1"/>
    </xf>
    <xf numFmtId="9" fontId="37" fillId="0" borderId="15" xfId="32" applyFont="1" applyFill="1" applyBorder="1" applyAlignment="1" applyProtection="1">
      <alignment horizontal="center" vertical="center" wrapText="1"/>
    </xf>
    <xf numFmtId="9" fontId="37" fillId="0" borderId="63" xfId="32" applyFont="1" applyFill="1" applyBorder="1" applyAlignment="1" applyProtection="1">
      <alignment horizontal="center" vertical="center" wrapText="1"/>
    </xf>
    <xf numFmtId="0" fontId="12" fillId="19" borderId="2" xfId="24" applyFont="1" applyFill="1" applyBorder="1" applyAlignment="1" applyProtection="1">
      <alignment horizontal="center" vertical="center" wrapText="1"/>
    </xf>
    <xf numFmtId="0" fontId="12" fillId="19" borderId="5" xfId="24" applyFont="1" applyFill="1" applyBorder="1" applyAlignment="1" applyProtection="1">
      <alignment horizontal="center" vertical="center" wrapText="1"/>
    </xf>
    <xf numFmtId="0" fontId="12" fillId="0" borderId="2" xfId="24" applyFont="1" applyFill="1" applyBorder="1" applyAlignment="1" applyProtection="1">
      <alignment horizontal="center" vertical="center" wrapText="1"/>
    </xf>
    <xf numFmtId="0" fontId="12" fillId="0" borderId="26" xfId="24" applyFont="1" applyFill="1" applyBorder="1" applyAlignment="1" applyProtection="1">
      <alignment horizontal="center" vertical="center" wrapText="1"/>
    </xf>
    <xf numFmtId="3" fontId="12" fillId="0" borderId="57" xfId="24" applyNumberFormat="1" applyFont="1" applyFill="1" applyBorder="1" applyAlignment="1" applyProtection="1">
      <alignment horizontal="center" vertical="center" wrapText="1"/>
    </xf>
    <xf numFmtId="3" fontId="12" fillId="0" borderId="23" xfId="24" applyNumberFormat="1" applyFont="1" applyFill="1" applyBorder="1" applyAlignment="1" applyProtection="1">
      <alignment horizontal="center" vertical="center" wrapText="1"/>
    </xf>
    <xf numFmtId="172" fontId="12" fillId="19" borderId="2" xfId="19" applyNumberFormat="1" applyFont="1" applyFill="1" applyBorder="1" applyAlignment="1" applyProtection="1">
      <alignment horizontal="center" vertical="center" wrapText="1"/>
    </xf>
    <xf numFmtId="172" fontId="12" fillId="19" borderId="5" xfId="19" applyNumberFormat="1" applyFont="1" applyFill="1" applyBorder="1" applyAlignment="1" applyProtection="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12" fillId="20" borderId="48" xfId="24" applyFont="1" applyFill="1" applyBorder="1" applyAlignment="1">
      <alignment horizontal="center" vertical="center" wrapText="1"/>
    </xf>
    <xf numFmtId="0" fontId="12" fillId="20" borderId="11" xfId="24" applyFont="1" applyFill="1" applyBorder="1" applyAlignment="1">
      <alignment horizontal="center" vertical="center" wrapText="1"/>
    </xf>
    <xf numFmtId="0" fontId="12" fillId="20" borderId="12" xfId="24" applyFont="1" applyFill="1" applyBorder="1" applyAlignment="1">
      <alignment horizontal="center" vertical="center" wrapText="1"/>
    </xf>
    <xf numFmtId="0" fontId="12" fillId="20" borderId="13" xfId="24" applyFont="1" applyFill="1" applyBorder="1" applyAlignment="1">
      <alignment horizontal="center" vertical="center" wrapText="1"/>
    </xf>
    <xf numFmtId="0" fontId="12" fillId="20" borderId="0" xfId="24" applyFont="1" applyFill="1" applyBorder="1" applyAlignment="1">
      <alignment horizontal="center" vertical="center" wrapText="1"/>
    </xf>
    <xf numFmtId="0" fontId="12" fillId="20" borderId="14" xfId="24" applyFont="1" applyFill="1" applyBorder="1" applyAlignment="1">
      <alignment horizontal="center" vertical="center" wrapText="1"/>
    </xf>
    <xf numFmtId="0" fontId="12" fillId="20" borderId="46" xfId="24" applyFont="1" applyFill="1" applyBorder="1" applyAlignment="1">
      <alignment horizontal="center" vertical="center" wrapText="1"/>
    </xf>
    <xf numFmtId="0" fontId="12" fillId="20" borderId="15" xfId="24" applyFont="1" applyFill="1" applyBorder="1" applyAlignment="1">
      <alignment horizontal="center" vertical="center" wrapText="1"/>
    </xf>
    <xf numFmtId="0" fontId="12" fillId="20" borderId="16" xfId="24" applyFont="1" applyFill="1" applyBorder="1" applyAlignment="1">
      <alignment horizontal="center" vertical="center" wrapText="1"/>
    </xf>
    <xf numFmtId="2" fontId="11" fillId="0" borderId="18" xfId="24" applyNumberFormat="1" applyFont="1" applyFill="1" applyBorder="1" applyAlignment="1" applyProtection="1">
      <alignment vertical="center" wrapText="1"/>
    </xf>
    <xf numFmtId="0" fontId="0" fillId="0" borderId="60" xfId="0" applyFont="1" applyFill="1" applyBorder="1" applyAlignment="1">
      <alignment vertical="center" wrapText="1"/>
    </xf>
    <xf numFmtId="0" fontId="12" fillId="2" borderId="13" xfId="24" applyFont="1" applyFill="1" applyBorder="1" applyAlignment="1" applyProtection="1">
      <alignment horizontal="center" vertical="center" wrapText="1"/>
    </xf>
    <xf numFmtId="0" fontId="12" fillId="19" borderId="0" xfId="24" applyFont="1" applyFill="1" applyBorder="1" applyAlignment="1" applyProtection="1">
      <alignment horizontal="center" vertical="center" wrapText="1"/>
    </xf>
    <xf numFmtId="0" fontId="12" fillId="20" borderId="27" xfId="24" applyFont="1" applyFill="1" applyBorder="1" applyAlignment="1" applyProtection="1">
      <alignment horizontal="center" vertical="center" wrapText="1"/>
    </xf>
    <xf numFmtId="0" fontId="12" fillId="20" borderId="28" xfId="24" applyFont="1" applyFill="1" applyBorder="1" applyAlignment="1" applyProtection="1">
      <alignment horizontal="center" vertical="center" wrapText="1"/>
    </xf>
    <xf numFmtId="0" fontId="12" fillId="20" borderId="29" xfId="24" applyFont="1" applyFill="1" applyBorder="1" applyAlignment="1" applyProtection="1">
      <alignment horizontal="center" vertical="center" wrapText="1"/>
    </xf>
    <xf numFmtId="172" fontId="12" fillId="19" borderId="2" xfId="19" applyNumberFormat="1" applyFont="1" applyFill="1" applyBorder="1" applyAlignment="1" applyProtection="1">
      <alignment horizontal="center" vertical="center"/>
    </xf>
    <xf numFmtId="172" fontId="12" fillId="19" borderId="5" xfId="19" applyNumberFormat="1" applyFont="1" applyFill="1" applyBorder="1" applyAlignment="1" applyProtection="1">
      <alignment horizontal="center" vertical="center"/>
    </xf>
    <xf numFmtId="9" fontId="37" fillId="0" borderId="57" xfId="24" applyNumberFormat="1" applyFont="1" applyFill="1" applyBorder="1" applyAlignment="1" applyProtection="1">
      <alignment horizontal="left" vertical="center" wrapText="1"/>
    </xf>
    <xf numFmtId="9" fontId="37" fillId="0" borderId="22" xfId="24" applyNumberFormat="1" applyFont="1" applyFill="1" applyBorder="1" applyAlignment="1" applyProtection="1">
      <alignment horizontal="left" vertical="center" wrapText="1"/>
    </xf>
    <xf numFmtId="9" fontId="37" fillId="0" borderId="65" xfId="24" applyNumberFormat="1" applyFont="1" applyFill="1" applyBorder="1" applyAlignment="1" applyProtection="1">
      <alignment horizontal="left" vertical="center" wrapText="1"/>
    </xf>
    <xf numFmtId="9" fontId="37" fillId="0" borderId="59" xfId="24" applyNumberFormat="1" applyFont="1" applyFill="1" applyBorder="1" applyAlignment="1" applyProtection="1">
      <alignment horizontal="left" vertical="center" wrapText="1"/>
    </xf>
    <xf numFmtId="9" fontId="37" fillId="0" borderId="0" xfId="24" applyNumberFormat="1" applyFont="1" applyFill="1" applyBorder="1" applyAlignment="1" applyProtection="1">
      <alignment horizontal="left" vertical="center" wrapText="1"/>
    </xf>
    <xf numFmtId="9" fontId="37" fillId="0" borderId="14" xfId="24" applyNumberFormat="1" applyFont="1" applyFill="1" applyBorder="1" applyAlignment="1" applyProtection="1">
      <alignment horizontal="left" vertical="center" wrapText="1"/>
    </xf>
    <xf numFmtId="0" fontId="41" fillId="0" borderId="49" xfId="0" applyFont="1" applyFill="1" applyBorder="1" applyAlignment="1">
      <alignment horizontal="center" vertical="center"/>
    </xf>
    <xf numFmtId="0" fontId="41" fillId="0" borderId="51" xfId="0" applyFont="1" applyFill="1" applyBorder="1" applyAlignment="1">
      <alignment horizontal="center" vertical="center"/>
    </xf>
    <xf numFmtId="9" fontId="37" fillId="0" borderId="57" xfId="24" applyNumberFormat="1" applyFont="1" applyFill="1" applyBorder="1" applyAlignment="1" applyProtection="1">
      <alignment horizontal="center" vertical="center" wrapText="1"/>
    </xf>
    <xf numFmtId="9" fontId="37" fillId="0" borderId="22" xfId="24" applyNumberFormat="1" applyFont="1" applyFill="1" applyBorder="1" applyAlignment="1" applyProtection="1">
      <alignment horizontal="center" vertical="center" wrapText="1"/>
    </xf>
    <xf numFmtId="9" fontId="37" fillId="0" borderId="65" xfId="24" applyNumberFormat="1" applyFont="1" applyFill="1" applyBorder="1" applyAlignment="1" applyProtection="1">
      <alignment horizontal="center" vertical="center" wrapText="1"/>
    </xf>
    <xf numFmtId="9" fontId="37" fillId="0" borderId="62" xfId="24" applyNumberFormat="1" applyFont="1" applyFill="1" applyBorder="1" applyAlignment="1" applyProtection="1">
      <alignment horizontal="center" vertical="center" wrapText="1"/>
    </xf>
    <xf numFmtId="9" fontId="37" fillId="0" borderId="15" xfId="24" applyNumberFormat="1" applyFont="1" applyFill="1" applyBorder="1" applyAlignment="1" applyProtection="1">
      <alignment horizontal="center" vertical="center" wrapText="1"/>
    </xf>
    <xf numFmtId="9" fontId="37" fillId="0" borderId="16" xfId="24" applyNumberFormat="1" applyFont="1" applyFill="1" applyBorder="1" applyAlignment="1" applyProtection="1">
      <alignment horizontal="center" vertical="center" wrapText="1"/>
    </xf>
    <xf numFmtId="9" fontId="37" fillId="0" borderId="59" xfId="24" applyNumberFormat="1" applyFont="1" applyFill="1" applyBorder="1" applyAlignment="1" applyProtection="1">
      <alignment horizontal="center" vertical="center" wrapText="1"/>
    </xf>
    <xf numFmtId="9" fontId="37" fillId="0" borderId="0" xfId="24" applyNumberFormat="1" applyFont="1" applyFill="1" applyBorder="1" applyAlignment="1" applyProtection="1">
      <alignment horizontal="center" vertical="center" wrapText="1"/>
    </xf>
    <xf numFmtId="9" fontId="37" fillId="0" borderId="14" xfId="24" applyNumberFormat="1" applyFont="1" applyFill="1" applyBorder="1" applyAlignment="1" applyProtection="1">
      <alignment horizontal="center" vertical="center" wrapText="1"/>
    </xf>
    <xf numFmtId="9" fontId="37" fillId="0" borderId="65" xfId="32" applyFont="1" applyFill="1" applyBorder="1" applyAlignment="1" applyProtection="1">
      <alignment horizontal="center" vertical="center" wrapText="1"/>
    </xf>
    <xf numFmtId="9" fontId="37" fillId="0" borderId="16" xfId="32" applyFont="1" applyFill="1" applyBorder="1" applyAlignment="1" applyProtection="1">
      <alignment horizontal="center" vertical="center" wrapText="1"/>
    </xf>
    <xf numFmtId="0" fontId="12" fillId="0" borderId="58" xfId="24" applyFont="1" applyFill="1" applyBorder="1" applyAlignment="1" applyProtection="1">
      <alignment horizontal="center" vertical="center" wrapText="1"/>
    </xf>
    <xf numFmtId="0" fontId="12" fillId="0" borderId="5" xfId="24" applyFont="1" applyFill="1" applyBorder="1" applyAlignment="1" applyProtection="1">
      <alignment horizontal="center" vertical="center" wrapText="1"/>
    </xf>
    <xf numFmtId="0" fontId="12" fillId="19" borderId="6" xfId="24" applyFont="1" applyFill="1" applyBorder="1" applyAlignment="1" applyProtection="1">
      <alignment horizontal="center" vertical="center" wrapText="1"/>
    </xf>
    <xf numFmtId="0" fontId="12" fillId="19" borderId="3" xfId="24" applyFont="1" applyFill="1" applyBorder="1" applyAlignment="1" applyProtection="1">
      <alignment horizontal="center" vertical="center" wrapText="1"/>
    </xf>
    <xf numFmtId="0" fontId="12" fillId="19" borderId="25" xfId="24" applyFont="1" applyFill="1" applyBorder="1" applyAlignment="1" applyProtection="1">
      <alignment horizontal="center" vertical="center" wrapText="1"/>
    </xf>
    <xf numFmtId="0" fontId="12" fillId="0" borderId="10" xfId="24" applyFont="1" applyFill="1" applyBorder="1" applyAlignment="1" applyProtection="1">
      <alignment horizontal="center" vertical="center" wrapText="1"/>
    </xf>
    <xf numFmtId="0" fontId="12" fillId="19" borderId="20" xfId="24" applyFont="1" applyFill="1" applyBorder="1" applyAlignment="1" applyProtection="1">
      <alignment horizontal="center" vertical="center" wrapText="1"/>
    </xf>
    <xf numFmtId="0" fontId="12" fillId="19" borderId="7" xfId="24" applyFont="1" applyFill="1" applyBorder="1" applyAlignment="1" applyProtection="1">
      <alignment horizontal="center" vertical="center" wrapText="1"/>
    </xf>
    <xf numFmtId="0" fontId="41" fillId="0" borderId="48" xfId="0" applyFont="1" applyFill="1" applyBorder="1" applyAlignment="1">
      <alignment horizontal="center" vertical="center"/>
    </xf>
    <xf numFmtId="0" fontId="15" fillId="0" borderId="43" xfId="24" applyFont="1" applyFill="1" applyBorder="1" applyAlignment="1">
      <alignment horizontal="center" vertical="center" wrapText="1"/>
    </xf>
    <xf numFmtId="0" fontId="15" fillId="0" borderId="44" xfId="24" applyFont="1" applyFill="1" applyBorder="1" applyAlignment="1">
      <alignment horizontal="center" vertical="center" wrapText="1"/>
    </xf>
    <xf numFmtId="0" fontId="15" fillId="0" borderId="45" xfId="24" applyFont="1" applyFill="1" applyBorder="1" applyAlignment="1">
      <alignment horizontal="center" vertical="center" wrapText="1"/>
    </xf>
    <xf numFmtId="172" fontId="12" fillId="19" borderId="55" xfId="19" applyNumberFormat="1" applyFont="1" applyFill="1" applyBorder="1" applyAlignment="1" applyProtection="1">
      <alignment horizontal="center" vertical="center" wrapText="1"/>
    </xf>
    <xf numFmtId="172" fontId="12" fillId="19" borderId="66" xfId="19" applyNumberFormat="1" applyFont="1" applyFill="1" applyBorder="1" applyAlignment="1" applyProtection="1">
      <alignment horizontal="center" vertical="center" wrapText="1"/>
    </xf>
    <xf numFmtId="172" fontId="12" fillId="19" borderId="37" xfId="19" applyNumberFormat="1" applyFont="1" applyFill="1" applyBorder="1" applyAlignment="1" applyProtection="1">
      <alignment horizontal="center" vertical="center" wrapText="1"/>
    </xf>
    <xf numFmtId="0" fontId="12" fillId="19" borderId="54" xfId="24" applyFont="1" applyFill="1" applyBorder="1" applyAlignment="1" applyProtection="1">
      <alignment horizontal="center" vertical="center" wrapText="1"/>
    </xf>
    <xf numFmtId="0" fontId="12" fillId="19" borderId="58" xfId="24" applyFont="1" applyFill="1" applyBorder="1" applyAlignment="1" applyProtection="1">
      <alignment horizontal="center" vertical="center" wrapText="1"/>
    </xf>
    <xf numFmtId="172" fontId="12" fillId="0" borderId="2" xfId="19" applyNumberFormat="1" applyFont="1" applyFill="1" applyBorder="1" applyAlignment="1" applyProtection="1">
      <alignment horizontal="center" vertical="center" wrapText="1"/>
    </xf>
    <xf numFmtId="172" fontId="12" fillId="0" borderId="26" xfId="19" applyNumberFormat="1" applyFont="1" applyFill="1" applyBorder="1" applyAlignment="1" applyProtection="1">
      <alignment horizontal="center" vertical="center" wrapText="1"/>
    </xf>
    <xf numFmtId="172" fontId="12" fillId="19" borderId="21" xfId="19" applyNumberFormat="1" applyFont="1" applyFill="1" applyBorder="1" applyAlignment="1" applyProtection="1">
      <alignment horizontal="center" vertical="center" wrapText="1"/>
    </xf>
    <xf numFmtId="9" fontId="12" fillId="0" borderId="10" xfId="30" applyFont="1" applyFill="1" applyBorder="1" applyAlignment="1" applyProtection="1">
      <alignment horizontal="center" vertical="center" wrapText="1"/>
    </xf>
    <xf numFmtId="9" fontId="12" fillId="0" borderId="61" xfId="30" applyFont="1" applyFill="1" applyBorder="1" applyAlignment="1" applyProtection="1">
      <alignment horizontal="center" vertical="center" wrapText="1"/>
    </xf>
    <xf numFmtId="0" fontId="36" fillId="0" borderId="1" xfId="24" applyFont="1" applyFill="1" applyBorder="1" applyAlignment="1" applyProtection="1">
      <alignment horizontal="justify" vertical="top" wrapText="1"/>
    </xf>
    <xf numFmtId="0" fontId="36" fillId="0" borderId="9" xfId="24" applyFont="1" applyFill="1" applyBorder="1" applyAlignment="1" applyProtection="1">
      <alignment horizontal="justify" vertical="top" wrapText="1"/>
    </xf>
    <xf numFmtId="1" fontId="12" fillId="0" borderId="43" xfId="30" applyNumberFormat="1" applyFont="1" applyFill="1" applyBorder="1" applyAlignment="1" applyProtection="1">
      <alignment horizontal="center" vertical="center" wrapText="1"/>
    </xf>
    <xf numFmtId="1" fontId="12" fillId="0" borderId="45" xfId="30" applyNumberFormat="1" applyFont="1" applyFill="1" applyBorder="1" applyAlignment="1" applyProtection="1">
      <alignment horizontal="center" vertical="center" wrapText="1"/>
    </xf>
    <xf numFmtId="0" fontId="12" fillId="19" borderId="1" xfId="24" applyFont="1" applyFill="1" applyBorder="1" applyAlignment="1">
      <alignment horizontal="left" vertical="center" wrapText="1"/>
    </xf>
    <xf numFmtId="0" fontId="12" fillId="19" borderId="9" xfId="24" applyFont="1" applyFill="1" applyBorder="1" applyAlignment="1">
      <alignment horizontal="left" vertical="center" wrapText="1"/>
    </xf>
    <xf numFmtId="0" fontId="38" fillId="9" borderId="6" xfId="0" applyFont="1" applyFill="1" applyBorder="1" applyAlignment="1">
      <alignment horizontal="left" vertical="center"/>
    </xf>
    <xf numFmtId="0" fontId="38" fillId="9" borderId="3" xfId="0" applyFont="1" applyFill="1" applyBorder="1" applyAlignment="1">
      <alignment horizontal="left" vertical="center"/>
    </xf>
    <xf numFmtId="0" fontId="38" fillId="9" borderId="25" xfId="0" applyFont="1" applyFill="1" applyBorder="1" applyAlignment="1">
      <alignment horizontal="left" vertical="center"/>
    </xf>
    <xf numFmtId="0" fontId="38" fillId="9" borderId="54" xfId="0" applyFont="1" applyFill="1" applyBorder="1" applyAlignment="1">
      <alignment horizontal="center" vertical="center"/>
    </xf>
    <xf numFmtId="0" fontId="38" fillId="9" borderId="58" xfId="0" applyFont="1" applyFill="1" applyBorder="1" applyAlignment="1">
      <alignment horizontal="center" vertical="center"/>
    </xf>
    <xf numFmtId="0" fontId="38" fillId="9" borderId="5" xfId="0" applyFont="1" applyFill="1" applyBorder="1" applyAlignment="1">
      <alignment horizontal="center" vertical="center"/>
    </xf>
    <xf numFmtId="0" fontId="38" fillId="9" borderId="8" xfId="0" applyFont="1" applyFill="1" applyBorder="1" applyAlignment="1">
      <alignment horizontal="center" vertical="center"/>
    </xf>
    <xf numFmtId="0" fontId="38" fillId="9" borderId="1" xfId="0" applyFont="1" applyFill="1" applyBorder="1" applyAlignment="1">
      <alignment horizontal="center" vertical="center"/>
    </xf>
    <xf numFmtId="14" fontId="43" fillId="0" borderId="1" xfId="0" applyNumberFormat="1" applyFont="1" applyBorder="1" applyAlignment="1">
      <alignment horizontal="center" vertical="center"/>
    </xf>
    <xf numFmtId="0" fontId="43" fillId="0" borderId="1" xfId="0" applyFont="1" applyBorder="1" applyAlignment="1">
      <alignment horizontal="center" vertical="center"/>
    </xf>
    <xf numFmtId="0" fontId="38" fillId="0" borderId="1" xfId="0" applyFont="1" applyBorder="1" applyAlignment="1">
      <alignment horizontal="center" vertical="center" wrapText="1"/>
    </xf>
    <xf numFmtId="0" fontId="12" fillId="19" borderId="19" xfId="24" applyFont="1" applyFill="1" applyBorder="1" applyAlignment="1">
      <alignment horizontal="left" vertical="center" wrapText="1"/>
    </xf>
    <xf numFmtId="0" fontId="12" fillId="19" borderId="31" xfId="24" applyFont="1" applyFill="1" applyBorder="1" applyAlignment="1">
      <alignment horizontal="left" vertical="center" wrapText="1"/>
    </xf>
    <xf numFmtId="0" fontId="38" fillId="9" borderId="54" xfId="0" applyFont="1" applyFill="1" applyBorder="1" applyAlignment="1">
      <alignment horizontal="left" vertical="center"/>
    </xf>
    <xf numFmtId="0" fontId="38" fillId="9" borderId="58" xfId="0" applyFont="1" applyFill="1" applyBorder="1" applyAlignment="1">
      <alignment horizontal="left" vertical="center"/>
    </xf>
    <xf numFmtId="0" fontId="38" fillId="9" borderId="5" xfId="0" applyFont="1" applyFill="1" applyBorder="1" applyAlignment="1">
      <alignment horizontal="left" vertical="center"/>
    </xf>
    <xf numFmtId="0" fontId="36" fillId="0" borderId="2" xfId="0" applyFont="1" applyBorder="1" applyAlignment="1">
      <alignment horizontal="center" vertical="center"/>
    </xf>
    <xf numFmtId="0" fontId="36" fillId="0" borderId="58" xfId="0" applyFont="1" applyBorder="1" applyAlignment="1">
      <alignment horizontal="center" vertical="center"/>
    </xf>
    <xf numFmtId="0" fontId="36" fillId="0" borderId="5" xfId="0" applyFont="1" applyBorder="1" applyAlignment="1">
      <alignment horizontal="center" vertical="center"/>
    </xf>
    <xf numFmtId="0" fontId="12" fillId="23" borderId="1" xfId="24" applyFont="1" applyFill="1" applyBorder="1" applyAlignment="1">
      <alignment horizontal="center" vertical="center" wrapText="1"/>
    </xf>
    <xf numFmtId="0" fontId="12" fillId="23" borderId="19" xfId="24" applyFont="1" applyFill="1" applyBorder="1" applyAlignment="1">
      <alignment horizontal="center" vertical="center" wrapText="1"/>
    </xf>
    <xf numFmtId="0" fontId="38" fillId="9" borderId="10" xfId="0" applyFont="1" applyFill="1" applyBorder="1" applyAlignment="1">
      <alignment horizontal="center" vertical="center" wrapText="1"/>
    </xf>
    <xf numFmtId="0" fontId="38" fillId="9" borderId="33" xfId="0" applyFont="1" applyFill="1" applyBorder="1" applyAlignment="1">
      <alignment horizontal="center" vertical="center" wrapText="1"/>
    </xf>
    <xf numFmtId="0" fontId="38" fillId="9" borderId="4" xfId="0" applyFont="1" applyFill="1" applyBorder="1" applyAlignment="1">
      <alignment horizontal="center" vertical="center" wrapText="1"/>
    </xf>
    <xf numFmtId="0" fontId="38" fillId="23" borderId="8" xfId="24" applyFont="1" applyFill="1" applyBorder="1" applyAlignment="1">
      <alignment horizontal="center" vertical="center" wrapText="1"/>
    </xf>
    <xf numFmtId="0" fontId="38" fillId="23" borderId="1" xfId="24" applyFont="1" applyFill="1" applyBorder="1" applyAlignment="1">
      <alignment horizontal="center" vertical="center" wrapText="1"/>
    </xf>
    <xf numFmtId="0" fontId="38" fillId="23" borderId="42" xfId="24" applyFont="1" applyFill="1" applyBorder="1" applyAlignment="1">
      <alignment horizontal="center" vertical="center" wrapText="1"/>
    </xf>
    <xf numFmtId="0" fontId="38" fillId="23" borderId="19" xfId="24" applyFont="1" applyFill="1" applyBorder="1" applyAlignment="1">
      <alignment horizontal="center" vertical="center" wrapText="1"/>
    </xf>
    <xf numFmtId="0" fontId="38" fillId="9" borderId="2" xfId="0" applyFont="1" applyFill="1" applyBorder="1" applyAlignment="1">
      <alignment horizontal="center" vertical="center" wrapText="1"/>
    </xf>
    <xf numFmtId="0" fontId="38" fillId="9" borderId="58" xfId="0" applyFont="1" applyFill="1" applyBorder="1" applyAlignment="1">
      <alignment horizontal="center" vertical="center" wrapText="1"/>
    </xf>
    <xf numFmtId="0" fontId="38" fillId="9" borderId="5" xfId="0" applyFont="1" applyFill="1" applyBorder="1" applyAlignment="1">
      <alignment horizontal="center" vertical="center" wrapText="1"/>
    </xf>
    <xf numFmtId="0" fontId="38" fillId="9" borderId="54" xfId="0" applyFont="1" applyFill="1" applyBorder="1" applyAlignment="1">
      <alignment horizontal="center" vertical="center" wrapText="1"/>
    </xf>
    <xf numFmtId="0" fontId="11" fillId="19" borderId="19" xfId="24" applyFont="1" applyFill="1" applyBorder="1" applyAlignment="1">
      <alignment horizontal="left" vertical="center" wrapText="1"/>
    </xf>
    <xf numFmtId="0" fontId="38" fillId="9" borderId="2" xfId="0" applyFont="1" applyFill="1" applyBorder="1" applyAlignment="1">
      <alignment horizontal="center" vertical="center"/>
    </xf>
    <xf numFmtId="0" fontId="36" fillId="0" borderId="54" xfId="0" applyFont="1" applyBorder="1" applyAlignment="1">
      <alignment horizontal="left" vertical="center"/>
    </xf>
    <xf numFmtId="0" fontId="36" fillId="0" borderId="58" xfId="0" applyFont="1" applyBorder="1" applyAlignment="1">
      <alignment horizontal="left" vertical="center"/>
    </xf>
    <xf numFmtId="0" fontId="36" fillId="0" borderId="26" xfId="0" applyFont="1" applyBorder="1" applyAlignment="1">
      <alignment horizontal="left" vertical="center"/>
    </xf>
    <xf numFmtId="0" fontId="38" fillId="0" borderId="54" xfId="0" applyFont="1" applyBorder="1" applyAlignment="1">
      <alignment horizontal="center" vertical="center"/>
    </xf>
    <xf numFmtId="0" fontId="38" fillId="0" borderId="58" xfId="0" applyFont="1" applyBorder="1" applyAlignment="1">
      <alignment horizontal="center" vertical="center"/>
    </xf>
    <xf numFmtId="0" fontId="38" fillId="0" borderId="5" xfId="0" applyFont="1" applyBorder="1" applyAlignment="1">
      <alignment horizontal="center" vertical="center"/>
    </xf>
    <xf numFmtId="0" fontId="38" fillId="0" borderId="30" xfId="0" applyFont="1" applyBorder="1" applyAlignment="1">
      <alignment horizontal="center" vertical="center"/>
    </xf>
    <xf numFmtId="0" fontId="38" fillId="0" borderId="22" xfId="0" applyFont="1" applyBorder="1" applyAlignment="1">
      <alignment horizontal="center" vertical="center"/>
    </xf>
    <xf numFmtId="0" fontId="38" fillId="0" borderId="23" xfId="0" applyFont="1" applyBorder="1" applyAlignment="1">
      <alignment horizontal="center" vertical="center"/>
    </xf>
    <xf numFmtId="0" fontId="38" fillId="0" borderId="6" xfId="0" applyFont="1" applyBorder="1" applyAlignment="1">
      <alignment horizontal="center" vertical="center"/>
    </xf>
    <xf numFmtId="0" fontId="38" fillId="0" borderId="3" xfId="0" applyFont="1" applyBorder="1" applyAlignment="1">
      <alignment horizontal="center" vertical="center"/>
    </xf>
    <xf numFmtId="0" fontId="38" fillId="0" borderId="25" xfId="0" applyFont="1" applyBorder="1" applyAlignment="1">
      <alignment horizontal="center" vertical="center"/>
    </xf>
    <xf numFmtId="0" fontId="12" fillId="0" borderId="41" xfId="0" applyFont="1" applyBorder="1" applyAlignment="1">
      <alignment horizontal="left" vertical="center" wrapText="1"/>
    </xf>
    <xf numFmtId="0" fontId="12" fillId="0" borderId="36" xfId="0" applyFont="1" applyBorder="1" applyAlignment="1">
      <alignment horizontal="left" vertical="center" wrapText="1"/>
    </xf>
    <xf numFmtId="0" fontId="12" fillId="0" borderId="5" xfId="0" applyFont="1" applyBorder="1" applyAlignment="1">
      <alignment horizontal="left" vertical="center" wrapText="1"/>
    </xf>
    <xf numFmtId="0" fontId="12" fillId="0" borderId="9" xfId="0" applyFont="1" applyBorder="1" applyAlignment="1">
      <alignment horizontal="left" vertical="center" wrapText="1"/>
    </xf>
    <xf numFmtId="0" fontId="38" fillId="0" borderId="1" xfId="0" applyFont="1" applyBorder="1" applyAlignment="1">
      <alignment horizontal="left" vertical="center" wrapText="1"/>
    </xf>
    <xf numFmtId="0" fontId="38" fillId="0" borderId="9" xfId="0" applyFont="1" applyBorder="1" applyAlignment="1">
      <alignment horizontal="left" vertical="center" wrapText="1"/>
    </xf>
    <xf numFmtId="0" fontId="38" fillId="0" borderId="52" xfId="0" applyFont="1" applyBorder="1" applyAlignment="1">
      <alignment horizontal="center" vertical="center"/>
    </xf>
    <xf numFmtId="0" fontId="38" fillId="0" borderId="64" xfId="0" applyFont="1" applyBorder="1" applyAlignment="1">
      <alignment horizontal="center" vertical="center"/>
    </xf>
    <xf numFmtId="0" fontId="38" fillId="0" borderId="41" xfId="0" applyFont="1" applyBorder="1" applyAlignment="1">
      <alignment horizontal="center" vertical="center"/>
    </xf>
    <xf numFmtId="0" fontId="38" fillId="9" borderId="77" xfId="0" applyFont="1" applyFill="1" applyBorder="1" applyAlignment="1">
      <alignment horizontal="center" vertical="center" wrapText="1"/>
    </xf>
    <xf numFmtId="0" fontId="38" fillId="9" borderId="78" xfId="0" applyFont="1" applyFill="1" applyBorder="1" applyAlignment="1">
      <alignment horizontal="center" vertical="center" wrapText="1"/>
    </xf>
    <xf numFmtId="0" fontId="38" fillId="9" borderId="32" xfId="0" applyFont="1" applyFill="1" applyBorder="1" applyAlignment="1">
      <alignment horizontal="center" vertical="center" wrapText="1"/>
    </xf>
    <xf numFmtId="0" fontId="38" fillId="9" borderId="57" xfId="0" applyFont="1" applyFill="1" applyBorder="1" applyAlignment="1">
      <alignment horizontal="center" vertical="center"/>
    </xf>
    <xf numFmtId="0" fontId="38" fillId="9" borderId="22" xfId="0" applyFont="1" applyFill="1" applyBorder="1" applyAlignment="1">
      <alignment horizontal="center" vertical="center"/>
    </xf>
    <xf numFmtId="0" fontId="38" fillId="9" borderId="23" xfId="0" applyFont="1" applyFill="1" applyBorder="1" applyAlignment="1">
      <alignment horizontal="center" vertical="center"/>
    </xf>
    <xf numFmtId="0" fontId="38" fillId="9" borderId="59" xfId="0" applyFont="1" applyFill="1" applyBorder="1" applyAlignment="1">
      <alignment horizontal="center" vertical="center"/>
    </xf>
    <xf numFmtId="0" fontId="38" fillId="9" borderId="0" xfId="0" applyFont="1" applyFill="1" applyBorder="1" applyAlignment="1">
      <alignment horizontal="center" vertical="center"/>
    </xf>
    <xf numFmtId="0" fontId="38" fillId="9" borderId="24" xfId="0" applyFont="1" applyFill="1" applyBorder="1" applyAlignment="1">
      <alignment horizontal="center" vertical="center"/>
    </xf>
    <xf numFmtId="0" fontId="38" fillId="9" borderId="20" xfId="0" applyFont="1" applyFill="1" applyBorder="1" applyAlignment="1">
      <alignment horizontal="center" vertical="center"/>
    </xf>
    <xf numFmtId="0" fontId="38" fillId="9" borderId="3" xfId="0" applyFont="1" applyFill="1" applyBorder="1" applyAlignment="1">
      <alignment horizontal="center" vertical="center"/>
    </xf>
    <xf numFmtId="0" fontId="38" fillId="9" borderId="25" xfId="0" applyFont="1" applyFill="1" applyBorder="1" applyAlignment="1">
      <alignment horizontal="center" vertical="center"/>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8"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38" fillId="0" borderId="57" xfId="0" applyFont="1" applyBorder="1" applyAlignment="1">
      <alignment vertical="center" wrapText="1"/>
    </xf>
    <xf numFmtId="0" fontId="38" fillId="0" borderId="22" xfId="0" applyFont="1" applyBorder="1" applyAlignment="1">
      <alignment vertical="center" wrapText="1"/>
    </xf>
    <xf numFmtId="0" fontId="38" fillId="0" borderId="23" xfId="0" applyFont="1" applyBorder="1" applyAlignment="1">
      <alignment vertical="center" wrapText="1"/>
    </xf>
    <xf numFmtId="0" fontId="38"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Fill="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8" fillId="21" borderId="2" xfId="0" applyFont="1" applyFill="1" applyBorder="1" applyAlignment="1">
      <alignment horizontal="center" vertical="center"/>
    </xf>
    <xf numFmtId="0" fontId="38" fillId="21" borderId="5" xfId="0" applyFont="1" applyFill="1" applyBorder="1" applyAlignment="1">
      <alignment horizontal="center" vertical="center"/>
    </xf>
    <xf numFmtId="0" fontId="38" fillId="0" borderId="2"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6" fillId="0" borderId="10" xfId="0" applyFont="1" applyFill="1" applyBorder="1" applyAlignment="1">
      <alignment horizontal="left" vertical="center" wrapText="1"/>
    </xf>
    <xf numFmtId="0" fontId="36" fillId="0" borderId="33" xfId="0" applyFont="1" applyFill="1" applyBorder="1" applyAlignment="1">
      <alignment horizontal="left" vertical="center" wrapText="1"/>
    </xf>
    <xf numFmtId="0" fontId="36" fillId="0" borderId="4" xfId="0" applyFont="1" applyFill="1" applyBorder="1" applyAlignment="1">
      <alignment horizontal="left" vertical="center" wrapText="1"/>
    </xf>
    <xf numFmtId="41" fontId="36" fillId="0" borderId="57" xfId="12" applyFont="1" applyFill="1" applyBorder="1" applyAlignment="1">
      <alignment horizontal="left" vertical="center"/>
    </xf>
    <xf numFmtId="41" fontId="36" fillId="0" borderId="59" xfId="12" applyFont="1" applyFill="1" applyBorder="1" applyAlignment="1">
      <alignment horizontal="left" vertical="center"/>
    </xf>
    <xf numFmtId="41" fontId="36"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8"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0] 2 2" xfId="13" xr:uid="{00000000-0005-0000-0000-00000C000000}"/>
    <cellStyle name="Millares [0] 2 3" xfId="14" xr:uid="{00000000-0005-0000-0000-00000D000000}"/>
    <cellStyle name="Millares 2" xfId="15" xr:uid="{00000000-0005-0000-0000-00000E000000}"/>
    <cellStyle name="Moneda" xfId="16" builtinId="4"/>
    <cellStyle name="Moneda [0]" xfId="17" builtinId="7"/>
    <cellStyle name="Moneda 130" xfId="18" xr:uid="{00000000-0005-0000-0000-000011000000}"/>
    <cellStyle name="Moneda 2" xfId="19" xr:uid="{00000000-0005-0000-0000-000012000000}"/>
    <cellStyle name="Moneda 2 2" xfId="20" xr:uid="{00000000-0005-0000-0000-000013000000}"/>
    <cellStyle name="Moneda 23" xfId="21" xr:uid="{00000000-0005-0000-0000-000014000000}"/>
    <cellStyle name="Moneda 3" xfId="22" xr:uid="{00000000-0005-0000-0000-000015000000}"/>
    <cellStyle name="Neutral 2" xfId="23" xr:uid="{00000000-0005-0000-0000-000016000000}"/>
    <cellStyle name="Normal" xfId="0" builtinId="0"/>
    <cellStyle name="Normal 2" xfId="24" xr:uid="{00000000-0005-0000-0000-000018000000}"/>
    <cellStyle name="Normal 2 2" xfId="25" xr:uid="{00000000-0005-0000-0000-000019000000}"/>
    <cellStyle name="Normal 2 3" xfId="26" xr:uid="{00000000-0005-0000-0000-00001A000000}"/>
    <cellStyle name="Normal 3" xfId="27" xr:uid="{00000000-0005-0000-0000-00001B000000}"/>
    <cellStyle name="Normal 3 2" xfId="28" xr:uid="{00000000-0005-0000-0000-00001C000000}"/>
    <cellStyle name="Normal 6 2" xfId="29" xr:uid="{00000000-0005-0000-0000-00001D000000}"/>
    <cellStyle name="Porcentaje" xfId="30" builtinId="5"/>
    <cellStyle name="Porcentaje 2" xfId="31" xr:uid="{00000000-0005-0000-0000-00001F000000}"/>
    <cellStyle name="Porcentual 2" xfId="32" xr:uid="{00000000-0005-0000-0000-000020000000}"/>
    <cellStyle name="Texto de inicio" xfId="33" xr:uid="{00000000-0005-0000-0000-000021000000}"/>
    <cellStyle name="Texto de la columna A" xfId="34" xr:uid="{00000000-0005-0000-0000-000022000000}"/>
    <cellStyle name="Título 4" xfId="35" xr:uid="{00000000-0005-0000-0000-00002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142875</xdr:rowOff>
    </xdr:to>
    <xdr:pic>
      <xdr:nvPicPr>
        <xdr:cNvPr id="82426" name="Picture 47">
          <a:extLst>
            <a:ext uri="{FF2B5EF4-FFF2-40B4-BE49-F238E27FC236}">
              <a16:creationId xmlns:a16="http://schemas.microsoft.com/office/drawing/2014/main" id="{9D8904CD-7954-4C75-BD93-4673C2320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142875</xdr:rowOff>
    </xdr:to>
    <xdr:pic>
      <xdr:nvPicPr>
        <xdr:cNvPr id="84308" name="Picture 47">
          <a:extLst>
            <a:ext uri="{FF2B5EF4-FFF2-40B4-BE49-F238E27FC236}">
              <a16:creationId xmlns:a16="http://schemas.microsoft.com/office/drawing/2014/main" id="{9F730BBE-8EB2-4E65-9FA1-960DB34CB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289" name="Picture 47">
          <a:extLst>
            <a:ext uri="{FF2B5EF4-FFF2-40B4-BE49-F238E27FC236}">
              <a16:creationId xmlns:a16="http://schemas.microsoft.com/office/drawing/2014/main" id="{72E39F83-AC78-4A42-8A6D-0D48834EA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9152" name="Picture 47">
          <a:extLst>
            <a:ext uri="{FF2B5EF4-FFF2-40B4-BE49-F238E27FC236}">
              <a16:creationId xmlns:a16="http://schemas.microsoft.com/office/drawing/2014/main" id="{D3C67748-E6F8-42A7-A000-ADAD05F4D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332" name="Picture 47">
          <a:extLst>
            <a:ext uri="{FF2B5EF4-FFF2-40B4-BE49-F238E27FC236}">
              <a16:creationId xmlns:a16="http://schemas.microsoft.com/office/drawing/2014/main" id="{F8FE939C-0ECC-43D4-8E3B-41546B044C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190500</xdr:colOff>
      <xdr:row>17</xdr:row>
      <xdr:rowOff>111125</xdr:rowOff>
    </xdr:from>
    <xdr:to>
      <xdr:col>6</xdr:col>
      <xdr:colOff>98268</xdr:colOff>
      <xdr:row>17</xdr:row>
      <xdr:rowOff>1006363</xdr:rowOff>
    </xdr:to>
    <xdr:pic>
      <xdr:nvPicPr>
        <xdr:cNvPr id="3" name="Imagen 2">
          <a:extLst>
            <a:ext uri="{FF2B5EF4-FFF2-40B4-BE49-F238E27FC236}">
              <a16:creationId xmlns:a16="http://schemas.microsoft.com/office/drawing/2014/main" id="{A2F25B6D-4230-536B-BDBB-5CFF72DC83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1000" y="18605500"/>
          <a:ext cx="1257143" cy="895238"/>
        </a:xfrm>
        <a:prstGeom prst="rect">
          <a:avLst/>
        </a:prstGeom>
      </xdr:spPr>
    </xdr:pic>
    <xdr:clientData/>
  </xdr:twoCellAnchor>
  <xdr:twoCellAnchor editAs="oneCell">
    <xdr:from>
      <xdr:col>6</xdr:col>
      <xdr:colOff>428625</xdr:colOff>
      <xdr:row>17</xdr:row>
      <xdr:rowOff>333375</xdr:rowOff>
    </xdr:from>
    <xdr:to>
      <xdr:col>7</xdr:col>
      <xdr:colOff>261310</xdr:colOff>
      <xdr:row>17</xdr:row>
      <xdr:rowOff>778422</xdr:rowOff>
    </xdr:to>
    <xdr:pic>
      <xdr:nvPicPr>
        <xdr:cNvPr id="4" name="Imagen 3">
          <a:extLst>
            <a:ext uri="{FF2B5EF4-FFF2-40B4-BE49-F238E27FC236}">
              <a16:creationId xmlns:a16="http://schemas.microsoft.com/office/drawing/2014/main" id="{BD254B9D-B46D-A673-369C-DDBF6DA41D25}"/>
            </a:ext>
          </a:extLst>
        </xdr:cNvPr>
        <xdr:cNvPicPr>
          <a:picLocks noChangeAspect="1"/>
        </xdr:cNvPicPr>
      </xdr:nvPicPr>
      <xdr:blipFill>
        <a:blip xmlns:r="http://schemas.openxmlformats.org/officeDocument/2006/relationships" r:embed="rId2"/>
        <a:stretch>
          <a:fillRect/>
        </a:stretch>
      </xdr:blipFill>
      <xdr:spPr>
        <a:xfrm>
          <a:off x="4508500" y="18827750"/>
          <a:ext cx="816935" cy="44504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0"/>
  <sheetViews>
    <sheetView showGridLines="0" topLeftCell="H1" zoomScale="60" zoomScaleNormal="60" workbookViewId="0">
      <selection activeCell="U23" sqref="U23"/>
    </sheetView>
  </sheetViews>
  <sheetFormatPr baseColWidth="10" defaultColWidth="10.85546875" defaultRowHeight="15" x14ac:dyDescent="0.25"/>
  <cols>
    <col min="1" max="1" width="42" style="52" customWidth="1"/>
    <col min="2" max="2" width="21.7109375" style="52" customWidth="1"/>
    <col min="3" max="14" width="20.7109375" style="52" customWidth="1"/>
    <col min="15" max="15" width="16.140625" style="52" customWidth="1"/>
    <col min="16" max="27" width="18.140625" style="52" customWidth="1"/>
    <col min="28" max="28" width="22.7109375" style="52" customWidth="1"/>
    <col min="29" max="29" width="19" style="52" customWidth="1"/>
    <col min="30" max="30" width="19.42578125" style="52" customWidth="1"/>
    <col min="31" max="31" width="6.285156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333"/>
      <c r="B1" s="336" t="s">
        <v>16</v>
      </c>
      <c r="C1" s="337"/>
      <c r="D1" s="337"/>
      <c r="E1" s="337"/>
      <c r="F1" s="337"/>
      <c r="G1" s="337"/>
      <c r="H1" s="337"/>
      <c r="I1" s="337"/>
      <c r="J1" s="337"/>
      <c r="K1" s="337"/>
      <c r="L1" s="337"/>
      <c r="M1" s="337"/>
      <c r="N1" s="337"/>
      <c r="O1" s="337"/>
      <c r="P1" s="337"/>
      <c r="Q1" s="337"/>
      <c r="R1" s="337"/>
      <c r="S1" s="337"/>
      <c r="T1" s="337"/>
      <c r="U1" s="337"/>
      <c r="V1" s="337"/>
      <c r="W1" s="337"/>
      <c r="X1" s="337"/>
      <c r="Y1" s="337"/>
      <c r="Z1" s="337"/>
      <c r="AA1" s="338"/>
      <c r="AB1" s="339" t="s">
        <v>18</v>
      </c>
      <c r="AC1" s="340"/>
      <c r="AD1" s="341"/>
    </row>
    <row r="2" spans="1:30" ht="30.75" customHeight="1" x14ac:dyDescent="0.25">
      <c r="A2" s="334"/>
      <c r="B2" s="342" t="s">
        <v>17</v>
      </c>
      <c r="C2" s="343"/>
      <c r="D2" s="343"/>
      <c r="E2" s="343"/>
      <c r="F2" s="343"/>
      <c r="G2" s="343"/>
      <c r="H2" s="343"/>
      <c r="I2" s="343"/>
      <c r="J2" s="343"/>
      <c r="K2" s="343"/>
      <c r="L2" s="343"/>
      <c r="M2" s="343"/>
      <c r="N2" s="343"/>
      <c r="O2" s="343"/>
      <c r="P2" s="343"/>
      <c r="Q2" s="343"/>
      <c r="R2" s="343"/>
      <c r="S2" s="343"/>
      <c r="T2" s="343"/>
      <c r="U2" s="343"/>
      <c r="V2" s="343"/>
      <c r="W2" s="343"/>
      <c r="X2" s="343"/>
      <c r="Y2" s="343"/>
      <c r="Z2" s="343"/>
      <c r="AA2" s="344"/>
      <c r="AB2" s="345" t="s">
        <v>405</v>
      </c>
      <c r="AC2" s="346"/>
      <c r="AD2" s="347"/>
    </row>
    <row r="3" spans="1:30" ht="24" customHeight="1" x14ac:dyDescent="0.25">
      <c r="A3" s="334"/>
      <c r="B3" s="348" t="s">
        <v>296</v>
      </c>
      <c r="C3" s="349"/>
      <c r="D3" s="349"/>
      <c r="E3" s="349"/>
      <c r="F3" s="349"/>
      <c r="G3" s="349"/>
      <c r="H3" s="349"/>
      <c r="I3" s="349"/>
      <c r="J3" s="349"/>
      <c r="K3" s="349"/>
      <c r="L3" s="349"/>
      <c r="M3" s="349"/>
      <c r="N3" s="349"/>
      <c r="O3" s="349"/>
      <c r="P3" s="349"/>
      <c r="Q3" s="349"/>
      <c r="R3" s="349"/>
      <c r="S3" s="349"/>
      <c r="T3" s="349"/>
      <c r="U3" s="349"/>
      <c r="V3" s="349"/>
      <c r="W3" s="349"/>
      <c r="X3" s="349"/>
      <c r="Y3" s="349"/>
      <c r="Z3" s="349"/>
      <c r="AA3" s="350"/>
      <c r="AB3" s="345" t="s">
        <v>404</v>
      </c>
      <c r="AC3" s="346"/>
      <c r="AD3" s="347"/>
    </row>
    <row r="4" spans="1:30" ht="21.95" customHeight="1" thickBot="1" x14ac:dyDescent="0.3">
      <c r="A4" s="335"/>
      <c r="B4" s="351"/>
      <c r="C4" s="352"/>
      <c r="D4" s="352"/>
      <c r="E4" s="352"/>
      <c r="F4" s="352"/>
      <c r="G4" s="352"/>
      <c r="H4" s="352"/>
      <c r="I4" s="352"/>
      <c r="J4" s="352"/>
      <c r="K4" s="352"/>
      <c r="L4" s="352"/>
      <c r="M4" s="352"/>
      <c r="N4" s="352"/>
      <c r="O4" s="352"/>
      <c r="P4" s="352"/>
      <c r="Q4" s="352"/>
      <c r="R4" s="352"/>
      <c r="S4" s="352"/>
      <c r="T4" s="352"/>
      <c r="U4" s="352"/>
      <c r="V4" s="352"/>
      <c r="W4" s="352"/>
      <c r="X4" s="352"/>
      <c r="Y4" s="352"/>
      <c r="Z4" s="352"/>
      <c r="AA4" s="353"/>
      <c r="AB4" s="354" t="s">
        <v>176</v>
      </c>
      <c r="AC4" s="355"/>
      <c r="AD4" s="356"/>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279" t="s">
        <v>294</v>
      </c>
      <c r="B7" s="280"/>
      <c r="C7" s="285" t="s">
        <v>43</v>
      </c>
      <c r="D7" s="303" t="s">
        <v>71</v>
      </c>
      <c r="E7" s="309"/>
      <c r="F7" s="309"/>
      <c r="G7" s="309"/>
      <c r="H7" s="304"/>
      <c r="I7" s="312">
        <v>44714</v>
      </c>
      <c r="J7" s="313"/>
      <c r="K7" s="303" t="s">
        <v>67</v>
      </c>
      <c r="L7" s="304"/>
      <c r="M7" s="328" t="s">
        <v>70</v>
      </c>
      <c r="N7" s="329"/>
      <c r="O7" s="318"/>
      <c r="P7" s="319"/>
      <c r="Q7" s="56"/>
      <c r="R7" s="56"/>
      <c r="S7" s="56"/>
      <c r="T7" s="56"/>
      <c r="U7" s="56"/>
      <c r="V7" s="56"/>
      <c r="W7" s="56"/>
      <c r="X7" s="56"/>
      <c r="Y7" s="56"/>
      <c r="Z7" s="57"/>
      <c r="AA7" s="56"/>
      <c r="AB7" s="56"/>
      <c r="AC7" s="62"/>
      <c r="AD7" s="63"/>
    </row>
    <row r="8" spans="1:30" x14ac:dyDescent="0.25">
      <c r="A8" s="281"/>
      <c r="B8" s="282"/>
      <c r="C8" s="286"/>
      <c r="D8" s="305"/>
      <c r="E8" s="310"/>
      <c r="F8" s="310"/>
      <c r="G8" s="310"/>
      <c r="H8" s="306"/>
      <c r="I8" s="314"/>
      <c r="J8" s="315"/>
      <c r="K8" s="305"/>
      <c r="L8" s="306"/>
      <c r="M8" s="320" t="s">
        <v>68</v>
      </c>
      <c r="N8" s="321"/>
      <c r="O8" s="322"/>
      <c r="P8" s="323"/>
      <c r="Q8" s="56"/>
      <c r="R8" s="56"/>
      <c r="S8" s="56"/>
      <c r="T8" s="56"/>
      <c r="U8" s="56"/>
      <c r="V8" s="56"/>
      <c r="W8" s="56"/>
      <c r="X8" s="56"/>
      <c r="Y8" s="56"/>
      <c r="Z8" s="57"/>
      <c r="AA8" s="56"/>
      <c r="AB8" s="56"/>
      <c r="AC8" s="62"/>
      <c r="AD8" s="63"/>
    </row>
    <row r="9" spans="1:30" ht="15.75" thickBot="1" x14ac:dyDescent="0.3">
      <c r="A9" s="283"/>
      <c r="B9" s="284"/>
      <c r="C9" s="287"/>
      <c r="D9" s="307"/>
      <c r="E9" s="311"/>
      <c r="F9" s="311"/>
      <c r="G9" s="311"/>
      <c r="H9" s="308"/>
      <c r="I9" s="316"/>
      <c r="J9" s="317"/>
      <c r="K9" s="307"/>
      <c r="L9" s="308"/>
      <c r="M9" s="324" t="s">
        <v>69</v>
      </c>
      <c r="N9" s="325"/>
      <c r="O9" s="326" t="s">
        <v>408</v>
      </c>
      <c r="P9" s="327"/>
      <c r="Q9" s="56"/>
      <c r="R9" s="56"/>
      <c r="S9" s="56"/>
      <c r="T9" s="56"/>
      <c r="U9" s="56"/>
      <c r="V9" s="56"/>
      <c r="W9" s="56"/>
      <c r="X9" s="56"/>
      <c r="Y9" s="56"/>
      <c r="Z9" s="57"/>
      <c r="AA9" s="56"/>
      <c r="AB9" s="56"/>
      <c r="AC9" s="62"/>
      <c r="AD9" s="63"/>
    </row>
    <row r="10" spans="1:30" s="184" customFormat="1" ht="15" customHeight="1" thickBot="1" x14ac:dyDescent="0.3">
      <c r="A10" s="180"/>
      <c r="B10" s="181"/>
      <c r="C10" s="181"/>
      <c r="D10" s="67"/>
      <c r="E10" s="67"/>
      <c r="F10" s="67"/>
      <c r="G10" s="67"/>
      <c r="H10" s="67"/>
      <c r="I10" s="177"/>
      <c r="J10" s="177"/>
      <c r="K10" s="67"/>
      <c r="L10" s="67"/>
      <c r="M10" s="178"/>
      <c r="N10" s="178"/>
      <c r="O10" s="179"/>
      <c r="P10" s="179"/>
      <c r="Q10" s="181"/>
      <c r="R10" s="181"/>
      <c r="S10" s="181"/>
      <c r="T10" s="181"/>
      <c r="U10" s="181"/>
      <c r="V10" s="181"/>
      <c r="W10" s="181"/>
      <c r="X10" s="181"/>
      <c r="Y10" s="181"/>
      <c r="Z10" s="182"/>
      <c r="AA10" s="181"/>
      <c r="AB10" s="181"/>
      <c r="AC10" s="183"/>
      <c r="AD10" s="185"/>
    </row>
    <row r="11" spans="1:30" ht="15" customHeight="1" x14ac:dyDescent="0.25">
      <c r="A11" s="303" t="s">
        <v>0</v>
      </c>
      <c r="B11" s="304"/>
      <c r="C11" s="291" t="s">
        <v>409</v>
      </c>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3"/>
    </row>
    <row r="12" spans="1:30" ht="15" customHeight="1" x14ac:dyDescent="0.25">
      <c r="A12" s="305"/>
      <c r="B12" s="306"/>
      <c r="C12" s="294"/>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6"/>
    </row>
    <row r="13" spans="1:30" ht="15" customHeight="1" thickBot="1" x14ac:dyDescent="0.3">
      <c r="A13" s="307"/>
      <c r="B13" s="308"/>
      <c r="C13" s="297"/>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9"/>
    </row>
    <row r="14" spans="1:30" ht="9" customHeight="1" thickBot="1" x14ac:dyDescent="0.3">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x14ac:dyDescent="0.3">
      <c r="A15" s="366" t="s">
        <v>77</v>
      </c>
      <c r="B15" s="367"/>
      <c r="C15" s="330" t="s">
        <v>410</v>
      </c>
      <c r="D15" s="331"/>
      <c r="E15" s="331"/>
      <c r="F15" s="331"/>
      <c r="G15" s="331"/>
      <c r="H15" s="331"/>
      <c r="I15" s="331"/>
      <c r="J15" s="331"/>
      <c r="K15" s="332"/>
      <c r="L15" s="300" t="s">
        <v>73</v>
      </c>
      <c r="M15" s="301"/>
      <c r="N15" s="301"/>
      <c r="O15" s="301"/>
      <c r="P15" s="301"/>
      <c r="Q15" s="302"/>
      <c r="R15" s="371" t="s">
        <v>411</v>
      </c>
      <c r="S15" s="372"/>
      <c r="T15" s="372"/>
      <c r="U15" s="372"/>
      <c r="V15" s="372"/>
      <c r="W15" s="372"/>
      <c r="X15" s="373"/>
      <c r="Y15" s="300" t="s">
        <v>72</v>
      </c>
      <c r="Z15" s="302"/>
      <c r="AA15" s="330" t="s">
        <v>412</v>
      </c>
      <c r="AB15" s="331"/>
      <c r="AC15" s="331"/>
      <c r="AD15" s="332"/>
    </row>
    <row r="16" spans="1:30" ht="9" customHeight="1" thickBot="1" x14ac:dyDescent="0.3">
      <c r="A16" s="61"/>
      <c r="B16" s="56"/>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75"/>
      <c r="AD16" s="76"/>
    </row>
    <row r="17" spans="1:41" s="78" customFormat="1" ht="37.5" customHeight="1" thickBot="1" x14ac:dyDescent="0.3">
      <c r="A17" s="366" t="s">
        <v>79</v>
      </c>
      <c r="B17" s="367"/>
      <c r="C17" s="368" t="s">
        <v>413</v>
      </c>
      <c r="D17" s="369"/>
      <c r="E17" s="369"/>
      <c r="F17" s="369"/>
      <c r="G17" s="369"/>
      <c r="H17" s="369"/>
      <c r="I17" s="369"/>
      <c r="J17" s="369"/>
      <c r="K17" s="369"/>
      <c r="L17" s="369"/>
      <c r="M17" s="369"/>
      <c r="N17" s="369"/>
      <c r="O17" s="369"/>
      <c r="P17" s="369"/>
      <c r="Q17" s="370"/>
      <c r="R17" s="288" t="s">
        <v>378</v>
      </c>
      <c r="S17" s="289"/>
      <c r="T17" s="289"/>
      <c r="U17" s="289"/>
      <c r="V17" s="290"/>
      <c r="W17" s="374">
        <v>0.6</v>
      </c>
      <c r="X17" s="375"/>
      <c r="Y17" s="289" t="s">
        <v>15</v>
      </c>
      <c r="Z17" s="289"/>
      <c r="AA17" s="289"/>
      <c r="AB17" s="290"/>
      <c r="AC17" s="277">
        <v>0.32</v>
      </c>
      <c r="AD17" s="278"/>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288" t="s">
        <v>1</v>
      </c>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90"/>
      <c r="AE19" s="86"/>
      <c r="AF19" s="86"/>
    </row>
    <row r="20" spans="1:41" ht="32.1" customHeight="1" thickBot="1" x14ac:dyDescent="0.3">
      <c r="A20" s="85"/>
      <c r="B20" s="62"/>
      <c r="C20" s="379" t="s">
        <v>380</v>
      </c>
      <c r="D20" s="380"/>
      <c r="E20" s="380"/>
      <c r="F20" s="380"/>
      <c r="G20" s="380"/>
      <c r="H20" s="380"/>
      <c r="I20" s="380"/>
      <c r="J20" s="380"/>
      <c r="K20" s="380"/>
      <c r="L20" s="380"/>
      <c r="M20" s="380"/>
      <c r="N20" s="380"/>
      <c r="O20" s="380"/>
      <c r="P20" s="381"/>
      <c r="Q20" s="376" t="s">
        <v>381</v>
      </c>
      <c r="R20" s="377"/>
      <c r="S20" s="377"/>
      <c r="T20" s="377"/>
      <c r="U20" s="377"/>
      <c r="V20" s="377"/>
      <c r="W20" s="377"/>
      <c r="X20" s="377"/>
      <c r="Y20" s="377"/>
      <c r="Z20" s="377"/>
      <c r="AA20" s="377"/>
      <c r="AB20" s="377"/>
      <c r="AC20" s="377"/>
      <c r="AD20" s="378"/>
      <c r="AE20" s="86"/>
      <c r="AF20" s="86"/>
    </row>
    <row r="21" spans="1:41" ht="32.1" customHeight="1" thickBot="1" x14ac:dyDescent="0.3">
      <c r="A21" s="61"/>
      <c r="B21" s="56"/>
      <c r="C21" s="259" t="s">
        <v>39</v>
      </c>
      <c r="D21" s="260" t="s">
        <v>40</v>
      </c>
      <c r="E21" s="260" t="s">
        <v>41</v>
      </c>
      <c r="F21" s="260" t="s">
        <v>42</v>
      </c>
      <c r="G21" s="260" t="s">
        <v>43</v>
      </c>
      <c r="H21" s="260" t="s">
        <v>44</v>
      </c>
      <c r="I21" s="260" t="s">
        <v>45</v>
      </c>
      <c r="J21" s="260" t="s">
        <v>46</v>
      </c>
      <c r="K21" s="260" t="s">
        <v>47</v>
      </c>
      <c r="L21" s="260" t="s">
        <v>48</v>
      </c>
      <c r="M21" s="260" t="s">
        <v>49</v>
      </c>
      <c r="N21" s="260" t="s">
        <v>50</v>
      </c>
      <c r="O21" s="260" t="s">
        <v>8</v>
      </c>
      <c r="P21" s="261" t="s">
        <v>386</v>
      </c>
      <c r="Q21" s="259" t="s">
        <v>39</v>
      </c>
      <c r="R21" s="260" t="s">
        <v>40</v>
      </c>
      <c r="S21" s="260" t="s">
        <v>41</v>
      </c>
      <c r="T21" s="260" t="s">
        <v>42</v>
      </c>
      <c r="U21" s="260" t="s">
        <v>43</v>
      </c>
      <c r="V21" s="260" t="s">
        <v>44</v>
      </c>
      <c r="W21" s="260" t="s">
        <v>45</v>
      </c>
      <c r="X21" s="260" t="s">
        <v>46</v>
      </c>
      <c r="Y21" s="260" t="s">
        <v>47</v>
      </c>
      <c r="Z21" s="260" t="s">
        <v>48</v>
      </c>
      <c r="AA21" s="260" t="s">
        <v>49</v>
      </c>
      <c r="AB21" s="260" t="s">
        <v>50</v>
      </c>
      <c r="AC21" s="260" t="s">
        <v>8</v>
      </c>
      <c r="AD21" s="261" t="s">
        <v>386</v>
      </c>
      <c r="AE21" s="4"/>
      <c r="AF21" s="4"/>
    </row>
    <row r="22" spans="1:41" ht="32.1" customHeight="1" x14ac:dyDescent="0.25">
      <c r="A22" s="275" t="s">
        <v>382</v>
      </c>
      <c r="B22" s="276"/>
      <c r="C22" s="244"/>
      <c r="D22" s="225"/>
      <c r="E22" s="225"/>
      <c r="F22" s="225"/>
      <c r="G22" s="225"/>
      <c r="H22" s="225"/>
      <c r="I22" s="225"/>
      <c r="J22" s="225"/>
      <c r="K22" s="225"/>
      <c r="L22" s="225"/>
      <c r="M22" s="225"/>
      <c r="N22" s="225"/>
      <c r="O22" s="225">
        <f>SUM(C22:N22)</f>
        <v>0</v>
      </c>
      <c r="P22" s="229"/>
      <c r="Q22" s="244">
        <v>523010920</v>
      </c>
      <c r="R22" s="225">
        <v>1357174260</v>
      </c>
      <c r="S22" s="225">
        <v>66000000</v>
      </c>
      <c r="T22" s="225">
        <v>140320000</v>
      </c>
      <c r="U22" s="225">
        <v>0</v>
      </c>
      <c r="V22" s="225">
        <v>30528000</v>
      </c>
      <c r="W22" s="225">
        <v>0</v>
      </c>
      <c r="X22" s="225">
        <v>6963000</v>
      </c>
      <c r="Y22" s="225">
        <v>0</v>
      </c>
      <c r="Z22" s="225">
        <v>0</v>
      </c>
      <c r="AA22" s="225">
        <v>278910000</v>
      </c>
      <c r="AB22" s="229">
        <v>0</v>
      </c>
      <c r="AC22" s="246">
        <f>SUM(Q22:AB22)</f>
        <v>2402906180</v>
      </c>
      <c r="AD22" s="193"/>
      <c r="AE22" s="4"/>
      <c r="AF22" s="4"/>
    </row>
    <row r="23" spans="1:41" ht="32.1" customHeight="1" x14ac:dyDescent="0.25">
      <c r="A23" s="361" t="s">
        <v>383</v>
      </c>
      <c r="B23" s="362"/>
      <c r="C23" s="242"/>
      <c r="D23" s="234"/>
      <c r="E23" s="234"/>
      <c r="F23" s="234"/>
      <c r="G23" s="234"/>
      <c r="H23" s="234"/>
      <c r="I23" s="234"/>
      <c r="J23" s="234"/>
      <c r="K23" s="234"/>
      <c r="L23" s="234"/>
      <c r="M23" s="234"/>
      <c r="N23" s="234"/>
      <c r="O23" s="234">
        <f>SUM(C23:N23)</f>
        <v>0</v>
      </c>
      <c r="P23" s="191" t="str">
        <f>IFERROR(O23/(SUMIF(C23:N23,"&gt;0",C22:N22))," ")</f>
        <v xml:space="preserve"> </v>
      </c>
      <c r="Q23" s="243">
        <v>505278352</v>
      </c>
      <c r="R23" s="187">
        <v>0</v>
      </c>
      <c r="S23" s="187">
        <v>1330800000</v>
      </c>
      <c r="T23" s="187">
        <v>22435759.5</v>
      </c>
      <c r="U23" s="187">
        <v>32964050</v>
      </c>
      <c r="V23" s="187"/>
      <c r="W23" s="187"/>
      <c r="X23" s="187"/>
      <c r="Y23" s="187"/>
      <c r="Z23" s="187"/>
      <c r="AA23" s="187"/>
      <c r="AB23" s="232">
        <v>0</v>
      </c>
      <c r="AC23" s="246">
        <f>SUM(Q23:AB23)</f>
        <v>1891478161.5</v>
      </c>
      <c r="AD23" s="191">
        <f>AC23/AC22</f>
        <v>0.78716271872920152</v>
      </c>
      <c r="AE23" s="4"/>
      <c r="AF23" s="4"/>
    </row>
    <row r="24" spans="1:41" ht="32.1" customHeight="1" x14ac:dyDescent="0.25">
      <c r="A24" s="361" t="s">
        <v>384</v>
      </c>
      <c r="B24" s="362"/>
      <c r="C24" s="242">
        <v>0</v>
      </c>
      <c r="D24" s="234">
        <f>1691668+2243735+9108178</f>
        <v>13043581</v>
      </c>
      <c r="E24" s="234">
        <v>86356872</v>
      </c>
      <c r="F24" s="234">
        <v>3525000</v>
      </c>
      <c r="G24" s="234">
        <f>11626859-9108178</f>
        <v>2518681</v>
      </c>
      <c r="H24" s="234">
        <v>0</v>
      </c>
      <c r="I24" s="234">
        <v>0</v>
      </c>
      <c r="J24" s="234">
        <v>0</v>
      </c>
      <c r="K24" s="234">
        <v>0</v>
      </c>
      <c r="L24" s="234">
        <v>0</v>
      </c>
      <c r="M24" s="234">
        <v>0</v>
      </c>
      <c r="N24" s="234">
        <v>0</v>
      </c>
      <c r="O24" s="234">
        <f>SUM(C24:N24)</f>
        <v>105444134</v>
      </c>
      <c r="P24" s="230"/>
      <c r="Q24" s="242">
        <v>0</v>
      </c>
      <c r="R24" s="234">
        <v>49299500</v>
      </c>
      <c r="S24" s="234">
        <v>73697160</v>
      </c>
      <c r="T24" s="234">
        <v>251317160</v>
      </c>
      <c r="U24" s="234">
        <v>173697160</v>
      </c>
      <c r="V24" s="234">
        <v>313637160</v>
      </c>
      <c r="W24" s="234">
        <v>51697160</v>
      </c>
      <c r="X24" s="234">
        <v>578017160</v>
      </c>
      <c r="Y24" s="234">
        <v>50972160</v>
      </c>
      <c r="Z24" s="234">
        <v>247005160</v>
      </c>
      <c r="AA24" s="234">
        <v>45697160</v>
      </c>
      <c r="AB24" s="230">
        <v>567869240</v>
      </c>
      <c r="AC24" s="227">
        <f>SUM(Q24:AB24)</f>
        <v>2402906180</v>
      </c>
      <c r="AD24" s="191"/>
      <c r="AE24" s="4"/>
      <c r="AF24" s="4"/>
    </row>
    <row r="25" spans="1:41" ht="32.1" customHeight="1" thickBot="1" x14ac:dyDescent="0.3">
      <c r="A25" s="363" t="s">
        <v>385</v>
      </c>
      <c r="B25" s="364"/>
      <c r="C25" s="247">
        <v>0</v>
      </c>
      <c r="D25" s="186">
        <v>11993527</v>
      </c>
      <c r="E25" s="186">
        <v>3600829</v>
      </c>
      <c r="F25" s="186">
        <v>87531872</v>
      </c>
      <c r="G25" s="186">
        <v>74171</v>
      </c>
      <c r="H25" s="186"/>
      <c r="I25" s="186"/>
      <c r="J25" s="186"/>
      <c r="K25" s="186"/>
      <c r="L25" s="186"/>
      <c r="M25" s="186"/>
      <c r="N25" s="186"/>
      <c r="O25" s="186">
        <f>SUM(C25:N25)</f>
        <v>103200399</v>
      </c>
      <c r="P25" s="192">
        <f>O25/O24</f>
        <v>0.97872110173525628</v>
      </c>
      <c r="Q25" s="247"/>
      <c r="R25" s="186">
        <v>14952577</v>
      </c>
      <c r="S25" s="186">
        <v>9558120</v>
      </c>
      <c r="T25" s="186">
        <v>64303520.109999999</v>
      </c>
      <c r="U25" s="186">
        <v>243464040</v>
      </c>
      <c r="V25" s="186"/>
      <c r="W25" s="186"/>
      <c r="X25" s="186"/>
      <c r="Y25" s="186"/>
      <c r="Z25" s="186"/>
      <c r="AA25" s="186"/>
      <c r="AB25" s="231"/>
      <c r="AC25" s="228">
        <f>SUM(Q25:AB25)</f>
        <v>332278257.11000001</v>
      </c>
      <c r="AD25" s="192">
        <f>AC25/AC24</f>
        <v>0.13828182717895379</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85"/>
    </row>
    <row r="27" spans="1:41" ht="33.950000000000003" customHeight="1" x14ac:dyDescent="0.25">
      <c r="A27" s="357" t="s">
        <v>76</v>
      </c>
      <c r="B27" s="358"/>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60"/>
    </row>
    <row r="28" spans="1:41" ht="15" customHeight="1" x14ac:dyDescent="0.25">
      <c r="A28" s="382" t="s">
        <v>190</v>
      </c>
      <c r="B28" s="384" t="s">
        <v>6</v>
      </c>
      <c r="C28" s="385"/>
      <c r="D28" s="362" t="s">
        <v>402</v>
      </c>
      <c r="E28" s="388"/>
      <c r="F28" s="388"/>
      <c r="G28" s="388"/>
      <c r="H28" s="388"/>
      <c r="I28" s="388"/>
      <c r="J28" s="388"/>
      <c r="K28" s="388"/>
      <c r="L28" s="388"/>
      <c r="M28" s="388"/>
      <c r="N28" s="388"/>
      <c r="O28" s="389"/>
      <c r="P28" s="390" t="s">
        <v>8</v>
      </c>
      <c r="Q28" s="390" t="s">
        <v>84</v>
      </c>
      <c r="R28" s="390"/>
      <c r="S28" s="390"/>
      <c r="T28" s="390"/>
      <c r="U28" s="390"/>
      <c r="V28" s="390"/>
      <c r="W28" s="390"/>
      <c r="X28" s="390"/>
      <c r="Y28" s="390"/>
      <c r="Z28" s="390"/>
      <c r="AA28" s="390"/>
      <c r="AB28" s="390"/>
      <c r="AC28" s="390"/>
      <c r="AD28" s="391"/>
    </row>
    <row r="29" spans="1:41" ht="27" customHeight="1" x14ac:dyDescent="0.25">
      <c r="A29" s="383"/>
      <c r="B29" s="386"/>
      <c r="C29" s="387"/>
      <c r="D29" s="257" t="s">
        <v>39</v>
      </c>
      <c r="E29" s="257" t="s">
        <v>40</v>
      </c>
      <c r="F29" s="257" t="s">
        <v>41</v>
      </c>
      <c r="G29" s="257" t="s">
        <v>42</v>
      </c>
      <c r="H29" s="257" t="s">
        <v>43</v>
      </c>
      <c r="I29" s="257" t="s">
        <v>44</v>
      </c>
      <c r="J29" s="257" t="s">
        <v>45</v>
      </c>
      <c r="K29" s="257" t="s">
        <v>46</v>
      </c>
      <c r="L29" s="257" t="s">
        <v>47</v>
      </c>
      <c r="M29" s="257" t="s">
        <v>48</v>
      </c>
      <c r="N29" s="257" t="s">
        <v>49</v>
      </c>
      <c r="O29" s="257" t="s">
        <v>50</v>
      </c>
      <c r="P29" s="389"/>
      <c r="Q29" s="390"/>
      <c r="R29" s="390"/>
      <c r="S29" s="390"/>
      <c r="T29" s="390"/>
      <c r="U29" s="390"/>
      <c r="V29" s="390"/>
      <c r="W29" s="390"/>
      <c r="X29" s="390"/>
      <c r="Y29" s="390"/>
      <c r="Z29" s="390"/>
      <c r="AA29" s="390"/>
      <c r="AB29" s="390"/>
      <c r="AC29" s="390"/>
      <c r="AD29" s="391"/>
    </row>
    <row r="30" spans="1:41" ht="312.75" customHeight="1" thickBot="1" x14ac:dyDescent="0.3">
      <c r="A30" s="265" t="str">
        <f>C17</f>
        <v>1 -  Operar (1) un Sistema de Información sobre los derechos de las mujeres, con datos  proveniente de diferentes fuentes de información internas y externas</v>
      </c>
      <c r="B30" s="392">
        <f>0.35-0.3</f>
        <v>4.9999999999999989E-2</v>
      </c>
      <c r="C30" s="393"/>
      <c r="D30" s="223">
        <v>0</v>
      </c>
      <c r="E30" s="216">
        <v>5.0000000000000001E-3</v>
      </c>
      <c r="F30" s="216">
        <v>5.0000000000000001E-3</v>
      </c>
      <c r="G30" s="216">
        <v>5.0000000000000001E-3</v>
      </c>
      <c r="H30" s="216">
        <v>5.0000000000000001E-3</v>
      </c>
      <c r="I30" s="216"/>
      <c r="J30" s="216"/>
      <c r="K30" s="216"/>
      <c r="L30" s="216"/>
      <c r="M30" s="216"/>
      <c r="N30" s="216"/>
      <c r="O30" s="216"/>
      <c r="P30" s="222">
        <f>SUM(D30:O30)</f>
        <v>0.02</v>
      </c>
      <c r="Q30" s="394" t="s">
        <v>487</v>
      </c>
      <c r="R30" s="394"/>
      <c r="S30" s="394"/>
      <c r="T30" s="394"/>
      <c r="U30" s="394"/>
      <c r="V30" s="394"/>
      <c r="W30" s="394"/>
      <c r="X30" s="394"/>
      <c r="Y30" s="394"/>
      <c r="Z30" s="394"/>
      <c r="AA30" s="394"/>
      <c r="AB30" s="394"/>
      <c r="AC30" s="394"/>
      <c r="AD30" s="395"/>
    </row>
    <row r="31" spans="1:41" ht="45" customHeight="1" x14ac:dyDescent="0.25">
      <c r="A31" s="396" t="s">
        <v>467</v>
      </c>
      <c r="B31" s="397"/>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8"/>
    </row>
    <row r="32" spans="1:41" ht="23.1" customHeight="1" x14ac:dyDescent="0.25">
      <c r="A32" s="361" t="s">
        <v>191</v>
      </c>
      <c r="B32" s="390" t="s">
        <v>62</v>
      </c>
      <c r="C32" s="390" t="s">
        <v>6</v>
      </c>
      <c r="D32" s="390" t="s">
        <v>60</v>
      </c>
      <c r="E32" s="390"/>
      <c r="F32" s="390"/>
      <c r="G32" s="390"/>
      <c r="H32" s="390"/>
      <c r="I32" s="390"/>
      <c r="J32" s="390"/>
      <c r="K32" s="390"/>
      <c r="L32" s="390"/>
      <c r="M32" s="390"/>
      <c r="N32" s="390"/>
      <c r="O32" s="390"/>
      <c r="P32" s="390"/>
      <c r="Q32" s="390" t="s">
        <v>85</v>
      </c>
      <c r="R32" s="390"/>
      <c r="S32" s="390"/>
      <c r="T32" s="390"/>
      <c r="U32" s="390"/>
      <c r="V32" s="390"/>
      <c r="W32" s="390"/>
      <c r="X32" s="390"/>
      <c r="Y32" s="390"/>
      <c r="Z32" s="390"/>
      <c r="AA32" s="390"/>
      <c r="AB32" s="390"/>
      <c r="AC32" s="390"/>
      <c r="AD32" s="391"/>
      <c r="AG32" s="90"/>
      <c r="AH32" s="90"/>
      <c r="AI32" s="90"/>
      <c r="AJ32" s="90"/>
      <c r="AK32" s="90"/>
      <c r="AL32" s="90"/>
      <c r="AM32" s="90"/>
      <c r="AN32" s="90"/>
      <c r="AO32" s="90"/>
    </row>
    <row r="33" spans="1:41" ht="23.1" customHeight="1" thickBot="1" x14ac:dyDescent="0.3">
      <c r="A33" s="361"/>
      <c r="B33" s="390"/>
      <c r="C33" s="399"/>
      <c r="D33" s="257" t="s">
        <v>39</v>
      </c>
      <c r="E33" s="257" t="s">
        <v>40</v>
      </c>
      <c r="F33" s="257" t="s">
        <v>41</v>
      </c>
      <c r="G33" s="257" t="s">
        <v>42</v>
      </c>
      <c r="H33" s="257" t="s">
        <v>43</v>
      </c>
      <c r="I33" s="257" t="s">
        <v>44</v>
      </c>
      <c r="J33" s="257" t="s">
        <v>45</v>
      </c>
      <c r="K33" s="257" t="s">
        <v>46</v>
      </c>
      <c r="L33" s="257" t="s">
        <v>47</v>
      </c>
      <c r="M33" s="257" t="s">
        <v>48</v>
      </c>
      <c r="N33" s="257" t="s">
        <v>49</v>
      </c>
      <c r="O33" s="257" t="s">
        <v>50</v>
      </c>
      <c r="P33" s="257" t="s">
        <v>8</v>
      </c>
      <c r="Q33" s="386" t="s">
        <v>80</v>
      </c>
      <c r="R33" s="400"/>
      <c r="S33" s="400"/>
      <c r="T33" s="400"/>
      <c r="U33" s="400"/>
      <c r="V33" s="387"/>
      <c r="W33" s="386" t="s">
        <v>81</v>
      </c>
      <c r="X33" s="400"/>
      <c r="Y33" s="400"/>
      <c r="Z33" s="387"/>
      <c r="AA33" s="401" t="s">
        <v>82</v>
      </c>
      <c r="AB33" s="377"/>
      <c r="AC33" s="377"/>
      <c r="AD33" s="378"/>
      <c r="AG33" s="90"/>
      <c r="AH33" s="90"/>
      <c r="AI33" s="90"/>
      <c r="AJ33" s="90"/>
      <c r="AK33" s="90"/>
      <c r="AL33" s="90"/>
      <c r="AM33" s="90"/>
      <c r="AN33" s="90"/>
      <c r="AO33" s="90"/>
    </row>
    <row r="34" spans="1:41" ht="219" customHeight="1" x14ac:dyDescent="0.25">
      <c r="A34" s="402" t="str">
        <f>A30</f>
        <v>1 -  Operar (1) un Sistema de Información sobre los derechos de las mujeres, con datos  proveniente de diferentes fuentes de información internas y externas</v>
      </c>
      <c r="B34" s="404">
        <v>0.32</v>
      </c>
      <c r="C34" s="93" t="s">
        <v>9</v>
      </c>
      <c r="D34" s="210">
        <v>0.3</v>
      </c>
      <c r="E34" s="216">
        <v>0.01</v>
      </c>
      <c r="F34" s="216">
        <v>0.03</v>
      </c>
      <c r="G34" s="216">
        <v>0.03</v>
      </c>
      <c r="H34" s="216">
        <v>0.03</v>
      </c>
      <c r="I34" s="216">
        <v>0.03</v>
      </c>
      <c r="J34" s="216">
        <v>0.03</v>
      </c>
      <c r="K34" s="216">
        <v>0.03</v>
      </c>
      <c r="L34" s="216">
        <v>0.03</v>
      </c>
      <c r="M34" s="216">
        <v>0.02</v>
      </c>
      <c r="N34" s="216">
        <v>0.01</v>
      </c>
      <c r="O34" s="216">
        <v>0</v>
      </c>
      <c r="P34" s="217">
        <f>SUM(D34:O34)</f>
        <v>0.55000000000000016</v>
      </c>
      <c r="Q34" s="406" t="s">
        <v>488</v>
      </c>
      <c r="R34" s="407"/>
      <c r="S34" s="407"/>
      <c r="T34" s="407"/>
      <c r="U34" s="407"/>
      <c r="V34" s="408"/>
      <c r="W34" s="412" t="s">
        <v>455</v>
      </c>
      <c r="X34" s="412"/>
      <c r="Y34" s="412"/>
      <c r="Z34" s="412"/>
      <c r="AA34" s="413" t="s">
        <v>462</v>
      </c>
      <c r="AB34" s="413"/>
      <c r="AC34" s="413"/>
      <c r="AD34" s="414"/>
      <c r="AG34" s="90"/>
      <c r="AH34" s="90"/>
      <c r="AI34" s="90"/>
      <c r="AJ34" s="90"/>
      <c r="AK34" s="90"/>
      <c r="AL34" s="90"/>
      <c r="AM34" s="90"/>
      <c r="AN34" s="90"/>
      <c r="AO34" s="90"/>
    </row>
    <row r="35" spans="1:41" ht="178.5" customHeight="1" thickBot="1" x14ac:dyDescent="0.3">
      <c r="A35" s="403"/>
      <c r="B35" s="405"/>
      <c r="C35" s="94" t="s">
        <v>10</v>
      </c>
      <c r="D35" s="240">
        <v>0.3</v>
      </c>
      <c r="E35" s="240">
        <v>0.01</v>
      </c>
      <c r="F35" s="240">
        <v>0.03</v>
      </c>
      <c r="G35" s="240">
        <v>0.03</v>
      </c>
      <c r="H35" s="240">
        <v>0.03</v>
      </c>
      <c r="I35" s="96"/>
      <c r="J35" s="96"/>
      <c r="K35" s="96"/>
      <c r="L35" s="96"/>
      <c r="M35" s="96"/>
      <c r="N35" s="96"/>
      <c r="O35" s="96"/>
      <c r="P35" s="253">
        <f>SUM(D35:O35)</f>
        <v>0.4</v>
      </c>
      <c r="Q35" s="409"/>
      <c r="R35" s="410"/>
      <c r="S35" s="410"/>
      <c r="T35" s="410"/>
      <c r="U35" s="410"/>
      <c r="V35" s="411"/>
      <c r="W35" s="412"/>
      <c r="X35" s="412"/>
      <c r="Y35" s="412"/>
      <c r="Z35" s="412"/>
      <c r="AA35" s="410"/>
      <c r="AB35" s="410"/>
      <c r="AC35" s="410"/>
      <c r="AD35" s="415"/>
      <c r="AE35" s="50"/>
      <c r="AF35" s="97"/>
      <c r="AG35" s="90"/>
      <c r="AH35" s="90"/>
      <c r="AI35" s="90"/>
      <c r="AJ35" s="90"/>
      <c r="AK35" s="90"/>
      <c r="AL35" s="90"/>
      <c r="AM35" s="90"/>
      <c r="AN35" s="90"/>
      <c r="AO35" s="90"/>
    </row>
    <row r="36" spans="1:41" ht="26.1" customHeight="1" x14ac:dyDescent="0.25">
      <c r="A36" s="275" t="s">
        <v>192</v>
      </c>
      <c r="B36" s="416" t="s">
        <v>61</v>
      </c>
      <c r="C36" s="418" t="s">
        <v>11</v>
      </c>
      <c r="D36" s="418"/>
      <c r="E36" s="418"/>
      <c r="F36" s="418"/>
      <c r="G36" s="418"/>
      <c r="H36" s="418"/>
      <c r="I36" s="418"/>
      <c r="J36" s="418"/>
      <c r="K36" s="418"/>
      <c r="L36" s="418"/>
      <c r="M36" s="418"/>
      <c r="N36" s="418"/>
      <c r="O36" s="418"/>
      <c r="P36" s="418"/>
      <c r="Q36" s="276" t="s">
        <v>78</v>
      </c>
      <c r="R36" s="419"/>
      <c r="S36" s="419"/>
      <c r="T36" s="419"/>
      <c r="U36" s="419"/>
      <c r="V36" s="419"/>
      <c r="W36" s="400"/>
      <c r="X36" s="400"/>
      <c r="Y36" s="400"/>
      <c r="Z36" s="400"/>
      <c r="AA36" s="419"/>
      <c r="AB36" s="419"/>
      <c r="AC36" s="419"/>
      <c r="AD36" s="420"/>
      <c r="AG36" s="90"/>
      <c r="AH36" s="90"/>
      <c r="AI36" s="90"/>
      <c r="AJ36" s="90"/>
      <c r="AK36" s="90"/>
      <c r="AL36" s="90"/>
      <c r="AM36" s="90"/>
      <c r="AN36" s="90"/>
      <c r="AO36" s="90"/>
    </row>
    <row r="37" spans="1:41" ht="26.1" customHeight="1" x14ac:dyDescent="0.25">
      <c r="A37" s="361"/>
      <c r="B37" s="417"/>
      <c r="C37" s="257" t="s">
        <v>12</v>
      </c>
      <c r="D37" s="257" t="s">
        <v>36</v>
      </c>
      <c r="E37" s="257" t="s">
        <v>37</v>
      </c>
      <c r="F37" s="257" t="s">
        <v>38</v>
      </c>
      <c r="G37" s="257" t="s">
        <v>51</v>
      </c>
      <c r="H37" s="257" t="s">
        <v>52</v>
      </c>
      <c r="I37" s="257" t="s">
        <v>53</v>
      </c>
      <c r="J37" s="257" t="s">
        <v>54</v>
      </c>
      <c r="K37" s="257" t="s">
        <v>55</v>
      </c>
      <c r="L37" s="257" t="s">
        <v>56</v>
      </c>
      <c r="M37" s="257" t="s">
        <v>57</v>
      </c>
      <c r="N37" s="257" t="s">
        <v>58</v>
      </c>
      <c r="O37" s="257" t="s">
        <v>59</v>
      </c>
      <c r="P37" s="257" t="s">
        <v>63</v>
      </c>
      <c r="Q37" s="362" t="s">
        <v>83</v>
      </c>
      <c r="R37" s="388"/>
      <c r="S37" s="388"/>
      <c r="T37" s="388"/>
      <c r="U37" s="388"/>
      <c r="V37" s="388"/>
      <c r="W37" s="388"/>
      <c r="X37" s="388"/>
      <c r="Y37" s="388"/>
      <c r="Z37" s="388"/>
      <c r="AA37" s="388"/>
      <c r="AB37" s="388"/>
      <c r="AC37" s="388"/>
      <c r="AD37" s="421"/>
      <c r="AG37" s="98"/>
      <c r="AH37" s="98"/>
      <c r="AI37" s="98"/>
      <c r="AJ37" s="98"/>
      <c r="AK37" s="98"/>
      <c r="AL37" s="98"/>
      <c r="AM37" s="98"/>
      <c r="AN37" s="98"/>
      <c r="AO37" s="98"/>
    </row>
    <row r="38" spans="1:41" ht="90" customHeight="1" x14ac:dyDescent="0.25">
      <c r="A38" s="422" t="s">
        <v>453</v>
      </c>
      <c r="B38" s="424">
        <v>8</v>
      </c>
      <c r="C38" s="93" t="s">
        <v>9</v>
      </c>
      <c r="D38" s="99">
        <v>0</v>
      </c>
      <c r="E38" s="99">
        <v>0.1</v>
      </c>
      <c r="F38" s="99">
        <v>0.1</v>
      </c>
      <c r="G38" s="99">
        <v>0.1</v>
      </c>
      <c r="H38" s="99">
        <v>0.1</v>
      </c>
      <c r="I38" s="99">
        <v>0.1</v>
      </c>
      <c r="J38" s="99">
        <v>0.1</v>
      </c>
      <c r="K38" s="99">
        <v>0.1</v>
      </c>
      <c r="L38" s="99">
        <v>0.1</v>
      </c>
      <c r="M38" s="99">
        <v>0.1</v>
      </c>
      <c r="N38" s="99">
        <v>0.1</v>
      </c>
      <c r="O38" s="99">
        <v>0</v>
      </c>
      <c r="P38" s="100">
        <f t="shared" ref="P38:P45" si="0">SUM(D38:O38)</f>
        <v>0.99999999999999989</v>
      </c>
      <c r="Q38" s="426" t="s">
        <v>489</v>
      </c>
      <c r="R38" s="427"/>
      <c r="S38" s="427"/>
      <c r="T38" s="427"/>
      <c r="U38" s="427"/>
      <c r="V38" s="427"/>
      <c r="W38" s="427"/>
      <c r="X38" s="427"/>
      <c r="Y38" s="427"/>
      <c r="Z38" s="427"/>
      <c r="AA38" s="427"/>
      <c r="AB38" s="427"/>
      <c r="AC38" s="427"/>
      <c r="AD38" s="428"/>
      <c r="AE38" s="101"/>
      <c r="AG38" s="102"/>
      <c r="AH38" s="102"/>
      <c r="AI38" s="102"/>
      <c r="AJ38" s="102"/>
      <c r="AK38" s="102"/>
      <c r="AL38" s="102"/>
      <c r="AM38" s="102"/>
      <c r="AN38" s="102"/>
      <c r="AO38" s="102"/>
    </row>
    <row r="39" spans="1:41" ht="75" customHeight="1" x14ac:dyDescent="0.25">
      <c r="A39" s="423"/>
      <c r="B39" s="425"/>
      <c r="C39" s="103" t="s">
        <v>10</v>
      </c>
      <c r="D39" s="104">
        <v>0</v>
      </c>
      <c r="E39" s="104">
        <v>0.1</v>
      </c>
      <c r="F39" s="104">
        <v>0.1</v>
      </c>
      <c r="G39" s="104">
        <v>0.1</v>
      </c>
      <c r="H39" s="104">
        <v>0.1</v>
      </c>
      <c r="I39" s="104"/>
      <c r="J39" s="104"/>
      <c r="K39" s="104"/>
      <c r="L39" s="104"/>
      <c r="M39" s="104"/>
      <c r="N39" s="104"/>
      <c r="O39" s="104"/>
      <c r="P39" s="105">
        <f t="shared" si="0"/>
        <v>0.4</v>
      </c>
      <c r="Q39" s="429"/>
      <c r="R39" s="430"/>
      <c r="S39" s="430"/>
      <c r="T39" s="430"/>
      <c r="U39" s="430"/>
      <c r="V39" s="430"/>
      <c r="W39" s="430"/>
      <c r="X39" s="430"/>
      <c r="Y39" s="430"/>
      <c r="Z39" s="430"/>
      <c r="AA39" s="430"/>
      <c r="AB39" s="430"/>
      <c r="AC39" s="430"/>
      <c r="AD39" s="431"/>
      <c r="AE39" s="101"/>
    </row>
    <row r="40" spans="1:41" ht="123" customHeight="1" x14ac:dyDescent="0.25">
      <c r="A40" s="432" t="s">
        <v>436</v>
      </c>
      <c r="B40" s="434">
        <v>8</v>
      </c>
      <c r="C40" s="106" t="s">
        <v>9</v>
      </c>
      <c r="D40" s="107">
        <v>0</v>
      </c>
      <c r="E40" s="107">
        <v>0.05</v>
      </c>
      <c r="F40" s="107">
        <v>0.1</v>
      </c>
      <c r="G40" s="107">
        <v>0.1</v>
      </c>
      <c r="H40" s="107">
        <v>0.1</v>
      </c>
      <c r="I40" s="107">
        <v>0.1</v>
      </c>
      <c r="J40" s="107">
        <v>0.1</v>
      </c>
      <c r="K40" s="107">
        <v>0.1</v>
      </c>
      <c r="L40" s="107">
        <v>0.1</v>
      </c>
      <c r="M40" s="107">
        <v>0.1</v>
      </c>
      <c r="N40" s="107">
        <v>0.1</v>
      </c>
      <c r="O40" s="107">
        <v>0.05</v>
      </c>
      <c r="P40" s="105">
        <f t="shared" si="0"/>
        <v>0.99999999999999989</v>
      </c>
      <c r="Q40" s="426" t="s">
        <v>490</v>
      </c>
      <c r="R40" s="427"/>
      <c r="S40" s="427"/>
      <c r="T40" s="427"/>
      <c r="U40" s="427"/>
      <c r="V40" s="427"/>
      <c r="W40" s="427"/>
      <c r="X40" s="427"/>
      <c r="Y40" s="427"/>
      <c r="Z40" s="427"/>
      <c r="AA40" s="427"/>
      <c r="AB40" s="427"/>
      <c r="AC40" s="427"/>
      <c r="AD40" s="428"/>
      <c r="AE40" s="101"/>
    </row>
    <row r="41" spans="1:41" ht="86.25" customHeight="1" x14ac:dyDescent="0.25">
      <c r="A41" s="439"/>
      <c r="B41" s="425"/>
      <c r="C41" s="103" t="s">
        <v>10</v>
      </c>
      <c r="D41" s="104">
        <v>0</v>
      </c>
      <c r="E41" s="104">
        <v>0.05</v>
      </c>
      <c r="F41" s="104">
        <v>0.1</v>
      </c>
      <c r="G41" s="104">
        <v>0.1</v>
      </c>
      <c r="H41" s="104">
        <v>0.1</v>
      </c>
      <c r="I41" s="104"/>
      <c r="J41" s="104"/>
      <c r="K41" s="104"/>
      <c r="L41" s="108"/>
      <c r="M41" s="108"/>
      <c r="N41" s="108"/>
      <c r="O41" s="108"/>
      <c r="P41" s="105">
        <f t="shared" si="0"/>
        <v>0.35</v>
      </c>
      <c r="Q41" s="429"/>
      <c r="R41" s="430"/>
      <c r="S41" s="430"/>
      <c r="T41" s="430"/>
      <c r="U41" s="430"/>
      <c r="V41" s="430"/>
      <c r="W41" s="430"/>
      <c r="X41" s="430"/>
      <c r="Y41" s="430"/>
      <c r="Z41" s="430"/>
      <c r="AA41" s="430"/>
      <c r="AB41" s="430"/>
      <c r="AC41" s="430"/>
      <c r="AD41" s="431"/>
      <c r="AE41" s="101"/>
    </row>
    <row r="42" spans="1:41" ht="151.5" customHeight="1" x14ac:dyDescent="0.25">
      <c r="A42" s="432" t="s">
        <v>437</v>
      </c>
      <c r="B42" s="434">
        <v>8</v>
      </c>
      <c r="C42" s="106" t="s">
        <v>9</v>
      </c>
      <c r="D42" s="107">
        <v>0</v>
      </c>
      <c r="E42" s="212">
        <v>9.0899999999999995E-2</v>
      </c>
      <c r="F42" s="212">
        <v>9.0899999999999995E-2</v>
      </c>
      <c r="G42" s="212">
        <v>9.0899999999999995E-2</v>
      </c>
      <c r="H42" s="212">
        <v>9.0899999999999995E-2</v>
      </c>
      <c r="I42" s="212">
        <v>9.0899999999999995E-2</v>
      </c>
      <c r="J42" s="212">
        <v>9.0899999999999995E-2</v>
      </c>
      <c r="K42" s="212">
        <v>9.0899999999999995E-2</v>
      </c>
      <c r="L42" s="212">
        <v>9.0899999999999995E-2</v>
      </c>
      <c r="M42" s="212">
        <v>9.0899999999999995E-2</v>
      </c>
      <c r="N42" s="212">
        <v>9.0899999999999995E-2</v>
      </c>
      <c r="O42" s="212">
        <v>9.0899999999999995E-2</v>
      </c>
      <c r="P42" s="105">
        <f t="shared" si="0"/>
        <v>0.9998999999999999</v>
      </c>
      <c r="Q42" s="426" t="s">
        <v>491</v>
      </c>
      <c r="R42" s="427"/>
      <c r="S42" s="427"/>
      <c r="T42" s="427"/>
      <c r="U42" s="427"/>
      <c r="V42" s="427"/>
      <c r="W42" s="427"/>
      <c r="X42" s="427"/>
      <c r="Y42" s="427"/>
      <c r="Z42" s="427"/>
      <c r="AA42" s="427"/>
      <c r="AB42" s="427"/>
      <c r="AC42" s="427"/>
      <c r="AD42" s="428"/>
      <c r="AE42" s="101"/>
    </row>
    <row r="43" spans="1:41" ht="151.5" customHeight="1" x14ac:dyDescent="0.25">
      <c r="A43" s="439"/>
      <c r="B43" s="425"/>
      <c r="C43" s="103" t="s">
        <v>10</v>
      </c>
      <c r="D43" s="104">
        <v>0</v>
      </c>
      <c r="E43" s="104">
        <v>0.09</v>
      </c>
      <c r="F43" s="104">
        <v>0.09</v>
      </c>
      <c r="G43" s="109">
        <v>0.09</v>
      </c>
      <c r="H43" s="104">
        <v>0.09</v>
      </c>
      <c r="I43" s="104"/>
      <c r="J43" s="104"/>
      <c r="K43" s="104"/>
      <c r="L43" s="108"/>
      <c r="M43" s="108"/>
      <c r="N43" s="108"/>
      <c r="O43" s="108"/>
      <c r="P43" s="105">
        <f t="shared" si="0"/>
        <v>0.36</v>
      </c>
      <c r="Q43" s="429"/>
      <c r="R43" s="430"/>
      <c r="S43" s="430"/>
      <c r="T43" s="430"/>
      <c r="U43" s="430"/>
      <c r="V43" s="430"/>
      <c r="W43" s="430"/>
      <c r="X43" s="430"/>
      <c r="Y43" s="430"/>
      <c r="Z43" s="430"/>
      <c r="AA43" s="430"/>
      <c r="AB43" s="430"/>
      <c r="AC43" s="430"/>
      <c r="AD43" s="431"/>
      <c r="AE43" s="101"/>
    </row>
    <row r="44" spans="1:41" ht="135.75" customHeight="1" x14ac:dyDescent="0.25">
      <c r="A44" s="432" t="s">
        <v>438</v>
      </c>
      <c r="B44" s="434">
        <v>8</v>
      </c>
      <c r="C44" s="106" t="s">
        <v>9</v>
      </c>
      <c r="D44" s="107">
        <v>0</v>
      </c>
      <c r="E44" s="107">
        <v>0.1</v>
      </c>
      <c r="F44" s="107">
        <v>0.2</v>
      </c>
      <c r="G44" s="107">
        <v>0.2</v>
      </c>
      <c r="H44" s="107">
        <v>0.2</v>
      </c>
      <c r="I44" s="107">
        <v>0.2</v>
      </c>
      <c r="J44" s="107">
        <v>0.1</v>
      </c>
      <c r="K44" s="107">
        <v>0</v>
      </c>
      <c r="L44" s="107">
        <v>0</v>
      </c>
      <c r="M44" s="107">
        <v>0</v>
      </c>
      <c r="N44" s="107">
        <v>0</v>
      </c>
      <c r="O44" s="107">
        <v>0</v>
      </c>
      <c r="P44" s="105">
        <f t="shared" si="0"/>
        <v>0.99999999999999989</v>
      </c>
      <c r="Q44" s="426" t="s">
        <v>492</v>
      </c>
      <c r="R44" s="427"/>
      <c r="S44" s="427"/>
      <c r="T44" s="427"/>
      <c r="U44" s="427"/>
      <c r="V44" s="427"/>
      <c r="W44" s="427"/>
      <c r="X44" s="427"/>
      <c r="Y44" s="427"/>
      <c r="Z44" s="427"/>
      <c r="AA44" s="427"/>
      <c r="AB44" s="427"/>
      <c r="AC44" s="427"/>
      <c r="AD44" s="428"/>
      <c r="AE44" s="101"/>
    </row>
    <row r="45" spans="1:41" ht="135.75" customHeight="1" thickBot="1" x14ac:dyDescent="0.3">
      <c r="A45" s="433"/>
      <c r="B45" s="435"/>
      <c r="C45" s="94" t="s">
        <v>10</v>
      </c>
      <c r="D45" s="110">
        <v>0</v>
      </c>
      <c r="E45" s="110">
        <v>0.1</v>
      </c>
      <c r="F45" s="110">
        <v>0.1</v>
      </c>
      <c r="G45" s="110">
        <v>0.2</v>
      </c>
      <c r="H45" s="110">
        <v>0.1</v>
      </c>
      <c r="I45" s="110"/>
      <c r="J45" s="110"/>
      <c r="K45" s="110"/>
      <c r="L45" s="111"/>
      <c r="M45" s="111"/>
      <c r="N45" s="111"/>
      <c r="O45" s="111"/>
      <c r="P45" s="112">
        <f t="shared" si="0"/>
        <v>0.5</v>
      </c>
      <c r="Q45" s="436"/>
      <c r="R45" s="437"/>
      <c r="S45" s="437"/>
      <c r="T45" s="437"/>
      <c r="U45" s="437"/>
      <c r="V45" s="437"/>
      <c r="W45" s="437"/>
      <c r="X45" s="437"/>
      <c r="Y45" s="437"/>
      <c r="Z45" s="437"/>
      <c r="AA45" s="437"/>
      <c r="AB45" s="437"/>
      <c r="AC45" s="437"/>
      <c r="AD45" s="438"/>
      <c r="AE45" s="101"/>
    </row>
    <row r="46" spans="1:41" x14ac:dyDescent="0.25">
      <c r="A46" s="52" t="s">
        <v>295</v>
      </c>
    </row>
    <row r="47" spans="1:41" x14ac:dyDescent="0.25">
      <c r="B47" s="211">
        <f>SUM(B38:B46)</f>
        <v>32</v>
      </c>
    </row>
    <row r="49" spans="9:10" x14ac:dyDescent="0.25">
      <c r="I49" s="52">
        <v>25</v>
      </c>
      <c r="J49" s="52">
        <v>100</v>
      </c>
    </row>
    <row r="50" spans="9:10" x14ac:dyDescent="0.25">
      <c r="I50" s="52">
        <f>J50*I49/J49</f>
        <v>9</v>
      </c>
      <c r="J50" s="52">
        <v>36</v>
      </c>
    </row>
  </sheetData>
  <mergeCells count="80">
    <mergeCell ref="A38:A39"/>
    <mergeCell ref="B38:B39"/>
    <mergeCell ref="Q38:AD39"/>
    <mergeCell ref="A44:A45"/>
    <mergeCell ref="B44:B45"/>
    <mergeCell ref="Q44:AD45"/>
    <mergeCell ref="A40:A41"/>
    <mergeCell ref="B40:B41"/>
    <mergeCell ref="Q40:AD41"/>
    <mergeCell ref="A42:A43"/>
    <mergeCell ref="B42:B43"/>
    <mergeCell ref="Q42:AD43"/>
    <mergeCell ref="A36:A37"/>
    <mergeCell ref="B36:B37"/>
    <mergeCell ref="C36:P36"/>
    <mergeCell ref="Q36:AD36"/>
    <mergeCell ref="Q37:AD37"/>
    <mergeCell ref="A34:A35"/>
    <mergeCell ref="B34:B35"/>
    <mergeCell ref="Q34:V35"/>
    <mergeCell ref="W34:Z35"/>
    <mergeCell ref="AA34:AD35"/>
    <mergeCell ref="B30:C30"/>
    <mergeCell ref="Q30:AD30"/>
    <mergeCell ref="A31:AD31"/>
    <mergeCell ref="A32:A33"/>
    <mergeCell ref="B32:B33"/>
    <mergeCell ref="C32:C33"/>
    <mergeCell ref="D32:P32"/>
    <mergeCell ref="Q32:AD32"/>
    <mergeCell ref="Q33:V33"/>
    <mergeCell ref="W33:Z33"/>
    <mergeCell ref="AA33:AD33"/>
    <mergeCell ref="A28:A29"/>
    <mergeCell ref="B28:C29"/>
    <mergeCell ref="D28:O28"/>
    <mergeCell ref="P28:P29"/>
    <mergeCell ref="Q28:AD29"/>
    <mergeCell ref="A27:AD27"/>
    <mergeCell ref="A23:B23"/>
    <mergeCell ref="A25:B25"/>
    <mergeCell ref="AA15:AD15"/>
    <mergeCell ref="C16:AB16"/>
    <mergeCell ref="A17:B17"/>
    <mergeCell ref="C17:Q17"/>
    <mergeCell ref="R15:X15"/>
    <mergeCell ref="Y15:Z15"/>
    <mergeCell ref="W17:X17"/>
    <mergeCell ref="Y17:AB17"/>
    <mergeCell ref="A15:B15"/>
    <mergeCell ref="A24:B24"/>
    <mergeCell ref="A19:AD19"/>
    <mergeCell ref="Q20:AD20"/>
    <mergeCell ref="C20:P20"/>
    <mergeCell ref="M7:N7"/>
    <mergeCell ref="C15:K15"/>
    <mergeCell ref="A1:A4"/>
    <mergeCell ref="B1:AA1"/>
    <mergeCell ref="AB1:AD1"/>
    <mergeCell ref="B2:AA2"/>
    <mergeCell ref="AB2:AD2"/>
    <mergeCell ref="B3:AA4"/>
    <mergeCell ref="AB3:AD3"/>
    <mergeCell ref="AB4:AD4"/>
    <mergeCell ref="A22:B22"/>
    <mergeCell ref="AC17:AD17"/>
    <mergeCell ref="A7:B9"/>
    <mergeCell ref="C7:C9"/>
    <mergeCell ref="R17:V17"/>
    <mergeCell ref="C11:AD13"/>
    <mergeCell ref="L15:Q15"/>
    <mergeCell ref="A11:B13"/>
    <mergeCell ref="D7:H9"/>
    <mergeCell ref="I7:J9"/>
    <mergeCell ref="K7:L9"/>
    <mergeCell ref="O7:P7"/>
    <mergeCell ref="M8:N8"/>
    <mergeCell ref="O8:P8"/>
    <mergeCell ref="M9:N9"/>
    <mergeCell ref="O9:P9"/>
  </mergeCells>
  <dataValidations count="3">
    <dataValidation type="textLength" operator="lessThanOrEqual" allowBlank="1" showInputMessage="1" showErrorMessage="1" errorTitle="Máximo 2.000 caracteres" error="Máximo 2.000 caracteres" sqref="Q38:AD45 Q34 AA34 W34"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rintOptions horizontalCentered="1"/>
  <pageMargins left="0.19685039370078741" right="0.19685039370078741" top="0.19685039370078741" bottom="0.19685039370078741" header="0" footer="0"/>
  <pageSetup scale="22" fitToHeight="0" orientation="landscape" r:id="rId1"/>
  <rowBreaks count="1" manualBreakCount="1">
    <brk id="43" max="29"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6"/>
  <sheetViews>
    <sheetView workbookViewId="0">
      <selection activeCell="D12" sqref="D12"/>
    </sheetView>
  </sheetViews>
  <sheetFormatPr baseColWidth="10" defaultRowHeight="15" x14ac:dyDescent="0.25"/>
  <cols>
    <col min="1" max="1" width="18.42578125" customWidth="1"/>
    <col min="2" max="2" width="19.28515625" bestFit="1" customWidth="1"/>
    <col min="3" max="3" width="27.85546875" customWidth="1"/>
  </cols>
  <sheetData>
    <row r="1" spans="1:3" x14ac:dyDescent="0.25">
      <c r="C1" t="s">
        <v>460</v>
      </c>
    </row>
    <row r="2" spans="1:3" x14ac:dyDescent="0.25">
      <c r="A2" t="s">
        <v>456</v>
      </c>
      <c r="B2" s="248">
        <v>2402906180</v>
      </c>
      <c r="C2" s="248">
        <v>432370920</v>
      </c>
    </row>
    <row r="3" spans="1:3" x14ac:dyDescent="0.25">
      <c r="A3" t="s">
        <v>457</v>
      </c>
      <c r="B3" s="248">
        <v>455690180</v>
      </c>
      <c r="C3" s="248">
        <v>356352920</v>
      </c>
    </row>
    <row r="4" spans="1:3" x14ac:dyDescent="0.25">
      <c r="A4" t="s">
        <v>458</v>
      </c>
      <c r="B4" s="248">
        <v>200000000</v>
      </c>
      <c r="C4" s="248"/>
    </row>
    <row r="5" spans="1:3" x14ac:dyDescent="0.25">
      <c r="A5" t="s">
        <v>459</v>
      </c>
      <c r="B5" s="248">
        <v>4476880640</v>
      </c>
      <c r="C5" s="248">
        <v>938594160</v>
      </c>
    </row>
    <row r="6" spans="1:3" x14ac:dyDescent="0.25">
      <c r="B6" s="249">
        <f>SUM(B2:B5)</f>
        <v>7535477000</v>
      </c>
      <c r="C6" s="249">
        <f>SUM(C2:C5)</f>
        <v>1727318000</v>
      </c>
    </row>
  </sheetData>
  <phoneticPr fontId="2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05"/>
  <sheetViews>
    <sheetView zoomScale="90" zoomScaleNormal="90" workbookViewId="0">
      <selection activeCell="P9" sqref="P9"/>
    </sheetView>
  </sheetViews>
  <sheetFormatPr baseColWidth="10" defaultRowHeight="15" x14ac:dyDescent="0.25"/>
  <cols>
    <col min="3" max="3" width="6.85546875" customWidth="1"/>
    <col min="4" max="4" width="8.85546875" customWidth="1"/>
    <col min="5" max="5" width="10.85546875" customWidth="1"/>
  </cols>
  <sheetData>
    <row r="1" spans="1:14" x14ac:dyDescent="0.25">
      <c r="B1" t="s">
        <v>19</v>
      </c>
      <c r="C1" s="644" t="s">
        <v>20</v>
      </c>
      <c r="D1" s="644"/>
      <c r="E1" s="644"/>
      <c r="F1" s="644"/>
      <c r="G1" s="645" t="s">
        <v>22</v>
      </c>
      <c r="H1" s="646"/>
      <c r="I1" s="646"/>
      <c r="J1" s="647"/>
      <c r="K1" s="643" t="s">
        <v>23</v>
      </c>
      <c r="L1" s="643"/>
      <c r="M1" s="643"/>
      <c r="N1" s="643"/>
    </row>
    <row r="2" spans="1:14" x14ac:dyDescent="0.25">
      <c r="C2" s="5"/>
      <c r="D2" s="5"/>
      <c r="E2" s="5"/>
      <c r="F2" s="5" t="s">
        <v>21</v>
      </c>
      <c r="G2" s="31"/>
      <c r="H2" s="5"/>
      <c r="I2" s="5"/>
      <c r="J2" s="32" t="s">
        <v>21</v>
      </c>
      <c r="K2" s="5"/>
      <c r="L2" s="5"/>
      <c r="M2" s="5"/>
      <c r="N2" s="5" t="s">
        <v>21</v>
      </c>
    </row>
    <row r="3" spans="1:14" x14ac:dyDescent="0.25">
      <c r="A3" s="642" t="s">
        <v>24</v>
      </c>
      <c r="B3" s="6">
        <v>1</v>
      </c>
      <c r="C3" s="7">
        <v>0.05</v>
      </c>
      <c r="D3" s="7">
        <v>0.05</v>
      </c>
      <c r="E3" s="7">
        <v>0.1</v>
      </c>
      <c r="F3" s="8">
        <f>(C3+D3+E3)</f>
        <v>0.2</v>
      </c>
      <c r="G3" s="33">
        <v>0.1</v>
      </c>
      <c r="H3" s="7">
        <v>0.1</v>
      </c>
      <c r="I3" s="7">
        <v>0.1</v>
      </c>
      <c r="J3" s="34">
        <f>(G3+H3+I3)</f>
        <v>0.30000000000000004</v>
      </c>
      <c r="K3" s="1">
        <v>0.1</v>
      </c>
      <c r="L3" s="1">
        <v>0.1</v>
      </c>
      <c r="M3" s="1">
        <v>0.1</v>
      </c>
      <c r="N3" s="2">
        <f>K3+L3+M3</f>
        <v>0.30000000000000004</v>
      </c>
    </row>
    <row r="4" spans="1:14" x14ac:dyDescent="0.25">
      <c r="A4" s="642"/>
      <c r="B4" s="6">
        <v>2</v>
      </c>
      <c r="C4" s="7">
        <v>0.05</v>
      </c>
      <c r="D4" s="7">
        <v>0.05</v>
      </c>
      <c r="E4" s="7">
        <v>0.1</v>
      </c>
      <c r="F4" s="8">
        <f>(C4+D4+E4)</f>
        <v>0.2</v>
      </c>
      <c r="G4" s="33">
        <v>0.1</v>
      </c>
      <c r="H4" s="7">
        <v>0.1</v>
      </c>
      <c r="I4" s="7">
        <v>0.1</v>
      </c>
      <c r="J4" s="34">
        <f>(G4+H4+I4)</f>
        <v>0.30000000000000004</v>
      </c>
      <c r="K4" s="1">
        <v>0.1</v>
      </c>
      <c r="L4" s="1">
        <v>0.1</v>
      </c>
      <c r="M4" s="1">
        <v>0.1</v>
      </c>
      <c r="N4" s="2">
        <f>K4+L4+M4</f>
        <v>0.30000000000000004</v>
      </c>
    </row>
    <row r="5" spans="1:14" x14ac:dyDescent="0.25">
      <c r="A5" s="642"/>
      <c r="B5" s="6">
        <v>3</v>
      </c>
      <c r="C5" s="7">
        <v>0.05</v>
      </c>
      <c r="D5" s="7">
        <v>0.05</v>
      </c>
      <c r="E5" s="7">
        <v>0.1</v>
      </c>
      <c r="F5" s="8">
        <f>(C5+D5+E5)</f>
        <v>0.2</v>
      </c>
      <c r="G5" s="33">
        <v>0.1</v>
      </c>
      <c r="H5" s="7">
        <v>0.1</v>
      </c>
      <c r="I5" s="7">
        <v>0.1</v>
      </c>
      <c r="J5" s="34">
        <f>(G5+H5+I5)</f>
        <v>0.30000000000000004</v>
      </c>
      <c r="K5" s="25"/>
      <c r="L5" s="6"/>
      <c r="M5" s="6"/>
      <c r="N5" s="6"/>
    </row>
    <row r="6" spans="1:14" x14ac:dyDescent="0.25">
      <c r="A6" s="642"/>
      <c r="B6" s="6">
        <v>4</v>
      </c>
      <c r="C6" s="7">
        <v>0.1</v>
      </c>
      <c r="D6" s="7">
        <v>0.1</v>
      </c>
      <c r="E6" s="7">
        <v>0.2</v>
      </c>
      <c r="F6" s="8">
        <f>(C6+D6+E6)</f>
        <v>0.4</v>
      </c>
      <c r="G6" s="33">
        <v>0</v>
      </c>
      <c r="H6" s="7">
        <v>0</v>
      </c>
      <c r="I6" s="7">
        <v>0.1</v>
      </c>
      <c r="J6" s="34">
        <f>(G6+H6+I6)</f>
        <v>0.1</v>
      </c>
      <c r="K6" s="25"/>
      <c r="L6" s="6"/>
      <c r="M6" s="6"/>
      <c r="N6" s="6"/>
    </row>
    <row r="7" spans="1:14" x14ac:dyDescent="0.25">
      <c r="A7" s="642"/>
      <c r="B7" s="6">
        <v>5</v>
      </c>
      <c r="C7" s="7">
        <v>0</v>
      </c>
      <c r="D7" s="7">
        <v>0</v>
      </c>
      <c r="E7" s="7">
        <v>0</v>
      </c>
      <c r="F7" s="8">
        <f>(C7+D7+E7)</f>
        <v>0</v>
      </c>
      <c r="G7" s="33">
        <v>0</v>
      </c>
      <c r="H7" s="7">
        <v>0</v>
      </c>
      <c r="I7" s="7">
        <v>0</v>
      </c>
      <c r="J7" s="34">
        <f>(G7+H7+I7)</f>
        <v>0</v>
      </c>
      <c r="K7" s="25"/>
      <c r="L7" s="6"/>
      <c r="M7" s="6"/>
      <c r="N7" s="6"/>
    </row>
    <row r="8" spans="1:14" x14ac:dyDescent="0.25">
      <c r="A8" s="642" t="s">
        <v>25</v>
      </c>
      <c r="B8" s="10">
        <v>6</v>
      </c>
      <c r="C8" s="11">
        <v>0.1</v>
      </c>
      <c r="D8" s="11">
        <v>0.1</v>
      </c>
      <c r="E8" s="11">
        <v>0.1</v>
      </c>
      <c r="F8" s="12">
        <f>C8+D8+E8</f>
        <v>0.30000000000000004</v>
      </c>
      <c r="G8" s="35"/>
      <c r="H8" s="10"/>
      <c r="I8" s="10"/>
      <c r="J8" s="36"/>
      <c r="K8" s="26"/>
      <c r="L8" s="10"/>
      <c r="M8" s="10"/>
      <c r="N8" s="10"/>
    </row>
    <row r="9" spans="1:14" x14ac:dyDescent="0.25">
      <c r="A9" s="642"/>
      <c r="B9" s="10">
        <v>7</v>
      </c>
      <c r="C9" s="10"/>
      <c r="D9" s="10"/>
      <c r="E9" s="10"/>
      <c r="F9" s="20"/>
      <c r="G9" s="37"/>
      <c r="H9" s="10"/>
      <c r="I9" s="10"/>
      <c r="J9" s="36"/>
      <c r="K9" s="26"/>
      <c r="L9" s="10"/>
      <c r="M9" s="10"/>
      <c r="N9" s="10"/>
    </row>
    <row r="10" spans="1:14" x14ac:dyDescent="0.25">
      <c r="A10" s="642"/>
      <c r="B10" s="10">
        <v>8</v>
      </c>
      <c r="C10" s="10"/>
      <c r="D10" s="10"/>
      <c r="E10" s="10"/>
      <c r="F10" s="20"/>
      <c r="G10" s="37"/>
      <c r="H10" s="10"/>
      <c r="I10" s="10"/>
      <c r="J10" s="36"/>
      <c r="K10" s="26"/>
      <c r="L10" s="10"/>
      <c r="M10" s="10"/>
      <c r="N10" s="10"/>
    </row>
    <row r="11" spans="1:14" x14ac:dyDescent="0.25">
      <c r="A11" s="642"/>
      <c r="B11" s="10">
        <v>9</v>
      </c>
      <c r="C11" s="10"/>
      <c r="D11" s="10"/>
      <c r="E11" s="10"/>
      <c r="F11" s="20"/>
      <c r="G11" s="37"/>
      <c r="H11" s="10"/>
      <c r="I11" s="10"/>
      <c r="J11" s="36"/>
      <c r="K11" s="26"/>
      <c r="L11" s="10"/>
      <c r="M11" s="10"/>
      <c r="N11" s="10"/>
    </row>
    <row r="12" spans="1:14" x14ac:dyDescent="0.25">
      <c r="A12" s="642" t="s">
        <v>26</v>
      </c>
      <c r="B12" s="15">
        <v>10</v>
      </c>
      <c r="C12" s="15"/>
      <c r="D12" s="15"/>
      <c r="E12" s="15"/>
      <c r="F12" s="21"/>
      <c r="G12" s="38"/>
      <c r="H12" s="15"/>
      <c r="I12" s="15"/>
      <c r="J12" s="39"/>
      <c r="K12" s="27"/>
      <c r="L12" s="15"/>
      <c r="M12" s="15"/>
      <c r="N12" s="15"/>
    </row>
    <row r="13" spans="1:14" x14ac:dyDescent="0.25">
      <c r="A13" s="642"/>
      <c r="B13" s="15">
        <v>11</v>
      </c>
      <c r="C13" s="15"/>
      <c r="D13" s="15"/>
      <c r="E13" s="15"/>
      <c r="F13" s="21"/>
      <c r="G13" s="38"/>
      <c r="H13" s="15"/>
      <c r="I13" s="15"/>
      <c r="J13" s="39"/>
      <c r="K13" s="27"/>
      <c r="L13" s="15"/>
      <c r="M13" s="15"/>
      <c r="N13" s="15"/>
    </row>
    <row r="14" spans="1:14" x14ac:dyDescent="0.25">
      <c r="A14" s="642"/>
      <c r="B14" s="15">
        <v>12</v>
      </c>
      <c r="C14" s="15"/>
      <c r="D14" s="15"/>
      <c r="E14" s="15"/>
      <c r="F14" s="21"/>
      <c r="G14" s="38"/>
      <c r="H14" s="15"/>
      <c r="I14" s="15"/>
      <c r="J14" s="39"/>
      <c r="K14" s="27"/>
      <c r="L14" s="15"/>
      <c r="M14" s="15"/>
      <c r="N14" s="15"/>
    </row>
    <row r="15" spans="1:14" x14ac:dyDescent="0.25">
      <c r="A15" s="642"/>
      <c r="B15" s="15">
        <v>13</v>
      </c>
      <c r="C15" s="15"/>
      <c r="D15" s="15"/>
      <c r="E15" s="15"/>
      <c r="F15" s="21"/>
      <c r="G15" s="38"/>
      <c r="H15" s="15"/>
      <c r="I15" s="15"/>
      <c r="J15" s="39"/>
      <c r="K15" s="27"/>
      <c r="L15" s="15"/>
      <c r="M15" s="15"/>
      <c r="N15" s="15"/>
    </row>
    <row r="16" spans="1:14" x14ac:dyDescent="0.25">
      <c r="A16" s="642" t="s">
        <v>27</v>
      </c>
      <c r="B16" s="16">
        <v>14</v>
      </c>
      <c r="C16" s="16"/>
      <c r="D16" s="16"/>
      <c r="E16" s="16"/>
      <c r="F16" s="22"/>
      <c r="G16" s="40"/>
      <c r="H16" s="16"/>
      <c r="I16" s="16"/>
      <c r="J16" s="41"/>
      <c r="K16" s="28"/>
      <c r="L16" s="16"/>
      <c r="M16" s="16"/>
      <c r="N16" s="16"/>
    </row>
    <row r="17" spans="1:14" x14ac:dyDescent="0.25">
      <c r="A17" s="642"/>
      <c r="B17" s="16">
        <v>15</v>
      </c>
      <c r="C17" s="16"/>
      <c r="D17" s="16"/>
      <c r="E17" s="16"/>
      <c r="F17" s="22"/>
      <c r="G17" s="40"/>
      <c r="H17" s="16"/>
      <c r="I17" s="16"/>
      <c r="J17" s="41"/>
      <c r="K17" s="28"/>
      <c r="L17" s="16"/>
      <c r="M17" s="16"/>
      <c r="N17" s="16"/>
    </row>
    <row r="18" spans="1:14" x14ac:dyDescent="0.25">
      <c r="A18" s="642"/>
      <c r="B18" s="16">
        <v>16</v>
      </c>
      <c r="C18" s="16"/>
      <c r="D18" s="16"/>
      <c r="E18" s="16"/>
      <c r="F18" s="22"/>
      <c r="G18" s="40"/>
      <c r="H18" s="16"/>
      <c r="I18" s="16"/>
      <c r="J18" s="41"/>
      <c r="K18" s="28"/>
      <c r="L18" s="16"/>
      <c r="M18" s="16"/>
      <c r="N18" s="16"/>
    </row>
    <row r="19" spans="1:14" x14ac:dyDescent="0.25">
      <c r="A19" s="642" t="s">
        <v>28</v>
      </c>
      <c r="B19" s="19">
        <v>17</v>
      </c>
      <c r="C19" s="19"/>
      <c r="D19" s="19"/>
      <c r="E19" s="19"/>
      <c r="F19" s="23"/>
      <c r="G19" s="42"/>
      <c r="H19" s="19"/>
      <c r="I19" s="19"/>
      <c r="J19" s="43"/>
      <c r="K19" s="29"/>
      <c r="L19" s="19"/>
      <c r="M19" s="19"/>
      <c r="N19" s="19"/>
    </row>
    <row r="20" spans="1:14" x14ac:dyDescent="0.25">
      <c r="A20" s="642"/>
      <c r="B20" s="19">
        <v>18</v>
      </c>
      <c r="C20" s="19"/>
      <c r="D20" s="19"/>
      <c r="E20" s="19"/>
      <c r="F20" s="23"/>
      <c r="G20" s="42"/>
      <c r="H20" s="19"/>
      <c r="I20" s="19"/>
      <c r="J20" s="43"/>
      <c r="K20" s="29"/>
      <c r="L20" s="19"/>
      <c r="M20" s="19"/>
      <c r="N20" s="19"/>
    </row>
    <row r="21" spans="1:14" x14ac:dyDescent="0.25">
      <c r="A21" s="642"/>
      <c r="B21" s="19">
        <v>19</v>
      </c>
      <c r="C21" s="19"/>
      <c r="D21" s="19"/>
      <c r="E21" s="19"/>
      <c r="F21" s="23"/>
      <c r="G21" s="42"/>
      <c r="H21" s="19"/>
      <c r="I21" s="19"/>
      <c r="J21" s="43"/>
      <c r="K21" s="29"/>
      <c r="L21" s="19"/>
      <c r="M21" s="19"/>
      <c r="N21" s="19"/>
    </row>
    <row r="22" spans="1:14" x14ac:dyDescent="0.25">
      <c r="A22" s="642"/>
      <c r="B22" s="19">
        <v>20</v>
      </c>
      <c r="C22" s="19"/>
      <c r="D22" s="19"/>
      <c r="E22" s="19"/>
      <c r="F22" s="23"/>
      <c r="G22" s="42"/>
      <c r="H22" s="19"/>
      <c r="I22" s="19"/>
      <c r="J22" s="43"/>
      <c r="K22" s="29"/>
      <c r="L22" s="19"/>
      <c r="M22" s="19"/>
      <c r="N22" s="19"/>
    </row>
    <row r="23" spans="1:14" x14ac:dyDescent="0.25">
      <c r="A23" s="642" t="s">
        <v>29</v>
      </c>
      <c r="B23" s="14">
        <v>21</v>
      </c>
      <c r="C23" s="14"/>
      <c r="D23" s="14"/>
      <c r="E23" s="14"/>
      <c r="F23" s="24"/>
      <c r="G23" s="44"/>
      <c r="H23" s="14"/>
      <c r="I23" s="14"/>
      <c r="J23" s="45"/>
      <c r="K23" s="30"/>
      <c r="L23" s="14"/>
      <c r="M23" s="14"/>
      <c r="N23" s="14"/>
    </row>
    <row r="24" spans="1:14" x14ac:dyDescent="0.25">
      <c r="A24" s="642"/>
      <c r="B24" s="14">
        <v>22</v>
      </c>
      <c r="C24" s="14"/>
      <c r="D24" s="14"/>
      <c r="E24" s="14"/>
      <c r="F24" s="24"/>
      <c r="G24" s="44"/>
      <c r="H24" s="14"/>
      <c r="I24" s="14"/>
      <c r="J24" s="45"/>
      <c r="K24" s="30"/>
      <c r="L24" s="14"/>
      <c r="M24" s="14"/>
      <c r="N24" s="14"/>
    </row>
    <row r="25" spans="1:14" x14ac:dyDescent="0.25">
      <c r="A25" s="642"/>
      <c r="B25" s="14">
        <v>23</v>
      </c>
      <c r="C25" s="14"/>
      <c r="D25" s="14"/>
      <c r="E25" s="14"/>
      <c r="F25" s="24"/>
      <c r="G25" s="44"/>
      <c r="H25" s="14"/>
      <c r="I25" s="14"/>
      <c r="J25" s="45"/>
      <c r="K25" s="30"/>
      <c r="L25" s="14"/>
      <c r="M25" s="14"/>
      <c r="N25" s="14"/>
    </row>
    <row r="26" spans="1:14" x14ac:dyDescent="0.25">
      <c r="A26" s="642"/>
      <c r="B26" s="14">
        <v>24</v>
      </c>
      <c r="C26" s="14"/>
      <c r="D26" s="14"/>
      <c r="E26" s="14"/>
      <c r="F26" s="24"/>
      <c r="G26" s="44"/>
      <c r="H26" s="14"/>
      <c r="I26" s="14"/>
      <c r="J26" s="45"/>
      <c r="K26" s="30"/>
      <c r="L26" s="14"/>
      <c r="M26" s="14"/>
      <c r="N26" s="14"/>
    </row>
    <row r="27" spans="1:14" x14ac:dyDescent="0.25">
      <c r="A27" s="642" t="s">
        <v>30</v>
      </c>
      <c r="B27" s="10">
        <v>25</v>
      </c>
      <c r="C27" s="10"/>
      <c r="D27" s="10"/>
      <c r="E27" s="10"/>
      <c r="F27" s="10"/>
      <c r="G27" s="10"/>
      <c r="H27" s="10"/>
      <c r="I27" s="10"/>
      <c r="J27" s="10"/>
      <c r="K27" s="10"/>
      <c r="L27" s="10"/>
      <c r="M27" s="10"/>
      <c r="N27" s="10"/>
    </row>
    <row r="28" spans="1:14" x14ac:dyDescent="0.25">
      <c r="A28" s="642"/>
      <c r="B28" s="10">
        <v>26</v>
      </c>
      <c r="C28" s="10"/>
      <c r="D28" s="10"/>
      <c r="E28" s="10"/>
      <c r="F28" s="10"/>
      <c r="G28" s="10"/>
      <c r="H28" s="10"/>
      <c r="I28" s="10"/>
      <c r="J28" s="10"/>
      <c r="K28" s="10"/>
      <c r="L28" s="10"/>
      <c r="M28" s="10"/>
      <c r="N28" s="10"/>
    </row>
    <row r="29" spans="1:14" x14ac:dyDescent="0.25">
      <c r="A29" s="642"/>
      <c r="B29" s="10">
        <v>27</v>
      </c>
      <c r="C29" s="10"/>
      <c r="D29" s="10"/>
      <c r="E29" s="10"/>
      <c r="F29" s="10"/>
      <c r="G29" s="10"/>
      <c r="H29" s="10"/>
      <c r="I29" s="10"/>
      <c r="J29" s="10"/>
      <c r="K29" s="10"/>
      <c r="L29" s="10"/>
      <c r="M29" s="10"/>
      <c r="N29" s="10"/>
    </row>
    <row r="30" spans="1:14" x14ac:dyDescent="0.25">
      <c r="A30" s="642"/>
      <c r="B30" s="10">
        <v>28</v>
      </c>
      <c r="C30" s="10"/>
      <c r="D30" s="10"/>
      <c r="E30" s="10"/>
      <c r="F30" s="10"/>
      <c r="G30" s="10"/>
      <c r="H30" s="10"/>
      <c r="I30" s="10"/>
      <c r="J30" s="10"/>
      <c r="K30" s="10"/>
      <c r="L30" s="10"/>
      <c r="M30" s="10"/>
      <c r="N30" s="10"/>
    </row>
    <row r="31" spans="1:14" x14ac:dyDescent="0.25">
      <c r="A31" s="642"/>
      <c r="B31" s="10">
        <v>29</v>
      </c>
      <c r="C31" s="10"/>
      <c r="D31" s="10"/>
      <c r="E31" s="10"/>
      <c r="F31" s="10"/>
      <c r="G31" s="10"/>
      <c r="H31" s="10"/>
      <c r="I31" s="10"/>
      <c r="J31" s="10"/>
      <c r="K31" s="10"/>
      <c r="L31" s="10"/>
      <c r="M31" s="10"/>
      <c r="N31" s="10"/>
    </row>
    <row r="32" spans="1:14" x14ac:dyDescent="0.25">
      <c r="A32" s="642" t="s">
        <v>31</v>
      </c>
      <c r="B32" s="17">
        <v>30</v>
      </c>
      <c r="C32" s="17"/>
      <c r="D32" s="17"/>
      <c r="E32" s="17"/>
      <c r="F32" s="17"/>
      <c r="G32" s="17"/>
      <c r="H32" s="17"/>
      <c r="I32" s="17"/>
      <c r="J32" s="17"/>
      <c r="K32" s="17"/>
      <c r="L32" s="17"/>
      <c r="M32" s="17"/>
      <c r="N32" s="17"/>
    </row>
    <row r="33" spans="1:14" x14ac:dyDescent="0.25">
      <c r="A33" s="642"/>
      <c r="B33" s="17">
        <v>31</v>
      </c>
      <c r="C33" s="17"/>
      <c r="D33" s="17"/>
      <c r="E33" s="17"/>
      <c r="F33" s="17"/>
      <c r="G33" s="17"/>
      <c r="H33" s="17"/>
      <c r="I33" s="17"/>
      <c r="J33" s="17"/>
      <c r="K33" s="17"/>
      <c r="L33" s="17"/>
      <c r="M33" s="17"/>
      <c r="N33" s="17"/>
    </row>
    <row r="34" spans="1:14" x14ac:dyDescent="0.25">
      <c r="A34" s="642"/>
      <c r="B34" s="17">
        <v>32</v>
      </c>
      <c r="C34" s="17"/>
      <c r="D34" s="17"/>
      <c r="E34" s="17"/>
      <c r="F34" s="17"/>
      <c r="G34" s="17"/>
      <c r="H34" s="17"/>
      <c r="I34" s="17"/>
      <c r="J34" s="17"/>
      <c r="K34" s="17"/>
      <c r="L34" s="17"/>
      <c r="M34" s="17"/>
      <c r="N34" s="17"/>
    </row>
    <row r="35" spans="1:14" x14ac:dyDescent="0.25">
      <c r="A35" s="642" t="s">
        <v>32</v>
      </c>
      <c r="B35" s="18">
        <v>33</v>
      </c>
      <c r="C35" s="15"/>
      <c r="D35" s="15"/>
      <c r="E35" s="15"/>
      <c r="F35" s="15"/>
      <c r="G35" s="15"/>
      <c r="H35" s="15"/>
      <c r="I35" s="15"/>
      <c r="J35" s="15"/>
      <c r="K35" s="15"/>
      <c r="L35" s="15"/>
      <c r="M35" s="15"/>
      <c r="N35" s="15"/>
    </row>
    <row r="36" spans="1:14" x14ac:dyDescent="0.25">
      <c r="A36" s="642"/>
      <c r="B36" s="15">
        <v>34</v>
      </c>
      <c r="C36" s="15"/>
      <c r="D36" s="15"/>
      <c r="E36" s="15"/>
      <c r="F36" s="15"/>
      <c r="G36" s="15"/>
      <c r="H36" s="15"/>
      <c r="I36" s="15"/>
      <c r="J36" s="15"/>
      <c r="K36" s="15"/>
      <c r="L36" s="15"/>
      <c r="M36" s="15"/>
      <c r="N36" s="15"/>
    </row>
    <row r="37" spans="1:14" x14ac:dyDescent="0.25">
      <c r="A37" s="642"/>
      <c r="B37" s="46">
        <v>35</v>
      </c>
      <c r="C37" s="15"/>
      <c r="D37" s="15"/>
      <c r="E37" s="15"/>
      <c r="F37" s="15"/>
      <c r="G37" s="15"/>
      <c r="H37" s="15"/>
      <c r="I37" s="15"/>
      <c r="J37" s="15"/>
      <c r="K37" s="15"/>
      <c r="L37" s="15"/>
      <c r="M37" s="15"/>
      <c r="N37" s="15"/>
    </row>
    <row r="38" spans="1:14" x14ac:dyDescent="0.25">
      <c r="A38" s="642" t="s">
        <v>33</v>
      </c>
      <c r="B38" s="9">
        <v>36</v>
      </c>
      <c r="C38" s="9"/>
      <c r="D38" s="9"/>
      <c r="E38" s="9"/>
      <c r="F38" s="9"/>
      <c r="G38" s="9"/>
      <c r="H38" s="9"/>
      <c r="I38" s="9"/>
      <c r="J38" s="9"/>
      <c r="K38" s="9"/>
      <c r="L38" s="9"/>
      <c r="M38" s="9"/>
      <c r="N38" s="9"/>
    </row>
    <row r="39" spans="1:14" x14ac:dyDescent="0.25">
      <c r="A39" s="642"/>
      <c r="B39" s="9">
        <v>37</v>
      </c>
      <c r="C39" s="9"/>
      <c r="D39" s="9"/>
      <c r="E39" s="9"/>
      <c r="F39" s="9"/>
      <c r="G39" s="9"/>
      <c r="H39" s="9"/>
      <c r="I39" s="9"/>
      <c r="J39" s="9"/>
      <c r="K39" s="9"/>
      <c r="L39" s="9"/>
      <c r="M39" s="9"/>
      <c r="N39" s="9"/>
    </row>
    <row r="40" spans="1:14" x14ac:dyDescent="0.25">
      <c r="A40" s="642"/>
      <c r="B40" s="9">
        <v>38</v>
      </c>
      <c r="C40" s="9"/>
      <c r="D40" s="9"/>
      <c r="E40" s="9"/>
      <c r="F40" s="9"/>
      <c r="G40" s="9"/>
      <c r="H40" s="9"/>
      <c r="I40" s="9"/>
      <c r="J40" s="9"/>
      <c r="K40" s="9"/>
      <c r="L40" s="9"/>
      <c r="M40" s="9"/>
      <c r="N40" s="9"/>
    </row>
    <row r="41" spans="1:14" x14ac:dyDescent="0.25">
      <c r="A41" s="648" t="s">
        <v>34</v>
      </c>
      <c r="B41" s="47">
        <v>39</v>
      </c>
      <c r="C41" s="48"/>
      <c r="D41" s="48"/>
      <c r="E41" s="48"/>
      <c r="F41" s="48"/>
      <c r="G41" s="48"/>
      <c r="H41" s="48"/>
      <c r="I41" s="48"/>
      <c r="J41" s="48"/>
      <c r="K41" s="48"/>
      <c r="L41" s="48"/>
      <c r="M41" s="48"/>
      <c r="N41" s="48"/>
    </row>
    <row r="42" spans="1:14" x14ac:dyDescent="0.25">
      <c r="A42" s="648"/>
      <c r="B42" s="48">
        <v>40</v>
      </c>
      <c r="C42" s="48"/>
      <c r="D42" s="48"/>
      <c r="E42" s="48"/>
      <c r="F42" s="48"/>
      <c r="G42" s="48"/>
      <c r="H42" s="48"/>
      <c r="I42" s="48"/>
      <c r="J42" s="48"/>
      <c r="K42" s="48"/>
      <c r="L42" s="48"/>
      <c r="M42" s="48"/>
      <c r="N42" s="48"/>
    </row>
    <row r="43" spans="1:14" x14ac:dyDescent="0.25">
      <c r="A43" s="648"/>
      <c r="B43" s="48">
        <v>41</v>
      </c>
      <c r="C43" s="48"/>
      <c r="D43" s="48"/>
      <c r="E43" s="48"/>
      <c r="F43" s="48"/>
      <c r="G43" s="48"/>
      <c r="H43" s="48"/>
      <c r="I43" s="48"/>
      <c r="J43" s="48"/>
      <c r="K43" s="48"/>
      <c r="L43" s="48"/>
      <c r="M43" s="48"/>
      <c r="N43" s="48"/>
    </row>
    <row r="44" spans="1:14" x14ac:dyDescent="0.25">
      <c r="A44" s="648"/>
      <c r="B44" s="49">
        <v>42</v>
      </c>
      <c r="C44" s="48"/>
      <c r="D44" s="48"/>
      <c r="E44" s="48"/>
      <c r="F44" s="48"/>
      <c r="G44" s="48"/>
      <c r="H44" s="48"/>
      <c r="I44" s="48"/>
      <c r="J44" s="48"/>
      <c r="K44" s="48"/>
      <c r="L44" s="48"/>
      <c r="M44" s="48"/>
      <c r="N44" s="48"/>
    </row>
    <row r="45" spans="1:14" x14ac:dyDescent="0.25">
      <c r="A45" s="641" t="s">
        <v>35</v>
      </c>
      <c r="B45" s="13">
        <v>43</v>
      </c>
      <c r="C45" s="13"/>
      <c r="D45" s="13"/>
      <c r="E45" s="13"/>
      <c r="F45" s="13"/>
      <c r="G45" s="13"/>
      <c r="H45" s="13"/>
      <c r="I45" s="13"/>
      <c r="J45" s="13"/>
      <c r="K45" s="13"/>
      <c r="L45" s="13"/>
      <c r="M45" s="13"/>
      <c r="N45" s="13"/>
    </row>
    <row r="46" spans="1:14" x14ac:dyDescent="0.25">
      <c r="A46" s="641"/>
      <c r="B46" s="13">
        <v>44</v>
      </c>
      <c r="C46" s="13"/>
      <c r="D46" s="13"/>
      <c r="E46" s="13"/>
      <c r="F46" s="13"/>
      <c r="G46" s="13"/>
      <c r="H46" s="13"/>
      <c r="I46" s="13"/>
      <c r="J46" s="13"/>
      <c r="K46" s="13"/>
      <c r="L46" s="13"/>
      <c r="M46" s="13"/>
      <c r="N46" s="13"/>
    </row>
    <row r="47" spans="1:14" x14ac:dyDescent="0.25">
      <c r="A47" s="3"/>
      <c r="B47" s="3"/>
      <c r="C47" s="3"/>
      <c r="D47" s="3"/>
      <c r="E47" s="3"/>
      <c r="F47" s="3"/>
      <c r="G47" s="3"/>
      <c r="H47" s="3"/>
      <c r="I47" s="3"/>
      <c r="J47" s="3"/>
      <c r="K47" s="3"/>
      <c r="L47" s="3"/>
      <c r="M47" s="3"/>
      <c r="N47" s="3"/>
    </row>
    <row r="48" spans="1:14" x14ac:dyDescent="0.25">
      <c r="A48" s="3"/>
      <c r="B48" s="3"/>
      <c r="C48" s="3"/>
      <c r="D48" s="3"/>
      <c r="E48" s="3"/>
      <c r="F48" s="3"/>
      <c r="G48" s="3"/>
      <c r="H48" s="3"/>
      <c r="I48" s="3"/>
      <c r="J48" s="3"/>
      <c r="K48" s="3"/>
      <c r="L48" s="3"/>
      <c r="M48" s="3"/>
      <c r="N48" s="3"/>
    </row>
    <row r="49" spans="1:14" x14ac:dyDescent="0.25">
      <c r="A49" s="3"/>
      <c r="B49" s="3"/>
      <c r="C49" s="3"/>
      <c r="D49" s="3"/>
      <c r="E49" s="3"/>
      <c r="F49" s="3"/>
      <c r="G49" s="3"/>
      <c r="H49" s="3"/>
      <c r="I49" s="3"/>
      <c r="J49" s="3"/>
      <c r="K49" s="3"/>
      <c r="L49" s="3"/>
      <c r="M49" s="3"/>
      <c r="N49" s="3"/>
    </row>
    <row r="50" spans="1:14" x14ac:dyDescent="0.25">
      <c r="A50" s="3"/>
      <c r="B50" s="3"/>
      <c r="C50" s="3"/>
      <c r="D50" s="3"/>
      <c r="E50" s="3"/>
      <c r="F50" s="3"/>
      <c r="G50" s="3"/>
      <c r="H50" s="3"/>
      <c r="I50" s="3"/>
      <c r="J50" s="3"/>
      <c r="K50" s="3"/>
      <c r="L50" s="3"/>
      <c r="M50" s="3"/>
      <c r="N50" s="3"/>
    </row>
    <row r="51" spans="1:14" x14ac:dyDescent="0.25">
      <c r="A51" s="3"/>
      <c r="B51" s="3"/>
      <c r="C51" s="3"/>
      <c r="D51" s="3"/>
      <c r="E51" s="3"/>
      <c r="F51" s="3"/>
      <c r="G51" s="3"/>
      <c r="H51" s="3"/>
      <c r="I51" s="3"/>
      <c r="J51" s="3"/>
      <c r="K51" s="3"/>
      <c r="L51" s="3"/>
      <c r="M51" s="3"/>
      <c r="N51" s="3"/>
    </row>
    <row r="52" spans="1:14" x14ac:dyDescent="0.25">
      <c r="A52" s="3"/>
      <c r="B52" s="3"/>
      <c r="C52" s="3"/>
      <c r="D52" s="3"/>
      <c r="E52" s="3"/>
      <c r="F52" s="3"/>
      <c r="G52" s="3"/>
      <c r="H52" s="3"/>
      <c r="I52" s="3"/>
      <c r="J52" s="3"/>
      <c r="K52" s="3"/>
      <c r="L52" s="3"/>
      <c r="M52" s="3"/>
      <c r="N52" s="3"/>
    </row>
    <row r="53" spans="1:14" x14ac:dyDescent="0.25">
      <c r="A53" s="3"/>
      <c r="B53" s="3"/>
      <c r="C53" s="3"/>
      <c r="D53" s="3"/>
      <c r="E53" s="3"/>
      <c r="F53" s="3"/>
      <c r="G53" s="3"/>
      <c r="H53" s="3"/>
      <c r="I53" s="3"/>
      <c r="J53" s="3"/>
      <c r="K53" s="3"/>
      <c r="L53" s="3"/>
      <c r="M53" s="3"/>
      <c r="N53" s="3"/>
    </row>
    <row r="54" spans="1:14" x14ac:dyDescent="0.25">
      <c r="A54" s="3"/>
      <c r="B54" s="3"/>
      <c r="C54" s="3"/>
      <c r="D54" s="3"/>
      <c r="E54" s="3"/>
      <c r="F54" s="3"/>
      <c r="G54" s="3"/>
      <c r="H54" s="3"/>
      <c r="I54" s="3"/>
      <c r="J54" s="3"/>
      <c r="K54" s="3"/>
      <c r="L54" s="3"/>
      <c r="M54" s="3"/>
      <c r="N54" s="3"/>
    </row>
    <row r="55" spans="1:14" x14ac:dyDescent="0.25">
      <c r="A55" s="3"/>
      <c r="B55" s="3"/>
      <c r="C55" s="3"/>
      <c r="D55" s="3"/>
      <c r="E55" s="3"/>
      <c r="F55" s="3"/>
      <c r="G55" s="3"/>
      <c r="H55" s="3"/>
      <c r="I55" s="3"/>
      <c r="J55" s="3"/>
      <c r="K55" s="3"/>
      <c r="L55" s="3"/>
      <c r="M55" s="3"/>
      <c r="N55" s="3"/>
    </row>
    <row r="56" spans="1:14" x14ac:dyDescent="0.25">
      <c r="A56" s="3"/>
      <c r="B56" s="3"/>
      <c r="C56" s="3"/>
      <c r="D56" s="3"/>
      <c r="E56" s="3"/>
      <c r="F56" s="3"/>
      <c r="G56" s="3"/>
      <c r="H56" s="3"/>
      <c r="I56" s="3"/>
      <c r="J56" s="3"/>
      <c r="K56" s="3"/>
      <c r="L56" s="3"/>
      <c r="M56" s="3"/>
      <c r="N56" s="3"/>
    </row>
    <row r="57" spans="1:14" x14ac:dyDescent="0.25">
      <c r="A57" s="3"/>
      <c r="B57" s="3"/>
      <c r="C57" s="3"/>
      <c r="D57" s="3"/>
      <c r="E57" s="3"/>
      <c r="F57" s="3"/>
      <c r="G57" s="3"/>
      <c r="H57" s="3"/>
      <c r="I57" s="3"/>
      <c r="J57" s="3"/>
      <c r="K57" s="3"/>
      <c r="L57" s="3"/>
      <c r="M57" s="3"/>
      <c r="N57" s="3"/>
    </row>
    <row r="58" spans="1:14" x14ac:dyDescent="0.25">
      <c r="A58" s="3"/>
      <c r="B58" s="3"/>
      <c r="C58" s="3"/>
      <c r="D58" s="3"/>
      <c r="E58" s="3"/>
      <c r="F58" s="3"/>
      <c r="G58" s="3"/>
      <c r="H58" s="3"/>
      <c r="I58" s="3"/>
      <c r="J58" s="3"/>
      <c r="K58" s="3"/>
      <c r="L58" s="3"/>
      <c r="M58" s="3"/>
      <c r="N58" s="3"/>
    </row>
    <row r="59" spans="1:14" x14ac:dyDescent="0.25">
      <c r="A59" s="3"/>
      <c r="B59" s="3"/>
      <c r="C59" s="3"/>
      <c r="D59" s="3"/>
      <c r="E59" s="3"/>
      <c r="F59" s="3"/>
      <c r="G59" s="3"/>
      <c r="H59" s="3"/>
      <c r="I59" s="3"/>
      <c r="J59" s="3"/>
      <c r="K59" s="3"/>
      <c r="L59" s="3"/>
      <c r="M59" s="3"/>
      <c r="N59" s="3"/>
    </row>
    <row r="60" spans="1:14" x14ac:dyDescent="0.25">
      <c r="A60" s="3"/>
      <c r="B60" s="3"/>
      <c r="C60" s="3"/>
      <c r="D60" s="3"/>
      <c r="E60" s="3"/>
      <c r="F60" s="3"/>
      <c r="G60" s="3"/>
      <c r="H60" s="3"/>
      <c r="I60" s="3"/>
      <c r="J60" s="3"/>
      <c r="K60" s="3"/>
      <c r="L60" s="3"/>
      <c r="M60" s="3"/>
      <c r="N60" s="3"/>
    </row>
    <row r="61" spans="1:14" x14ac:dyDescent="0.25">
      <c r="A61" s="3"/>
      <c r="B61" s="3"/>
      <c r="C61" s="3"/>
      <c r="D61" s="3"/>
      <c r="E61" s="3"/>
      <c r="F61" s="3"/>
      <c r="G61" s="3"/>
      <c r="H61" s="3"/>
      <c r="I61" s="3"/>
      <c r="J61" s="3"/>
      <c r="K61" s="3"/>
      <c r="L61" s="3"/>
      <c r="M61" s="3"/>
      <c r="N61" s="3"/>
    </row>
    <row r="62" spans="1:14" x14ac:dyDescent="0.25">
      <c r="A62" s="3"/>
      <c r="B62" s="3"/>
      <c r="C62" s="3"/>
      <c r="D62" s="3"/>
      <c r="E62" s="3"/>
      <c r="F62" s="3"/>
      <c r="G62" s="3"/>
      <c r="H62" s="3"/>
      <c r="I62" s="3"/>
      <c r="J62" s="3"/>
      <c r="K62" s="3"/>
      <c r="L62" s="3"/>
      <c r="M62" s="3"/>
      <c r="N62" s="3"/>
    </row>
    <row r="63" spans="1:14" x14ac:dyDescent="0.25">
      <c r="A63" s="3"/>
      <c r="B63" s="3"/>
      <c r="C63" s="3"/>
      <c r="D63" s="3"/>
      <c r="E63" s="3"/>
      <c r="F63" s="3"/>
      <c r="G63" s="3"/>
      <c r="H63" s="3"/>
      <c r="I63" s="3"/>
      <c r="J63" s="3"/>
      <c r="K63" s="3"/>
      <c r="L63" s="3"/>
      <c r="M63" s="3"/>
      <c r="N63" s="3"/>
    </row>
    <row r="64" spans="1:14" x14ac:dyDescent="0.25">
      <c r="A64" s="3"/>
      <c r="B64" s="3"/>
      <c r="C64" s="3"/>
      <c r="D64" s="3"/>
      <c r="E64" s="3"/>
      <c r="F64" s="3"/>
      <c r="G64" s="3"/>
      <c r="H64" s="3"/>
      <c r="I64" s="3"/>
      <c r="J64" s="3"/>
      <c r="K64" s="3"/>
      <c r="L64" s="3"/>
      <c r="M64" s="3"/>
      <c r="N64" s="3"/>
    </row>
    <row r="65" spans="1:14" x14ac:dyDescent="0.25">
      <c r="A65" s="3"/>
      <c r="B65" s="3"/>
      <c r="C65" s="3"/>
      <c r="D65" s="3"/>
      <c r="E65" s="3"/>
      <c r="F65" s="3"/>
      <c r="G65" s="3"/>
      <c r="H65" s="3"/>
      <c r="I65" s="3"/>
      <c r="J65" s="3"/>
      <c r="K65" s="3"/>
      <c r="L65" s="3"/>
      <c r="M65" s="3"/>
      <c r="N65" s="3"/>
    </row>
    <row r="66" spans="1:14" x14ac:dyDescent="0.25">
      <c r="A66" s="3"/>
      <c r="B66" s="3"/>
      <c r="C66" s="3"/>
      <c r="D66" s="3"/>
      <c r="E66" s="3"/>
      <c r="F66" s="3"/>
      <c r="G66" s="3"/>
      <c r="H66" s="3"/>
      <c r="I66" s="3"/>
      <c r="J66" s="3"/>
      <c r="K66" s="3"/>
      <c r="L66" s="3"/>
      <c r="M66" s="3"/>
      <c r="N66" s="3"/>
    </row>
    <row r="67" spans="1:14" x14ac:dyDescent="0.25">
      <c r="A67" s="3"/>
      <c r="B67" s="3"/>
      <c r="C67" s="3"/>
      <c r="D67" s="3"/>
      <c r="E67" s="3"/>
      <c r="F67" s="3"/>
      <c r="G67" s="3"/>
      <c r="H67" s="3"/>
      <c r="I67" s="3"/>
      <c r="J67" s="3"/>
      <c r="K67" s="3"/>
      <c r="L67" s="3"/>
      <c r="M67" s="3"/>
      <c r="N67" s="3"/>
    </row>
    <row r="68" spans="1:14" x14ac:dyDescent="0.25">
      <c r="A68" s="3"/>
      <c r="B68" s="3"/>
      <c r="C68" s="3"/>
      <c r="D68" s="3"/>
      <c r="E68" s="3"/>
      <c r="F68" s="3"/>
      <c r="G68" s="3"/>
      <c r="H68" s="3"/>
      <c r="I68" s="3"/>
      <c r="J68" s="3"/>
      <c r="K68" s="3"/>
      <c r="L68" s="3"/>
      <c r="M68" s="3"/>
      <c r="N68" s="3"/>
    </row>
    <row r="69" spans="1:14" x14ac:dyDescent="0.25">
      <c r="A69" s="3"/>
      <c r="B69" s="3"/>
      <c r="C69" s="3"/>
      <c r="D69" s="3"/>
      <c r="E69" s="3"/>
      <c r="F69" s="3"/>
      <c r="G69" s="3"/>
      <c r="H69" s="3"/>
      <c r="I69" s="3"/>
      <c r="J69" s="3"/>
      <c r="K69" s="3"/>
      <c r="L69" s="3"/>
      <c r="M69" s="3"/>
      <c r="N69" s="3"/>
    </row>
    <row r="70" spans="1:14" x14ac:dyDescent="0.25">
      <c r="A70" s="3"/>
      <c r="B70" s="3"/>
      <c r="C70" s="3"/>
      <c r="D70" s="3"/>
      <c r="E70" s="3"/>
      <c r="F70" s="3"/>
      <c r="G70" s="3"/>
      <c r="H70" s="3"/>
      <c r="I70" s="3"/>
      <c r="J70" s="3"/>
      <c r="K70" s="3"/>
      <c r="L70" s="3"/>
      <c r="M70" s="3"/>
      <c r="N70" s="3"/>
    </row>
    <row r="71" spans="1:14" x14ac:dyDescent="0.25">
      <c r="A71" s="3"/>
      <c r="B71" s="3"/>
      <c r="C71" s="3"/>
      <c r="D71" s="3"/>
      <c r="E71" s="3"/>
      <c r="F71" s="3"/>
      <c r="G71" s="3"/>
      <c r="H71" s="3"/>
      <c r="I71" s="3"/>
      <c r="J71" s="3"/>
      <c r="K71" s="3"/>
      <c r="L71" s="3"/>
      <c r="M71" s="3"/>
      <c r="N71" s="3"/>
    </row>
    <row r="72" spans="1:14" x14ac:dyDescent="0.25">
      <c r="A72" s="3"/>
      <c r="B72" s="3"/>
      <c r="C72" s="3"/>
      <c r="D72" s="3"/>
      <c r="E72" s="3"/>
      <c r="F72" s="3"/>
      <c r="G72" s="3"/>
      <c r="H72" s="3"/>
      <c r="I72" s="3"/>
      <c r="J72" s="3"/>
      <c r="K72" s="3"/>
      <c r="L72" s="3"/>
      <c r="M72" s="3"/>
      <c r="N72" s="3"/>
    </row>
    <row r="73" spans="1:14" x14ac:dyDescent="0.25">
      <c r="A73" s="3"/>
      <c r="B73" s="3"/>
      <c r="C73" s="3"/>
      <c r="D73" s="3"/>
      <c r="E73" s="3"/>
      <c r="F73" s="3"/>
      <c r="G73" s="3"/>
      <c r="H73" s="3"/>
      <c r="I73" s="3"/>
      <c r="J73" s="3"/>
      <c r="K73" s="3"/>
      <c r="L73" s="3"/>
      <c r="M73" s="3"/>
      <c r="N73" s="3"/>
    </row>
    <row r="74" spans="1:14" x14ac:dyDescent="0.25">
      <c r="A74" s="3"/>
      <c r="B74" s="3"/>
      <c r="C74" s="3"/>
      <c r="D74" s="3"/>
      <c r="E74" s="3"/>
      <c r="F74" s="3"/>
      <c r="G74" s="3"/>
      <c r="H74" s="3"/>
      <c r="I74" s="3"/>
      <c r="J74" s="3"/>
      <c r="K74" s="3"/>
      <c r="L74" s="3"/>
      <c r="M74" s="3"/>
      <c r="N74" s="3"/>
    </row>
    <row r="75" spans="1:14" x14ac:dyDescent="0.25">
      <c r="A75" s="3"/>
      <c r="B75" s="3"/>
      <c r="C75" s="3"/>
      <c r="D75" s="3"/>
      <c r="E75" s="3"/>
      <c r="F75" s="3"/>
      <c r="G75" s="3"/>
      <c r="H75" s="3"/>
      <c r="I75" s="3"/>
      <c r="J75" s="3"/>
      <c r="K75" s="3"/>
      <c r="L75" s="3"/>
      <c r="M75" s="3"/>
      <c r="N75" s="3"/>
    </row>
    <row r="76" spans="1:14" x14ac:dyDescent="0.25">
      <c r="A76" s="3"/>
      <c r="B76" s="3"/>
      <c r="C76" s="3"/>
      <c r="D76" s="3"/>
      <c r="E76" s="3"/>
      <c r="F76" s="3"/>
      <c r="G76" s="3"/>
      <c r="H76" s="3"/>
      <c r="I76" s="3"/>
      <c r="J76" s="3"/>
      <c r="K76" s="3"/>
      <c r="L76" s="3"/>
      <c r="M76" s="3"/>
      <c r="N76" s="3"/>
    </row>
    <row r="77" spans="1:14" x14ac:dyDescent="0.25">
      <c r="A77" s="3"/>
      <c r="B77" s="3"/>
      <c r="C77" s="3"/>
      <c r="D77" s="3"/>
      <c r="E77" s="3"/>
      <c r="F77" s="3"/>
      <c r="G77" s="3"/>
      <c r="H77" s="3"/>
      <c r="I77" s="3"/>
      <c r="J77" s="3"/>
      <c r="K77" s="3"/>
      <c r="L77" s="3"/>
      <c r="M77" s="3"/>
      <c r="N77" s="3"/>
    </row>
    <row r="78" spans="1:14" x14ac:dyDescent="0.25">
      <c r="A78" s="3"/>
      <c r="B78" s="3"/>
      <c r="C78" s="3"/>
      <c r="D78" s="3"/>
      <c r="E78" s="3"/>
      <c r="F78" s="3"/>
      <c r="G78" s="3"/>
      <c r="H78" s="3"/>
      <c r="I78" s="3"/>
      <c r="J78" s="3"/>
      <c r="K78" s="3"/>
      <c r="L78" s="3"/>
      <c r="M78" s="3"/>
      <c r="N78" s="3"/>
    </row>
    <row r="79" spans="1:14" x14ac:dyDescent="0.25">
      <c r="A79" s="3"/>
      <c r="B79" s="3"/>
      <c r="C79" s="3"/>
      <c r="D79" s="3"/>
      <c r="E79" s="3"/>
      <c r="F79" s="3"/>
      <c r="G79" s="3"/>
      <c r="H79" s="3"/>
      <c r="I79" s="3"/>
      <c r="J79" s="3"/>
      <c r="K79" s="3"/>
      <c r="L79" s="3"/>
      <c r="M79" s="3"/>
      <c r="N79" s="3"/>
    </row>
    <row r="80" spans="1:14" x14ac:dyDescent="0.25">
      <c r="A80" s="3"/>
      <c r="B80" s="3"/>
      <c r="C80" s="3"/>
      <c r="D80" s="3"/>
      <c r="E80" s="3"/>
      <c r="F80" s="3"/>
      <c r="G80" s="3"/>
      <c r="H80" s="3"/>
      <c r="I80" s="3"/>
      <c r="J80" s="3"/>
      <c r="K80" s="3"/>
      <c r="L80" s="3"/>
      <c r="M80" s="3"/>
      <c r="N80" s="3"/>
    </row>
    <row r="81" spans="1:14" x14ac:dyDescent="0.25">
      <c r="A81" s="3"/>
      <c r="B81" s="3"/>
      <c r="C81" s="3"/>
      <c r="D81" s="3"/>
      <c r="E81" s="3"/>
      <c r="F81" s="3"/>
      <c r="G81" s="3"/>
      <c r="H81" s="3"/>
      <c r="I81" s="3"/>
      <c r="J81" s="3"/>
      <c r="K81" s="3"/>
      <c r="L81" s="3"/>
      <c r="M81" s="3"/>
      <c r="N81" s="3"/>
    </row>
    <row r="82" spans="1:14" x14ac:dyDescent="0.25">
      <c r="A82" s="3"/>
      <c r="B82" s="3"/>
      <c r="C82" s="3"/>
      <c r="D82" s="3"/>
      <c r="E82" s="3"/>
      <c r="F82" s="3"/>
      <c r="G82" s="3"/>
      <c r="H82" s="3"/>
      <c r="I82" s="3"/>
      <c r="J82" s="3"/>
      <c r="K82" s="3"/>
      <c r="L82" s="3"/>
      <c r="M82" s="3"/>
      <c r="N82" s="3"/>
    </row>
    <row r="83" spans="1:14" x14ac:dyDescent="0.25">
      <c r="A83" s="3"/>
      <c r="B83" s="3"/>
      <c r="C83" s="3"/>
      <c r="D83" s="3"/>
      <c r="E83" s="3"/>
      <c r="F83" s="3"/>
      <c r="G83" s="3"/>
      <c r="H83" s="3"/>
      <c r="I83" s="3"/>
      <c r="J83" s="3"/>
      <c r="K83" s="3"/>
      <c r="L83" s="3"/>
      <c r="M83" s="3"/>
      <c r="N83" s="3"/>
    </row>
    <row r="84" spans="1:14" x14ac:dyDescent="0.25">
      <c r="A84" s="3"/>
      <c r="B84" s="3"/>
      <c r="C84" s="3"/>
      <c r="D84" s="3"/>
      <c r="E84" s="3"/>
      <c r="F84" s="3"/>
      <c r="G84" s="3"/>
      <c r="H84" s="3"/>
      <c r="I84" s="3"/>
      <c r="J84" s="3"/>
      <c r="K84" s="3"/>
      <c r="L84" s="3"/>
      <c r="M84" s="3"/>
      <c r="N84" s="3"/>
    </row>
    <row r="85" spans="1:14" x14ac:dyDescent="0.25">
      <c r="A85" s="3"/>
      <c r="B85" s="3"/>
      <c r="C85" s="3"/>
      <c r="D85" s="3"/>
      <c r="E85" s="3"/>
      <c r="F85" s="3"/>
      <c r="G85" s="3"/>
      <c r="H85" s="3"/>
      <c r="I85" s="3"/>
      <c r="J85" s="3"/>
      <c r="K85" s="3"/>
      <c r="L85" s="3"/>
      <c r="M85" s="3"/>
      <c r="N85" s="3"/>
    </row>
    <row r="86" spans="1:14" x14ac:dyDescent="0.25">
      <c r="A86" s="3"/>
      <c r="B86" s="3"/>
      <c r="C86" s="3"/>
      <c r="D86" s="3"/>
      <c r="E86" s="3"/>
      <c r="F86" s="3"/>
      <c r="G86" s="3"/>
      <c r="H86" s="3"/>
      <c r="I86" s="3"/>
      <c r="J86" s="3"/>
      <c r="K86" s="3"/>
      <c r="L86" s="3"/>
      <c r="M86" s="3"/>
      <c r="N86" s="3"/>
    </row>
    <row r="87" spans="1:14" x14ac:dyDescent="0.25">
      <c r="A87" s="3"/>
      <c r="B87" s="3"/>
      <c r="C87" s="3"/>
      <c r="D87" s="3"/>
      <c r="E87" s="3"/>
      <c r="F87" s="3"/>
      <c r="G87" s="3"/>
      <c r="H87" s="3"/>
      <c r="I87" s="3"/>
      <c r="J87" s="3"/>
      <c r="K87" s="3"/>
      <c r="L87" s="3"/>
      <c r="M87" s="3"/>
      <c r="N87" s="3"/>
    </row>
    <row r="88" spans="1:14" x14ac:dyDescent="0.25">
      <c r="A88" s="3"/>
      <c r="B88" s="3"/>
      <c r="C88" s="3"/>
      <c r="D88" s="3"/>
      <c r="E88" s="3"/>
      <c r="F88" s="3"/>
      <c r="G88" s="3"/>
      <c r="H88" s="3"/>
      <c r="I88" s="3"/>
      <c r="J88" s="3"/>
      <c r="K88" s="3"/>
      <c r="L88" s="3"/>
      <c r="M88" s="3"/>
      <c r="N88" s="3"/>
    </row>
    <row r="89" spans="1:14" x14ac:dyDescent="0.25">
      <c r="A89" s="3"/>
      <c r="B89" s="3"/>
      <c r="C89" s="3"/>
      <c r="D89" s="3"/>
      <c r="E89" s="3"/>
      <c r="F89" s="3"/>
      <c r="G89" s="3"/>
      <c r="H89" s="3"/>
      <c r="I89" s="3"/>
      <c r="J89" s="3"/>
      <c r="K89" s="3"/>
      <c r="L89" s="3"/>
      <c r="M89" s="3"/>
      <c r="N89" s="3"/>
    </row>
    <row r="90" spans="1:14" x14ac:dyDescent="0.25">
      <c r="A90" s="3"/>
      <c r="B90" s="3"/>
      <c r="C90" s="3"/>
      <c r="D90" s="3"/>
      <c r="E90" s="3"/>
      <c r="F90" s="3"/>
      <c r="G90" s="3"/>
      <c r="H90" s="3"/>
      <c r="I90" s="3"/>
      <c r="J90" s="3"/>
      <c r="K90" s="3"/>
      <c r="L90" s="3"/>
      <c r="M90" s="3"/>
      <c r="N90" s="3"/>
    </row>
    <row r="91" spans="1:14" x14ac:dyDescent="0.25">
      <c r="A91" s="3"/>
      <c r="B91" s="3"/>
      <c r="C91" s="3"/>
      <c r="D91" s="3"/>
      <c r="E91" s="3"/>
      <c r="F91" s="3"/>
      <c r="G91" s="3"/>
      <c r="H91" s="3"/>
      <c r="I91" s="3"/>
      <c r="J91" s="3"/>
      <c r="K91" s="3"/>
      <c r="L91" s="3"/>
      <c r="M91" s="3"/>
      <c r="N91" s="3"/>
    </row>
    <row r="92" spans="1:14" x14ac:dyDescent="0.25">
      <c r="A92" s="3"/>
      <c r="B92" s="3"/>
      <c r="C92" s="3"/>
      <c r="D92" s="3"/>
      <c r="E92" s="3"/>
      <c r="F92" s="3"/>
      <c r="G92" s="3"/>
      <c r="H92" s="3"/>
      <c r="I92" s="3"/>
      <c r="J92" s="3"/>
      <c r="K92" s="3"/>
      <c r="L92" s="3"/>
      <c r="M92" s="3"/>
      <c r="N92" s="3"/>
    </row>
    <row r="93" spans="1:14" x14ac:dyDescent="0.25">
      <c r="A93" s="3"/>
      <c r="B93" s="3"/>
      <c r="C93" s="3"/>
      <c r="D93" s="3"/>
      <c r="E93" s="3"/>
      <c r="F93" s="3"/>
      <c r="G93" s="3"/>
      <c r="H93" s="3"/>
      <c r="I93" s="3"/>
      <c r="J93" s="3"/>
      <c r="K93" s="3"/>
      <c r="L93" s="3"/>
      <c r="M93" s="3"/>
      <c r="N93" s="3"/>
    </row>
    <row r="94" spans="1:14" x14ac:dyDescent="0.25">
      <c r="A94" s="3"/>
      <c r="B94" s="3"/>
      <c r="C94" s="3"/>
      <c r="D94" s="3"/>
      <c r="E94" s="3"/>
      <c r="F94" s="3"/>
      <c r="G94" s="3"/>
      <c r="H94" s="3"/>
      <c r="I94" s="3"/>
      <c r="J94" s="3"/>
      <c r="K94" s="3"/>
      <c r="L94" s="3"/>
      <c r="M94" s="3"/>
      <c r="N94" s="3"/>
    </row>
    <row r="95" spans="1:14" x14ac:dyDescent="0.25">
      <c r="A95" s="3"/>
      <c r="B95" s="3"/>
      <c r="C95" s="3"/>
      <c r="D95" s="3"/>
      <c r="E95" s="3"/>
      <c r="F95" s="3"/>
      <c r="G95" s="3"/>
      <c r="H95" s="3"/>
      <c r="I95" s="3"/>
      <c r="J95" s="3"/>
      <c r="K95" s="3"/>
      <c r="L95" s="3"/>
      <c r="M95" s="3"/>
      <c r="N95" s="3"/>
    </row>
    <row r="96" spans="1:14" x14ac:dyDescent="0.25">
      <c r="A96" s="3"/>
      <c r="B96" s="3"/>
      <c r="C96" s="3"/>
      <c r="D96" s="3"/>
      <c r="E96" s="3"/>
      <c r="F96" s="3"/>
      <c r="G96" s="3"/>
      <c r="H96" s="3"/>
      <c r="I96" s="3"/>
      <c r="J96" s="3"/>
      <c r="K96" s="3"/>
      <c r="L96" s="3"/>
      <c r="M96" s="3"/>
      <c r="N96" s="3"/>
    </row>
    <row r="97" spans="1:14" x14ac:dyDescent="0.25">
      <c r="A97" s="3"/>
      <c r="B97" s="3"/>
      <c r="C97" s="3"/>
      <c r="D97" s="3"/>
      <c r="E97" s="3"/>
      <c r="F97" s="3"/>
      <c r="G97" s="3"/>
      <c r="H97" s="3"/>
      <c r="I97" s="3"/>
      <c r="J97" s="3"/>
      <c r="K97" s="3"/>
      <c r="L97" s="3"/>
      <c r="M97" s="3"/>
      <c r="N97" s="3"/>
    </row>
    <row r="98" spans="1:14" x14ac:dyDescent="0.25">
      <c r="A98" s="3"/>
      <c r="B98" s="3"/>
      <c r="C98" s="3"/>
      <c r="D98" s="3"/>
      <c r="E98" s="3"/>
      <c r="F98" s="3"/>
      <c r="G98" s="3"/>
      <c r="H98" s="3"/>
      <c r="I98" s="3"/>
      <c r="J98" s="3"/>
      <c r="K98" s="3"/>
      <c r="L98" s="3"/>
      <c r="M98" s="3"/>
      <c r="N98" s="3"/>
    </row>
    <row r="99" spans="1:14" x14ac:dyDescent="0.25">
      <c r="A99" s="3"/>
      <c r="B99" s="3"/>
      <c r="C99" s="3"/>
      <c r="D99" s="3"/>
      <c r="E99" s="3"/>
      <c r="F99" s="3"/>
      <c r="G99" s="3"/>
      <c r="H99" s="3"/>
      <c r="I99" s="3"/>
      <c r="J99" s="3"/>
      <c r="K99" s="3"/>
      <c r="L99" s="3"/>
      <c r="M99" s="3"/>
      <c r="N99" s="3"/>
    </row>
    <row r="100" spans="1:14" x14ac:dyDescent="0.25">
      <c r="A100" s="3"/>
      <c r="B100" s="3"/>
      <c r="C100" s="3"/>
      <c r="D100" s="3"/>
      <c r="E100" s="3"/>
      <c r="F100" s="3"/>
      <c r="G100" s="3"/>
      <c r="H100" s="3"/>
      <c r="I100" s="3"/>
      <c r="J100" s="3"/>
      <c r="K100" s="3"/>
      <c r="L100" s="3"/>
      <c r="M100" s="3"/>
      <c r="N100" s="3"/>
    </row>
    <row r="101" spans="1:14" x14ac:dyDescent="0.25">
      <c r="A101" s="3"/>
      <c r="B101" s="3"/>
      <c r="C101" s="3"/>
      <c r="D101" s="3"/>
      <c r="E101" s="3"/>
      <c r="F101" s="3"/>
      <c r="G101" s="3"/>
      <c r="H101" s="3"/>
      <c r="I101" s="3"/>
      <c r="J101" s="3"/>
      <c r="K101" s="3"/>
      <c r="L101" s="3"/>
      <c r="M101" s="3"/>
      <c r="N101" s="3"/>
    </row>
    <row r="102" spans="1:14" x14ac:dyDescent="0.25">
      <c r="A102" s="3"/>
      <c r="B102" s="3"/>
      <c r="C102" s="3"/>
      <c r="D102" s="3"/>
      <c r="E102" s="3"/>
      <c r="F102" s="3"/>
      <c r="G102" s="3"/>
      <c r="H102" s="3"/>
      <c r="I102" s="3"/>
      <c r="J102" s="3"/>
      <c r="K102" s="3"/>
      <c r="L102" s="3"/>
      <c r="M102" s="3"/>
      <c r="N102" s="3"/>
    </row>
    <row r="103" spans="1:14" x14ac:dyDescent="0.25">
      <c r="A103" s="3"/>
      <c r="B103" s="3"/>
      <c r="C103" s="3"/>
      <c r="D103" s="3"/>
      <c r="E103" s="3"/>
      <c r="F103" s="3"/>
      <c r="G103" s="3"/>
      <c r="H103" s="3"/>
      <c r="I103" s="3"/>
      <c r="J103" s="3"/>
      <c r="K103" s="3"/>
      <c r="L103" s="3"/>
      <c r="M103" s="3"/>
      <c r="N103" s="3"/>
    </row>
    <row r="104" spans="1:14" x14ac:dyDescent="0.25">
      <c r="A104" s="3"/>
      <c r="B104" s="3"/>
      <c r="C104" s="3"/>
      <c r="D104" s="3"/>
      <c r="E104" s="3"/>
      <c r="F104" s="3"/>
      <c r="G104" s="3"/>
      <c r="H104" s="3"/>
      <c r="I104" s="3"/>
      <c r="J104" s="3"/>
      <c r="K104" s="3"/>
      <c r="L104" s="3"/>
      <c r="M104" s="3"/>
      <c r="N104" s="3"/>
    </row>
    <row r="105" spans="1:14" x14ac:dyDescent="0.25">
      <c r="A105" s="3"/>
      <c r="B105" s="3"/>
      <c r="C105" s="3"/>
      <c r="D105" s="3"/>
      <c r="E105" s="3"/>
      <c r="F105" s="3"/>
      <c r="G105" s="3"/>
      <c r="H105" s="3"/>
      <c r="I105" s="3"/>
      <c r="J105" s="3"/>
      <c r="K105" s="3"/>
      <c r="L105" s="3"/>
      <c r="M105" s="3"/>
      <c r="N105" s="3"/>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showGridLines="0" topLeftCell="N7" zoomScale="75" zoomScaleNormal="55" workbookViewId="0">
      <selection activeCell="C22" sqref="C22:AD25"/>
    </sheetView>
  </sheetViews>
  <sheetFormatPr baseColWidth="10" defaultColWidth="10.85546875" defaultRowHeight="15" x14ac:dyDescent="0.25"/>
  <cols>
    <col min="1" max="1" width="41.85546875" style="52" customWidth="1"/>
    <col min="2" max="2" width="15.42578125" style="52" customWidth="1"/>
    <col min="3" max="14" width="20.7109375" style="52" customWidth="1"/>
    <col min="15" max="15" width="16.140625" style="52" customWidth="1"/>
    <col min="16" max="27" width="18.140625" style="52" customWidth="1"/>
    <col min="28" max="28" width="22.7109375" style="52" customWidth="1"/>
    <col min="29" max="29" width="19" style="52" customWidth="1"/>
    <col min="30" max="30" width="19.42578125" style="52" customWidth="1"/>
    <col min="31" max="31" width="6.285156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333"/>
      <c r="B1" s="336" t="s">
        <v>16</v>
      </c>
      <c r="C1" s="337"/>
      <c r="D1" s="337"/>
      <c r="E1" s="337"/>
      <c r="F1" s="337"/>
      <c r="G1" s="337"/>
      <c r="H1" s="337"/>
      <c r="I1" s="337"/>
      <c r="J1" s="337"/>
      <c r="K1" s="337"/>
      <c r="L1" s="337"/>
      <c r="M1" s="337"/>
      <c r="N1" s="337"/>
      <c r="O1" s="337"/>
      <c r="P1" s="337"/>
      <c r="Q1" s="337"/>
      <c r="R1" s="337"/>
      <c r="S1" s="337"/>
      <c r="T1" s="337"/>
      <c r="U1" s="337"/>
      <c r="V1" s="337"/>
      <c r="W1" s="337"/>
      <c r="X1" s="337"/>
      <c r="Y1" s="337"/>
      <c r="Z1" s="337"/>
      <c r="AA1" s="338"/>
      <c r="AB1" s="339" t="s">
        <v>18</v>
      </c>
      <c r="AC1" s="340"/>
      <c r="AD1" s="341"/>
    </row>
    <row r="2" spans="1:30" ht="30.75" customHeight="1" x14ac:dyDescent="0.25">
      <c r="A2" s="334"/>
      <c r="B2" s="342" t="s">
        <v>17</v>
      </c>
      <c r="C2" s="343"/>
      <c r="D2" s="343"/>
      <c r="E2" s="343"/>
      <c r="F2" s="343"/>
      <c r="G2" s="343"/>
      <c r="H2" s="343"/>
      <c r="I2" s="343"/>
      <c r="J2" s="343"/>
      <c r="K2" s="343"/>
      <c r="L2" s="343"/>
      <c r="M2" s="343"/>
      <c r="N2" s="343"/>
      <c r="O2" s="343"/>
      <c r="P2" s="343"/>
      <c r="Q2" s="343"/>
      <c r="R2" s="343"/>
      <c r="S2" s="343"/>
      <c r="T2" s="343"/>
      <c r="U2" s="343"/>
      <c r="V2" s="343"/>
      <c r="W2" s="343"/>
      <c r="X2" s="343"/>
      <c r="Y2" s="343"/>
      <c r="Z2" s="343"/>
      <c r="AA2" s="344"/>
      <c r="AB2" s="345" t="s">
        <v>405</v>
      </c>
      <c r="AC2" s="346"/>
      <c r="AD2" s="347"/>
    </row>
    <row r="3" spans="1:30" ht="24" customHeight="1" x14ac:dyDescent="0.25">
      <c r="A3" s="334"/>
      <c r="B3" s="348" t="s">
        <v>296</v>
      </c>
      <c r="C3" s="349"/>
      <c r="D3" s="349"/>
      <c r="E3" s="349"/>
      <c r="F3" s="349"/>
      <c r="G3" s="349"/>
      <c r="H3" s="349"/>
      <c r="I3" s="349"/>
      <c r="J3" s="349"/>
      <c r="K3" s="349"/>
      <c r="L3" s="349"/>
      <c r="M3" s="349"/>
      <c r="N3" s="349"/>
      <c r="O3" s="349"/>
      <c r="P3" s="349"/>
      <c r="Q3" s="349"/>
      <c r="R3" s="349"/>
      <c r="S3" s="349"/>
      <c r="T3" s="349"/>
      <c r="U3" s="349"/>
      <c r="V3" s="349"/>
      <c r="W3" s="349"/>
      <c r="X3" s="349"/>
      <c r="Y3" s="349"/>
      <c r="Z3" s="349"/>
      <c r="AA3" s="350"/>
      <c r="AB3" s="345" t="s">
        <v>404</v>
      </c>
      <c r="AC3" s="346"/>
      <c r="AD3" s="347"/>
    </row>
    <row r="4" spans="1:30" ht="21.95" customHeight="1" thickBot="1" x14ac:dyDescent="0.3">
      <c r="A4" s="335"/>
      <c r="B4" s="351"/>
      <c r="C4" s="352"/>
      <c r="D4" s="352"/>
      <c r="E4" s="352"/>
      <c r="F4" s="352"/>
      <c r="G4" s="352"/>
      <c r="H4" s="352"/>
      <c r="I4" s="352"/>
      <c r="J4" s="352"/>
      <c r="K4" s="352"/>
      <c r="L4" s="352"/>
      <c r="M4" s="352"/>
      <c r="N4" s="352"/>
      <c r="O4" s="352"/>
      <c r="P4" s="352"/>
      <c r="Q4" s="352"/>
      <c r="R4" s="352"/>
      <c r="S4" s="352"/>
      <c r="T4" s="352"/>
      <c r="U4" s="352"/>
      <c r="V4" s="352"/>
      <c r="W4" s="352"/>
      <c r="X4" s="352"/>
      <c r="Y4" s="352"/>
      <c r="Z4" s="352"/>
      <c r="AA4" s="353"/>
      <c r="AB4" s="354" t="s">
        <v>176</v>
      </c>
      <c r="AC4" s="355"/>
      <c r="AD4" s="356"/>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279" t="s">
        <v>294</v>
      </c>
      <c r="B7" s="280"/>
      <c r="C7" s="285" t="s">
        <v>43</v>
      </c>
      <c r="D7" s="303" t="s">
        <v>71</v>
      </c>
      <c r="E7" s="309"/>
      <c r="F7" s="309"/>
      <c r="G7" s="309"/>
      <c r="H7" s="304"/>
      <c r="I7" s="312">
        <v>44714</v>
      </c>
      <c r="J7" s="313"/>
      <c r="K7" s="303" t="s">
        <v>67</v>
      </c>
      <c r="L7" s="304"/>
      <c r="M7" s="328" t="s">
        <v>70</v>
      </c>
      <c r="N7" s="329"/>
      <c r="O7" s="318"/>
      <c r="P7" s="319"/>
      <c r="Q7" s="56"/>
      <c r="R7" s="56"/>
      <c r="S7" s="56"/>
      <c r="T7" s="56"/>
      <c r="U7" s="56"/>
      <c r="V7" s="56"/>
      <c r="W7" s="56"/>
      <c r="X7" s="56"/>
      <c r="Y7" s="56"/>
      <c r="Z7" s="57"/>
      <c r="AA7" s="56"/>
      <c r="AB7" s="56"/>
      <c r="AC7" s="62"/>
      <c r="AD7" s="63"/>
    </row>
    <row r="8" spans="1:30" x14ac:dyDescent="0.25">
      <c r="A8" s="281"/>
      <c r="B8" s="282"/>
      <c r="C8" s="286"/>
      <c r="D8" s="305"/>
      <c r="E8" s="310"/>
      <c r="F8" s="310"/>
      <c r="G8" s="310"/>
      <c r="H8" s="306"/>
      <c r="I8" s="314"/>
      <c r="J8" s="315"/>
      <c r="K8" s="305"/>
      <c r="L8" s="306"/>
      <c r="M8" s="320" t="s">
        <v>68</v>
      </c>
      <c r="N8" s="321"/>
      <c r="O8" s="322"/>
      <c r="P8" s="323"/>
      <c r="Q8" s="56"/>
      <c r="R8" s="56"/>
      <c r="S8" s="56"/>
      <c r="T8" s="56"/>
      <c r="U8" s="56"/>
      <c r="V8" s="56"/>
      <c r="W8" s="56"/>
      <c r="X8" s="56"/>
      <c r="Y8" s="56"/>
      <c r="Z8" s="57"/>
      <c r="AA8" s="56"/>
      <c r="AB8" s="56"/>
      <c r="AC8" s="62"/>
      <c r="AD8" s="63"/>
    </row>
    <row r="9" spans="1:30" ht="15.75" thickBot="1" x14ac:dyDescent="0.3">
      <c r="A9" s="283"/>
      <c r="B9" s="284"/>
      <c r="C9" s="287"/>
      <c r="D9" s="307"/>
      <c r="E9" s="311"/>
      <c r="F9" s="311"/>
      <c r="G9" s="311"/>
      <c r="H9" s="308"/>
      <c r="I9" s="316"/>
      <c r="J9" s="317"/>
      <c r="K9" s="307"/>
      <c r="L9" s="308"/>
      <c r="M9" s="324" t="s">
        <v>69</v>
      </c>
      <c r="N9" s="325"/>
      <c r="O9" s="326" t="s">
        <v>408</v>
      </c>
      <c r="P9" s="327"/>
      <c r="Q9" s="56"/>
      <c r="R9" s="56"/>
      <c r="S9" s="56"/>
      <c r="T9" s="56"/>
      <c r="U9" s="56"/>
      <c r="V9" s="56"/>
      <c r="W9" s="56"/>
      <c r="X9" s="56"/>
      <c r="Y9" s="56"/>
      <c r="Z9" s="57"/>
      <c r="AA9" s="56"/>
      <c r="AB9" s="56"/>
      <c r="AC9" s="62"/>
      <c r="AD9" s="63"/>
    </row>
    <row r="10" spans="1:30" s="184" customFormat="1" ht="15" customHeight="1" thickBot="1" x14ac:dyDescent="0.3">
      <c r="A10" s="180"/>
      <c r="B10" s="181"/>
      <c r="C10" s="181"/>
      <c r="D10" s="67"/>
      <c r="E10" s="67"/>
      <c r="F10" s="67"/>
      <c r="G10" s="67"/>
      <c r="H10" s="67"/>
      <c r="I10" s="177"/>
      <c r="J10" s="177"/>
      <c r="K10" s="67"/>
      <c r="L10" s="67"/>
      <c r="M10" s="178"/>
      <c r="N10" s="178"/>
      <c r="O10" s="179"/>
      <c r="P10" s="179"/>
      <c r="Q10" s="181"/>
      <c r="R10" s="181"/>
      <c r="S10" s="181"/>
      <c r="T10" s="181"/>
      <c r="U10" s="181"/>
      <c r="V10" s="181"/>
      <c r="W10" s="181"/>
      <c r="X10" s="181"/>
      <c r="Y10" s="181"/>
      <c r="Z10" s="182"/>
      <c r="AA10" s="181"/>
      <c r="AB10" s="181"/>
      <c r="AC10" s="183"/>
      <c r="AD10" s="185"/>
    </row>
    <row r="11" spans="1:30" ht="15" customHeight="1" x14ac:dyDescent="0.25">
      <c r="A11" s="303" t="s">
        <v>0</v>
      </c>
      <c r="B11" s="304"/>
      <c r="C11" s="291" t="s">
        <v>409</v>
      </c>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3"/>
    </row>
    <row r="12" spans="1:30" ht="15" customHeight="1" x14ac:dyDescent="0.25">
      <c r="A12" s="305"/>
      <c r="B12" s="306"/>
      <c r="C12" s="294"/>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6"/>
    </row>
    <row r="13" spans="1:30" ht="15" customHeight="1" thickBot="1" x14ac:dyDescent="0.3">
      <c r="A13" s="307"/>
      <c r="B13" s="308"/>
      <c r="C13" s="297"/>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9"/>
    </row>
    <row r="14" spans="1:30" ht="9" customHeight="1" thickBot="1" x14ac:dyDescent="0.3">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x14ac:dyDescent="0.3">
      <c r="A15" s="366" t="s">
        <v>77</v>
      </c>
      <c r="B15" s="367"/>
      <c r="C15" s="330" t="s">
        <v>410</v>
      </c>
      <c r="D15" s="331"/>
      <c r="E15" s="331"/>
      <c r="F15" s="331"/>
      <c r="G15" s="331"/>
      <c r="H15" s="331"/>
      <c r="I15" s="331"/>
      <c r="J15" s="331"/>
      <c r="K15" s="332"/>
      <c r="L15" s="300" t="s">
        <v>73</v>
      </c>
      <c r="M15" s="301"/>
      <c r="N15" s="301"/>
      <c r="O15" s="301"/>
      <c r="P15" s="301"/>
      <c r="Q15" s="302"/>
      <c r="R15" s="371" t="s">
        <v>411</v>
      </c>
      <c r="S15" s="372"/>
      <c r="T15" s="372"/>
      <c r="U15" s="372"/>
      <c r="V15" s="372"/>
      <c r="W15" s="372"/>
      <c r="X15" s="373"/>
      <c r="Y15" s="300" t="s">
        <v>72</v>
      </c>
      <c r="Z15" s="302"/>
      <c r="AA15" s="330" t="s">
        <v>412</v>
      </c>
      <c r="AB15" s="331"/>
      <c r="AC15" s="331"/>
      <c r="AD15" s="332"/>
    </row>
    <row r="16" spans="1:30" ht="9" customHeight="1" thickBot="1" x14ac:dyDescent="0.3">
      <c r="A16" s="61"/>
      <c r="B16" s="56"/>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75"/>
      <c r="AD16" s="76"/>
    </row>
    <row r="17" spans="1:41" s="78" customFormat="1" ht="37.5" customHeight="1" thickBot="1" x14ac:dyDescent="0.3">
      <c r="A17" s="366" t="s">
        <v>79</v>
      </c>
      <c r="B17" s="367"/>
      <c r="C17" s="368" t="s">
        <v>414</v>
      </c>
      <c r="D17" s="369"/>
      <c r="E17" s="369"/>
      <c r="F17" s="369"/>
      <c r="G17" s="369"/>
      <c r="H17" s="369"/>
      <c r="I17" s="369"/>
      <c r="J17" s="369"/>
      <c r="K17" s="369"/>
      <c r="L17" s="369"/>
      <c r="M17" s="369"/>
      <c r="N17" s="369"/>
      <c r="O17" s="369"/>
      <c r="P17" s="369"/>
      <c r="Q17" s="370"/>
      <c r="R17" s="288" t="s">
        <v>378</v>
      </c>
      <c r="S17" s="289"/>
      <c r="T17" s="289"/>
      <c r="U17" s="289"/>
      <c r="V17" s="290"/>
      <c r="W17" s="449">
        <v>0.25</v>
      </c>
      <c r="X17" s="450"/>
      <c r="Y17" s="289" t="s">
        <v>15</v>
      </c>
      <c r="Z17" s="289"/>
      <c r="AA17" s="289"/>
      <c r="AB17" s="290"/>
      <c r="AC17" s="277">
        <v>0.06</v>
      </c>
      <c r="AD17" s="278"/>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288" t="s">
        <v>1</v>
      </c>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90"/>
      <c r="AE19" s="86"/>
      <c r="AF19" s="86"/>
    </row>
    <row r="20" spans="1:41" ht="32.1" customHeight="1" thickBot="1" x14ac:dyDescent="0.3">
      <c r="A20" s="85"/>
      <c r="B20" s="62"/>
      <c r="C20" s="379" t="s">
        <v>380</v>
      </c>
      <c r="D20" s="380"/>
      <c r="E20" s="380"/>
      <c r="F20" s="380"/>
      <c r="G20" s="380"/>
      <c r="H20" s="380"/>
      <c r="I20" s="380"/>
      <c r="J20" s="380"/>
      <c r="K20" s="380"/>
      <c r="L20" s="380"/>
      <c r="M20" s="380"/>
      <c r="N20" s="380"/>
      <c r="O20" s="380"/>
      <c r="P20" s="381"/>
      <c r="Q20" s="376" t="s">
        <v>381</v>
      </c>
      <c r="R20" s="377"/>
      <c r="S20" s="377"/>
      <c r="T20" s="377"/>
      <c r="U20" s="377"/>
      <c r="V20" s="377"/>
      <c r="W20" s="377"/>
      <c r="X20" s="377"/>
      <c r="Y20" s="377"/>
      <c r="Z20" s="377"/>
      <c r="AA20" s="377"/>
      <c r="AB20" s="377"/>
      <c r="AC20" s="377"/>
      <c r="AD20" s="378"/>
      <c r="AE20" s="86"/>
      <c r="AF20" s="86"/>
    </row>
    <row r="21" spans="1:41" ht="32.1" customHeight="1" thickBot="1" x14ac:dyDescent="0.3">
      <c r="A21" s="61"/>
      <c r="B21" s="56"/>
      <c r="C21" s="259" t="s">
        <v>39</v>
      </c>
      <c r="D21" s="260" t="s">
        <v>40</v>
      </c>
      <c r="E21" s="260" t="s">
        <v>41</v>
      </c>
      <c r="F21" s="260" t="s">
        <v>42</v>
      </c>
      <c r="G21" s="260" t="s">
        <v>43</v>
      </c>
      <c r="H21" s="260" t="s">
        <v>44</v>
      </c>
      <c r="I21" s="260" t="s">
        <v>45</v>
      </c>
      <c r="J21" s="260" t="s">
        <v>46</v>
      </c>
      <c r="K21" s="260" t="s">
        <v>47</v>
      </c>
      <c r="L21" s="260" t="s">
        <v>48</v>
      </c>
      <c r="M21" s="260" t="s">
        <v>49</v>
      </c>
      <c r="N21" s="260" t="s">
        <v>50</v>
      </c>
      <c r="O21" s="260" t="s">
        <v>8</v>
      </c>
      <c r="P21" s="261" t="s">
        <v>386</v>
      </c>
      <c r="Q21" s="259" t="s">
        <v>39</v>
      </c>
      <c r="R21" s="260" t="s">
        <v>40</v>
      </c>
      <c r="S21" s="260" t="s">
        <v>41</v>
      </c>
      <c r="T21" s="260" t="s">
        <v>42</v>
      </c>
      <c r="U21" s="260" t="s">
        <v>43</v>
      </c>
      <c r="V21" s="260" t="s">
        <v>44</v>
      </c>
      <c r="W21" s="260" t="s">
        <v>45</v>
      </c>
      <c r="X21" s="260" t="s">
        <v>46</v>
      </c>
      <c r="Y21" s="260" t="s">
        <v>47</v>
      </c>
      <c r="Z21" s="260" t="s">
        <v>48</v>
      </c>
      <c r="AA21" s="260" t="s">
        <v>49</v>
      </c>
      <c r="AB21" s="260" t="s">
        <v>50</v>
      </c>
      <c r="AC21" s="260" t="s">
        <v>8</v>
      </c>
      <c r="AD21" s="261" t="s">
        <v>386</v>
      </c>
      <c r="AE21" s="4"/>
      <c r="AF21" s="4"/>
    </row>
    <row r="22" spans="1:41" ht="32.1" customHeight="1" x14ac:dyDescent="0.25">
      <c r="A22" s="275" t="s">
        <v>382</v>
      </c>
      <c r="B22" s="276"/>
      <c r="C22" s="243"/>
      <c r="D22" s="187"/>
      <c r="E22" s="187"/>
      <c r="F22" s="187"/>
      <c r="G22" s="187"/>
      <c r="H22" s="187"/>
      <c r="I22" s="187"/>
      <c r="J22" s="187"/>
      <c r="K22" s="187"/>
      <c r="L22" s="187"/>
      <c r="M22" s="187"/>
      <c r="N22" s="187"/>
      <c r="O22" s="187">
        <f>SUM(C22:N22)</f>
        <v>0</v>
      </c>
      <c r="P22" s="189"/>
      <c r="Q22" s="244">
        <v>356352920</v>
      </c>
      <c r="R22" s="225">
        <v>26374260</v>
      </c>
      <c r="S22" s="225">
        <v>66000000</v>
      </c>
      <c r="T22" s="225">
        <v>0</v>
      </c>
      <c r="U22" s="225">
        <v>0</v>
      </c>
      <c r="V22" s="225">
        <v>0</v>
      </c>
      <c r="W22" s="225">
        <v>0</v>
      </c>
      <c r="X22" s="225">
        <v>6963000</v>
      </c>
      <c r="Y22" s="225">
        <v>0</v>
      </c>
      <c r="Z22" s="225">
        <v>0</v>
      </c>
      <c r="AA22" s="225">
        <v>0</v>
      </c>
      <c r="AB22" s="229">
        <v>0</v>
      </c>
      <c r="AC22" s="246">
        <f>SUM(Q22:AB22)</f>
        <v>455690180</v>
      </c>
      <c r="AD22" s="193"/>
      <c r="AE22" s="4"/>
      <c r="AF22" s="4"/>
    </row>
    <row r="23" spans="1:41" ht="32.1" customHeight="1" x14ac:dyDescent="0.25">
      <c r="A23" s="361" t="s">
        <v>383</v>
      </c>
      <c r="B23" s="362"/>
      <c r="C23" s="242"/>
      <c r="D23" s="234"/>
      <c r="E23" s="234"/>
      <c r="F23" s="234"/>
      <c r="G23" s="234"/>
      <c r="H23" s="234"/>
      <c r="I23" s="234"/>
      <c r="J23" s="234"/>
      <c r="K23" s="234"/>
      <c r="L23" s="234"/>
      <c r="M23" s="234"/>
      <c r="N23" s="234"/>
      <c r="O23" s="234">
        <f>SUM(C23:N23)</f>
        <v>0</v>
      </c>
      <c r="P23" s="203" t="str">
        <f>IFERROR(O23/(SUMIF(C23:N23,"&gt;0",C22:N22))," ")</f>
        <v xml:space="preserve"> </v>
      </c>
      <c r="Q23" s="243">
        <v>352660352</v>
      </c>
      <c r="R23" s="187">
        <v>0</v>
      </c>
      <c r="S23" s="187"/>
      <c r="T23" s="187">
        <v>22435759.5</v>
      </c>
      <c r="U23" s="187">
        <v>0</v>
      </c>
      <c r="V23" s="187"/>
      <c r="W23" s="187"/>
      <c r="X23" s="187"/>
      <c r="Y23" s="187"/>
      <c r="Z23" s="187"/>
      <c r="AA23" s="187"/>
      <c r="AB23" s="232"/>
      <c r="AC23" s="227">
        <f>SUM(Q23:AB23)</f>
        <v>375096111.5</v>
      </c>
      <c r="AD23" s="191">
        <f>AC23/AC22</f>
        <v>0.82313845670319252</v>
      </c>
      <c r="AE23" s="4"/>
      <c r="AF23" s="4"/>
    </row>
    <row r="24" spans="1:41" ht="32.1" customHeight="1" x14ac:dyDescent="0.25">
      <c r="A24" s="361" t="s">
        <v>384</v>
      </c>
      <c r="B24" s="362"/>
      <c r="C24" s="242">
        <v>0</v>
      </c>
      <c r="D24" s="234">
        <f>1691668+11351913</f>
        <v>13043581</v>
      </c>
      <c r="E24" s="234">
        <v>0</v>
      </c>
      <c r="F24" s="234">
        <v>3525000</v>
      </c>
      <c r="G24" s="234">
        <f>11626859-11351913</f>
        <v>274946</v>
      </c>
      <c r="H24" s="234">
        <v>0</v>
      </c>
      <c r="I24" s="234">
        <v>0</v>
      </c>
      <c r="J24" s="234">
        <v>0</v>
      </c>
      <c r="K24" s="234">
        <v>0</v>
      </c>
      <c r="L24" s="234">
        <v>0</v>
      </c>
      <c r="M24" s="234">
        <v>0</v>
      </c>
      <c r="N24" s="234">
        <v>0</v>
      </c>
      <c r="O24" s="234">
        <f>SUM(C24:N24)</f>
        <v>16843527</v>
      </c>
      <c r="P24" s="188"/>
      <c r="Q24" s="242">
        <v>0</v>
      </c>
      <c r="R24" s="234">
        <v>31421500</v>
      </c>
      <c r="S24" s="234">
        <v>36819160</v>
      </c>
      <c r="T24" s="234">
        <v>33819160</v>
      </c>
      <c r="U24" s="234">
        <v>36819160</v>
      </c>
      <c r="V24" s="234">
        <v>36819160</v>
      </c>
      <c r="W24" s="234">
        <v>33819160</v>
      </c>
      <c r="X24" s="234">
        <v>58819160</v>
      </c>
      <c r="Y24" s="234">
        <v>58819160</v>
      </c>
      <c r="Z24" s="234">
        <v>44406160</v>
      </c>
      <c r="AA24" s="234">
        <v>37195160</v>
      </c>
      <c r="AB24" s="230">
        <v>46933240</v>
      </c>
      <c r="AC24" s="227">
        <f>SUM(Q24:AB24)</f>
        <v>455690180</v>
      </c>
      <c r="AD24" s="191"/>
      <c r="AE24" s="4"/>
      <c r="AF24" s="4"/>
    </row>
    <row r="25" spans="1:41" ht="32.1" customHeight="1" thickBot="1" x14ac:dyDescent="0.3">
      <c r="A25" s="363" t="s">
        <v>385</v>
      </c>
      <c r="B25" s="364"/>
      <c r="C25" s="247">
        <v>0</v>
      </c>
      <c r="D25" s="186">
        <v>11993527</v>
      </c>
      <c r="E25" s="186">
        <v>3600829</v>
      </c>
      <c r="F25" s="186">
        <v>1175000</v>
      </c>
      <c r="G25" s="186">
        <v>74171</v>
      </c>
      <c r="H25" s="186"/>
      <c r="I25" s="186"/>
      <c r="J25" s="186"/>
      <c r="K25" s="186"/>
      <c r="L25" s="186"/>
      <c r="M25" s="186"/>
      <c r="N25" s="186"/>
      <c r="O25" s="186">
        <f>SUM(C25:N25)</f>
        <v>16843527</v>
      </c>
      <c r="P25" s="190">
        <f>O25/O24</f>
        <v>1</v>
      </c>
      <c r="Q25" s="247">
        <v>0</v>
      </c>
      <c r="R25" s="186">
        <v>16724736.199999999</v>
      </c>
      <c r="S25" s="186">
        <v>24694120</v>
      </c>
      <c r="T25" s="186">
        <v>36292520.109999999</v>
      </c>
      <c r="U25" s="186">
        <v>34206040</v>
      </c>
      <c r="V25" s="186"/>
      <c r="W25" s="186"/>
      <c r="X25" s="186"/>
      <c r="Y25" s="186"/>
      <c r="Z25" s="186"/>
      <c r="AA25" s="186"/>
      <c r="AB25" s="231"/>
      <c r="AC25" s="228">
        <f>SUM(Q25:AB25)</f>
        <v>111917416.31</v>
      </c>
      <c r="AD25" s="192">
        <f>AC25/AC24</f>
        <v>0.24559979833227918</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85"/>
    </row>
    <row r="27" spans="1:41" ht="33.950000000000003" customHeight="1" x14ac:dyDescent="0.25">
      <c r="A27" s="357" t="s">
        <v>76</v>
      </c>
      <c r="B27" s="358"/>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60"/>
    </row>
    <row r="28" spans="1:41" ht="15" customHeight="1" x14ac:dyDescent="0.25">
      <c r="A28" s="382" t="s">
        <v>190</v>
      </c>
      <c r="B28" s="384" t="s">
        <v>6</v>
      </c>
      <c r="C28" s="385"/>
      <c r="D28" s="362" t="s">
        <v>402</v>
      </c>
      <c r="E28" s="388"/>
      <c r="F28" s="388"/>
      <c r="G28" s="388"/>
      <c r="H28" s="388"/>
      <c r="I28" s="388"/>
      <c r="J28" s="388"/>
      <c r="K28" s="388"/>
      <c r="L28" s="388"/>
      <c r="M28" s="388"/>
      <c r="N28" s="388"/>
      <c r="O28" s="389"/>
      <c r="P28" s="390" t="s">
        <v>8</v>
      </c>
      <c r="Q28" s="390" t="s">
        <v>84</v>
      </c>
      <c r="R28" s="390"/>
      <c r="S28" s="390"/>
      <c r="T28" s="390"/>
      <c r="U28" s="390"/>
      <c r="V28" s="390"/>
      <c r="W28" s="390"/>
      <c r="X28" s="390"/>
      <c r="Y28" s="390"/>
      <c r="Z28" s="390"/>
      <c r="AA28" s="390"/>
      <c r="AB28" s="390"/>
      <c r="AC28" s="390"/>
      <c r="AD28" s="391"/>
    </row>
    <row r="29" spans="1:41" ht="27" customHeight="1" x14ac:dyDescent="0.25">
      <c r="A29" s="383"/>
      <c r="B29" s="386"/>
      <c r="C29" s="387"/>
      <c r="D29" s="257" t="s">
        <v>39</v>
      </c>
      <c r="E29" s="257" t="s">
        <v>40</v>
      </c>
      <c r="F29" s="257" t="s">
        <v>41</v>
      </c>
      <c r="G29" s="257" t="s">
        <v>42</v>
      </c>
      <c r="H29" s="257" t="s">
        <v>43</v>
      </c>
      <c r="I29" s="257" t="s">
        <v>44</v>
      </c>
      <c r="J29" s="257" t="s">
        <v>45</v>
      </c>
      <c r="K29" s="257" t="s">
        <v>46</v>
      </c>
      <c r="L29" s="257" t="s">
        <v>47</v>
      </c>
      <c r="M29" s="257" t="s">
        <v>48</v>
      </c>
      <c r="N29" s="257" t="s">
        <v>49</v>
      </c>
      <c r="O29" s="257" t="s">
        <v>50</v>
      </c>
      <c r="P29" s="389"/>
      <c r="Q29" s="390"/>
      <c r="R29" s="390"/>
      <c r="S29" s="390"/>
      <c r="T29" s="390"/>
      <c r="U29" s="390"/>
      <c r="V29" s="390"/>
      <c r="W29" s="390"/>
      <c r="X29" s="390"/>
      <c r="Y29" s="390"/>
      <c r="Z29" s="390"/>
      <c r="AA29" s="390"/>
      <c r="AB29" s="390"/>
      <c r="AC29" s="390"/>
      <c r="AD29" s="391"/>
    </row>
    <row r="30" spans="1:41" ht="83.25" customHeight="1" thickBot="1" x14ac:dyDescent="0.3">
      <c r="A30" s="265" t="str">
        <f>C17</f>
        <v>2 - Formular e Implementar una (1) estrategia metodológica que permita incluir la perspectiva de género y diferencial en la captura de la información</v>
      </c>
      <c r="B30" s="446" t="s">
        <v>435</v>
      </c>
      <c r="C30" s="447"/>
      <c r="D30" s="92"/>
      <c r="E30" s="92"/>
      <c r="F30" s="92"/>
      <c r="G30" s="92"/>
      <c r="H30" s="92"/>
      <c r="I30" s="92"/>
      <c r="J30" s="92"/>
      <c r="K30" s="92"/>
      <c r="L30" s="92"/>
      <c r="M30" s="92"/>
      <c r="N30" s="92"/>
      <c r="O30" s="92"/>
      <c r="P30" s="89">
        <f>SUM(D30:O30)</f>
        <v>0</v>
      </c>
      <c r="Q30" s="394" t="s">
        <v>463</v>
      </c>
      <c r="R30" s="394"/>
      <c r="S30" s="394"/>
      <c r="T30" s="394"/>
      <c r="U30" s="394"/>
      <c r="V30" s="394"/>
      <c r="W30" s="394"/>
      <c r="X30" s="394"/>
      <c r="Y30" s="394"/>
      <c r="Z30" s="394"/>
      <c r="AA30" s="394"/>
      <c r="AB30" s="394"/>
      <c r="AC30" s="394"/>
      <c r="AD30" s="395"/>
    </row>
    <row r="31" spans="1:41" ht="45" customHeight="1" x14ac:dyDescent="0.25">
      <c r="A31" s="396" t="s">
        <v>293</v>
      </c>
      <c r="B31" s="397"/>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8"/>
    </row>
    <row r="32" spans="1:41" ht="23.1" customHeight="1" x14ac:dyDescent="0.25">
      <c r="A32" s="361" t="s">
        <v>191</v>
      </c>
      <c r="B32" s="390" t="s">
        <v>62</v>
      </c>
      <c r="C32" s="390" t="s">
        <v>6</v>
      </c>
      <c r="D32" s="390" t="s">
        <v>60</v>
      </c>
      <c r="E32" s="390"/>
      <c r="F32" s="390"/>
      <c r="G32" s="390"/>
      <c r="H32" s="390"/>
      <c r="I32" s="390"/>
      <c r="J32" s="390"/>
      <c r="K32" s="390"/>
      <c r="L32" s="390"/>
      <c r="M32" s="390"/>
      <c r="N32" s="390"/>
      <c r="O32" s="390"/>
      <c r="P32" s="390"/>
      <c r="Q32" s="390" t="s">
        <v>85</v>
      </c>
      <c r="R32" s="390"/>
      <c r="S32" s="390"/>
      <c r="T32" s="390"/>
      <c r="U32" s="390"/>
      <c r="V32" s="390"/>
      <c r="W32" s="390"/>
      <c r="X32" s="390"/>
      <c r="Y32" s="390"/>
      <c r="Z32" s="390"/>
      <c r="AA32" s="390"/>
      <c r="AB32" s="390"/>
      <c r="AC32" s="390"/>
      <c r="AD32" s="391"/>
      <c r="AG32" s="90"/>
      <c r="AH32" s="90"/>
      <c r="AI32" s="90"/>
      <c r="AJ32" s="90"/>
      <c r="AK32" s="90"/>
      <c r="AL32" s="90"/>
      <c r="AM32" s="90"/>
      <c r="AN32" s="90"/>
      <c r="AO32" s="90"/>
    </row>
    <row r="33" spans="1:41" ht="23.1" customHeight="1" x14ac:dyDescent="0.25">
      <c r="A33" s="361"/>
      <c r="B33" s="390"/>
      <c r="C33" s="399"/>
      <c r="D33" s="257" t="s">
        <v>39</v>
      </c>
      <c r="E33" s="257" t="s">
        <v>40</v>
      </c>
      <c r="F33" s="257" t="s">
        <v>41</v>
      </c>
      <c r="G33" s="257" t="s">
        <v>42</v>
      </c>
      <c r="H33" s="257" t="s">
        <v>43</v>
      </c>
      <c r="I33" s="257" t="s">
        <v>44</v>
      </c>
      <c r="J33" s="257" t="s">
        <v>45</v>
      </c>
      <c r="K33" s="257" t="s">
        <v>46</v>
      </c>
      <c r="L33" s="257" t="s">
        <v>47</v>
      </c>
      <c r="M33" s="257" t="s">
        <v>48</v>
      </c>
      <c r="N33" s="257" t="s">
        <v>49</v>
      </c>
      <c r="O33" s="257" t="s">
        <v>50</v>
      </c>
      <c r="P33" s="257" t="s">
        <v>8</v>
      </c>
      <c r="Q33" s="386" t="s">
        <v>80</v>
      </c>
      <c r="R33" s="400"/>
      <c r="S33" s="400"/>
      <c r="T33" s="400"/>
      <c r="U33" s="400"/>
      <c r="V33" s="387"/>
      <c r="W33" s="386" t="s">
        <v>81</v>
      </c>
      <c r="X33" s="400"/>
      <c r="Y33" s="400"/>
      <c r="Z33" s="387"/>
      <c r="AA33" s="386" t="s">
        <v>82</v>
      </c>
      <c r="AB33" s="400"/>
      <c r="AC33" s="400"/>
      <c r="AD33" s="448"/>
      <c r="AG33" s="90"/>
      <c r="AH33" s="90"/>
      <c r="AI33" s="90"/>
      <c r="AJ33" s="90"/>
      <c r="AK33" s="90"/>
      <c r="AL33" s="90"/>
      <c r="AM33" s="90"/>
      <c r="AN33" s="90"/>
      <c r="AO33" s="90"/>
    </row>
    <row r="34" spans="1:41" ht="130.5" customHeight="1" x14ac:dyDescent="0.25">
      <c r="A34" s="402" t="str">
        <f>A30</f>
        <v>2 - Formular e Implementar una (1) estrategia metodológica que permita incluir la perspectiva de género y diferencial en la captura de la información</v>
      </c>
      <c r="B34" s="404">
        <v>0.06</v>
      </c>
      <c r="C34" s="93" t="s">
        <v>9</v>
      </c>
      <c r="D34" s="216">
        <v>0</v>
      </c>
      <c r="E34" s="216">
        <v>2.5000000000000001E-2</v>
      </c>
      <c r="F34" s="216">
        <v>2.5000000000000001E-2</v>
      </c>
      <c r="G34" s="216">
        <v>2.5000000000000001E-2</v>
      </c>
      <c r="H34" s="216">
        <v>2.5000000000000001E-2</v>
      </c>
      <c r="I34" s="216">
        <v>2.5000000000000001E-2</v>
      </c>
      <c r="J34" s="216">
        <v>2.5000000000000001E-2</v>
      </c>
      <c r="K34" s="216">
        <v>2.5000000000000001E-2</v>
      </c>
      <c r="L34" s="216">
        <v>2.5000000000000001E-2</v>
      </c>
      <c r="M34" s="216">
        <v>2.5000000000000001E-2</v>
      </c>
      <c r="N34" s="216">
        <v>2.5000000000000001E-2</v>
      </c>
      <c r="O34" s="216">
        <v>0</v>
      </c>
      <c r="P34" s="217">
        <f>SUM(D34:O34)</f>
        <v>0.24999999999999997</v>
      </c>
      <c r="Q34" s="406" t="s">
        <v>473</v>
      </c>
      <c r="R34" s="407"/>
      <c r="S34" s="407"/>
      <c r="T34" s="407"/>
      <c r="U34" s="407"/>
      <c r="V34" s="408"/>
      <c r="W34" s="406" t="s">
        <v>455</v>
      </c>
      <c r="X34" s="407"/>
      <c r="Y34" s="407"/>
      <c r="Z34" s="407"/>
      <c r="AA34" s="412" t="s">
        <v>461</v>
      </c>
      <c r="AB34" s="412"/>
      <c r="AC34" s="412"/>
      <c r="AD34" s="445"/>
      <c r="AG34" s="90"/>
      <c r="AH34" s="90"/>
      <c r="AI34" s="90"/>
      <c r="AJ34" s="90"/>
      <c r="AK34" s="90"/>
      <c r="AL34" s="90"/>
      <c r="AM34" s="90"/>
      <c r="AN34" s="90"/>
      <c r="AO34" s="90"/>
    </row>
    <row r="35" spans="1:41" ht="130.5" customHeight="1" thickBot="1" x14ac:dyDescent="0.3">
      <c r="A35" s="403"/>
      <c r="B35" s="442"/>
      <c r="C35" s="94" t="s">
        <v>10</v>
      </c>
      <c r="D35" s="241">
        <v>0</v>
      </c>
      <c r="E35" s="250">
        <v>2.5000000000000001E-2</v>
      </c>
      <c r="F35" s="250">
        <v>2.5000000000000001E-2</v>
      </c>
      <c r="G35" s="250">
        <v>2.5000000000000001E-2</v>
      </c>
      <c r="H35" s="250">
        <v>2.5000000000000001E-2</v>
      </c>
      <c r="I35" s="96"/>
      <c r="J35" s="96"/>
      <c r="K35" s="96"/>
      <c r="L35" s="96"/>
      <c r="M35" s="96"/>
      <c r="N35" s="96"/>
      <c r="O35" s="96"/>
      <c r="P35" s="173">
        <f>SUM(D35:O35)</f>
        <v>0.1</v>
      </c>
      <c r="Q35" s="409"/>
      <c r="R35" s="410"/>
      <c r="S35" s="410"/>
      <c r="T35" s="410"/>
      <c r="U35" s="410"/>
      <c r="V35" s="411"/>
      <c r="W35" s="443"/>
      <c r="X35" s="444"/>
      <c r="Y35" s="444"/>
      <c r="Z35" s="444"/>
      <c r="AA35" s="412"/>
      <c r="AB35" s="412"/>
      <c r="AC35" s="412"/>
      <c r="AD35" s="445"/>
      <c r="AE35" s="50"/>
      <c r="AF35" s="97"/>
      <c r="AG35" s="90"/>
      <c r="AH35" s="90"/>
      <c r="AI35" s="90"/>
      <c r="AJ35" s="90"/>
      <c r="AK35" s="90"/>
      <c r="AL35" s="90"/>
      <c r="AM35" s="90"/>
      <c r="AN35" s="90"/>
      <c r="AO35" s="90"/>
    </row>
    <row r="36" spans="1:41" ht="39.75" customHeight="1" x14ac:dyDescent="0.25">
      <c r="A36" s="275" t="s">
        <v>192</v>
      </c>
      <c r="B36" s="416" t="s">
        <v>61</v>
      </c>
      <c r="C36" s="418" t="s">
        <v>11</v>
      </c>
      <c r="D36" s="418"/>
      <c r="E36" s="418"/>
      <c r="F36" s="418"/>
      <c r="G36" s="418"/>
      <c r="H36" s="418"/>
      <c r="I36" s="418"/>
      <c r="J36" s="418"/>
      <c r="K36" s="418"/>
      <c r="L36" s="418"/>
      <c r="M36" s="418"/>
      <c r="N36" s="418"/>
      <c r="O36" s="418"/>
      <c r="P36" s="418"/>
      <c r="Q36" s="276" t="s">
        <v>78</v>
      </c>
      <c r="R36" s="419"/>
      <c r="S36" s="419"/>
      <c r="T36" s="419"/>
      <c r="U36" s="419"/>
      <c r="V36" s="419"/>
      <c r="W36" s="419"/>
      <c r="X36" s="419"/>
      <c r="Y36" s="419"/>
      <c r="Z36" s="419"/>
      <c r="AA36" s="419"/>
      <c r="AB36" s="419"/>
      <c r="AC36" s="419"/>
      <c r="AD36" s="420"/>
      <c r="AG36" s="90"/>
      <c r="AH36" s="90"/>
      <c r="AI36" s="90"/>
      <c r="AJ36" s="90"/>
      <c r="AK36" s="90"/>
      <c r="AL36" s="90"/>
      <c r="AM36" s="90"/>
      <c r="AN36" s="90"/>
      <c r="AO36" s="90"/>
    </row>
    <row r="37" spans="1:41" ht="34.5" customHeight="1" x14ac:dyDescent="0.25">
      <c r="A37" s="361"/>
      <c r="B37" s="417"/>
      <c r="C37" s="257" t="s">
        <v>12</v>
      </c>
      <c r="D37" s="257" t="s">
        <v>36</v>
      </c>
      <c r="E37" s="257" t="s">
        <v>37</v>
      </c>
      <c r="F37" s="257" t="s">
        <v>38</v>
      </c>
      <c r="G37" s="257" t="s">
        <v>51</v>
      </c>
      <c r="H37" s="257" t="s">
        <v>52</v>
      </c>
      <c r="I37" s="257" t="s">
        <v>53</v>
      </c>
      <c r="J37" s="257" t="s">
        <v>54</v>
      </c>
      <c r="K37" s="257" t="s">
        <v>55</v>
      </c>
      <c r="L37" s="257" t="s">
        <v>56</v>
      </c>
      <c r="M37" s="257" t="s">
        <v>57</v>
      </c>
      <c r="N37" s="257" t="s">
        <v>58</v>
      </c>
      <c r="O37" s="257" t="s">
        <v>59</v>
      </c>
      <c r="P37" s="257" t="s">
        <v>63</v>
      </c>
      <c r="Q37" s="362" t="s">
        <v>83</v>
      </c>
      <c r="R37" s="388"/>
      <c r="S37" s="388"/>
      <c r="T37" s="388"/>
      <c r="U37" s="388"/>
      <c r="V37" s="388"/>
      <c r="W37" s="388"/>
      <c r="X37" s="388"/>
      <c r="Y37" s="388"/>
      <c r="Z37" s="388"/>
      <c r="AA37" s="388"/>
      <c r="AB37" s="388"/>
      <c r="AC37" s="388"/>
      <c r="AD37" s="421"/>
      <c r="AG37" s="98"/>
      <c r="AH37" s="98"/>
      <c r="AI37" s="98"/>
      <c r="AJ37" s="98"/>
      <c r="AK37" s="98"/>
      <c r="AL37" s="98"/>
      <c r="AM37" s="98"/>
      <c r="AN37" s="98"/>
      <c r="AO37" s="98"/>
    </row>
    <row r="38" spans="1:41" ht="102" customHeight="1" x14ac:dyDescent="0.25">
      <c r="A38" s="432" t="s">
        <v>439</v>
      </c>
      <c r="B38" s="424">
        <v>4</v>
      </c>
      <c r="C38" s="93" t="s">
        <v>9</v>
      </c>
      <c r="D38" s="99">
        <v>0</v>
      </c>
      <c r="E38" s="99">
        <v>0.1</v>
      </c>
      <c r="F38" s="99">
        <v>0.1</v>
      </c>
      <c r="G38" s="99">
        <v>0.1</v>
      </c>
      <c r="H38" s="99">
        <v>0.1</v>
      </c>
      <c r="I38" s="99">
        <v>0.1</v>
      </c>
      <c r="J38" s="99">
        <v>0.1</v>
      </c>
      <c r="K38" s="99">
        <v>0.1</v>
      </c>
      <c r="L38" s="99">
        <v>0.1</v>
      </c>
      <c r="M38" s="99">
        <v>0.1</v>
      </c>
      <c r="N38" s="99">
        <v>0.1</v>
      </c>
      <c r="O38" s="99">
        <v>0</v>
      </c>
      <c r="P38" s="100">
        <f>SUM(D38:O38)</f>
        <v>0.99999999999999989</v>
      </c>
      <c r="Q38" s="426" t="s">
        <v>480</v>
      </c>
      <c r="R38" s="427"/>
      <c r="S38" s="427"/>
      <c r="T38" s="427"/>
      <c r="U38" s="427"/>
      <c r="V38" s="427"/>
      <c r="W38" s="427"/>
      <c r="X38" s="427"/>
      <c r="Y38" s="427"/>
      <c r="Z38" s="427"/>
      <c r="AA38" s="427"/>
      <c r="AB38" s="427"/>
      <c r="AC38" s="427"/>
      <c r="AD38" s="428"/>
      <c r="AE38" s="101"/>
      <c r="AG38" s="102"/>
      <c r="AH38" s="102"/>
      <c r="AI38" s="102"/>
      <c r="AJ38" s="102"/>
      <c r="AK38" s="102"/>
      <c r="AL38" s="102"/>
      <c r="AM38" s="102"/>
      <c r="AN38" s="102"/>
      <c r="AO38" s="102"/>
    </row>
    <row r="39" spans="1:41" ht="69" customHeight="1" x14ac:dyDescent="0.25">
      <c r="A39" s="439"/>
      <c r="B39" s="425"/>
      <c r="C39" s="103" t="s">
        <v>10</v>
      </c>
      <c r="D39" s="104">
        <v>0</v>
      </c>
      <c r="E39" s="104">
        <v>0.1</v>
      </c>
      <c r="F39" s="104">
        <v>0.1</v>
      </c>
      <c r="G39" s="104">
        <v>0.1</v>
      </c>
      <c r="H39" s="104">
        <v>0.1</v>
      </c>
      <c r="I39" s="104"/>
      <c r="J39" s="104"/>
      <c r="K39" s="104"/>
      <c r="L39" s="104"/>
      <c r="M39" s="104"/>
      <c r="N39" s="104"/>
      <c r="O39" s="104"/>
      <c r="P39" s="105">
        <f>SUM(D39:O39)</f>
        <v>0.4</v>
      </c>
      <c r="Q39" s="429"/>
      <c r="R39" s="430"/>
      <c r="S39" s="430"/>
      <c r="T39" s="430"/>
      <c r="U39" s="430"/>
      <c r="V39" s="430"/>
      <c r="W39" s="430"/>
      <c r="X39" s="430"/>
      <c r="Y39" s="430"/>
      <c r="Z39" s="430"/>
      <c r="AA39" s="430"/>
      <c r="AB39" s="430"/>
      <c r="AC39" s="430"/>
      <c r="AD39" s="431"/>
      <c r="AE39" s="101"/>
    </row>
    <row r="40" spans="1:41" ht="90.75" customHeight="1" x14ac:dyDescent="0.25">
      <c r="A40" s="440" t="s">
        <v>441</v>
      </c>
      <c r="B40" s="434">
        <v>2</v>
      </c>
      <c r="C40" s="106" t="s">
        <v>9</v>
      </c>
      <c r="D40" s="107">
        <v>0</v>
      </c>
      <c r="E40" s="107">
        <v>0</v>
      </c>
      <c r="F40" s="107">
        <v>0.15</v>
      </c>
      <c r="G40" s="107">
        <v>0.15</v>
      </c>
      <c r="H40" s="107">
        <v>0.15</v>
      </c>
      <c r="I40" s="107">
        <v>0.15</v>
      </c>
      <c r="J40" s="107">
        <v>0.1</v>
      </c>
      <c r="K40" s="107">
        <v>0.1</v>
      </c>
      <c r="L40" s="107">
        <v>0.1</v>
      </c>
      <c r="M40" s="107">
        <v>0.1</v>
      </c>
      <c r="N40" s="107">
        <v>0</v>
      </c>
      <c r="O40" s="107">
        <v>0</v>
      </c>
      <c r="P40" s="105">
        <f>SUM(D40:O40)</f>
        <v>0.99999999999999989</v>
      </c>
      <c r="Q40" s="426" t="s">
        <v>481</v>
      </c>
      <c r="R40" s="427"/>
      <c r="S40" s="427"/>
      <c r="T40" s="427"/>
      <c r="U40" s="427"/>
      <c r="V40" s="427"/>
      <c r="W40" s="427"/>
      <c r="X40" s="427"/>
      <c r="Y40" s="427"/>
      <c r="Z40" s="427"/>
      <c r="AA40" s="427"/>
      <c r="AB40" s="427"/>
      <c r="AC40" s="427"/>
      <c r="AD40" s="428"/>
      <c r="AE40" s="101"/>
    </row>
    <row r="41" spans="1:41" ht="92.25" customHeight="1" thickBot="1" x14ac:dyDescent="0.3">
      <c r="A41" s="441"/>
      <c r="B41" s="435"/>
      <c r="C41" s="94" t="s">
        <v>10</v>
      </c>
      <c r="D41" s="110">
        <v>0</v>
      </c>
      <c r="E41" s="110">
        <v>0</v>
      </c>
      <c r="F41" s="110">
        <v>0.15</v>
      </c>
      <c r="G41" s="110">
        <v>0.15</v>
      </c>
      <c r="H41" s="110">
        <v>0.15</v>
      </c>
      <c r="I41" s="110"/>
      <c r="J41" s="110"/>
      <c r="K41" s="110"/>
      <c r="L41" s="111"/>
      <c r="M41" s="111"/>
      <c r="N41" s="111"/>
      <c r="O41" s="111"/>
      <c r="P41" s="112">
        <f>SUM(D41:O41)</f>
        <v>0.44999999999999996</v>
      </c>
      <c r="Q41" s="436"/>
      <c r="R41" s="437"/>
      <c r="S41" s="437"/>
      <c r="T41" s="437"/>
      <c r="U41" s="437"/>
      <c r="V41" s="437"/>
      <c r="W41" s="437"/>
      <c r="X41" s="437"/>
      <c r="Y41" s="437"/>
      <c r="Z41" s="437"/>
      <c r="AA41" s="437"/>
      <c r="AB41" s="437"/>
      <c r="AC41" s="437"/>
      <c r="AD41" s="438"/>
      <c r="AE41" s="101"/>
    </row>
    <row r="42" spans="1:41" x14ac:dyDescent="0.25">
      <c r="A42" s="52" t="s">
        <v>295</v>
      </c>
    </row>
    <row r="43" spans="1:41" x14ac:dyDescent="0.25">
      <c r="B43" s="211">
        <f>SUM(B38:B42)</f>
        <v>6</v>
      </c>
    </row>
  </sheetData>
  <mergeCells count="74">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40:A41"/>
    <mergeCell ref="B40:B41"/>
    <mergeCell ref="Q40:AD41"/>
    <mergeCell ref="A36:A37"/>
    <mergeCell ref="B36:B37"/>
    <mergeCell ref="C36:P36"/>
    <mergeCell ref="Q36:AD36"/>
    <mergeCell ref="Q37:AD37"/>
    <mergeCell ref="A38:A39"/>
    <mergeCell ref="B38:B39"/>
    <mergeCell ref="Q38:AD39"/>
  </mergeCells>
  <dataValidations count="3">
    <dataValidation type="textLength" operator="lessThanOrEqual" allowBlank="1" showInputMessage="1" showErrorMessage="1" errorTitle="Máximo 2.000 caracteres" error="Máximo 2.000 caracteres" sqref="Q38:AD41 Q34 AA34 W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0"/>
  <sheetViews>
    <sheetView showGridLines="0" topLeftCell="A13" zoomScale="60" zoomScaleNormal="60" workbookViewId="0">
      <selection activeCell="C22" sqref="C22:AD25"/>
    </sheetView>
  </sheetViews>
  <sheetFormatPr baseColWidth="10" defaultColWidth="10.85546875" defaultRowHeight="15" x14ac:dyDescent="0.25"/>
  <cols>
    <col min="1" max="1" width="38.42578125" style="52" customWidth="1"/>
    <col min="2" max="2" width="15.42578125" style="52" customWidth="1"/>
    <col min="3" max="14" width="20.7109375" style="52" customWidth="1"/>
    <col min="15" max="15" width="16.140625" style="52" customWidth="1"/>
    <col min="16" max="27" width="18.140625" style="52" customWidth="1"/>
    <col min="28" max="28" width="22.7109375" style="52" customWidth="1"/>
    <col min="29" max="29" width="19" style="52" customWidth="1"/>
    <col min="30" max="30" width="19.42578125" style="52" customWidth="1"/>
    <col min="31" max="31" width="6.285156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333"/>
      <c r="B1" s="336" t="s">
        <v>16</v>
      </c>
      <c r="C1" s="337"/>
      <c r="D1" s="337"/>
      <c r="E1" s="337"/>
      <c r="F1" s="337"/>
      <c r="G1" s="337"/>
      <c r="H1" s="337"/>
      <c r="I1" s="337"/>
      <c r="J1" s="337"/>
      <c r="K1" s="337"/>
      <c r="L1" s="337"/>
      <c r="M1" s="337"/>
      <c r="N1" s="337"/>
      <c r="O1" s="337"/>
      <c r="P1" s="337"/>
      <c r="Q1" s="337"/>
      <c r="R1" s="337"/>
      <c r="S1" s="337"/>
      <c r="T1" s="337"/>
      <c r="U1" s="337"/>
      <c r="V1" s="337"/>
      <c r="W1" s="337"/>
      <c r="X1" s="337"/>
      <c r="Y1" s="337"/>
      <c r="Z1" s="337"/>
      <c r="AA1" s="338"/>
      <c r="AB1" s="339" t="s">
        <v>18</v>
      </c>
      <c r="AC1" s="340"/>
      <c r="AD1" s="341"/>
    </row>
    <row r="2" spans="1:30" ht="30.75" customHeight="1" x14ac:dyDescent="0.25">
      <c r="A2" s="334"/>
      <c r="B2" s="342" t="s">
        <v>17</v>
      </c>
      <c r="C2" s="343"/>
      <c r="D2" s="343"/>
      <c r="E2" s="343"/>
      <c r="F2" s="343"/>
      <c r="G2" s="343"/>
      <c r="H2" s="343"/>
      <c r="I2" s="343"/>
      <c r="J2" s="343"/>
      <c r="K2" s="343"/>
      <c r="L2" s="343"/>
      <c r="M2" s="343"/>
      <c r="N2" s="343"/>
      <c r="O2" s="343"/>
      <c r="P2" s="343"/>
      <c r="Q2" s="343"/>
      <c r="R2" s="343"/>
      <c r="S2" s="343"/>
      <c r="T2" s="343"/>
      <c r="U2" s="343"/>
      <c r="V2" s="343"/>
      <c r="W2" s="343"/>
      <c r="X2" s="343"/>
      <c r="Y2" s="343"/>
      <c r="Z2" s="343"/>
      <c r="AA2" s="344"/>
      <c r="AB2" s="345" t="s">
        <v>405</v>
      </c>
      <c r="AC2" s="346"/>
      <c r="AD2" s="347"/>
    </row>
    <row r="3" spans="1:30" ht="24" customHeight="1" x14ac:dyDescent="0.25">
      <c r="A3" s="334"/>
      <c r="B3" s="348" t="s">
        <v>296</v>
      </c>
      <c r="C3" s="349"/>
      <c r="D3" s="349"/>
      <c r="E3" s="349"/>
      <c r="F3" s="349"/>
      <c r="G3" s="349"/>
      <c r="H3" s="349"/>
      <c r="I3" s="349"/>
      <c r="J3" s="349"/>
      <c r="K3" s="349"/>
      <c r="L3" s="349"/>
      <c r="M3" s="349"/>
      <c r="N3" s="349"/>
      <c r="O3" s="349"/>
      <c r="P3" s="349"/>
      <c r="Q3" s="349"/>
      <c r="R3" s="349"/>
      <c r="S3" s="349"/>
      <c r="T3" s="349"/>
      <c r="U3" s="349"/>
      <c r="V3" s="349"/>
      <c r="W3" s="349"/>
      <c r="X3" s="349"/>
      <c r="Y3" s="349"/>
      <c r="Z3" s="349"/>
      <c r="AA3" s="350"/>
      <c r="AB3" s="345" t="s">
        <v>404</v>
      </c>
      <c r="AC3" s="346"/>
      <c r="AD3" s="347"/>
    </row>
    <row r="4" spans="1:30" ht="21.95" customHeight="1" thickBot="1" x14ac:dyDescent="0.3">
      <c r="A4" s="335"/>
      <c r="B4" s="351"/>
      <c r="C4" s="352"/>
      <c r="D4" s="352"/>
      <c r="E4" s="352"/>
      <c r="F4" s="352"/>
      <c r="G4" s="352"/>
      <c r="H4" s="352"/>
      <c r="I4" s="352"/>
      <c r="J4" s="352"/>
      <c r="K4" s="352"/>
      <c r="L4" s="352"/>
      <c r="M4" s="352"/>
      <c r="N4" s="352"/>
      <c r="O4" s="352"/>
      <c r="P4" s="352"/>
      <c r="Q4" s="352"/>
      <c r="R4" s="352"/>
      <c r="S4" s="352"/>
      <c r="T4" s="352"/>
      <c r="U4" s="352"/>
      <c r="V4" s="352"/>
      <c r="W4" s="352"/>
      <c r="X4" s="352"/>
      <c r="Y4" s="352"/>
      <c r="Z4" s="352"/>
      <c r="AA4" s="353"/>
      <c r="AB4" s="354" t="s">
        <v>176</v>
      </c>
      <c r="AC4" s="355"/>
      <c r="AD4" s="356"/>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279" t="s">
        <v>294</v>
      </c>
      <c r="B7" s="280"/>
      <c r="C7" s="285" t="s">
        <v>43</v>
      </c>
      <c r="D7" s="303" t="s">
        <v>71</v>
      </c>
      <c r="E7" s="309"/>
      <c r="F7" s="309"/>
      <c r="G7" s="309"/>
      <c r="H7" s="304"/>
      <c r="I7" s="312">
        <v>44714</v>
      </c>
      <c r="J7" s="313"/>
      <c r="K7" s="303" t="s">
        <v>67</v>
      </c>
      <c r="L7" s="304"/>
      <c r="M7" s="328" t="s">
        <v>70</v>
      </c>
      <c r="N7" s="329"/>
      <c r="O7" s="318"/>
      <c r="P7" s="319"/>
      <c r="Q7" s="56"/>
      <c r="R7" s="56"/>
      <c r="S7" s="56"/>
      <c r="T7" s="56"/>
      <c r="U7" s="56"/>
      <c r="V7" s="56"/>
      <c r="W7" s="56"/>
      <c r="X7" s="56"/>
      <c r="Y7" s="56"/>
      <c r="Z7" s="57"/>
      <c r="AA7" s="56"/>
      <c r="AB7" s="56"/>
      <c r="AC7" s="62"/>
      <c r="AD7" s="63"/>
    </row>
    <row r="8" spans="1:30" x14ac:dyDescent="0.25">
      <c r="A8" s="281"/>
      <c r="B8" s="282"/>
      <c r="C8" s="286"/>
      <c r="D8" s="305"/>
      <c r="E8" s="310"/>
      <c r="F8" s="310"/>
      <c r="G8" s="310"/>
      <c r="H8" s="306"/>
      <c r="I8" s="314"/>
      <c r="J8" s="315"/>
      <c r="K8" s="305"/>
      <c r="L8" s="306"/>
      <c r="M8" s="320" t="s">
        <v>68</v>
      </c>
      <c r="N8" s="321"/>
      <c r="O8" s="322"/>
      <c r="P8" s="323"/>
      <c r="Q8" s="56"/>
      <c r="R8" s="56"/>
      <c r="S8" s="56"/>
      <c r="T8" s="56"/>
      <c r="U8" s="56"/>
      <c r="V8" s="56"/>
      <c r="W8" s="56"/>
      <c r="X8" s="56"/>
      <c r="Y8" s="56"/>
      <c r="Z8" s="57"/>
      <c r="AA8" s="56"/>
      <c r="AB8" s="56"/>
      <c r="AC8" s="62"/>
      <c r="AD8" s="63"/>
    </row>
    <row r="9" spans="1:30" ht="15.75" thickBot="1" x14ac:dyDescent="0.3">
      <c r="A9" s="283"/>
      <c r="B9" s="284"/>
      <c r="C9" s="287"/>
      <c r="D9" s="307"/>
      <c r="E9" s="311"/>
      <c r="F9" s="311"/>
      <c r="G9" s="311"/>
      <c r="H9" s="308"/>
      <c r="I9" s="316"/>
      <c r="J9" s="317"/>
      <c r="K9" s="307"/>
      <c r="L9" s="308"/>
      <c r="M9" s="324" t="s">
        <v>69</v>
      </c>
      <c r="N9" s="325"/>
      <c r="O9" s="326" t="s">
        <v>408</v>
      </c>
      <c r="P9" s="327"/>
      <c r="Q9" s="56"/>
      <c r="R9" s="56"/>
      <c r="S9" s="56"/>
      <c r="T9" s="56"/>
      <c r="U9" s="56"/>
      <c r="V9" s="56"/>
      <c r="W9" s="56"/>
      <c r="X9" s="56"/>
      <c r="Y9" s="56"/>
      <c r="Z9" s="57"/>
      <c r="AA9" s="56"/>
      <c r="AB9" s="56"/>
      <c r="AC9" s="62"/>
      <c r="AD9" s="63"/>
    </row>
    <row r="10" spans="1:30" s="184" customFormat="1" ht="15" customHeight="1" thickBot="1" x14ac:dyDescent="0.3">
      <c r="A10" s="180"/>
      <c r="B10" s="181"/>
      <c r="C10" s="181"/>
      <c r="D10" s="67"/>
      <c r="E10" s="67"/>
      <c r="F10" s="67"/>
      <c r="G10" s="67"/>
      <c r="H10" s="67"/>
      <c r="I10" s="177"/>
      <c r="J10" s="177"/>
      <c r="K10" s="67"/>
      <c r="L10" s="67"/>
      <c r="M10" s="178"/>
      <c r="N10" s="178"/>
      <c r="O10" s="179"/>
      <c r="P10" s="179"/>
      <c r="Q10" s="181"/>
      <c r="R10" s="181"/>
      <c r="S10" s="181"/>
      <c r="T10" s="181"/>
      <c r="U10" s="181"/>
      <c r="V10" s="181"/>
      <c r="W10" s="181"/>
      <c r="X10" s="181"/>
      <c r="Y10" s="181"/>
      <c r="Z10" s="182"/>
      <c r="AA10" s="181"/>
      <c r="AB10" s="181"/>
      <c r="AC10" s="183"/>
      <c r="AD10" s="185"/>
    </row>
    <row r="11" spans="1:30" ht="15" customHeight="1" x14ac:dyDescent="0.25">
      <c r="A11" s="303" t="s">
        <v>0</v>
      </c>
      <c r="B11" s="304"/>
      <c r="C11" s="291" t="s">
        <v>409</v>
      </c>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3"/>
    </row>
    <row r="12" spans="1:30" ht="15" customHeight="1" x14ac:dyDescent="0.25">
      <c r="A12" s="305"/>
      <c r="B12" s="306"/>
      <c r="C12" s="294"/>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6"/>
    </row>
    <row r="13" spans="1:30" ht="15" customHeight="1" thickBot="1" x14ac:dyDescent="0.3">
      <c r="A13" s="307"/>
      <c r="B13" s="308"/>
      <c r="C13" s="297"/>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9"/>
    </row>
    <row r="14" spans="1:30" ht="9" customHeight="1" thickBot="1" x14ac:dyDescent="0.3">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x14ac:dyDescent="0.3">
      <c r="A15" s="366" t="s">
        <v>77</v>
      </c>
      <c r="B15" s="367"/>
      <c r="C15" s="330" t="s">
        <v>410</v>
      </c>
      <c r="D15" s="331"/>
      <c r="E15" s="331"/>
      <c r="F15" s="331"/>
      <c r="G15" s="331"/>
      <c r="H15" s="331"/>
      <c r="I15" s="331"/>
      <c r="J15" s="331"/>
      <c r="K15" s="332"/>
      <c r="L15" s="300" t="s">
        <v>73</v>
      </c>
      <c r="M15" s="301"/>
      <c r="N15" s="301"/>
      <c r="O15" s="301"/>
      <c r="P15" s="301"/>
      <c r="Q15" s="302"/>
      <c r="R15" s="371" t="s">
        <v>411</v>
      </c>
      <c r="S15" s="372"/>
      <c r="T15" s="372"/>
      <c r="U15" s="372"/>
      <c r="V15" s="372"/>
      <c r="W15" s="372"/>
      <c r="X15" s="373"/>
      <c r="Y15" s="300" t="s">
        <v>72</v>
      </c>
      <c r="Z15" s="302"/>
      <c r="AA15" s="330" t="s">
        <v>475</v>
      </c>
      <c r="AB15" s="331"/>
      <c r="AC15" s="331"/>
      <c r="AD15" s="332"/>
    </row>
    <row r="16" spans="1:30" ht="9" customHeight="1" thickBot="1" x14ac:dyDescent="0.3">
      <c r="A16" s="61"/>
      <c r="B16" s="56"/>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75"/>
      <c r="AD16" s="76"/>
    </row>
    <row r="17" spans="1:41" s="78" customFormat="1" ht="37.5" customHeight="1" thickBot="1" x14ac:dyDescent="0.3">
      <c r="A17" s="366" t="s">
        <v>79</v>
      </c>
      <c r="B17" s="367"/>
      <c r="C17" s="368" t="s">
        <v>415</v>
      </c>
      <c r="D17" s="369"/>
      <c r="E17" s="369"/>
      <c r="F17" s="369"/>
      <c r="G17" s="369"/>
      <c r="H17" s="369"/>
      <c r="I17" s="369"/>
      <c r="J17" s="369"/>
      <c r="K17" s="369"/>
      <c r="L17" s="369"/>
      <c r="M17" s="369"/>
      <c r="N17" s="369"/>
      <c r="O17" s="369"/>
      <c r="P17" s="369"/>
      <c r="Q17" s="370"/>
      <c r="R17" s="288" t="s">
        <v>378</v>
      </c>
      <c r="S17" s="289"/>
      <c r="T17" s="289"/>
      <c r="U17" s="289"/>
      <c r="V17" s="290"/>
      <c r="W17" s="454">
        <v>4.0000000000000001E-3</v>
      </c>
      <c r="X17" s="455"/>
      <c r="Y17" s="289" t="s">
        <v>15</v>
      </c>
      <c r="Z17" s="289"/>
      <c r="AA17" s="289"/>
      <c r="AB17" s="290"/>
      <c r="AC17" s="277">
        <v>0.03</v>
      </c>
      <c r="AD17" s="278"/>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288" t="s">
        <v>1</v>
      </c>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90"/>
      <c r="AE19" s="86"/>
      <c r="AF19" s="86"/>
    </row>
    <row r="20" spans="1:41" ht="32.1" customHeight="1" thickBot="1" x14ac:dyDescent="0.3">
      <c r="A20" s="85"/>
      <c r="B20" s="62"/>
      <c r="C20" s="379" t="s">
        <v>380</v>
      </c>
      <c r="D20" s="380"/>
      <c r="E20" s="380"/>
      <c r="F20" s="380"/>
      <c r="G20" s="380"/>
      <c r="H20" s="380"/>
      <c r="I20" s="380"/>
      <c r="J20" s="380"/>
      <c r="K20" s="380"/>
      <c r="L20" s="380"/>
      <c r="M20" s="380"/>
      <c r="N20" s="380"/>
      <c r="O20" s="380"/>
      <c r="P20" s="381"/>
      <c r="Q20" s="376" t="s">
        <v>381</v>
      </c>
      <c r="R20" s="377"/>
      <c r="S20" s="377"/>
      <c r="T20" s="377"/>
      <c r="U20" s="377"/>
      <c r="V20" s="377"/>
      <c r="W20" s="377"/>
      <c r="X20" s="377"/>
      <c r="Y20" s="377"/>
      <c r="Z20" s="377"/>
      <c r="AA20" s="377"/>
      <c r="AB20" s="377"/>
      <c r="AC20" s="377"/>
      <c r="AD20" s="378"/>
      <c r="AE20" s="86"/>
      <c r="AF20" s="86"/>
    </row>
    <row r="21" spans="1:41" ht="32.1" customHeight="1" thickBot="1" x14ac:dyDescent="0.3">
      <c r="A21" s="61"/>
      <c r="B21" s="56"/>
      <c r="C21" s="259" t="s">
        <v>39</v>
      </c>
      <c r="D21" s="260" t="s">
        <v>40</v>
      </c>
      <c r="E21" s="260" t="s">
        <v>41</v>
      </c>
      <c r="F21" s="260" t="s">
        <v>42</v>
      </c>
      <c r="G21" s="260" t="s">
        <v>43</v>
      </c>
      <c r="H21" s="260" t="s">
        <v>44</v>
      </c>
      <c r="I21" s="260" t="s">
        <v>45</v>
      </c>
      <c r="J21" s="260" t="s">
        <v>46</v>
      </c>
      <c r="K21" s="260" t="s">
        <v>47</v>
      </c>
      <c r="L21" s="260" t="s">
        <v>48</v>
      </c>
      <c r="M21" s="260" t="s">
        <v>49</v>
      </c>
      <c r="N21" s="260" t="s">
        <v>50</v>
      </c>
      <c r="O21" s="260" t="s">
        <v>8</v>
      </c>
      <c r="P21" s="261" t="s">
        <v>386</v>
      </c>
      <c r="Q21" s="259" t="s">
        <v>39</v>
      </c>
      <c r="R21" s="260" t="s">
        <v>40</v>
      </c>
      <c r="S21" s="260" t="s">
        <v>41</v>
      </c>
      <c r="T21" s="260" t="s">
        <v>42</v>
      </c>
      <c r="U21" s="260" t="s">
        <v>43</v>
      </c>
      <c r="V21" s="260" t="s">
        <v>44</v>
      </c>
      <c r="W21" s="260" t="s">
        <v>45</v>
      </c>
      <c r="X21" s="260" t="s">
        <v>46</v>
      </c>
      <c r="Y21" s="260" t="s">
        <v>47</v>
      </c>
      <c r="Z21" s="260" t="s">
        <v>48</v>
      </c>
      <c r="AA21" s="260" t="s">
        <v>49</v>
      </c>
      <c r="AB21" s="260" t="s">
        <v>50</v>
      </c>
      <c r="AC21" s="260" t="s">
        <v>8</v>
      </c>
      <c r="AD21" s="261" t="s">
        <v>386</v>
      </c>
      <c r="AE21" s="4"/>
      <c r="AF21" s="4"/>
    </row>
    <row r="22" spans="1:41" ht="32.1" customHeight="1" x14ac:dyDescent="0.25">
      <c r="A22" s="275" t="s">
        <v>382</v>
      </c>
      <c r="B22" s="276"/>
      <c r="C22" s="243"/>
      <c r="D22" s="187"/>
      <c r="E22" s="187"/>
      <c r="F22" s="187"/>
      <c r="G22" s="187"/>
      <c r="H22" s="187"/>
      <c r="I22" s="187"/>
      <c r="J22" s="187"/>
      <c r="K22" s="187"/>
      <c r="L22" s="187"/>
      <c r="M22" s="187"/>
      <c r="N22" s="187"/>
      <c r="O22" s="187">
        <f>SUM(C22:N22)</f>
        <v>0</v>
      </c>
      <c r="P22" s="189"/>
      <c r="Q22" s="244"/>
      <c r="R22" s="225"/>
      <c r="S22" s="225"/>
      <c r="T22" s="225"/>
      <c r="U22" s="225">
        <v>200000000</v>
      </c>
      <c r="V22" s="225"/>
      <c r="W22" s="225"/>
      <c r="X22" s="225"/>
      <c r="Y22" s="225"/>
      <c r="Z22" s="225"/>
      <c r="AA22" s="225"/>
      <c r="AB22" s="229"/>
      <c r="AC22" s="246">
        <f>SUM(Q22:AB22)</f>
        <v>200000000</v>
      </c>
      <c r="AD22" s="193"/>
      <c r="AE22" s="4"/>
      <c r="AF22" s="4"/>
    </row>
    <row r="23" spans="1:41" ht="32.1" customHeight="1" x14ac:dyDescent="0.25">
      <c r="A23" s="361" t="s">
        <v>383</v>
      </c>
      <c r="B23" s="362"/>
      <c r="C23" s="242"/>
      <c r="D23" s="234"/>
      <c r="E23" s="234"/>
      <c r="F23" s="234"/>
      <c r="G23" s="234"/>
      <c r="H23" s="234"/>
      <c r="I23" s="234"/>
      <c r="J23" s="234"/>
      <c r="K23" s="234"/>
      <c r="L23" s="234"/>
      <c r="M23" s="234"/>
      <c r="N23" s="234"/>
      <c r="O23" s="234">
        <f>SUM(C23:N23)</f>
        <v>0</v>
      </c>
      <c r="P23" s="203" t="str">
        <f>IFERROR(O23/(SUMIF(C23:N23,"&gt;0",C22:N22))," ")</f>
        <v xml:space="preserve"> </v>
      </c>
      <c r="Q23" s="242">
        <v>0</v>
      </c>
      <c r="R23" s="234">
        <v>0</v>
      </c>
      <c r="S23" s="234">
        <v>0</v>
      </c>
      <c r="T23" s="234">
        <v>0</v>
      </c>
      <c r="U23" s="234">
        <v>0</v>
      </c>
      <c r="V23" s="234"/>
      <c r="W23" s="234"/>
      <c r="X23" s="234"/>
      <c r="Y23" s="234"/>
      <c r="Z23" s="234"/>
      <c r="AA23" s="234"/>
      <c r="AB23" s="230"/>
      <c r="AC23" s="227">
        <f>SUM(Q23:AB23)</f>
        <v>0</v>
      </c>
      <c r="AD23" s="191">
        <f>AC23/AC22</f>
        <v>0</v>
      </c>
      <c r="AE23" s="4"/>
      <c r="AF23" s="4"/>
    </row>
    <row r="24" spans="1:41" ht="32.1" customHeight="1" x14ac:dyDescent="0.25">
      <c r="A24" s="361" t="s">
        <v>384</v>
      </c>
      <c r="B24" s="362"/>
      <c r="C24" s="242">
        <v>0</v>
      </c>
      <c r="D24" s="234">
        <v>11351914</v>
      </c>
      <c r="E24" s="234">
        <v>0</v>
      </c>
      <c r="F24" s="234">
        <v>3525000</v>
      </c>
      <c r="G24" s="234">
        <f>11626860-11351914</f>
        <v>274946</v>
      </c>
      <c r="H24" s="234">
        <v>0</v>
      </c>
      <c r="I24" s="234">
        <v>0</v>
      </c>
      <c r="J24" s="234">
        <v>0</v>
      </c>
      <c r="K24" s="234">
        <v>0</v>
      </c>
      <c r="L24" s="234">
        <v>0</v>
      </c>
      <c r="M24" s="234">
        <v>0</v>
      </c>
      <c r="N24" s="234">
        <v>0</v>
      </c>
      <c r="O24" s="234">
        <f>SUM(C24:N24)</f>
        <v>15151860</v>
      </c>
      <c r="P24" s="188"/>
      <c r="Q24" s="242">
        <v>0</v>
      </c>
      <c r="R24" s="234">
        <v>0</v>
      </c>
      <c r="S24" s="234">
        <v>0</v>
      </c>
      <c r="T24" s="234">
        <v>0</v>
      </c>
      <c r="U24" s="234">
        <v>0</v>
      </c>
      <c r="V24" s="234">
        <v>66666667</v>
      </c>
      <c r="W24" s="234">
        <v>66666667</v>
      </c>
      <c r="X24" s="234">
        <v>66666666</v>
      </c>
      <c r="Y24" s="234"/>
      <c r="Z24" s="234"/>
      <c r="AA24" s="234"/>
      <c r="AB24" s="230"/>
      <c r="AC24" s="227">
        <f>SUM(Q24:AB24)</f>
        <v>200000000</v>
      </c>
      <c r="AD24" s="191"/>
      <c r="AE24" s="4"/>
      <c r="AF24" s="4"/>
    </row>
    <row r="25" spans="1:41" ht="32.1" customHeight="1" thickBot="1" x14ac:dyDescent="0.3">
      <c r="A25" s="363" t="s">
        <v>385</v>
      </c>
      <c r="B25" s="364"/>
      <c r="C25" s="247">
        <v>0</v>
      </c>
      <c r="D25" s="186">
        <v>10301860</v>
      </c>
      <c r="E25" s="186">
        <v>3600829</v>
      </c>
      <c r="F25" s="186">
        <v>1175000</v>
      </c>
      <c r="G25" s="186">
        <v>74171</v>
      </c>
      <c r="H25" s="186"/>
      <c r="I25" s="186"/>
      <c r="J25" s="186"/>
      <c r="K25" s="186"/>
      <c r="L25" s="186"/>
      <c r="M25" s="186"/>
      <c r="N25" s="186"/>
      <c r="O25" s="186">
        <f>SUM(C25:N25)</f>
        <v>15151860</v>
      </c>
      <c r="P25" s="190">
        <f>O25/O24</f>
        <v>1</v>
      </c>
      <c r="Q25" s="247">
        <v>0</v>
      </c>
      <c r="R25" s="186">
        <v>0</v>
      </c>
      <c r="S25" s="186">
        <v>0</v>
      </c>
      <c r="T25" s="186">
        <v>0</v>
      </c>
      <c r="U25" s="186">
        <v>0</v>
      </c>
      <c r="V25" s="186"/>
      <c r="W25" s="186"/>
      <c r="X25" s="186"/>
      <c r="Y25" s="186"/>
      <c r="Z25" s="186"/>
      <c r="AA25" s="186"/>
      <c r="AB25" s="231"/>
      <c r="AC25" s="228">
        <f>SUM(Q25:AB25)</f>
        <v>0</v>
      </c>
      <c r="AD25" s="192">
        <f>AC25/AC24</f>
        <v>0</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85"/>
    </row>
    <row r="27" spans="1:41" ht="33.950000000000003" customHeight="1" x14ac:dyDescent="0.25">
      <c r="A27" s="357" t="s">
        <v>76</v>
      </c>
      <c r="B27" s="358"/>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60"/>
    </row>
    <row r="28" spans="1:41" ht="15" customHeight="1" x14ac:dyDescent="0.25">
      <c r="A28" s="382" t="s">
        <v>190</v>
      </c>
      <c r="B28" s="384" t="s">
        <v>6</v>
      </c>
      <c r="C28" s="385"/>
      <c r="D28" s="362" t="s">
        <v>402</v>
      </c>
      <c r="E28" s="388"/>
      <c r="F28" s="388"/>
      <c r="G28" s="388"/>
      <c r="H28" s="388"/>
      <c r="I28" s="388"/>
      <c r="J28" s="388"/>
      <c r="K28" s="388"/>
      <c r="L28" s="388"/>
      <c r="M28" s="388"/>
      <c r="N28" s="388"/>
      <c r="O28" s="389"/>
      <c r="P28" s="390" t="s">
        <v>8</v>
      </c>
      <c r="Q28" s="390" t="s">
        <v>84</v>
      </c>
      <c r="R28" s="390"/>
      <c r="S28" s="390"/>
      <c r="T28" s="390"/>
      <c r="U28" s="390"/>
      <c r="V28" s="390"/>
      <c r="W28" s="390"/>
      <c r="X28" s="390"/>
      <c r="Y28" s="390"/>
      <c r="Z28" s="390"/>
      <c r="AA28" s="390"/>
      <c r="AB28" s="390"/>
      <c r="AC28" s="390"/>
      <c r="AD28" s="391"/>
    </row>
    <row r="29" spans="1:41" ht="27" customHeight="1" x14ac:dyDescent="0.25">
      <c r="A29" s="383"/>
      <c r="B29" s="386"/>
      <c r="C29" s="387"/>
      <c r="D29" s="257" t="s">
        <v>39</v>
      </c>
      <c r="E29" s="257" t="s">
        <v>40</v>
      </c>
      <c r="F29" s="257" t="s">
        <v>41</v>
      </c>
      <c r="G29" s="257" t="s">
        <v>42</v>
      </c>
      <c r="H29" s="257" t="s">
        <v>43</v>
      </c>
      <c r="I29" s="257" t="s">
        <v>44</v>
      </c>
      <c r="J29" s="257" t="s">
        <v>45</v>
      </c>
      <c r="K29" s="257" t="s">
        <v>46</v>
      </c>
      <c r="L29" s="257" t="s">
        <v>47</v>
      </c>
      <c r="M29" s="257" t="s">
        <v>48</v>
      </c>
      <c r="N29" s="257" t="s">
        <v>49</v>
      </c>
      <c r="O29" s="257" t="s">
        <v>50</v>
      </c>
      <c r="P29" s="389"/>
      <c r="Q29" s="390"/>
      <c r="R29" s="390"/>
      <c r="S29" s="390"/>
      <c r="T29" s="390"/>
      <c r="U29" s="390"/>
      <c r="V29" s="390"/>
      <c r="W29" s="390"/>
      <c r="X29" s="390"/>
      <c r="Y29" s="390"/>
      <c r="Z29" s="390"/>
      <c r="AA29" s="390"/>
      <c r="AB29" s="390"/>
      <c r="AC29" s="390"/>
      <c r="AD29" s="391"/>
    </row>
    <row r="30" spans="1:41" ht="138.75" customHeight="1" thickBot="1" x14ac:dyDescent="0.3">
      <c r="A30" s="265" t="str">
        <f>C17</f>
        <v>3 - Diseñar y producir una (1) línea base de la política púbica de las Mujeres y Equidad de Género</v>
      </c>
      <c r="B30" s="392">
        <f>0.7-0.6</f>
        <v>9.9999999999999978E-2</v>
      </c>
      <c r="C30" s="393"/>
      <c r="D30" s="216"/>
      <c r="E30" s="223">
        <v>0.1</v>
      </c>
      <c r="F30" s="216"/>
      <c r="G30" s="216"/>
      <c r="H30" s="216"/>
      <c r="I30" s="92"/>
      <c r="J30" s="92"/>
      <c r="K30" s="92"/>
      <c r="L30" s="92"/>
      <c r="M30" s="92"/>
      <c r="N30" s="92"/>
      <c r="O30" s="92"/>
      <c r="P30" s="222">
        <f>SUM(D30:O30)</f>
        <v>0.1</v>
      </c>
      <c r="Q30" s="394" t="s">
        <v>464</v>
      </c>
      <c r="R30" s="394"/>
      <c r="S30" s="394"/>
      <c r="T30" s="394"/>
      <c r="U30" s="394"/>
      <c r="V30" s="394"/>
      <c r="W30" s="394"/>
      <c r="X30" s="394"/>
      <c r="Y30" s="394"/>
      <c r="Z30" s="394"/>
      <c r="AA30" s="394"/>
      <c r="AB30" s="394"/>
      <c r="AC30" s="394"/>
      <c r="AD30" s="395"/>
    </row>
    <row r="31" spans="1:41" ht="45" customHeight="1" x14ac:dyDescent="0.25">
      <c r="A31" s="396" t="s">
        <v>293</v>
      </c>
      <c r="B31" s="397"/>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8"/>
    </row>
    <row r="32" spans="1:41" ht="23.1" customHeight="1" x14ac:dyDescent="0.25">
      <c r="A32" s="361" t="s">
        <v>191</v>
      </c>
      <c r="B32" s="390" t="s">
        <v>62</v>
      </c>
      <c r="C32" s="390" t="s">
        <v>6</v>
      </c>
      <c r="D32" s="390" t="s">
        <v>60</v>
      </c>
      <c r="E32" s="390"/>
      <c r="F32" s="390"/>
      <c r="G32" s="390"/>
      <c r="H32" s="390"/>
      <c r="I32" s="390"/>
      <c r="J32" s="390"/>
      <c r="K32" s="390"/>
      <c r="L32" s="390"/>
      <c r="M32" s="390"/>
      <c r="N32" s="390"/>
      <c r="O32" s="390"/>
      <c r="P32" s="390"/>
      <c r="Q32" s="390" t="s">
        <v>85</v>
      </c>
      <c r="R32" s="390"/>
      <c r="S32" s="390"/>
      <c r="T32" s="390"/>
      <c r="U32" s="390"/>
      <c r="V32" s="390"/>
      <c r="W32" s="390"/>
      <c r="X32" s="390"/>
      <c r="Y32" s="390"/>
      <c r="Z32" s="390"/>
      <c r="AA32" s="390"/>
      <c r="AB32" s="390"/>
      <c r="AC32" s="390"/>
      <c r="AD32" s="391"/>
      <c r="AG32" s="90"/>
      <c r="AH32" s="90"/>
      <c r="AI32" s="90"/>
      <c r="AJ32" s="90"/>
      <c r="AK32" s="90"/>
      <c r="AL32" s="90"/>
      <c r="AM32" s="90"/>
      <c r="AN32" s="90"/>
      <c r="AO32" s="90"/>
    </row>
    <row r="33" spans="1:41" ht="23.1" customHeight="1" thickBot="1" x14ac:dyDescent="0.3">
      <c r="A33" s="361"/>
      <c r="B33" s="390"/>
      <c r="C33" s="399"/>
      <c r="D33" s="257" t="s">
        <v>39</v>
      </c>
      <c r="E33" s="257" t="s">
        <v>40</v>
      </c>
      <c r="F33" s="257" t="s">
        <v>41</v>
      </c>
      <c r="G33" s="257" t="s">
        <v>42</v>
      </c>
      <c r="H33" s="257" t="s">
        <v>43</v>
      </c>
      <c r="I33" s="257" t="s">
        <v>44</v>
      </c>
      <c r="J33" s="257" t="s">
        <v>45</v>
      </c>
      <c r="K33" s="257" t="s">
        <v>46</v>
      </c>
      <c r="L33" s="257" t="s">
        <v>47</v>
      </c>
      <c r="M33" s="257" t="s">
        <v>48</v>
      </c>
      <c r="N33" s="257" t="s">
        <v>49</v>
      </c>
      <c r="O33" s="257" t="s">
        <v>50</v>
      </c>
      <c r="P33" s="257" t="s">
        <v>8</v>
      </c>
      <c r="Q33" s="386" t="s">
        <v>80</v>
      </c>
      <c r="R33" s="400"/>
      <c r="S33" s="400"/>
      <c r="T33" s="400"/>
      <c r="U33" s="400"/>
      <c r="V33" s="387"/>
      <c r="W33" s="386" t="s">
        <v>81</v>
      </c>
      <c r="X33" s="400"/>
      <c r="Y33" s="400"/>
      <c r="Z33" s="387"/>
      <c r="AA33" s="401" t="s">
        <v>82</v>
      </c>
      <c r="AB33" s="377"/>
      <c r="AC33" s="377"/>
      <c r="AD33" s="378"/>
      <c r="AG33" s="90"/>
      <c r="AH33" s="90"/>
      <c r="AI33" s="90"/>
      <c r="AJ33" s="90"/>
      <c r="AK33" s="90"/>
      <c r="AL33" s="90"/>
      <c r="AM33" s="90"/>
      <c r="AN33" s="90"/>
      <c r="AO33" s="90"/>
    </row>
    <row r="34" spans="1:41" ht="138.75" customHeight="1" x14ac:dyDescent="0.25">
      <c r="A34" s="402" t="str">
        <f>A30</f>
        <v>3 - Diseñar y producir una (1) línea base de la política púbica de las Mujeres y Equidad de Género</v>
      </c>
      <c r="B34" s="452">
        <v>0.03</v>
      </c>
      <c r="C34" s="93" t="s">
        <v>9</v>
      </c>
      <c r="D34" s="210">
        <v>0.5</v>
      </c>
      <c r="E34" s="224">
        <v>0</v>
      </c>
      <c r="F34" s="223">
        <v>0.04</v>
      </c>
      <c r="G34" s="223">
        <v>0.04</v>
      </c>
      <c r="H34" s="223">
        <v>0.04</v>
      </c>
      <c r="I34" s="223">
        <v>0.04</v>
      </c>
      <c r="J34" s="223">
        <v>0.04</v>
      </c>
      <c r="K34" s="223">
        <v>0.04</v>
      </c>
      <c r="L34" s="223">
        <v>0.04</v>
      </c>
      <c r="M34" s="223">
        <v>0.04</v>
      </c>
      <c r="N34" s="223">
        <v>0.04</v>
      </c>
      <c r="O34" s="223">
        <v>0.04</v>
      </c>
      <c r="P34" s="217">
        <f>SUM(D34:O34)</f>
        <v>0.90000000000000036</v>
      </c>
      <c r="Q34" s="406" t="s">
        <v>484</v>
      </c>
      <c r="R34" s="407"/>
      <c r="S34" s="407"/>
      <c r="T34" s="407"/>
      <c r="U34" s="407"/>
      <c r="V34" s="408"/>
      <c r="W34" s="412" t="s">
        <v>455</v>
      </c>
      <c r="X34" s="412"/>
      <c r="Y34" s="412"/>
      <c r="Z34" s="412"/>
      <c r="AA34" s="413" t="s">
        <v>478</v>
      </c>
      <c r="AB34" s="413"/>
      <c r="AC34" s="413"/>
      <c r="AD34" s="414"/>
      <c r="AG34" s="90"/>
      <c r="AH34" s="90"/>
      <c r="AI34" s="90"/>
      <c r="AJ34" s="90"/>
      <c r="AK34" s="90"/>
      <c r="AL34" s="90"/>
      <c r="AM34" s="90"/>
      <c r="AN34" s="90"/>
      <c r="AO34" s="90"/>
    </row>
    <row r="35" spans="1:41" ht="137.25" customHeight="1" thickBot="1" x14ac:dyDescent="0.3">
      <c r="A35" s="403"/>
      <c r="B35" s="453"/>
      <c r="C35" s="94" t="s">
        <v>10</v>
      </c>
      <c r="D35" s="240">
        <v>0.5</v>
      </c>
      <c r="E35" s="241">
        <v>0</v>
      </c>
      <c r="F35" s="254">
        <v>0.04</v>
      </c>
      <c r="G35" s="254">
        <v>0.04</v>
      </c>
      <c r="H35" s="254">
        <v>0.04</v>
      </c>
      <c r="I35" s="96"/>
      <c r="J35" s="96"/>
      <c r="K35" s="96"/>
      <c r="L35" s="96"/>
      <c r="M35" s="96"/>
      <c r="N35" s="96"/>
      <c r="O35" s="96"/>
      <c r="P35" s="173">
        <f>SUM(D35:O35)</f>
        <v>0.62000000000000011</v>
      </c>
      <c r="Q35" s="409"/>
      <c r="R35" s="410"/>
      <c r="S35" s="410"/>
      <c r="T35" s="410"/>
      <c r="U35" s="410"/>
      <c r="V35" s="411"/>
      <c r="W35" s="412"/>
      <c r="X35" s="412"/>
      <c r="Y35" s="412"/>
      <c r="Z35" s="412"/>
      <c r="AA35" s="410"/>
      <c r="AB35" s="410"/>
      <c r="AC35" s="410"/>
      <c r="AD35" s="415"/>
      <c r="AE35" s="50"/>
      <c r="AF35" s="97"/>
      <c r="AG35" s="90"/>
      <c r="AH35" s="90"/>
      <c r="AI35" s="90"/>
      <c r="AJ35" s="90"/>
      <c r="AK35" s="90"/>
      <c r="AL35" s="90"/>
      <c r="AM35" s="90"/>
      <c r="AN35" s="90"/>
      <c r="AO35" s="90"/>
    </row>
    <row r="36" spans="1:41" ht="26.1" customHeight="1" x14ac:dyDescent="0.25">
      <c r="A36" s="275" t="s">
        <v>192</v>
      </c>
      <c r="B36" s="416" t="s">
        <v>61</v>
      </c>
      <c r="C36" s="418" t="s">
        <v>11</v>
      </c>
      <c r="D36" s="418"/>
      <c r="E36" s="418"/>
      <c r="F36" s="418"/>
      <c r="G36" s="418"/>
      <c r="H36" s="418"/>
      <c r="I36" s="418"/>
      <c r="J36" s="418"/>
      <c r="K36" s="418"/>
      <c r="L36" s="418"/>
      <c r="M36" s="418"/>
      <c r="N36" s="418"/>
      <c r="O36" s="418"/>
      <c r="P36" s="418"/>
      <c r="Q36" s="276" t="s">
        <v>78</v>
      </c>
      <c r="R36" s="419"/>
      <c r="S36" s="419"/>
      <c r="T36" s="419"/>
      <c r="U36" s="419"/>
      <c r="V36" s="419"/>
      <c r="W36" s="400"/>
      <c r="X36" s="400"/>
      <c r="Y36" s="400"/>
      <c r="Z36" s="400"/>
      <c r="AA36" s="400"/>
      <c r="AB36" s="400"/>
      <c r="AC36" s="400"/>
      <c r="AD36" s="448"/>
      <c r="AG36" s="90"/>
      <c r="AH36" s="90"/>
      <c r="AI36" s="90"/>
      <c r="AJ36" s="90"/>
      <c r="AK36" s="90"/>
      <c r="AL36" s="90"/>
      <c r="AM36" s="90"/>
      <c r="AN36" s="90"/>
      <c r="AO36" s="90"/>
    </row>
    <row r="37" spans="1:41" ht="26.1" customHeight="1" x14ac:dyDescent="0.25">
      <c r="A37" s="361"/>
      <c r="B37" s="417"/>
      <c r="C37" s="257" t="s">
        <v>12</v>
      </c>
      <c r="D37" s="257" t="s">
        <v>36</v>
      </c>
      <c r="E37" s="257" t="s">
        <v>37</v>
      </c>
      <c r="F37" s="257" t="s">
        <v>38</v>
      </c>
      <c r="G37" s="257" t="s">
        <v>51</v>
      </c>
      <c r="H37" s="257" t="s">
        <v>52</v>
      </c>
      <c r="I37" s="257" t="s">
        <v>53</v>
      </c>
      <c r="J37" s="257" t="s">
        <v>54</v>
      </c>
      <c r="K37" s="257" t="s">
        <v>55</v>
      </c>
      <c r="L37" s="257" t="s">
        <v>56</v>
      </c>
      <c r="M37" s="257" t="s">
        <v>57</v>
      </c>
      <c r="N37" s="257" t="s">
        <v>58</v>
      </c>
      <c r="O37" s="257" t="s">
        <v>59</v>
      </c>
      <c r="P37" s="257" t="s">
        <v>63</v>
      </c>
      <c r="Q37" s="362" t="s">
        <v>83</v>
      </c>
      <c r="R37" s="388"/>
      <c r="S37" s="388"/>
      <c r="T37" s="388"/>
      <c r="U37" s="388"/>
      <c r="V37" s="388"/>
      <c r="W37" s="388"/>
      <c r="X37" s="388"/>
      <c r="Y37" s="388"/>
      <c r="Z37" s="388"/>
      <c r="AA37" s="388"/>
      <c r="AB37" s="388"/>
      <c r="AC37" s="388"/>
      <c r="AD37" s="421"/>
      <c r="AG37" s="98"/>
      <c r="AH37" s="98"/>
      <c r="AI37" s="98"/>
      <c r="AJ37" s="98"/>
      <c r="AK37" s="98"/>
      <c r="AL37" s="98"/>
      <c r="AM37" s="98"/>
      <c r="AN37" s="98"/>
      <c r="AO37" s="98"/>
    </row>
    <row r="38" spans="1:41" ht="204.75" customHeight="1" x14ac:dyDescent="0.25">
      <c r="A38" s="422" t="s">
        <v>451</v>
      </c>
      <c r="B38" s="424">
        <v>3</v>
      </c>
      <c r="C38" s="93" t="s">
        <v>9</v>
      </c>
      <c r="D38" s="99">
        <v>0</v>
      </c>
      <c r="E38" s="99">
        <v>0</v>
      </c>
      <c r="F38" s="99">
        <v>0.1</v>
      </c>
      <c r="G38" s="99">
        <v>0.1</v>
      </c>
      <c r="H38" s="99">
        <v>0.1</v>
      </c>
      <c r="I38" s="99">
        <v>0.1</v>
      </c>
      <c r="J38" s="99">
        <v>0.1</v>
      </c>
      <c r="K38" s="99">
        <v>0.1</v>
      </c>
      <c r="L38" s="99">
        <v>0.1</v>
      </c>
      <c r="M38" s="99">
        <v>0.1</v>
      </c>
      <c r="N38" s="99">
        <v>0.1</v>
      </c>
      <c r="O38" s="99">
        <v>0.1</v>
      </c>
      <c r="P38" s="100">
        <f>SUM(D38:O38)</f>
        <v>0.99999999999999989</v>
      </c>
      <c r="Q38" s="426" t="s">
        <v>483</v>
      </c>
      <c r="R38" s="427"/>
      <c r="S38" s="427"/>
      <c r="T38" s="427"/>
      <c r="U38" s="427"/>
      <c r="V38" s="427"/>
      <c r="W38" s="427"/>
      <c r="X38" s="427"/>
      <c r="Y38" s="427"/>
      <c r="Z38" s="427"/>
      <c r="AA38" s="427"/>
      <c r="AB38" s="427"/>
      <c r="AC38" s="427"/>
      <c r="AD38" s="428"/>
      <c r="AE38" s="101"/>
      <c r="AG38" s="102"/>
      <c r="AH38" s="102"/>
      <c r="AI38" s="102"/>
      <c r="AJ38" s="102"/>
      <c r="AK38" s="102"/>
      <c r="AL38" s="102"/>
      <c r="AM38" s="102"/>
      <c r="AN38" s="102"/>
      <c r="AO38" s="102"/>
    </row>
    <row r="39" spans="1:41" ht="147" customHeight="1" thickBot="1" x14ac:dyDescent="0.3">
      <c r="A39" s="451"/>
      <c r="B39" s="435"/>
      <c r="C39" s="94" t="s">
        <v>10</v>
      </c>
      <c r="D39" s="110">
        <v>0</v>
      </c>
      <c r="E39" s="110">
        <v>0</v>
      </c>
      <c r="F39" s="110">
        <v>0.1</v>
      </c>
      <c r="G39" s="110">
        <v>0.1</v>
      </c>
      <c r="H39" s="110">
        <v>0.1</v>
      </c>
      <c r="I39" s="110"/>
      <c r="J39" s="110"/>
      <c r="K39" s="110"/>
      <c r="L39" s="110"/>
      <c r="M39" s="110"/>
      <c r="N39" s="110"/>
      <c r="O39" s="110"/>
      <c r="P39" s="112">
        <f>SUM(D39:O39)</f>
        <v>0.30000000000000004</v>
      </c>
      <c r="Q39" s="436"/>
      <c r="R39" s="437"/>
      <c r="S39" s="437"/>
      <c r="T39" s="437"/>
      <c r="U39" s="437"/>
      <c r="V39" s="437"/>
      <c r="W39" s="437"/>
      <c r="X39" s="437"/>
      <c r="Y39" s="437"/>
      <c r="Z39" s="437"/>
      <c r="AA39" s="437"/>
      <c r="AB39" s="437"/>
      <c r="AC39" s="437"/>
      <c r="AD39" s="438"/>
      <c r="AE39" s="101"/>
    </row>
    <row r="40" spans="1:41" x14ac:dyDescent="0.25">
      <c r="A40" s="52" t="s">
        <v>295</v>
      </c>
    </row>
  </sheetData>
  <mergeCells count="71">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Q38:AD39 Q34 AA34 W34" xr:uid="{00000000-0002-0000-0200-000002000000}">
      <formula1>2000</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2" customWidth="1"/>
    <col min="2" max="2" width="15.42578125" style="52" customWidth="1"/>
    <col min="3" max="3" width="16.28515625" style="52" customWidth="1"/>
    <col min="4" max="6" width="7" style="52" customWidth="1"/>
    <col min="7" max="15" width="7.7109375" style="52" customWidth="1"/>
    <col min="16" max="16" width="13.28515625" style="52" customWidth="1"/>
    <col min="17" max="17" width="10.85546875" style="52"/>
    <col min="18" max="18" width="7.42578125" style="52" customWidth="1"/>
    <col min="19" max="20" width="10.85546875" style="52"/>
    <col min="21" max="21" width="13" style="52" customWidth="1"/>
    <col min="22" max="22" width="7.85546875" style="52" customWidth="1"/>
    <col min="23" max="28" width="12.140625" style="52" customWidth="1"/>
    <col min="29" max="29" width="6.28515625" style="51" bestFit="1" customWidth="1"/>
    <col min="30" max="30" width="22.85546875" style="52" customWidth="1"/>
    <col min="31" max="31" width="18.42578125" style="52" bestFit="1" customWidth="1"/>
    <col min="32" max="32" width="8.42578125" style="52" customWidth="1"/>
    <col min="33" max="33" width="18.42578125" style="52" bestFit="1" customWidth="1"/>
    <col min="34" max="34" width="5.7109375" style="52" customWidth="1"/>
    <col min="35" max="35" width="18.42578125" style="52" bestFit="1" customWidth="1"/>
    <col min="36" max="36" width="4.7109375" style="52" customWidth="1"/>
    <col min="37" max="37" width="23" style="52" bestFit="1" customWidth="1"/>
    <col min="38" max="38" width="10.85546875" style="52"/>
    <col min="39" max="39" width="18.42578125" style="52" bestFit="1" customWidth="1"/>
    <col min="40" max="40" width="16.140625" style="52" customWidth="1"/>
    <col min="41" max="16384" width="10.85546875" style="52"/>
  </cols>
  <sheetData>
    <row r="1" spans="1:28" ht="32.25" customHeight="1" x14ac:dyDescent="0.25">
      <c r="A1" s="333"/>
      <c r="B1" s="336" t="s">
        <v>16</v>
      </c>
      <c r="C1" s="337"/>
      <c r="D1" s="337"/>
      <c r="E1" s="337"/>
      <c r="F1" s="337"/>
      <c r="G1" s="337"/>
      <c r="H1" s="337"/>
      <c r="I1" s="337"/>
      <c r="J1" s="337"/>
      <c r="K1" s="337"/>
      <c r="L1" s="337"/>
      <c r="M1" s="337"/>
      <c r="N1" s="337"/>
      <c r="O1" s="337"/>
      <c r="P1" s="337"/>
      <c r="Q1" s="337"/>
      <c r="R1" s="337"/>
      <c r="S1" s="337"/>
      <c r="T1" s="337"/>
      <c r="U1" s="337"/>
      <c r="V1" s="337"/>
      <c r="W1" s="337"/>
      <c r="X1" s="337"/>
      <c r="Y1" s="338"/>
      <c r="Z1" s="339" t="s">
        <v>18</v>
      </c>
      <c r="AA1" s="340"/>
      <c r="AB1" s="341"/>
    </row>
    <row r="2" spans="1:28" ht="30.75" customHeight="1" x14ac:dyDescent="0.25">
      <c r="A2" s="334"/>
      <c r="B2" s="342" t="s">
        <v>17</v>
      </c>
      <c r="C2" s="343"/>
      <c r="D2" s="343"/>
      <c r="E2" s="343"/>
      <c r="F2" s="343"/>
      <c r="G2" s="343"/>
      <c r="H2" s="343"/>
      <c r="I2" s="343"/>
      <c r="J2" s="343"/>
      <c r="K2" s="343"/>
      <c r="L2" s="343"/>
      <c r="M2" s="343"/>
      <c r="N2" s="343"/>
      <c r="O2" s="343"/>
      <c r="P2" s="343"/>
      <c r="Q2" s="343"/>
      <c r="R2" s="343"/>
      <c r="S2" s="343"/>
      <c r="T2" s="343"/>
      <c r="U2" s="343"/>
      <c r="V2" s="343"/>
      <c r="W2" s="343"/>
      <c r="X2" s="343"/>
      <c r="Y2" s="344"/>
      <c r="Z2" s="478" t="s">
        <v>181</v>
      </c>
      <c r="AA2" s="479"/>
      <c r="AB2" s="480"/>
    </row>
    <row r="3" spans="1:28" ht="24" customHeight="1" x14ac:dyDescent="0.25">
      <c r="A3" s="334"/>
      <c r="B3" s="348" t="s">
        <v>296</v>
      </c>
      <c r="C3" s="349"/>
      <c r="D3" s="349"/>
      <c r="E3" s="349"/>
      <c r="F3" s="349"/>
      <c r="G3" s="349"/>
      <c r="H3" s="349"/>
      <c r="I3" s="349"/>
      <c r="J3" s="349"/>
      <c r="K3" s="349"/>
      <c r="L3" s="349"/>
      <c r="M3" s="349"/>
      <c r="N3" s="349"/>
      <c r="O3" s="349"/>
      <c r="P3" s="349"/>
      <c r="Q3" s="349"/>
      <c r="R3" s="349"/>
      <c r="S3" s="349"/>
      <c r="T3" s="349"/>
      <c r="U3" s="349"/>
      <c r="V3" s="349"/>
      <c r="W3" s="349"/>
      <c r="X3" s="349"/>
      <c r="Y3" s="350"/>
      <c r="Z3" s="478" t="s">
        <v>182</v>
      </c>
      <c r="AA3" s="479"/>
      <c r="AB3" s="480"/>
    </row>
    <row r="4" spans="1:28" ht="15.75" customHeight="1" thickBot="1" x14ac:dyDescent="0.3">
      <c r="A4" s="335"/>
      <c r="B4" s="351"/>
      <c r="C4" s="352"/>
      <c r="D4" s="352"/>
      <c r="E4" s="352"/>
      <c r="F4" s="352"/>
      <c r="G4" s="352"/>
      <c r="H4" s="352"/>
      <c r="I4" s="352"/>
      <c r="J4" s="352"/>
      <c r="K4" s="352"/>
      <c r="L4" s="352"/>
      <c r="M4" s="352"/>
      <c r="N4" s="352"/>
      <c r="O4" s="352"/>
      <c r="P4" s="352"/>
      <c r="Q4" s="352"/>
      <c r="R4" s="352"/>
      <c r="S4" s="352"/>
      <c r="T4" s="352"/>
      <c r="U4" s="352"/>
      <c r="V4" s="352"/>
      <c r="W4" s="352"/>
      <c r="X4" s="352"/>
      <c r="Y4" s="353"/>
      <c r="Z4" s="354" t="s">
        <v>176</v>
      </c>
      <c r="AA4" s="355"/>
      <c r="AB4" s="356"/>
    </row>
    <row r="5" spans="1:28"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7"/>
      <c r="Y5" s="56"/>
      <c r="Z5" s="58"/>
      <c r="AA5" s="59"/>
      <c r="AB5" s="60"/>
    </row>
    <row r="6" spans="1:28"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7"/>
      <c r="Y6" s="56"/>
      <c r="Z6" s="56"/>
      <c r="AA6" s="62"/>
      <c r="AB6" s="63"/>
    </row>
    <row r="7" spans="1:28" ht="15" customHeight="1" x14ac:dyDescent="0.25">
      <c r="A7" s="303" t="s">
        <v>0</v>
      </c>
      <c r="B7" s="304"/>
      <c r="C7" s="291"/>
      <c r="D7" s="292"/>
      <c r="E7" s="292"/>
      <c r="F7" s="292"/>
      <c r="G7" s="292"/>
      <c r="H7" s="292"/>
      <c r="I7" s="292"/>
      <c r="J7" s="292"/>
      <c r="K7" s="293"/>
      <c r="L7" s="64"/>
      <c r="M7" s="65"/>
      <c r="N7" s="65"/>
      <c r="O7" s="65"/>
      <c r="P7" s="65"/>
      <c r="Q7" s="66"/>
      <c r="R7" s="481" t="s">
        <v>71</v>
      </c>
      <c r="S7" s="482"/>
      <c r="T7" s="483"/>
      <c r="U7" s="526" t="s">
        <v>74</v>
      </c>
      <c r="V7" s="313"/>
      <c r="W7" s="481" t="s">
        <v>67</v>
      </c>
      <c r="X7" s="483"/>
      <c r="Y7" s="328" t="s">
        <v>70</v>
      </c>
      <c r="Z7" s="329"/>
      <c r="AA7" s="318"/>
      <c r="AB7" s="319"/>
    </row>
    <row r="8" spans="1:28" ht="15" customHeight="1" x14ac:dyDescent="0.25">
      <c r="A8" s="305"/>
      <c r="B8" s="306"/>
      <c r="C8" s="294"/>
      <c r="D8" s="295"/>
      <c r="E8" s="295"/>
      <c r="F8" s="295"/>
      <c r="G8" s="295"/>
      <c r="H8" s="295"/>
      <c r="I8" s="295"/>
      <c r="J8" s="295"/>
      <c r="K8" s="296"/>
      <c r="L8" s="64"/>
      <c r="M8" s="65"/>
      <c r="N8" s="65"/>
      <c r="O8" s="65"/>
      <c r="P8" s="65"/>
      <c r="Q8" s="66"/>
      <c r="R8" s="484"/>
      <c r="S8" s="485"/>
      <c r="T8" s="486"/>
      <c r="U8" s="314"/>
      <c r="V8" s="315"/>
      <c r="W8" s="484"/>
      <c r="X8" s="486"/>
      <c r="Y8" s="320" t="s">
        <v>68</v>
      </c>
      <c r="Z8" s="321"/>
      <c r="AA8" s="322"/>
      <c r="AB8" s="323"/>
    </row>
    <row r="9" spans="1:28" ht="15" customHeight="1" thickBot="1" x14ac:dyDescent="0.3">
      <c r="A9" s="307"/>
      <c r="B9" s="308"/>
      <c r="C9" s="297"/>
      <c r="D9" s="298"/>
      <c r="E9" s="298"/>
      <c r="F9" s="298"/>
      <c r="G9" s="298"/>
      <c r="H9" s="298"/>
      <c r="I9" s="298"/>
      <c r="J9" s="298"/>
      <c r="K9" s="299"/>
      <c r="L9" s="64"/>
      <c r="M9" s="65"/>
      <c r="N9" s="65"/>
      <c r="O9" s="65"/>
      <c r="P9" s="65"/>
      <c r="Q9" s="66"/>
      <c r="R9" s="487"/>
      <c r="S9" s="488"/>
      <c r="T9" s="489"/>
      <c r="U9" s="316"/>
      <c r="V9" s="317"/>
      <c r="W9" s="487"/>
      <c r="X9" s="489"/>
      <c r="Y9" s="324" t="s">
        <v>69</v>
      </c>
      <c r="Z9" s="325"/>
      <c r="AA9" s="326"/>
      <c r="AB9" s="327"/>
    </row>
    <row r="10" spans="1:28" ht="9" customHeight="1" thickBot="1" x14ac:dyDescent="0.3">
      <c r="A10" s="69"/>
      <c r="B10" s="70"/>
      <c r="C10" s="71"/>
      <c r="D10" s="71"/>
      <c r="E10" s="71"/>
      <c r="F10" s="71"/>
      <c r="G10" s="71"/>
      <c r="H10" s="71"/>
      <c r="I10" s="71"/>
      <c r="J10" s="71"/>
      <c r="K10" s="71"/>
      <c r="L10" s="71"/>
      <c r="M10" s="72"/>
      <c r="N10" s="72"/>
      <c r="O10" s="72"/>
      <c r="P10" s="72"/>
      <c r="Q10" s="72"/>
      <c r="R10" s="73"/>
      <c r="S10" s="73"/>
      <c r="T10" s="73"/>
      <c r="U10" s="73"/>
      <c r="V10" s="73"/>
      <c r="W10" s="67"/>
      <c r="X10" s="67"/>
      <c r="Y10" s="67"/>
      <c r="Z10" s="67"/>
      <c r="AA10" s="67"/>
      <c r="AB10" s="68"/>
    </row>
    <row r="11" spans="1:28" ht="39" customHeight="1" thickBot="1" x14ac:dyDescent="0.3">
      <c r="A11" s="366" t="s">
        <v>77</v>
      </c>
      <c r="B11" s="367"/>
      <c r="C11" s="527"/>
      <c r="D11" s="528"/>
      <c r="E11" s="528"/>
      <c r="F11" s="528"/>
      <c r="G11" s="528"/>
      <c r="H11" s="528"/>
      <c r="I11" s="528"/>
      <c r="J11" s="528"/>
      <c r="K11" s="529"/>
      <c r="L11" s="74"/>
      <c r="M11" s="300" t="s">
        <v>73</v>
      </c>
      <c r="N11" s="301"/>
      <c r="O11" s="301"/>
      <c r="P11" s="301"/>
      <c r="Q11" s="302"/>
      <c r="R11" s="371"/>
      <c r="S11" s="372"/>
      <c r="T11" s="372"/>
      <c r="U11" s="372"/>
      <c r="V11" s="373"/>
      <c r="W11" s="300" t="s">
        <v>72</v>
      </c>
      <c r="X11" s="302"/>
      <c r="Y11" s="330"/>
      <c r="Z11" s="331"/>
      <c r="AA11" s="331"/>
      <c r="AB11" s="332"/>
    </row>
    <row r="12" spans="1:28" ht="9" customHeight="1" thickBot="1" x14ac:dyDescent="0.3">
      <c r="A12" s="61"/>
      <c r="B12" s="56"/>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75"/>
      <c r="AB12" s="76"/>
    </row>
    <row r="13" spans="1:28" s="78" customFormat="1" ht="37.5" customHeight="1" thickBot="1" x14ac:dyDescent="0.3">
      <c r="A13" s="366" t="s">
        <v>79</v>
      </c>
      <c r="B13" s="367"/>
      <c r="C13" s="368"/>
      <c r="D13" s="369"/>
      <c r="E13" s="369"/>
      <c r="F13" s="369"/>
      <c r="G13" s="369"/>
      <c r="H13" s="369"/>
      <c r="I13" s="369"/>
      <c r="J13" s="369"/>
      <c r="K13" s="369"/>
      <c r="L13" s="369"/>
      <c r="M13" s="369"/>
      <c r="N13" s="369"/>
      <c r="O13" s="369"/>
      <c r="P13" s="369"/>
      <c r="Q13" s="370"/>
      <c r="R13" s="56"/>
      <c r="S13" s="493" t="s">
        <v>14</v>
      </c>
      <c r="T13" s="493"/>
      <c r="U13" s="77"/>
      <c r="V13" s="492" t="s">
        <v>15</v>
      </c>
      <c r="W13" s="493"/>
      <c r="X13" s="493"/>
      <c r="Y13" s="493"/>
      <c r="Z13" s="56"/>
      <c r="AA13" s="277"/>
      <c r="AB13" s="278"/>
    </row>
    <row r="14" spans="1:28" ht="16.5" customHeight="1" thickBot="1" x14ac:dyDescent="0.3">
      <c r="A14" s="79"/>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1"/>
    </row>
    <row r="15" spans="1:28" ht="24" customHeight="1" thickBot="1" x14ac:dyDescent="0.3">
      <c r="A15" s="279" t="s">
        <v>294</v>
      </c>
      <c r="B15" s="280"/>
      <c r="C15" s="505" t="s">
        <v>323</v>
      </c>
      <c r="D15" s="82"/>
      <c r="E15" s="82"/>
      <c r="F15" s="82"/>
      <c r="G15" s="82"/>
      <c r="H15" s="82"/>
      <c r="I15" s="82"/>
      <c r="J15" s="83"/>
      <c r="K15" s="84"/>
      <c r="L15" s="83"/>
      <c r="M15" s="62"/>
      <c r="N15" s="62"/>
      <c r="O15" s="62"/>
      <c r="P15" s="62"/>
      <c r="Q15" s="494" t="s">
        <v>1</v>
      </c>
      <c r="R15" s="495"/>
      <c r="S15" s="495"/>
      <c r="T15" s="495"/>
      <c r="U15" s="495"/>
      <c r="V15" s="495"/>
      <c r="W15" s="495"/>
      <c r="X15" s="495"/>
      <c r="Y15" s="495"/>
      <c r="Z15" s="495"/>
      <c r="AA15" s="495"/>
      <c r="AB15" s="496"/>
    </row>
    <row r="16" spans="1:28" ht="35.25" customHeight="1" thickBot="1" x14ac:dyDescent="0.3">
      <c r="A16" s="283"/>
      <c r="B16" s="284"/>
      <c r="C16" s="506"/>
      <c r="D16" s="82"/>
      <c r="E16" s="82"/>
      <c r="F16" s="82"/>
      <c r="G16" s="82"/>
      <c r="H16" s="82"/>
      <c r="I16" s="82"/>
      <c r="J16" s="83"/>
      <c r="K16" s="83"/>
      <c r="L16" s="83"/>
      <c r="M16" s="62"/>
      <c r="N16" s="62"/>
      <c r="O16" s="62"/>
      <c r="P16" s="62"/>
      <c r="Q16" s="520" t="s">
        <v>2</v>
      </c>
      <c r="R16" s="521"/>
      <c r="S16" s="521"/>
      <c r="T16" s="521"/>
      <c r="U16" s="521"/>
      <c r="V16" s="522"/>
      <c r="W16" s="524" t="s">
        <v>3</v>
      </c>
      <c r="X16" s="521"/>
      <c r="Y16" s="521"/>
      <c r="Z16" s="521"/>
      <c r="AA16" s="521"/>
      <c r="AB16" s="525"/>
    </row>
    <row r="17" spans="1:39" ht="27" customHeight="1" x14ac:dyDescent="0.25">
      <c r="A17" s="85"/>
      <c r="B17" s="62"/>
      <c r="C17" s="62"/>
      <c r="D17" s="82"/>
      <c r="E17" s="82"/>
      <c r="F17" s="82"/>
      <c r="G17" s="82"/>
      <c r="H17" s="82"/>
      <c r="I17" s="82"/>
      <c r="J17" s="82"/>
      <c r="K17" s="82"/>
      <c r="L17" s="82"/>
      <c r="M17" s="62"/>
      <c r="N17" s="62"/>
      <c r="O17" s="62"/>
      <c r="P17" s="62"/>
      <c r="Q17" s="533" t="s">
        <v>4</v>
      </c>
      <c r="R17" s="534"/>
      <c r="S17" s="471"/>
      <c r="T17" s="472" t="s">
        <v>189</v>
      </c>
      <c r="U17" s="518"/>
      <c r="V17" s="519"/>
      <c r="W17" s="470" t="s">
        <v>4</v>
      </c>
      <c r="X17" s="471"/>
      <c r="Y17" s="470" t="s">
        <v>5</v>
      </c>
      <c r="Z17" s="471"/>
      <c r="AA17" s="472" t="s">
        <v>90</v>
      </c>
      <c r="AB17" s="473"/>
      <c r="AC17" s="86"/>
      <c r="AD17" s="86"/>
    </row>
    <row r="18" spans="1:39" ht="27" customHeight="1" x14ac:dyDescent="0.25">
      <c r="A18" s="85"/>
      <c r="B18" s="62"/>
      <c r="C18" s="62"/>
      <c r="D18" s="82"/>
      <c r="E18" s="82"/>
      <c r="F18" s="82"/>
      <c r="G18" s="82"/>
      <c r="H18" s="82"/>
      <c r="I18" s="82"/>
      <c r="J18" s="82"/>
      <c r="K18" s="82"/>
      <c r="L18" s="82"/>
      <c r="M18" s="62"/>
      <c r="N18" s="62"/>
      <c r="O18" s="62"/>
      <c r="P18" s="62"/>
      <c r="Q18" s="174"/>
      <c r="R18" s="175"/>
      <c r="S18" s="176"/>
      <c r="T18" s="472"/>
      <c r="U18" s="518"/>
      <c r="V18" s="519"/>
      <c r="W18" s="155"/>
      <c r="X18" s="156"/>
      <c r="Y18" s="155"/>
      <c r="Z18" s="156"/>
      <c r="AA18" s="157"/>
      <c r="AB18" s="158"/>
      <c r="AC18" s="86"/>
      <c r="AD18" s="86"/>
    </row>
    <row r="19" spans="1:39" ht="18" customHeight="1" thickBot="1" x14ac:dyDescent="0.3">
      <c r="A19" s="61"/>
      <c r="B19" s="56"/>
      <c r="C19" s="82"/>
      <c r="D19" s="82"/>
      <c r="E19" s="82"/>
      <c r="F19" s="82"/>
      <c r="G19" s="87"/>
      <c r="H19" s="87"/>
      <c r="I19" s="87"/>
      <c r="J19" s="87"/>
      <c r="K19" s="87"/>
      <c r="L19" s="87"/>
      <c r="M19" s="82"/>
      <c r="N19" s="82"/>
      <c r="O19" s="82"/>
      <c r="P19" s="82"/>
      <c r="Q19" s="530"/>
      <c r="R19" s="531"/>
      <c r="S19" s="532"/>
      <c r="T19" s="537"/>
      <c r="U19" s="531"/>
      <c r="V19" s="532"/>
      <c r="W19" s="497"/>
      <c r="X19" s="498"/>
      <c r="Y19" s="476"/>
      <c r="Z19" s="477"/>
      <c r="AA19" s="535"/>
      <c r="AB19" s="536"/>
      <c r="AC19" s="4"/>
      <c r="AD19" s="4"/>
    </row>
    <row r="20" spans="1:39" ht="7.5" customHeight="1" thickBot="1" x14ac:dyDescent="0.3">
      <c r="A20" s="61"/>
      <c r="B20" s="56"/>
      <c r="C20" s="82"/>
      <c r="D20" s="82"/>
      <c r="E20" s="82"/>
      <c r="F20" s="82"/>
      <c r="G20" s="82"/>
      <c r="H20" s="82"/>
      <c r="I20" s="82"/>
      <c r="J20" s="82"/>
      <c r="K20" s="82"/>
      <c r="L20" s="82"/>
      <c r="M20" s="82"/>
      <c r="N20" s="82"/>
      <c r="O20" s="82"/>
      <c r="P20" s="82"/>
      <c r="Q20" s="82"/>
      <c r="R20" s="82"/>
      <c r="S20" s="82"/>
      <c r="T20" s="82"/>
      <c r="U20" s="82"/>
      <c r="V20" s="82"/>
      <c r="W20" s="82"/>
      <c r="X20" s="82"/>
      <c r="Y20" s="82"/>
      <c r="Z20" s="82"/>
      <c r="AA20" s="62"/>
      <c r="AB20" s="63"/>
    </row>
    <row r="21" spans="1:39" ht="17.25" customHeight="1" x14ac:dyDescent="0.25">
      <c r="A21" s="357" t="s">
        <v>76</v>
      </c>
      <c r="B21" s="358"/>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60"/>
    </row>
    <row r="22" spans="1:39" ht="15" customHeight="1" x14ac:dyDescent="0.25">
      <c r="A22" s="382" t="s">
        <v>190</v>
      </c>
      <c r="B22" s="384" t="s">
        <v>6</v>
      </c>
      <c r="C22" s="385"/>
      <c r="D22" s="362" t="s">
        <v>7</v>
      </c>
      <c r="E22" s="388"/>
      <c r="F22" s="388"/>
      <c r="G22" s="388"/>
      <c r="H22" s="388"/>
      <c r="I22" s="388"/>
      <c r="J22" s="388"/>
      <c r="K22" s="388"/>
      <c r="L22" s="388"/>
      <c r="M22" s="388"/>
      <c r="N22" s="388"/>
      <c r="O22" s="389"/>
      <c r="P22" s="390" t="s">
        <v>8</v>
      </c>
      <c r="Q22" s="390" t="s">
        <v>84</v>
      </c>
      <c r="R22" s="390"/>
      <c r="S22" s="390"/>
      <c r="T22" s="390"/>
      <c r="U22" s="390"/>
      <c r="V22" s="390"/>
      <c r="W22" s="390"/>
      <c r="X22" s="390"/>
      <c r="Y22" s="390"/>
      <c r="Z22" s="390"/>
      <c r="AA22" s="390"/>
      <c r="AB22" s="391"/>
    </row>
    <row r="23" spans="1:39" ht="27" customHeight="1" x14ac:dyDescent="0.25">
      <c r="A23" s="383"/>
      <c r="B23" s="386"/>
      <c r="C23" s="387"/>
      <c r="D23" s="154" t="s">
        <v>39</v>
      </c>
      <c r="E23" s="154" t="s">
        <v>40</v>
      </c>
      <c r="F23" s="154" t="s">
        <v>41</v>
      </c>
      <c r="G23" s="154" t="s">
        <v>42</v>
      </c>
      <c r="H23" s="154" t="s">
        <v>43</v>
      </c>
      <c r="I23" s="154" t="s">
        <v>44</v>
      </c>
      <c r="J23" s="154" t="s">
        <v>45</v>
      </c>
      <c r="K23" s="154" t="s">
        <v>46</v>
      </c>
      <c r="L23" s="154" t="s">
        <v>47</v>
      </c>
      <c r="M23" s="154" t="s">
        <v>48</v>
      </c>
      <c r="N23" s="154" t="s">
        <v>49</v>
      </c>
      <c r="O23" s="154" t="s">
        <v>50</v>
      </c>
      <c r="P23" s="389"/>
      <c r="Q23" s="390"/>
      <c r="R23" s="390"/>
      <c r="S23" s="390"/>
      <c r="T23" s="390"/>
      <c r="U23" s="390"/>
      <c r="V23" s="390"/>
      <c r="W23" s="390"/>
      <c r="X23" s="390"/>
      <c r="Y23" s="390"/>
      <c r="Z23" s="390"/>
      <c r="AA23" s="390"/>
      <c r="AB23" s="391"/>
    </row>
    <row r="24" spans="1:39" ht="42" customHeight="1" thickBot="1" x14ac:dyDescent="0.3">
      <c r="A24" s="88"/>
      <c r="B24" s="474"/>
      <c r="C24" s="475"/>
      <c r="D24" s="92"/>
      <c r="E24" s="92"/>
      <c r="F24" s="92"/>
      <c r="G24" s="92"/>
      <c r="H24" s="92"/>
      <c r="I24" s="92"/>
      <c r="J24" s="92"/>
      <c r="K24" s="92"/>
      <c r="L24" s="92"/>
      <c r="M24" s="92"/>
      <c r="N24" s="92"/>
      <c r="O24" s="92"/>
      <c r="P24" s="89">
        <f>SUM(D24:O24)</f>
        <v>0</v>
      </c>
      <c r="Q24" s="462" t="s">
        <v>297</v>
      </c>
      <c r="R24" s="462"/>
      <c r="S24" s="462"/>
      <c r="T24" s="462"/>
      <c r="U24" s="462"/>
      <c r="V24" s="462"/>
      <c r="W24" s="462"/>
      <c r="X24" s="462"/>
      <c r="Y24" s="462"/>
      <c r="Z24" s="462"/>
      <c r="AA24" s="462"/>
      <c r="AB24" s="463"/>
    </row>
    <row r="25" spans="1:39" ht="21.95" customHeight="1" x14ac:dyDescent="0.25">
      <c r="A25" s="396" t="s">
        <v>293</v>
      </c>
      <c r="B25" s="397"/>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8"/>
    </row>
    <row r="26" spans="1:39" ht="23.1" customHeight="1" x14ac:dyDescent="0.25">
      <c r="A26" s="361" t="s">
        <v>191</v>
      </c>
      <c r="B26" s="390" t="s">
        <v>62</v>
      </c>
      <c r="C26" s="390" t="s">
        <v>6</v>
      </c>
      <c r="D26" s="390" t="s">
        <v>60</v>
      </c>
      <c r="E26" s="390"/>
      <c r="F26" s="390"/>
      <c r="G26" s="390"/>
      <c r="H26" s="390"/>
      <c r="I26" s="390"/>
      <c r="J26" s="390"/>
      <c r="K26" s="390"/>
      <c r="L26" s="390"/>
      <c r="M26" s="390"/>
      <c r="N26" s="390"/>
      <c r="O26" s="390"/>
      <c r="P26" s="390"/>
      <c r="Q26" s="390" t="s">
        <v>85</v>
      </c>
      <c r="R26" s="390"/>
      <c r="S26" s="390"/>
      <c r="T26" s="390"/>
      <c r="U26" s="390"/>
      <c r="V26" s="390"/>
      <c r="W26" s="390"/>
      <c r="X26" s="390"/>
      <c r="Y26" s="390"/>
      <c r="Z26" s="390"/>
      <c r="AA26" s="390"/>
      <c r="AB26" s="391"/>
      <c r="AE26" s="90"/>
      <c r="AF26" s="90"/>
      <c r="AG26" s="90"/>
      <c r="AH26" s="90"/>
      <c r="AI26" s="90"/>
      <c r="AJ26" s="90"/>
      <c r="AK26" s="90"/>
      <c r="AL26" s="90"/>
      <c r="AM26" s="90"/>
    </row>
    <row r="27" spans="1:39" ht="23.1" customHeight="1" x14ac:dyDescent="0.25">
      <c r="A27" s="361"/>
      <c r="B27" s="390"/>
      <c r="C27" s="399"/>
      <c r="D27" s="91" t="s">
        <v>39</v>
      </c>
      <c r="E27" s="91" t="s">
        <v>40</v>
      </c>
      <c r="F27" s="91" t="s">
        <v>41</v>
      </c>
      <c r="G27" s="91" t="s">
        <v>42</v>
      </c>
      <c r="H27" s="91" t="s">
        <v>43</v>
      </c>
      <c r="I27" s="91" t="s">
        <v>44</v>
      </c>
      <c r="J27" s="91" t="s">
        <v>45</v>
      </c>
      <c r="K27" s="91" t="s">
        <v>46</v>
      </c>
      <c r="L27" s="91" t="s">
        <v>47</v>
      </c>
      <c r="M27" s="91" t="s">
        <v>48</v>
      </c>
      <c r="N27" s="91" t="s">
        <v>49</v>
      </c>
      <c r="O27" s="91" t="s">
        <v>50</v>
      </c>
      <c r="P27" s="91" t="s">
        <v>8</v>
      </c>
      <c r="Q27" s="386" t="s">
        <v>80</v>
      </c>
      <c r="R27" s="400"/>
      <c r="S27" s="400"/>
      <c r="T27" s="387"/>
      <c r="U27" s="386" t="s">
        <v>81</v>
      </c>
      <c r="V27" s="400"/>
      <c r="W27" s="400"/>
      <c r="X27" s="387"/>
      <c r="Y27" s="386" t="s">
        <v>82</v>
      </c>
      <c r="Z27" s="400"/>
      <c r="AA27" s="400"/>
      <c r="AB27" s="448"/>
      <c r="AE27" s="90"/>
      <c r="AF27" s="90"/>
      <c r="AG27" s="90"/>
      <c r="AH27" s="90"/>
      <c r="AI27" s="90"/>
      <c r="AJ27" s="90"/>
      <c r="AK27" s="90"/>
      <c r="AL27" s="90"/>
      <c r="AM27" s="90"/>
    </row>
    <row r="28" spans="1:39" ht="33" customHeight="1" x14ac:dyDescent="0.25">
      <c r="A28" s="460"/>
      <c r="B28" s="523"/>
      <c r="C28" s="93" t="s">
        <v>9</v>
      </c>
      <c r="D28" s="92"/>
      <c r="E28" s="92"/>
      <c r="F28" s="92"/>
      <c r="G28" s="92"/>
      <c r="H28" s="92"/>
      <c r="I28" s="92"/>
      <c r="J28" s="92"/>
      <c r="K28" s="92"/>
      <c r="L28" s="92"/>
      <c r="M28" s="92"/>
      <c r="N28" s="92"/>
      <c r="O28" s="92"/>
      <c r="P28" s="172">
        <f>SUM(D28:O28)</f>
        <v>0</v>
      </c>
      <c r="Q28" s="464" t="s">
        <v>193</v>
      </c>
      <c r="R28" s="465"/>
      <c r="S28" s="465"/>
      <c r="T28" s="466"/>
      <c r="U28" s="464" t="s">
        <v>194</v>
      </c>
      <c r="V28" s="465"/>
      <c r="W28" s="465"/>
      <c r="X28" s="466"/>
      <c r="Y28" s="464" t="s">
        <v>195</v>
      </c>
      <c r="Z28" s="465"/>
      <c r="AA28" s="465"/>
      <c r="AB28" s="516"/>
      <c r="AE28" s="90"/>
      <c r="AF28" s="90"/>
      <c r="AG28" s="90"/>
      <c r="AH28" s="90"/>
      <c r="AI28" s="90"/>
      <c r="AJ28" s="90"/>
      <c r="AK28" s="90"/>
      <c r="AL28" s="90"/>
      <c r="AM28" s="90"/>
    </row>
    <row r="29" spans="1:39" ht="33.950000000000003" customHeight="1" thickBot="1" x14ac:dyDescent="0.3">
      <c r="A29" s="461"/>
      <c r="B29" s="405"/>
      <c r="C29" s="94" t="s">
        <v>10</v>
      </c>
      <c r="D29" s="95"/>
      <c r="E29" s="95"/>
      <c r="F29" s="95"/>
      <c r="G29" s="96"/>
      <c r="H29" s="96"/>
      <c r="I29" s="96"/>
      <c r="J29" s="96"/>
      <c r="K29" s="96"/>
      <c r="L29" s="96"/>
      <c r="M29" s="96"/>
      <c r="N29" s="96"/>
      <c r="O29" s="96"/>
      <c r="P29" s="173">
        <f>SUM(D29:O29)</f>
        <v>0</v>
      </c>
      <c r="Q29" s="467"/>
      <c r="R29" s="468"/>
      <c r="S29" s="468"/>
      <c r="T29" s="469"/>
      <c r="U29" s="467"/>
      <c r="V29" s="468"/>
      <c r="W29" s="468"/>
      <c r="X29" s="469"/>
      <c r="Y29" s="467"/>
      <c r="Z29" s="468"/>
      <c r="AA29" s="468"/>
      <c r="AB29" s="517"/>
      <c r="AC29" s="50"/>
      <c r="AD29" s="97"/>
      <c r="AE29" s="90"/>
      <c r="AF29" s="90"/>
      <c r="AG29" s="90"/>
      <c r="AH29" s="90"/>
      <c r="AI29" s="90"/>
      <c r="AJ29" s="90"/>
      <c r="AK29" s="90"/>
      <c r="AL29" s="90"/>
      <c r="AM29" s="90"/>
    </row>
    <row r="30" spans="1:39" ht="26.1" customHeight="1" x14ac:dyDescent="0.25">
      <c r="A30" s="275" t="s">
        <v>192</v>
      </c>
      <c r="B30" s="416" t="s">
        <v>61</v>
      </c>
      <c r="C30" s="418" t="s">
        <v>11</v>
      </c>
      <c r="D30" s="418"/>
      <c r="E30" s="418"/>
      <c r="F30" s="418"/>
      <c r="G30" s="418"/>
      <c r="H30" s="418"/>
      <c r="I30" s="418"/>
      <c r="J30" s="418"/>
      <c r="K30" s="418"/>
      <c r="L30" s="418"/>
      <c r="M30" s="418"/>
      <c r="N30" s="418"/>
      <c r="O30" s="418"/>
      <c r="P30" s="418"/>
      <c r="Q30" s="276" t="s">
        <v>78</v>
      </c>
      <c r="R30" s="419"/>
      <c r="S30" s="419"/>
      <c r="T30" s="419"/>
      <c r="U30" s="419"/>
      <c r="V30" s="419"/>
      <c r="W30" s="419"/>
      <c r="X30" s="419"/>
      <c r="Y30" s="419"/>
      <c r="Z30" s="419"/>
      <c r="AA30" s="419"/>
      <c r="AB30" s="420"/>
      <c r="AE30" s="90"/>
      <c r="AF30" s="90"/>
      <c r="AG30" s="90"/>
      <c r="AH30" s="90"/>
      <c r="AI30" s="90"/>
      <c r="AJ30" s="90"/>
      <c r="AK30" s="90"/>
      <c r="AL30" s="90"/>
      <c r="AM30" s="90"/>
    </row>
    <row r="31" spans="1:39" ht="26.1" customHeight="1" x14ac:dyDescent="0.25">
      <c r="A31" s="361"/>
      <c r="B31" s="417"/>
      <c r="C31" s="91" t="s">
        <v>12</v>
      </c>
      <c r="D31" s="91" t="s">
        <v>36</v>
      </c>
      <c r="E31" s="91" t="s">
        <v>37</v>
      </c>
      <c r="F31" s="91" t="s">
        <v>38</v>
      </c>
      <c r="G31" s="91" t="s">
        <v>51</v>
      </c>
      <c r="H31" s="91" t="s">
        <v>52</v>
      </c>
      <c r="I31" s="91" t="s">
        <v>53</v>
      </c>
      <c r="J31" s="91" t="s">
        <v>54</v>
      </c>
      <c r="K31" s="91" t="s">
        <v>55</v>
      </c>
      <c r="L31" s="91" t="s">
        <v>56</v>
      </c>
      <c r="M31" s="91" t="s">
        <v>57</v>
      </c>
      <c r="N31" s="91" t="s">
        <v>58</v>
      </c>
      <c r="O31" s="91" t="s">
        <v>59</v>
      </c>
      <c r="P31" s="91" t="s">
        <v>63</v>
      </c>
      <c r="Q31" s="362" t="s">
        <v>83</v>
      </c>
      <c r="R31" s="388"/>
      <c r="S31" s="388"/>
      <c r="T31" s="388"/>
      <c r="U31" s="388"/>
      <c r="V31" s="388"/>
      <c r="W31" s="388"/>
      <c r="X31" s="388"/>
      <c r="Y31" s="388"/>
      <c r="Z31" s="388"/>
      <c r="AA31" s="388"/>
      <c r="AB31" s="421"/>
      <c r="AE31" s="98"/>
      <c r="AF31" s="98"/>
      <c r="AG31" s="98"/>
      <c r="AH31" s="98"/>
      <c r="AI31" s="98"/>
      <c r="AJ31" s="98"/>
      <c r="AK31" s="98"/>
      <c r="AL31" s="98"/>
      <c r="AM31" s="98"/>
    </row>
    <row r="32" spans="1:39" ht="28.5" customHeight="1" x14ac:dyDescent="0.25">
      <c r="A32" s="458"/>
      <c r="B32" s="424"/>
      <c r="C32" s="93" t="s">
        <v>9</v>
      </c>
      <c r="D32" s="99"/>
      <c r="E32" s="99"/>
      <c r="F32" s="99"/>
      <c r="G32" s="99"/>
      <c r="H32" s="99"/>
      <c r="I32" s="99"/>
      <c r="J32" s="99"/>
      <c r="K32" s="99"/>
      <c r="L32" s="99"/>
      <c r="M32" s="99"/>
      <c r="N32" s="99"/>
      <c r="O32" s="99"/>
      <c r="P32" s="100">
        <f t="shared" ref="P32:P39" si="0">SUM(D32:O32)</f>
        <v>0</v>
      </c>
      <c r="Q32" s="499" t="s">
        <v>287</v>
      </c>
      <c r="R32" s="500"/>
      <c r="S32" s="500"/>
      <c r="T32" s="500"/>
      <c r="U32" s="500"/>
      <c r="V32" s="500"/>
      <c r="W32" s="500"/>
      <c r="X32" s="500"/>
      <c r="Y32" s="500"/>
      <c r="Z32" s="500"/>
      <c r="AA32" s="500"/>
      <c r="AB32" s="501"/>
      <c r="AC32" s="101"/>
      <c r="AE32" s="102"/>
      <c r="AF32" s="102"/>
      <c r="AG32" s="102"/>
      <c r="AH32" s="102"/>
      <c r="AI32" s="102"/>
      <c r="AJ32" s="102"/>
      <c r="AK32" s="102"/>
      <c r="AL32" s="102"/>
      <c r="AM32" s="102"/>
    </row>
    <row r="33" spans="1:29" ht="28.5" customHeight="1" x14ac:dyDescent="0.25">
      <c r="A33" s="459"/>
      <c r="B33" s="425"/>
      <c r="C33" s="103" t="s">
        <v>10</v>
      </c>
      <c r="D33" s="104"/>
      <c r="E33" s="104"/>
      <c r="F33" s="104"/>
      <c r="G33" s="104"/>
      <c r="H33" s="104"/>
      <c r="I33" s="104"/>
      <c r="J33" s="104"/>
      <c r="K33" s="104"/>
      <c r="L33" s="104"/>
      <c r="M33" s="104"/>
      <c r="N33" s="104"/>
      <c r="O33" s="104"/>
      <c r="P33" s="105">
        <f t="shared" si="0"/>
        <v>0</v>
      </c>
      <c r="Q33" s="502"/>
      <c r="R33" s="503"/>
      <c r="S33" s="503"/>
      <c r="T33" s="503"/>
      <c r="U33" s="503"/>
      <c r="V33" s="503"/>
      <c r="W33" s="503"/>
      <c r="X33" s="503"/>
      <c r="Y33" s="503"/>
      <c r="Z33" s="503"/>
      <c r="AA33" s="503"/>
      <c r="AB33" s="504"/>
      <c r="AC33" s="101"/>
    </row>
    <row r="34" spans="1:29" ht="28.5" customHeight="1" x14ac:dyDescent="0.25">
      <c r="A34" s="459"/>
      <c r="B34" s="434"/>
      <c r="C34" s="106" t="s">
        <v>9</v>
      </c>
      <c r="D34" s="107"/>
      <c r="E34" s="107"/>
      <c r="F34" s="107"/>
      <c r="G34" s="107"/>
      <c r="H34" s="107"/>
      <c r="I34" s="107"/>
      <c r="J34" s="107"/>
      <c r="K34" s="107"/>
      <c r="L34" s="107"/>
      <c r="M34" s="107"/>
      <c r="N34" s="107"/>
      <c r="O34" s="107"/>
      <c r="P34" s="105">
        <f t="shared" si="0"/>
        <v>0</v>
      </c>
      <c r="Q34" s="507"/>
      <c r="R34" s="508"/>
      <c r="S34" s="508"/>
      <c r="T34" s="508"/>
      <c r="U34" s="508"/>
      <c r="V34" s="508"/>
      <c r="W34" s="508"/>
      <c r="X34" s="508"/>
      <c r="Y34" s="508"/>
      <c r="Z34" s="508"/>
      <c r="AA34" s="508"/>
      <c r="AB34" s="509"/>
      <c r="AC34" s="101"/>
    </row>
    <row r="35" spans="1:29" ht="28.5" customHeight="1" x14ac:dyDescent="0.25">
      <c r="A35" s="459"/>
      <c r="B35" s="425"/>
      <c r="C35" s="103" t="s">
        <v>10</v>
      </c>
      <c r="D35" s="104"/>
      <c r="E35" s="104"/>
      <c r="F35" s="104"/>
      <c r="G35" s="104"/>
      <c r="H35" s="104"/>
      <c r="I35" s="104"/>
      <c r="J35" s="104"/>
      <c r="K35" s="104"/>
      <c r="L35" s="108"/>
      <c r="M35" s="108"/>
      <c r="N35" s="108"/>
      <c r="O35" s="108"/>
      <c r="P35" s="105">
        <f t="shared" si="0"/>
        <v>0</v>
      </c>
      <c r="Q35" s="513"/>
      <c r="R35" s="514"/>
      <c r="S35" s="514"/>
      <c r="T35" s="514"/>
      <c r="U35" s="514"/>
      <c r="V35" s="514"/>
      <c r="W35" s="514"/>
      <c r="X35" s="514"/>
      <c r="Y35" s="514"/>
      <c r="Z35" s="514"/>
      <c r="AA35" s="514"/>
      <c r="AB35" s="515"/>
      <c r="AC35" s="101"/>
    </row>
    <row r="36" spans="1:29" ht="28.5" customHeight="1" x14ac:dyDescent="0.25">
      <c r="A36" s="456"/>
      <c r="B36" s="434"/>
      <c r="C36" s="106" t="s">
        <v>9</v>
      </c>
      <c r="D36" s="107"/>
      <c r="E36" s="107"/>
      <c r="F36" s="107"/>
      <c r="G36" s="107"/>
      <c r="H36" s="107"/>
      <c r="I36" s="107"/>
      <c r="J36" s="107"/>
      <c r="K36" s="107"/>
      <c r="L36" s="107"/>
      <c r="M36" s="107"/>
      <c r="N36" s="107"/>
      <c r="O36" s="107"/>
      <c r="P36" s="105">
        <f t="shared" si="0"/>
        <v>0</v>
      </c>
      <c r="Q36" s="507"/>
      <c r="R36" s="508"/>
      <c r="S36" s="508"/>
      <c r="T36" s="508"/>
      <c r="U36" s="508"/>
      <c r="V36" s="508"/>
      <c r="W36" s="508"/>
      <c r="X36" s="508"/>
      <c r="Y36" s="508"/>
      <c r="Z36" s="508"/>
      <c r="AA36" s="508"/>
      <c r="AB36" s="509"/>
      <c r="AC36" s="101"/>
    </row>
    <row r="37" spans="1:29" ht="28.5" customHeight="1" x14ac:dyDescent="0.25">
      <c r="A37" s="457"/>
      <c r="B37" s="425"/>
      <c r="C37" s="103" t="s">
        <v>10</v>
      </c>
      <c r="D37" s="104"/>
      <c r="E37" s="104"/>
      <c r="F37" s="104"/>
      <c r="G37" s="109"/>
      <c r="H37" s="104"/>
      <c r="I37" s="104"/>
      <c r="J37" s="104"/>
      <c r="K37" s="104"/>
      <c r="L37" s="108"/>
      <c r="M37" s="108"/>
      <c r="N37" s="108"/>
      <c r="O37" s="108"/>
      <c r="P37" s="105">
        <f t="shared" si="0"/>
        <v>0</v>
      </c>
      <c r="Q37" s="513"/>
      <c r="R37" s="514"/>
      <c r="S37" s="514"/>
      <c r="T37" s="514"/>
      <c r="U37" s="514"/>
      <c r="V37" s="514"/>
      <c r="W37" s="514"/>
      <c r="X37" s="514"/>
      <c r="Y37" s="514"/>
      <c r="Z37" s="514"/>
      <c r="AA37" s="514"/>
      <c r="AB37" s="515"/>
      <c r="AC37" s="101"/>
    </row>
    <row r="38" spans="1:29" ht="28.5" customHeight="1" x14ac:dyDescent="0.25">
      <c r="A38" s="490"/>
      <c r="B38" s="434"/>
      <c r="C38" s="106" t="s">
        <v>9</v>
      </c>
      <c r="D38" s="107"/>
      <c r="E38" s="107"/>
      <c r="F38" s="107"/>
      <c r="G38" s="107"/>
      <c r="H38" s="107"/>
      <c r="I38" s="107"/>
      <c r="J38" s="107"/>
      <c r="K38" s="107"/>
      <c r="L38" s="107"/>
      <c r="M38" s="107"/>
      <c r="N38" s="107"/>
      <c r="O38" s="107"/>
      <c r="P38" s="105">
        <f t="shared" si="0"/>
        <v>0</v>
      </c>
      <c r="Q38" s="507"/>
      <c r="R38" s="508"/>
      <c r="S38" s="508"/>
      <c r="T38" s="508"/>
      <c r="U38" s="508"/>
      <c r="V38" s="508"/>
      <c r="W38" s="508"/>
      <c r="X38" s="508"/>
      <c r="Y38" s="508"/>
      <c r="Z38" s="508"/>
      <c r="AA38" s="508"/>
      <c r="AB38" s="509"/>
      <c r="AC38" s="101"/>
    </row>
    <row r="39" spans="1:29" ht="28.5" customHeight="1" thickBot="1" x14ac:dyDescent="0.3">
      <c r="A39" s="491"/>
      <c r="B39" s="435"/>
      <c r="C39" s="94" t="s">
        <v>10</v>
      </c>
      <c r="D39" s="110"/>
      <c r="E39" s="110"/>
      <c r="F39" s="110"/>
      <c r="G39" s="110"/>
      <c r="H39" s="110"/>
      <c r="I39" s="110"/>
      <c r="J39" s="110"/>
      <c r="K39" s="110"/>
      <c r="L39" s="111"/>
      <c r="M39" s="111"/>
      <c r="N39" s="111"/>
      <c r="O39" s="111"/>
      <c r="P39" s="112">
        <f t="shared" si="0"/>
        <v>0</v>
      </c>
      <c r="Q39" s="510"/>
      <c r="R39" s="511"/>
      <c r="S39" s="511"/>
      <c r="T39" s="511"/>
      <c r="U39" s="511"/>
      <c r="V39" s="511"/>
      <c r="W39" s="511"/>
      <c r="X39" s="511"/>
      <c r="Y39" s="511"/>
      <c r="Z39" s="511"/>
      <c r="AA39" s="511"/>
      <c r="AB39" s="512"/>
      <c r="AC39" s="101"/>
    </row>
    <row r="40" spans="1:29" x14ac:dyDescent="0.25">
      <c r="A40" s="52" t="s">
        <v>295</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52"/>
  <sheetViews>
    <sheetView showGridLines="0" tabSelected="1" topLeftCell="K16" zoomScale="70" zoomScaleNormal="70" workbookViewId="0">
      <selection activeCell="U23" sqref="U23"/>
    </sheetView>
  </sheetViews>
  <sheetFormatPr baseColWidth="10" defaultColWidth="10.85546875" defaultRowHeight="15" x14ac:dyDescent="0.25"/>
  <cols>
    <col min="1" max="1" width="38.42578125" style="52" customWidth="1"/>
    <col min="2" max="2" width="15.42578125" style="52" customWidth="1"/>
    <col min="3" max="14" width="20.7109375" style="52" customWidth="1"/>
    <col min="15" max="15" width="16.140625" style="52" customWidth="1"/>
    <col min="16" max="27" width="18.140625" style="52" customWidth="1"/>
    <col min="28" max="28" width="22.7109375" style="52" customWidth="1"/>
    <col min="29" max="29" width="19" style="52" customWidth="1"/>
    <col min="30" max="30" width="19.42578125" style="52" customWidth="1"/>
    <col min="31" max="31" width="6.285156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333"/>
      <c r="B1" s="336" t="s">
        <v>16</v>
      </c>
      <c r="C1" s="337"/>
      <c r="D1" s="337"/>
      <c r="E1" s="337"/>
      <c r="F1" s="337"/>
      <c r="G1" s="337"/>
      <c r="H1" s="337"/>
      <c r="I1" s="337"/>
      <c r="J1" s="337"/>
      <c r="K1" s="337"/>
      <c r="L1" s="337"/>
      <c r="M1" s="337"/>
      <c r="N1" s="337"/>
      <c r="O1" s="337"/>
      <c r="P1" s="337"/>
      <c r="Q1" s="337"/>
      <c r="R1" s="337"/>
      <c r="S1" s="337"/>
      <c r="T1" s="337"/>
      <c r="U1" s="337"/>
      <c r="V1" s="337"/>
      <c r="W1" s="337"/>
      <c r="X1" s="337"/>
      <c r="Y1" s="337"/>
      <c r="Z1" s="337"/>
      <c r="AA1" s="338"/>
      <c r="AB1" s="339" t="s">
        <v>18</v>
      </c>
      <c r="AC1" s="340"/>
      <c r="AD1" s="341"/>
    </row>
    <row r="2" spans="1:30" ht="30.75" customHeight="1" x14ac:dyDescent="0.25">
      <c r="A2" s="334"/>
      <c r="B2" s="342" t="s">
        <v>17</v>
      </c>
      <c r="C2" s="343"/>
      <c r="D2" s="343"/>
      <c r="E2" s="343"/>
      <c r="F2" s="343"/>
      <c r="G2" s="343"/>
      <c r="H2" s="343"/>
      <c r="I2" s="343"/>
      <c r="J2" s="343"/>
      <c r="K2" s="343"/>
      <c r="L2" s="343"/>
      <c r="M2" s="343"/>
      <c r="N2" s="343"/>
      <c r="O2" s="343"/>
      <c r="P2" s="343"/>
      <c r="Q2" s="343"/>
      <c r="R2" s="343"/>
      <c r="S2" s="343"/>
      <c r="T2" s="343"/>
      <c r="U2" s="343"/>
      <c r="V2" s="343"/>
      <c r="W2" s="343"/>
      <c r="X2" s="343"/>
      <c r="Y2" s="343"/>
      <c r="Z2" s="343"/>
      <c r="AA2" s="344"/>
      <c r="AB2" s="345" t="s">
        <v>405</v>
      </c>
      <c r="AC2" s="346"/>
      <c r="AD2" s="347"/>
    </row>
    <row r="3" spans="1:30" ht="24" customHeight="1" x14ac:dyDescent="0.25">
      <c r="A3" s="334"/>
      <c r="B3" s="348" t="s">
        <v>296</v>
      </c>
      <c r="C3" s="349"/>
      <c r="D3" s="349"/>
      <c r="E3" s="349"/>
      <c r="F3" s="349"/>
      <c r="G3" s="349"/>
      <c r="H3" s="349"/>
      <c r="I3" s="349"/>
      <c r="J3" s="349"/>
      <c r="K3" s="349"/>
      <c r="L3" s="349"/>
      <c r="M3" s="349"/>
      <c r="N3" s="349"/>
      <c r="O3" s="349"/>
      <c r="P3" s="349"/>
      <c r="Q3" s="349"/>
      <c r="R3" s="349"/>
      <c r="S3" s="349"/>
      <c r="T3" s="349"/>
      <c r="U3" s="349"/>
      <c r="V3" s="349"/>
      <c r="W3" s="349"/>
      <c r="X3" s="349"/>
      <c r="Y3" s="349"/>
      <c r="Z3" s="349"/>
      <c r="AA3" s="350"/>
      <c r="AB3" s="345" t="s">
        <v>404</v>
      </c>
      <c r="AC3" s="346"/>
      <c r="AD3" s="347"/>
    </row>
    <row r="4" spans="1:30" ht="21.95" customHeight="1" thickBot="1" x14ac:dyDescent="0.3">
      <c r="A4" s="335"/>
      <c r="B4" s="351"/>
      <c r="C4" s="352"/>
      <c r="D4" s="352"/>
      <c r="E4" s="352"/>
      <c r="F4" s="352"/>
      <c r="G4" s="352"/>
      <c r="H4" s="352"/>
      <c r="I4" s="352"/>
      <c r="J4" s="352"/>
      <c r="K4" s="352"/>
      <c r="L4" s="352"/>
      <c r="M4" s="352"/>
      <c r="N4" s="352"/>
      <c r="O4" s="352"/>
      <c r="P4" s="352"/>
      <c r="Q4" s="352"/>
      <c r="R4" s="352"/>
      <c r="S4" s="352"/>
      <c r="T4" s="352"/>
      <c r="U4" s="352"/>
      <c r="V4" s="352"/>
      <c r="W4" s="352"/>
      <c r="X4" s="352"/>
      <c r="Y4" s="352"/>
      <c r="Z4" s="352"/>
      <c r="AA4" s="353"/>
      <c r="AB4" s="354" t="s">
        <v>176</v>
      </c>
      <c r="AC4" s="355"/>
      <c r="AD4" s="356"/>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279" t="s">
        <v>294</v>
      </c>
      <c r="B7" s="280"/>
      <c r="C7" s="285" t="s">
        <v>43</v>
      </c>
      <c r="D7" s="303" t="s">
        <v>71</v>
      </c>
      <c r="E7" s="309"/>
      <c r="F7" s="309"/>
      <c r="G7" s="309"/>
      <c r="H7" s="304"/>
      <c r="I7" s="312">
        <v>44714</v>
      </c>
      <c r="J7" s="313"/>
      <c r="K7" s="303" t="s">
        <v>67</v>
      </c>
      <c r="L7" s="304"/>
      <c r="M7" s="328" t="s">
        <v>70</v>
      </c>
      <c r="N7" s="329"/>
      <c r="O7" s="318"/>
      <c r="P7" s="319"/>
      <c r="Q7" s="56"/>
      <c r="R7" s="56"/>
      <c r="S7" s="56"/>
      <c r="T7" s="56"/>
      <c r="U7" s="56"/>
      <c r="V7" s="56"/>
      <c r="W7" s="56"/>
      <c r="X7" s="56"/>
      <c r="Y7" s="56"/>
      <c r="Z7" s="57"/>
      <c r="AA7" s="56"/>
      <c r="AB7" s="56"/>
      <c r="AC7" s="62"/>
      <c r="AD7" s="63"/>
    </row>
    <row r="8" spans="1:30" x14ac:dyDescent="0.25">
      <c r="A8" s="281"/>
      <c r="B8" s="282"/>
      <c r="C8" s="286"/>
      <c r="D8" s="305"/>
      <c r="E8" s="310"/>
      <c r="F8" s="310"/>
      <c r="G8" s="310"/>
      <c r="H8" s="306"/>
      <c r="I8" s="314"/>
      <c r="J8" s="315"/>
      <c r="K8" s="305"/>
      <c r="L8" s="306"/>
      <c r="M8" s="320" t="s">
        <v>68</v>
      </c>
      <c r="N8" s="321"/>
      <c r="O8" s="322"/>
      <c r="P8" s="323"/>
      <c r="Q8" s="56"/>
      <c r="R8" s="56"/>
      <c r="S8" s="56"/>
      <c r="T8" s="56"/>
      <c r="U8" s="56"/>
      <c r="V8" s="56"/>
      <c r="W8" s="56"/>
      <c r="X8" s="56"/>
      <c r="Y8" s="56"/>
      <c r="Z8" s="57"/>
      <c r="AA8" s="56"/>
      <c r="AB8" s="56"/>
      <c r="AC8" s="62"/>
      <c r="AD8" s="63"/>
    </row>
    <row r="9" spans="1:30" ht="15.75" thickBot="1" x14ac:dyDescent="0.3">
      <c r="A9" s="283"/>
      <c r="B9" s="284"/>
      <c r="C9" s="287"/>
      <c r="D9" s="307"/>
      <c r="E9" s="311"/>
      <c r="F9" s="311"/>
      <c r="G9" s="311"/>
      <c r="H9" s="308"/>
      <c r="I9" s="316"/>
      <c r="J9" s="317"/>
      <c r="K9" s="307"/>
      <c r="L9" s="308"/>
      <c r="M9" s="324" t="s">
        <v>69</v>
      </c>
      <c r="N9" s="325"/>
      <c r="O9" s="326" t="s">
        <v>408</v>
      </c>
      <c r="P9" s="327"/>
      <c r="Q9" s="56"/>
      <c r="R9" s="56"/>
      <c r="S9" s="56"/>
      <c r="T9" s="56"/>
      <c r="U9" s="56"/>
      <c r="V9" s="56"/>
      <c r="W9" s="56"/>
      <c r="X9" s="56"/>
      <c r="Y9" s="56"/>
      <c r="Z9" s="57"/>
      <c r="AA9" s="56"/>
      <c r="AB9" s="56"/>
      <c r="AC9" s="62"/>
      <c r="AD9" s="63"/>
    </row>
    <row r="10" spans="1:30" s="184" customFormat="1" ht="15" customHeight="1" thickBot="1" x14ac:dyDescent="0.3">
      <c r="A10" s="180"/>
      <c r="B10" s="181"/>
      <c r="C10" s="181"/>
      <c r="D10" s="67"/>
      <c r="E10" s="67"/>
      <c r="F10" s="67"/>
      <c r="G10" s="67"/>
      <c r="H10" s="67"/>
      <c r="I10" s="177"/>
      <c r="J10" s="177"/>
      <c r="K10" s="67"/>
      <c r="L10" s="67"/>
      <c r="M10" s="178"/>
      <c r="N10" s="178"/>
      <c r="O10" s="179"/>
      <c r="P10" s="179"/>
      <c r="Q10" s="181"/>
      <c r="R10" s="181"/>
      <c r="S10" s="181"/>
      <c r="T10" s="181"/>
      <c r="U10" s="181"/>
      <c r="V10" s="181"/>
      <c r="W10" s="181"/>
      <c r="X10" s="181"/>
      <c r="Y10" s="181"/>
      <c r="Z10" s="182"/>
      <c r="AA10" s="181"/>
      <c r="AB10" s="181"/>
      <c r="AC10" s="183"/>
      <c r="AD10" s="185"/>
    </row>
    <row r="11" spans="1:30" ht="15" customHeight="1" x14ac:dyDescent="0.25">
      <c r="A11" s="303" t="s">
        <v>0</v>
      </c>
      <c r="B11" s="304"/>
      <c r="C11" s="291" t="s">
        <v>409</v>
      </c>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3"/>
    </row>
    <row r="12" spans="1:30" ht="15" customHeight="1" x14ac:dyDescent="0.25">
      <c r="A12" s="305"/>
      <c r="B12" s="306"/>
      <c r="C12" s="294"/>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6"/>
    </row>
    <row r="13" spans="1:30" ht="15" customHeight="1" thickBot="1" x14ac:dyDescent="0.3">
      <c r="A13" s="307"/>
      <c r="B13" s="308"/>
      <c r="C13" s="297"/>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9"/>
    </row>
    <row r="14" spans="1:30" ht="9" customHeight="1" thickBot="1" x14ac:dyDescent="0.3">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x14ac:dyDescent="0.3">
      <c r="A15" s="366" t="s">
        <v>77</v>
      </c>
      <c r="B15" s="367"/>
      <c r="C15" s="330" t="s">
        <v>410</v>
      </c>
      <c r="D15" s="331"/>
      <c r="E15" s="331"/>
      <c r="F15" s="331"/>
      <c r="G15" s="331"/>
      <c r="H15" s="331"/>
      <c r="I15" s="331"/>
      <c r="J15" s="331"/>
      <c r="K15" s="332"/>
      <c r="L15" s="300" t="s">
        <v>73</v>
      </c>
      <c r="M15" s="301"/>
      <c r="N15" s="301"/>
      <c r="O15" s="301"/>
      <c r="P15" s="301"/>
      <c r="Q15" s="302"/>
      <c r="R15" s="371" t="s">
        <v>411</v>
      </c>
      <c r="S15" s="372"/>
      <c r="T15" s="372"/>
      <c r="U15" s="372"/>
      <c r="V15" s="372"/>
      <c r="W15" s="372"/>
      <c r="X15" s="373"/>
      <c r="Y15" s="300" t="s">
        <v>72</v>
      </c>
      <c r="Z15" s="302"/>
      <c r="AA15" s="330" t="s">
        <v>475</v>
      </c>
      <c r="AB15" s="331"/>
      <c r="AC15" s="331"/>
      <c r="AD15" s="332"/>
    </row>
    <row r="16" spans="1:30" ht="9" customHeight="1" thickBot="1" x14ac:dyDescent="0.3">
      <c r="A16" s="61"/>
      <c r="B16" s="56"/>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75"/>
      <c r="AD16" s="76"/>
    </row>
    <row r="17" spans="1:41" s="78" customFormat="1" ht="37.5" customHeight="1" thickBot="1" x14ac:dyDescent="0.3">
      <c r="A17" s="366" t="s">
        <v>79</v>
      </c>
      <c r="B17" s="367"/>
      <c r="C17" s="368" t="s">
        <v>416</v>
      </c>
      <c r="D17" s="369"/>
      <c r="E17" s="369"/>
      <c r="F17" s="369"/>
      <c r="G17" s="369"/>
      <c r="H17" s="369"/>
      <c r="I17" s="369"/>
      <c r="J17" s="369"/>
      <c r="K17" s="369"/>
      <c r="L17" s="369"/>
      <c r="M17" s="369"/>
      <c r="N17" s="369"/>
      <c r="O17" s="369"/>
      <c r="P17" s="369"/>
      <c r="Q17" s="370"/>
      <c r="R17" s="288" t="s">
        <v>378</v>
      </c>
      <c r="S17" s="289"/>
      <c r="T17" s="289"/>
      <c r="U17" s="289"/>
      <c r="V17" s="290"/>
      <c r="W17" s="542">
        <v>7</v>
      </c>
      <c r="X17" s="543"/>
      <c r="Y17" s="289" t="s">
        <v>15</v>
      </c>
      <c r="Z17" s="289"/>
      <c r="AA17" s="289"/>
      <c r="AB17" s="290"/>
      <c r="AC17" s="277">
        <v>0.59</v>
      </c>
      <c r="AD17" s="278"/>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288" t="s">
        <v>1</v>
      </c>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90"/>
      <c r="AE19" s="86"/>
      <c r="AF19" s="86"/>
    </row>
    <row r="20" spans="1:41" ht="32.1" customHeight="1" thickBot="1" x14ac:dyDescent="0.3">
      <c r="A20" s="85"/>
      <c r="B20" s="62"/>
      <c r="C20" s="379" t="s">
        <v>380</v>
      </c>
      <c r="D20" s="380"/>
      <c r="E20" s="380"/>
      <c r="F20" s="380"/>
      <c r="G20" s="380"/>
      <c r="H20" s="380"/>
      <c r="I20" s="380"/>
      <c r="J20" s="380"/>
      <c r="K20" s="380"/>
      <c r="L20" s="380"/>
      <c r="M20" s="380"/>
      <c r="N20" s="380"/>
      <c r="O20" s="380"/>
      <c r="P20" s="381"/>
      <c r="Q20" s="376" t="s">
        <v>381</v>
      </c>
      <c r="R20" s="377"/>
      <c r="S20" s="377"/>
      <c r="T20" s="377"/>
      <c r="U20" s="377"/>
      <c r="V20" s="377"/>
      <c r="W20" s="377"/>
      <c r="X20" s="377"/>
      <c r="Y20" s="377"/>
      <c r="Z20" s="377"/>
      <c r="AA20" s="377"/>
      <c r="AB20" s="377"/>
      <c r="AC20" s="377"/>
      <c r="AD20" s="378"/>
      <c r="AE20" s="86"/>
      <c r="AF20" s="86"/>
    </row>
    <row r="21" spans="1:41" ht="32.1" customHeight="1" thickBot="1" x14ac:dyDescent="0.3">
      <c r="A21" s="61"/>
      <c r="B21" s="56"/>
      <c r="C21" s="259" t="s">
        <v>39</v>
      </c>
      <c r="D21" s="260" t="s">
        <v>40</v>
      </c>
      <c r="E21" s="260" t="s">
        <v>41</v>
      </c>
      <c r="F21" s="260" t="s">
        <v>42</v>
      </c>
      <c r="G21" s="260" t="s">
        <v>43</v>
      </c>
      <c r="H21" s="260" t="s">
        <v>44</v>
      </c>
      <c r="I21" s="260" t="s">
        <v>45</v>
      </c>
      <c r="J21" s="260" t="s">
        <v>46</v>
      </c>
      <c r="K21" s="260" t="s">
        <v>47</v>
      </c>
      <c r="L21" s="260" t="s">
        <v>48</v>
      </c>
      <c r="M21" s="260" t="s">
        <v>49</v>
      </c>
      <c r="N21" s="260" t="s">
        <v>50</v>
      </c>
      <c r="O21" s="260" t="s">
        <v>8</v>
      </c>
      <c r="P21" s="261" t="s">
        <v>386</v>
      </c>
      <c r="Q21" s="233" t="s">
        <v>39</v>
      </c>
      <c r="R21" s="258" t="s">
        <v>40</v>
      </c>
      <c r="S21" s="258" t="s">
        <v>41</v>
      </c>
      <c r="T21" s="258" t="s">
        <v>42</v>
      </c>
      <c r="U21" s="258" t="s">
        <v>43</v>
      </c>
      <c r="V21" s="258" t="s">
        <v>44</v>
      </c>
      <c r="W21" s="258" t="s">
        <v>45</v>
      </c>
      <c r="X21" s="258" t="s">
        <v>46</v>
      </c>
      <c r="Y21" s="258" t="s">
        <v>47</v>
      </c>
      <c r="Z21" s="258" t="s">
        <v>48</v>
      </c>
      <c r="AA21" s="258" t="s">
        <v>49</v>
      </c>
      <c r="AB21" s="258" t="s">
        <v>50</v>
      </c>
      <c r="AC21" s="260" t="s">
        <v>8</v>
      </c>
      <c r="AD21" s="261" t="s">
        <v>386</v>
      </c>
      <c r="AE21" s="4"/>
      <c r="AF21" s="4"/>
    </row>
    <row r="22" spans="1:41" ht="32.1" customHeight="1" x14ac:dyDescent="0.25">
      <c r="A22" s="275" t="s">
        <v>382</v>
      </c>
      <c r="B22" s="276"/>
      <c r="C22" s="243"/>
      <c r="D22" s="187"/>
      <c r="E22" s="187"/>
      <c r="F22" s="187"/>
      <c r="G22" s="187"/>
      <c r="H22" s="187"/>
      <c r="I22" s="187"/>
      <c r="J22" s="187"/>
      <c r="K22" s="187"/>
      <c r="L22" s="187"/>
      <c r="M22" s="187"/>
      <c r="N22" s="187"/>
      <c r="O22" s="187">
        <f>SUM(C22:N22)</f>
        <v>0</v>
      </c>
      <c r="P22" s="189"/>
      <c r="Q22" s="244">
        <v>938594160</v>
      </c>
      <c r="R22" s="225">
        <v>27173480.000000004</v>
      </c>
      <c r="S22" s="225">
        <v>68000000</v>
      </c>
      <c r="T22" s="225">
        <v>0</v>
      </c>
      <c r="U22" s="225">
        <v>2895488538</v>
      </c>
      <c r="V22" s="225">
        <v>0</v>
      </c>
      <c r="W22" s="225">
        <v>0</v>
      </c>
      <c r="X22" s="225">
        <v>7174000</v>
      </c>
      <c r="Y22" s="225">
        <v>0</v>
      </c>
      <c r="Z22" s="225">
        <v>0</v>
      </c>
      <c r="AA22" s="225">
        <v>0</v>
      </c>
      <c r="AB22" s="229">
        <v>0</v>
      </c>
      <c r="AC22" s="245">
        <f>SUM(Q22:AB22)</f>
        <v>3936430178</v>
      </c>
      <c r="AD22" s="226"/>
      <c r="AE22" s="4"/>
      <c r="AF22" s="4"/>
    </row>
    <row r="23" spans="1:41" ht="32.1" customHeight="1" x14ac:dyDescent="0.25">
      <c r="A23" s="361" t="s">
        <v>383</v>
      </c>
      <c r="B23" s="362"/>
      <c r="C23" s="242"/>
      <c r="D23" s="234"/>
      <c r="E23" s="234"/>
      <c r="F23" s="234"/>
      <c r="G23" s="234"/>
      <c r="H23" s="234"/>
      <c r="I23" s="234"/>
      <c r="J23" s="234"/>
      <c r="K23" s="234"/>
      <c r="L23" s="234"/>
      <c r="M23" s="234"/>
      <c r="N23" s="234"/>
      <c r="O23" s="234">
        <f>SUM(C23:N23)</f>
        <v>0</v>
      </c>
      <c r="P23" s="203" t="str">
        <f>IFERROR(O23/(SUMIF(C23:N23,"&gt;0",C22:N22))," ")</f>
        <v xml:space="preserve"> </v>
      </c>
      <c r="Q23" s="242">
        <v>857789696</v>
      </c>
      <c r="R23" s="234">
        <v>0</v>
      </c>
      <c r="S23" s="234">
        <v>0</v>
      </c>
      <c r="T23" s="234">
        <v>23115631</v>
      </c>
      <c r="U23" s="234">
        <v>77000000</v>
      </c>
      <c r="V23" s="234"/>
      <c r="W23" s="234"/>
      <c r="X23" s="234"/>
      <c r="Y23" s="234"/>
      <c r="Z23" s="234"/>
      <c r="AA23" s="234"/>
      <c r="AB23" s="230"/>
      <c r="AC23" s="227">
        <f>SUM(Q23:AB23)</f>
        <v>957905327</v>
      </c>
      <c r="AD23" s="191">
        <f>AC23/AC22</f>
        <v>0.24334366003836688</v>
      </c>
      <c r="AE23" s="4"/>
      <c r="AF23" s="4"/>
    </row>
    <row r="24" spans="1:41" ht="32.1" customHeight="1" x14ac:dyDescent="0.25">
      <c r="A24" s="361" t="s">
        <v>384</v>
      </c>
      <c r="B24" s="362"/>
      <c r="C24" s="242">
        <v>0</v>
      </c>
      <c r="D24" s="234">
        <v>11351914</v>
      </c>
      <c r="E24" s="234">
        <v>87634000</v>
      </c>
      <c r="F24" s="234">
        <f>3525000+596109620</f>
        <v>599634620</v>
      </c>
      <c r="G24" s="234">
        <v>11626859</v>
      </c>
      <c r="H24" s="234">
        <v>0</v>
      </c>
      <c r="I24" s="234">
        <v>0</v>
      </c>
      <c r="J24" s="234">
        <v>0</v>
      </c>
      <c r="K24" s="234">
        <v>0</v>
      </c>
      <c r="L24" s="234">
        <v>0</v>
      </c>
      <c r="M24" s="234">
        <v>0</v>
      </c>
      <c r="N24" s="234">
        <v>0</v>
      </c>
      <c r="O24" s="234">
        <f>SUM(C24:N24)</f>
        <v>710247393</v>
      </c>
      <c r="P24" s="188"/>
      <c r="Q24" s="242">
        <v>0</v>
      </c>
      <c r="R24" s="234">
        <v>84323000</v>
      </c>
      <c r="S24" s="234">
        <v>86793316</v>
      </c>
      <c r="T24" s="234">
        <v>86793316</v>
      </c>
      <c r="U24" s="234">
        <v>86793316</v>
      </c>
      <c r="V24" s="234">
        <v>1232106315.6666665</v>
      </c>
      <c r="W24" s="234">
        <v>1232106315.6666665</v>
      </c>
      <c r="X24" s="234">
        <v>1232106316.6666665</v>
      </c>
      <c r="Y24" s="234">
        <v>86793316</v>
      </c>
      <c r="Z24" s="234">
        <v>104793316</v>
      </c>
      <c r="AA24" s="234">
        <v>113692320</v>
      </c>
      <c r="AB24" s="230">
        <v>130579792</v>
      </c>
      <c r="AC24" s="227">
        <f>SUM(Q24:AB24)</f>
        <v>4476880640</v>
      </c>
      <c r="AD24" s="191"/>
      <c r="AE24" s="4"/>
      <c r="AF24" s="4"/>
    </row>
    <row r="25" spans="1:41" ht="32.1" customHeight="1" thickBot="1" x14ac:dyDescent="0.3">
      <c r="A25" s="363" t="s">
        <v>385</v>
      </c>
      <c r="B25" s="364"/>
      <c r="C25" s="247">
        <v>0</v>
      </c>
      <c r="D25" s="186">
        <v>10301860</v>
      </c>
      <c r="E25" s="186">
        <v>344531229</v>
      </c>
      <c r="F25" s="186">
        <v>88809000</v>
      </c>
      <c r="G25" s="186">
        <v>74171</v>
      </c>
      <c r="H25" s="186"/>
      <c r="I25" s="186"/>
      <c r="J25" s="186"/>
      <c r="K25" s="186"/>
      <c r="L25" s="186"/>
      <c r="M25" s="186"/>
      <c r="N25" s="186"/>
      <c r="O25" s="186">
        <f>SUM(C25:N25)</f>
        <v>443716260</v>
      </c>
      <c r="P25" s="190">
        <f>O25/O24</f>
        <v>0.62473479575306234</v>
      </c>
      <c r="Q25" s="247">
        <v>0</v>
      </c>
      <c r="R25" s="186">
        <v>45278688.800000012</v>
      </c>
      <c r="S25" s="186">
        <v>77391760</v>
      </c>
      <c r="T25" s="186">
        <v>89341626.780000001</v>
      </c>
      <c r="U25" s="186">
        <v>87191920</v>
      </c>
      <c r="V25" s="186"/>
      <c r="W25" s="186"/>
      <c r="X25" s="186"/>
      <c r="Y25" s="186"/>
      <c r="Z25" s="186"/>
      <c r="AA25" s="186"/>
      <c r="AB25" s="231"/>
      <c r="AC25" s="228">
        <f>SUM(Q25:AB25)</f>
        <v>299203995.58000004</v>
      </c>
      <c r="AD25" s="192">
        <f>AC25/AC24</f>
        <v>6.6833141117651068E-2</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85"/>
    </row>
    <row r="27" spans="1:41" ht="33.950000000000003" customHeight="1" x14ac:dyDescent="0.25">
      <c r="A27" s="357" t="s">
        <v>76</v>
      </c>
      <c r="B27" s="358"/>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60"/>
    </row>
    <row r="28" spans="1:41" ht="15" customHeight="1" x14ac:dyDescent="0.25">
      <c r="A28" s="382" t="s">
        <v>190</v>
      </c>
      <c r="B28" s="384" t="s">
        <v>6</v>
      </c>
      <c r="C28" s="385"/>
      <c r="D28" s="362" t="s">
        <v>402</v>
      </c>
      <c r="E28" s="388"/>
      <c r="F28" s="388"/>
      <c r="G28" s="388"/>
      <c r="H28" s="388"/>
      <c r="I28" s="388"/>
      <c r="J28" s="388"/>
      <c r="K28" s="388"/>
      <c r="L28" s="388"/>
      <c r="M28" s="388"/>
      <c r="N28" s="388"/>
      <c r="O28" s="389"/>
      <c r="P28" s="390" t="s">
        <v>8</v>
      </c>
      <c r="Q28" s="390" t="s">
        <v>84</v>
      </c>
      <c r="R28" s="390"/>
      <c r="S28" s="390"/>
      <c r="T28" s="390"/>
      <c r="U28" s="390"/>
      <c r="V28" s="390"/>
      <c r="W28" s="390"/>
      <c r="X28" s="390"/>
      <c r="Y28" s="390"/>
      <c r="Z28" s="390"/>
      <c r="AA28" s="390"/>
      <c r="AB28" s="390"/>
      <c r="AC28" s="390"/>
      <c r="AD28" s="391"/>
    </row>
    <row r="29" spans="1:41" ht="27" customHeight="1" x14ac:dyDescent="0.25">
      <c r="A29" s="383"/>
      <c r="B29" s="386"/>
      <c r="C29" s="387"/>
      <c r="D29" s="257" t="s">
        <v>39</v>
      </c>
      <c r="E29" s="257" t="s">
        <v>40</v>
      </c>
      <c r="F29" s="257" t="s">
        <v>41</v>
      </c>
      <c r="G29" s="257" t="s">
        <v>42</v>
      </c>
      <c r="H29" s="257" t="s">
        <v>43</v>
      </c>
      <c r="I29" s="257" t="s">
        <v>44</v>
      </c>
      <c r="J29" s="257" t="s">
        <v>45</v>
      </c>
      <c r="K29" s="257" t="s">
        <v>46</v>
      </c>
      <c r="L29" s="257" t="s">
        <v>47</v>
      </c>
      <c r="M29" s="257" t="s">
        <v>48</v>
      </c>
      <c r="N29" s="257" t="s">
        <v>49</v>
      </c>
      <c r="O29" s="257" t="s">
        <v>50</v>
      </c>
      <c r="P29" s="389"/>
      <c r="Q29" s="390"/>
      <c r="R29" s="390"/>
      <c r="S29" s="390"/>
      <c r="T29" s="390"/>
      <c r="U29" s="390"/>
      <c r="V29" s="390"/>
      <c r="W29" s="390"/>
      <c r="X29" s="390"/>
      <c r="Y29" s="390"/>
      <c r="Z29" s="390"/>
      <c r="AA29" s="390"/>
      <c r="AB29" s="390"/>
      <c r="AC29" s="390"/>
      <c r="AD29" s="391"/>
    </row>
    <row r="30" spans="1:41" ht="240.75" customHeight="1" thickBot="1" x14ac:dyDescent="0.3">
      <c r="A30" s="205" t="str">
        <f>C17</f>
        <v>4 -  Producir y divulgar (16) estudios y/o investigaciones sobre los derechos de las mujeres con fuente de información OMEG</v>
      </c>
      <c r="B30" s="474">
        <v>2</v>
      </c>
      <c r="C30" s="475"/>
      <c r="D30" s="92">
        <v>0</v>
      </c>
      <c r="E30" s="92">
        <v>0.2</v>
      </c>
      <c r="F30" s="92">
        <v>1.8</v>
      </c>
      <c r="G30" s="92"/>
      <c r="H30" s="92"/>
      <c r="I30" s="92"/>
      <c r="J30" s="92"/>
      <c r="K30" s="92"/>
      <c r="L30" s="92"/>
      <c r="M30" s="92"/>
      <c r="N30" s="92"/>
      <c r="O30" s="92"/>
      <c r="P30" s="251">
        <f>SUM(D30:O30)</f>
        <v>2</v>
      </c>
      <c r="Q30" s="540" t="s">
        <v>482</v>
      </c>
      <c r="R30" s="540"/>
      <c r="S30" s="540"/>
      <c r="T30" s="540"/>
      <c r="U30" s="540"/>
      <c r="V30" s="540"/>
      <c r="W30" s="540"/>
      <c r="X30" s="540"/>
      <c r="Y30" s="540"/>
      <c r="Z30" s="540"/>
      <c r="AA30" s="540"/>
      <c r="AB30" s="540"/>
      <c r="AC30" s="540"/>
      <c r="AD30" s="541"/>
    </row>
    <row r="31" spans="1:41" ht="45" customHeight="1" x14ac:dyDescent="0.25">
      <c r="A31" s="396" t="s">
        <v>293</v>
      </c>
      <c r="B31" s="397"/>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8"/>
    </row>
    <row r="32" spans="1:41" ht="23.1" customHeight="1" x14ac:dyDescent="0.25">
      <c r="A32" s="361" t="s">
        <v>191</v>
      </c>
      <c r="B32" s="390" t="s">
        <v>62</v>
      </c>
      <c r="C32" s="390" t="s">
        <v>6</v>
      </c>
      <c r="D32" s="390" t="s">
        <v>60</v>
      </c>
      <c r="E32" s="390"/>
      <c r="F32" s="390"/>
      <c r="G32" s="390"/>
      <c r="H32" s="390"/>
      <c r="I32" s="390"/>
      <c r="J32" s="390"/>
      <c r="K32" s="390"/>
      <c r="L32" s="390"/>
      <c r="M32" s="390"/>
      <c r="N32" s="390"/>
      <c r="O32" s="390"/>
      <c r="P32" s="390"/>
      <c r="Q32" s="390" t="s">
        <v>85</v>
      </c>
      <c r="R32" s="390"/>
      <c r="S32" s="390"/>
      <c r="T32" s="390"/>
      <c r="U32" s="390"/>
      <c r="V32" s="390"/>
      <c r="W32" s="390"/>
      <c r="X32" s="390"/>
      <c r="Y32" s="390"/>
      <c r="Z32" s="390"/>
      <c r="AA32" s="390"/>
      <c r="AB32" s="390"/>
      <c r="AC32" s="390"/>
      <c r="AD32" s="391"/>
      <c r="AG32" s="90"/>
      <c r="AH32" s="90"/>
      <c r="AI32" s="90"/>
      <c r="AJ32" s="90"/>
      <c r="AK32" s="90"/>
      <c r="AL32" s="90"/>
      <c r="AM32" s="90"/>
      <c r="AN32" s="90"/>
      <c r="AO32" s="90"/>
    </row>
    <row r="33" spans="1:41" ht="23.1" customHeight="1" x14ac:dyDescent="0.25">
      <c r="A33" s="361"/>
      <c r="B33" s="390"/>
      <c r="C33" s="399"/>
      <c r="D33" s="257" t="s">
        <v>39</v>
      </c>
      <c r="E33" s="257" t="s">
        <v>40</v>
      </c>
      <c r="F33" s="257" t="s">
        <v>41</v>
      </c>
      <c r="G33" s="257" t="s">
        <v>42</v>
      </c>
      <c r="H33" s="257" t="s">
        <v>43</v>
      </c>
      <c r="I33" s="257" t="s">
        <v>44</v>
      </c>
      <c r="J33" s="257" t="s">
        <v>45</v>
      </c>
      <c r="K33" s="257" t="s">
        <v>46</v>
      </c>
      <c r="L33" s="257" t="s">
        <v>47</v>
      </c>
      <c r="M33" s="257" t="s">
        <v>48</v>
      </c>
      <c r="N33" s="257" t="s">
        <v>49</v>
      </c>
      <c r="O33" s="257" t="s">
        <v>50</v>
      </c>
      <c r="P33" s="257" t="s">
        <v>8</v>
      </c>
      <c r="Q33" s="386" t="s">
        <v>80</v>
      </c>
      <c r="R33" s="400"/>
      <c r="S33" s="400"/>
      <c r="T33" s="400"/>
      <c r="U33" s="400"/>
      <c r="V33" s="387"/>
      <c r="W33" s="386" t="s">
        <v>81</v>
      </c>
      <c r="X33" s="400"/>
      <c r="Y33" s="400"/>
      <c r="Z33" s="387"/>
      <c r="AA33" s="401" t="s">
        <v>82</v>
      </c>
      <c r="AB33" s="377"/>
      <c r="AC33" s="377"/>
      <c r="AD33" s="378"/>
      <c r="AG33" s="90"/>
      <c r="AH33" s="90"/>
      <c r="AI33" s="90"/>
      <c r="AJ33" s="90"/>
      <c r="AK33" s="90"/>
      <c r="AL33" s="90"/>
      <c r="AM33" s="90"/>
      <c r="AN33" s="90"/>
      <c r="AO33" s="90"/>
    </row>
    <row r="34" spans="1:41" ht="126.75" customHeight="1" x14ac:dyDescent="0.25">
      <c r="A34" s="402" t="str">
        <f>C17</f>
        <v>4 -  Producir y divulgar (16) estudios y/o investigaciones sobre los derechos de las mujeres con fuente de información OMEG</v>
      </c>
      <c r="B34" s="538">
        <v>0.59</v>
      </c>
      <c r="C34" s="93" t="s">
        <v>9</v>
      </c>
      <c r="D34" s="215">
        <v>0</v>
      </c>
      <c r="E34" s="215">
        <v>0</v>
      </c>
      <c r="F34" s="218">
        <v>1</v>
      </c>
      <c r="G34" s="218">
        <v>0</v>
      </c>
      <c r="H34" s="218">
        <v>0</v>
      </c>
      <c r="I34" s="218">
        <v>1</v>
      </c>
      <c r="J34" s="218">
        <v>0</v>
      </c>
      <c r="K34" s="218">
        <v>0</v>
      </c>
      <c r="L34" s="218">
        <v>1</v>
      </c>
      <c r="M34" s="218">
        <v>0</v>
      </c>
      <c r="N34" s="218">
        <v>0</v>
      </c>
      <c r="O34" s="218">
        <v>2</v>
      </c>
      <c r="P34" s="204">
        <f>SUM(D34:O34)</f>
        <v>5</v>
      </c>
      <c r="Q34" s="406" t="s">
        <v>485</v>
      </c>
      <c r="R34" s="407"/>
      <c r="S34" s="407"/>
      <c r="T34" s="407"/>
      <c r="U34" s="407"/>
      <c r="V34" s="408"/>
      <c r="W34" s="406" t="s">
        <v>455</v>
      </c>
      <c r="X34" s="407"/>
      <c r="Y34" s="407"/>
      <c r="Z34" s="407"/>
      <c r="AA34" s="412" t="s">
        <v>476</v>
      </c>
      <c r="AB34" s="412"/>
      <c r="AC34" s="412"/>
      <c r="AD34" s="445"/>
      <c r="AG34" s="90"/>
      <c r="AH34" s="90"/>
      <c r="AI34" s="90"/>
      <c r="AJ34" s="90"/>
      <c r="AK34" s="90"/>
      <c r="AL34" s="90"/>
      <c r="AM34" s="90"/>
      <c r="AN34" s="90"/>
      <c r="AO34" s="90"/>
    </row>
    <row r="35" spans="1:41" ht="103.5" customHeight="1" thickBot="1" x14ac:dyDescent="0.3">
      <c r="A35" s="403"/>
      <c r="B35" s="539"/>
      <c r="C35" s="94" t="s">
        <v>10</v>
      </c>
      <c r="D35" s="240">
        <v>0</v>
      </c>
      <c r="E35" s="240">
        <v>0</v>
      </c>
      <c r="F35" s="252">
        <v>0.05</v>
      </c>
      <c r="G35" s="252">
        <v>0.05</v>
      </c>
      <c r="H35" s="252">
        <v>0.05</v>
      </c>
      <c r="I35" s="96"/>
      <c r="J35" s="96"/>
      <c r="K35" s="96"/>
      <c r="L35" s="96"/>
      <c r="M35" s="96"/>
      <c r="N35" s="96"/>
      <c r="O35" s="96"/>
      <c r="P35" s="253">
        <f>SUM(D35:O35)</f>
        <v>0.15000000000000002</v>
      </c>
      <c r="Q35" s="409"/>
      <c r="R35" s="410"/>
      <c r="S35" s="410"/>
      <c r="T35" s="410"/>
      <c r="U35" s="410"/>
      <c r="V35" s="411"/>
      <c r="W35" s="443"/>
      <c r="X35" s="444"/>
      <c r="Y35" s="444"/>
      <c r="Z35" s="444"/>
      <c r="AA35" s="412"/>
      <c r="AB35" s="412"/>
      <c r="AC35" s="412"/>
      <c r="AD35" s="445"/>
      <c r="AE35" s="50"/>
      <c r="AF35" s="97"/>
      <c r="AG35" s="90"/>
      <c r="AH35" s="90"/>
      <c r="AI35" s="90"/>
      <c r="AJ35" s="90"/>
      <c r="AK35" s="90"/>
      <c r="AL35" s="90"/>
      <c r="AM35" s="90"/>
      <c r="AN35" s="90"/>
      <c r="AO35" s="90"/>
    </row>
    <row r="36" spans="1:41" ht="26.1" customHeight="1" x14ac:dyDescent="0.25">
      <c r="A36" s="275" t="s">
        <v>192</v>
      </c>
      <c r="B36" s="416" t="s">
        <v>61</v>
      </c>
      <c r="C36" s="418" t="s">
        <v>11</v>
      </c>
      <c r="D36" s="418"/>
      <c r="E36" s="418"/>
      <c r="F36" s="418"/>
      <c r="G36" s="418"/>
      <c r="H36" s="418"/>
      <c r="I36" s="418"/>
      <c r="J36" s="418"/>
      <c r="K36" s="418"/>
      <c r="L36" s="418"/>
      <c r="M36" s="418"/>
      <c r="N36" s="418"/>
      <c r="O36" s="418"/>
      <c r="P36" s="418"/>
      <c r="Q36" s="276" t="s">
        <v>78</v>
      </c>
      <c r="R36" s="419"/>
      <c r="S36" s="419"/>
      <c r="T36" s="419"/>
      <c r="U36" s="419"/>
      <c r="V36" s="419"/>
      <c r="W36" s="419"/>
      <c r="X36" s="419"/>
      <c r="Y36" s="419"/>
      <c r="Z36" s="419"/>
      <c r="AA36" s="400"/>
      <c r="AB36" s="400"/>
      <c r="AC36" s="400"/>
      <c r="AD36" s="448"/>
      <c r="AG36" s="90"/>
      <c r="AH36" s="90"/>
      <c r="AI36" s="90"/>
      <c r="AJ36" s="90"/>
      <c r="AK36" s="90"/>
      <c r="AL36" s="90"/>
      <c r="AM36" s="90"/>
      <c r="AN36" s="90"/>
      <c r="AO36" s="90"/>
    </row>
    <row r="37" spans="1:41" ht="39.75" customHeight="1" x14ac:dyDescent="0.25">
      <c r="A37" s="361"/>
      <c r="B37" s="417"/>
      <c r="C37" s="257" t="s">
        <v>12</v>
      </c>
      <c r="D37" s="257" t="s">
        <v>36</v>
      </c>
      <c r="E37" s="257" t="s">
        <v>37</v>
      </c>
      <c r="F37" s="257" t="s">
        <v>38</v>
      </c>
      <c r="G37" s="257" t="s">
        <v>51</v>
      </c>
      <c r="H37" s="257" t="s">
        <v>52</v>
      </c>
      <c r="I37" s="257" t="s">
        <v>53</v>
      </c>
      <c r="J37" s="257" t="s">
        <v>54</v>
      </c>
      <c r="K37" s="257" t="s">
        <v>55</v>
      </c>
      <c r="L37" s="257" t="s">
        <v>56</v>
      </c>
      <c r="M37" s="257" t="s">
        <v>57</v>
      </c>
      <c r="N37" s="257" t="s">
        <v>58</v>
      </c>
      <c r="O37" s="257" t="s">
        <v>59</v>
      </c>
      <c r="P37" s="257" t="s">
        <v>63</v>
      </c>
      <c r="Q37" s="362" t="s">
        <v>83</v>
      </c>
      <c r="R37" s="388"/>
      <c r="S37" s="388"/>
      <c r="T37" s="388"/>
      <c r="U37" s="388"/>
      <c r="V37" s="388"/>
      <c r="W37" s="388"/>
      <c r="X37" s="388"/>
      <c r="Y37" s="388"/>
      <c r="Z37" s="388"/>
      <c r="AA37" s="388"/>
      <c r="AB37" s="388"/>
      <c r="AC37" s="388"/>
      <c r="AD37" s="421"/>
      <c r="AG37" s="98"/>
      <c r="AH37" s="98"/>
      <c r="AI37" s="98"/>
      <c r="AJ37" s="98"/>
      <c r="AK37" s="98"/>
      <c r="AL37" s="98"/>
      <c r="AM37" s="98"/>
      <c r="AN37" s="98"/>
      <c r="AO37" s="98"/>
    </row>
    <row r="38" spans="1:41" ht="87.75" customHeight="1" x14ac:dyDescent="0.25">
      <c r="A38" s="422" t="s">
        <v>442</v>
      </c>
      <c r="B38" s="424">
        <v>29</v>
      </c>
      <c r="C38" s="93" t="s">
        <v>9</v>
      </c>
      <c r="D38" s="99">
        <v>0</v>
      </c>
      <c r="E38" s="99">
        <v>0.1</v>
      </c>
      <c r="F38" s="99">
        <v>0.1</v>
      </c>
      <c r="G38" s="99">
        <v>0.1</v>
      </c>
      <c r="H38" s="99">
        <v>0.1</v>
      </c>
      <c r="I38" s="99">
        <v>0.1</v>
      </c>
      <c r="J38" s="99">
        <v>0.1</v>
      </c>
      <c r="K38" s="99">
        <v>0.1</v>
      </c>
      <c r="L38" s="99">
        <v>0.1</v>
      </c>
      <c r="M38" s="99">
        <v>0.1</v>
      </c>
      <c r="N38" s="99">
        <v>0.1</v>
      </c>
      <c r="O38" s="99">
        <v>0</v>
      </c>
      <c r="P38" s="100">
        <f>SUM(D38:O38)</f>
        <v>0.99999999999999989</v>
      </c>
      <c r="Q38" s="426" t="s">
        <v>486</v>
      </c>
      <c r="R38" s="427"/>
      <c r="S38" s="427"/>
      <c r="T38" s="427"/>
      <c r="U38" s="427"/>
      <c r="V38" s="427"/>
      <c r="W38" s="427"/>
      <c r="X38" s="427"/>
      <c r="Y38" s="427"/>
      <c r="Z38" s="427"/>
      <c r="AA38" s="427"/>
      <c r="AB38" s="427"/>
      <c r="AC38" s="427"/>
      <c r="AD38" s="428"/>
      <c r="AE38" s="101"/>
      <c r="AG38" s="102"/>
      <c r="AH38" s="102"/>
      <c r="AI38" s="102"/>
      <c r="AJ38" s="102"/>
      <c r="AK38" s="102"/>
      <c r="AL38" s="102"/>
      <c r="AM38" s="102"/>
      <c r="AN38" s="102"/>
      <c r="AO38" s="102"/>
    </row>
    <row r="39" spans="1:41" ht="112.5" customHeight="1" x14ac:dyDescent="0.25">
      <c r="A39" s="423"/>
      <c r="B39" s="425"/>
      <c r="C39" s="103" t="s">
        <v>10</v>
      </c>
      <c r="D39" s="104">
        <v>0</v>
      </c>
      <c r="E39" s="104">
        <v>0.1</v>
      </c>
      <c r="F39" s="104">
        <v>0.05</v>
      </c>
      <c r="G39" s="104">
        <v>0.05</v>
      </c>
      <c r="H39" s="104">
        <v>0.05</v>
      </c>
      <c r="I39" s="104"/>
      <c r="J39" s="104"/>
      <c r="K39" s="104"/>
      <c r="L39" s="104"/>
      <c r="M39" s="104"/>
      <c r="N39" s="104"/>
      <c r="O39" s="104"/>
      <c r="P39" s="105">
        <f>SUM(D39:O39)</f>
        <v>0.25</v>
      </c>
      <c r="Q39" s="429"/>
      <c r="R39" s="430"/>
      <c r="S39" s="430"/>
      <c r="T39" s="430"/>
      <c r="U39" s="430"/>
      <c r="V39" s="430"/>
      <c r="W39" s="430"/>
      <c r="X39" s="430"/>
      <c r="Y39" s="430"/>
      <c r="Z39" s="430"/>
      <c r="AA39" s="430"/>
      <c r="AB39" s="430"/>
      <c r="AC39" s="430"/>
      <c r="AD39" s="431"/>
      <c r="AE39" s="101"/>
    </row>
    <row r="40" spans="1:41" ht="45.75" customHeight="1" x14ac:dyDescent="0.25">
      <c r="A40" s="439" t="s">
        <v>443</v>
      </c>
      <c r="B40" s="434">
        <v>30</v>
      </c>
      <c r="C40" s="106" t="s">
        <v>9</v>
      </c>
      <c r="D40" s="107">
        <v>0</v>
      </c>
      <c r="E40" s="107">
        <v>0</v>
      </c>
      <c r="F40" s="107">
        <v>0.2</v>
      </c>
      <c r="G40" s="107">
        <v>0</v>
      </c>
      <c r="H40" s="107">
        <v>0</v>
      </c>
      <c r="I40" s="107">
        <v>0.2</v>
      </c>
      <c r="J40" s="107">
        <v>0</v>
      </c>
      <c r="K40" s="107">
        <v>0</v>
      </c>
      <c r="L40" s="107">
        <v>0.2</v>
      </c>
      <c r="M40" s="107">
        <v>0</v>
      </c>
      <c r="N40" s="107">
        <v>0</v>
      </c>
      <c r="O40" s="107">
        <v>0.4</v>
      </c>
      <c r="P40" s="105">
        <f>SUM(D40:O40)</f>
        <v>1</v>
      </c>
      <c r="Q40" s="426" t="s">
        <v>477</v>
      </c>
      <c r="R40" s="427"/>
      <c r="S40" s="427"/>
      <c r="T40" s="427"/>
      <c r="U40" s="427"/>
      <c r="V40" s="427"/>
      <c r="W40" s="427"/>
      <c r="X40" s="427"/>
      <c r="Y40" s="427"/>
      <c r="Z40" s="427"/>
      <c r="AA40" s="427"/>
      <c r="AB40" s="427"/>
      <c r="AC40" s="427"/>
      <c r="AD40" s="428"/>
      <c r="AE40" s="101"/>
    </row>
    <row r="41" spans="1:41" ht="50.25" customHeight="1" thickBot="1" x14ac:dyDescent="0.3">
      <c r="A41" s="433"/>
      <c r="B41" s="435"/>
      <c r="C41" s="94" t="s">
        <v>10</v>
      </c>
      <c r="D41" s="110">
        <v>0</v>
      </c>
      <c r="E41" s="110">
        <v>0</v>
      </c>
      <c r="F41" s="110">
        <v>0</v>
      </c>
      <c r="G41" s="110">
        <v>0</v>
      </c>
      <c r="H41" s="110">
        <v>0</v>
      </c>
      <c r="I41" s="110"/>
      <c r="J41" s="110"/>
      <c r="K41" s="110"/>
      <c r="L41" s="111"/>
      <c r="M41" s="111"/>
      <c r="N41" s="111"/>
      <c r="O41" s="111"/>
      <c r="P41" s="112">
        <f>SUM(D41:O41)</f>
        <v>0</v>
      </c>
      <c r="Q41" s="436"/>
      <c r="R41" s="437"/>
      <c r="S41" s="437"/>
      <c r="T41" s="437"/>
      <c r="U41" s="437"/>
      <c r="V41" s="437"/>
      <c r="W41" s="437"/>
      <c r="X41" s="437"/>
      <c r="Y41" s="437"/>
      <c r="Z41" s="437"/>
      <c r="AA41" s="437"/>
      <c r="AB41" s="437"/>
      <c r="AC41" s="437"/>
      <c r="AD41" s="438"/>
      <c r="AE41" s="101"/>
    </row>
    <row r="42" spans="1:41" x14ac:dyDescent="0.25">
      <c r="A42" s="52" t="s">
        <v>295</v>
      </c>
      <c r="B42" s="214">
        <f>SUM(B38:B41)</f>
        <v>59</v>
      </c>
      <c r="F42" s="52">
        <v>1</v>
      </c>
      <c r="I42" s="52">
        <v>1</v>
      </c>
      <c r="L42" s="52">
        <v>1</v>
      </c>
      <c r="O42" s="52">
        <v>2</v>
      </c>
    </row>
    <row r="43" spans="1:41" x14ac:dyDescent="0.25">
      <c r="B43" s="213"/>
    </row>
    <row r="51" spans="10:11" x14ac:dyDescent="0.25">
      <c r="J51" s="52">
        <v>5</v>
      </c>
      <c r="K51" s="52">
        <v>100</v>
      </c>
    </row>
    <row r="52" spans="10:11" x14ac:dyDescent="0.25">
      <c r="J52" s="52">
        <f>K52*J51/K51</f>
        <v>0.5</v>
      </c>
      <c r="K52" s="52">
        <v>10</v>
      </c>
    </row>
  </sheetData>
  <mergeCells count="74">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40:A41"/>
    <mergeCell ref="B40:B41"/>
    <mergeCell ref="Q40:AD41"/>
    <mergeCell ref="A36:A37"/>
    <mergeCell ref="B36:B37"/>
    <mergeCell ref="C36:P36"/>
    <mergeCell ref="Q36:AD36"/>
    <mergeCell ref="Q37:AD37"/>
    <mergeCell ref="A38:A39"/>
    <mergeCell ref="B38:B39"/>
    <mergeCell ref="Q38:AD39"/>
  </mergeCells>
  <dataValidations count="3">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Q38:AD41 Q34 AA34 W34" xr:uid="{00000000-0002-0000-0400-000002000000}">
      <formula1>2000</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AX20"/>
  <sheetViews>
    <sheetView view="pageBreakPreview" topLeftCell="A16" zoomScale="60" zoomScaleNormal="60" workbookViewId="0">
      <selection activeCell="N28" sqref="N28"/>
    </sheetView>
  </sheetViews>
  <sheetFormatPr baseColWidth="10" defaultColWidth="10.85546875" defaultRowHeight="15" x14ac:dyDescent="0.25"/>
  <cols>
    <col min="1" max="1" width="10.140625" style="113" customWidth="1"/>
    <col min="2" max="2" width="10" style="113" customWidth="1"/>
    <col min="3" max="3" width="12.28515625" style="113" customWidth="1"/>
    <col min="4" max="4" width="8.28515625" style="113" customWidth="1"/>
    <col min="5" max="5" width="12" style="113" customWidth="1"/>
    <col min="6" max="6" width="8.28515625" style="113" customWidth="1"/>
    <col min="7" max="7" width="14.7109375" style="113" customWidth="1"/>
    <col min="8" max="8" width="39.42578125" style="113" customWidth="1"/>
    <col min="9" max="10" width="29.28515625" style="113" customWidth="1"/>
    <col min="11" max="11" width="16.85546875" style="113" customWidth="1"/>
    <col min="12" max="13" width="15.28515625" style="113" customWidth="1"/>
    <col min="14" max="14" width="21.140625" style="113" customWidth="1"/>
    <col min="15" max="19" width="6.28515625" style="113" customWidth="1"/>
    <col min="20" max="20" width="17.42578125" style="113" customWidth="1"/>
    <col min="21" max="21" width="17" style="113" customWidth="1"/>
    <col min="22" max="22" width="5.85546875" style="113" customWidth="1"/>
    <col min="23" max="23" width="6.42578125" style="113" customWidth="1"/>
    <col min="24" max="24" width="6.85546875" style="113" customWidth="1"/>
    <col min="25" max="33" width="5.85546875" style="113" customWidth="1"/>
    <col min="34" max="35" width="7.28515625" style="113" customWidth="1"/>
    <col min="36" max="36" width="7.7109375" style="113" customWidth="1"/>
    <col min="37" max="37" width="9.7109375" style="113" customWidth="1"/>
    <col min="38" max="45" width="5.85546875" style="113" customWidth="1"/>
    <col min="46" max="46" width="13.85546875" style="113" customWidth="1"/>
    <col min="47" max="47" width="10.85546875" style="113"/>
    <col min="48" max="48" width="124.42578125" style="113" customWidth="1"/>
    <col min="49" max="50" width="24.42578125" style="113" customWidth="1"/>
    <col min="51" max="16384" width="10.85546875" style="113"/>
  </cols>
  <sheetData>
    <row r="1" spans="1:50" ht="15.95" customHeight="1" x14ac:dyDescent="0.25">
      <c r="A1" s="598" t="s">
        <v>16</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600"/>
      <c r="AW1" s="592" t="s">
        <v>18</v>
      </c>
      <c r="AX1" s="593"/>
    </row>
    <row r="2" spans="1:50" ht="15.95" customHeight="1" x14ac:dyDescent="0.25">
      <c r="A2" s="583" t="s">
        <v>17</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5"/>
      <c r="AW2" s="594" t="s">
        <v>405</v>
      </c>
      <c r="AX2" s="595"/>
    </row>
    <row r="3" spans="1:50" ht="15" customHeight="1" x14ac:dyDescent="0.25">
      <c r="A3" s="586" t="s">
        <v>196</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c r="AG3" s="587"/>
      <c r="AH3" s="587"/>
      <c r="AI3" s="587"/>
      <c r="AJ3" s="587"/>
      <c r="AK3" s="587"/>
      <c r="AL3" s="587"/>
      <c r="AM3" s="587"/>
      <c r="AN3" s="587"/>
      <c r="AO3" s="587"/>
      <c r="AP3" s="587"/>
      <c r="AQ3" s="587"/>
      <c r="AR3" s="587"/>
      <c r="AS3" s="587"/>
      <c r="AT3" s="587"/>
      <c r="AU3" s="587"/>
      <c r="AV3" s="588"/>
      <c r="AW3" s="594" t="s">
        <v>404</v>
      </c>
      <c r="AX3" s="595"/>
    </row>
    <row r="4" spans="1:50" ht="15.95" customHeight="1" x14ac:dyDescent="0.25">
      <c r="A4" s="589"/>
      <c r="B4" s="590"/>
      <c r="C4" s="590"/>
      <c r="D4" s="590"/>
      <c r="E4" s="590"/>
      <c r="F4" s="590"/>
      <c r="G4" s="590"/>
      <c r="H4" s="590"/>
      <c r="I4" s="590"/>
      <c r="J4" s="590"/>
      <c r="K4" s="590"/>
      <c r="L4" s="590"/>
      <c r="M4" s="590"/>
      <c r="N4" s="590"/>
      <c r="O4" s="590"/>
      <c r="P4" s="590"/>
      <c r="Q4" s="590"/>
      <c r="R4" s="590"/>
      <c r="S4" s="590"/>
      <c r="T4" s="590"/>
      <c r="U4" s="590"/>
      <c r="V4" s="590"/>
      <c r="W4" s="590"/>
      <c r="X4" s="590"/>
      <c r="Y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1"/>
      <c r="AW4" s="596" t="s">
        <v>177</v>
      </c>
      <c r="AX4" s="597"/>
    </row>
    <row r="5" spans="1:50" ht="15" customHeight="1" x14ac:dyDescent="0.25">
      <c r="A5" s="549" t="s">
        <v>175</v>
      </c>
      <c r="B5" s="550"/>
      <c r="C5" s="550"/>
      <c r="D5" s="550"/>
      <c r="E5" s="550"/>
      <c r="F5" s="550"/>
      <c r="G5" s="550"/>
      <c r="H5" s="550"/>
      <c r="I5" s="550"/>
      <c r="J5" s="550"/>
      <c r="K5" s="550"/>
      <c r="L5" s="550"/>
      <c r="M5" s="550"/>
      <c r="N5" s="550"/>
      <c r="O5" s="550"/>
      <c r="P5" s="550"/>
      <c r="Q5" s="550"/>
      <c r="R5" s="550"/>
      <c r="S5" s="550"/>
      <c r="T5" s="550"/>
      <c r="U5" s="550"/>
      <c r="V5" s="550"/>
      <c r="W5" s="550"/>
      <c r="X5" s="550"/>
      <c r="Y5" s="550"/>
      <c r="Z5" s="550"/>
      <c r="AA5" s="550"/>
      <c r="AB5" s="550"/>
      <c r="AC5" s="550"/>
      <c r="AD5" s="550"/>
      <c r="AE5" s="550"/>
      <c r="AF5" s="550"/>
      <c r="AG5" s="551"/>
      <c r="AH5" s="604" t="s">
        <v>69</v>
      </c>
      <c r="AI5" s="605"/>
      <c r="AJ5" s="605"/>
      <c r="AK5" s="605"/>
      <c r="AL5" s="605"/>
      <c r="AM5" s="605"/>
      <c r="AN5" s="605"/>
      <c r="AO5" s="605"/>
      <c r="AP5" s="605"/>
      <c r="AQ5" s="605"/>
      <c r="AR5" s="605"/>
      <c r="AS5" s="605"/>
      <c r="AT5" s="605"/>
      <c r="AU5" s="606"/>
      <c r="AV5" s="567" t="s">
        <v>299</v>
      </c>
      <c r="AW5" s="567" t="s">
        <v>300</v>
      </c>
      <c r="AX5" s="601" t="s">
        <v>301</v>
      </c>
    </row>
    <row r="6" spans="1:50" ht="15" customHeight="1" x14ac:dyDescent="0.25">
      <c r="A6" s="552" t="s">
        <v>71</v>
      </c>
      <c r="B6" s="553"/>
      <c r="C6" s="553"/>
      <c r="D6" s="554">
        <v>44714</v>
      </c>
      <c r="E6" s="555"/>
      <c r="F6" s="553" t="s">
        <v>67</v>
      </c>
      <c r="G6" s="553"/>
      <c r="H6" s="556" t="s">
        <v>70</v>
      </c>
      <c r="I6" s="556"/>
      <c r="J6" s="269"/>
      <c r="K6" s="604"/>
      <c r="L6" s="605"/>
      <c r="M6" s="605"/>
      <c r="N6" s="605"/>
      <c r="O6" s="605"/>
      <c r="P6" s="605"/>
      <c r="Q6" s="605"/>
      <c r="R6" s="605"/>
      <c r="S6" s="605"/>
      <c r="T6" s="605"/>
      <c r="U6" s="605"/>
      <c r="V6" s="114"/>
      <c r="W6" s="114"/>
      <c r="X6" s="114"/>
      <c r="Y6" s="114"/>
      <c r="Z6" s="114"/>
      <c r="AA6" s="114"/>
      <c r="AB6" s="114"/>
      <c r="AC6" s="114"/>
      <c r="AD6" s="114"/>
      <c r="AE6" s="114"/>
      <c r="AF6" s="114"/>
      <c r="AG6" s="115"/>
      <c r="AH6" s="607"/>
      <c r="AI6" s="608"/>
      <c r="AJ6" s="608"/>
      <c r="AK6" s="608"/>
      <c r="AL6" s="608"/>
      <c r="AM6" s="608"/>
      <c r="AN6" s="608"/>
      <c r="AO6" s="608"/>
      <c r="AP6" s="608"/>
      <c r="AQ6" s="608"/>
      <c r="AR6" s="608"/>
      <c r="AS6" s="608"/>
      <c r="AT6" s="608"/>
      <c r="AU6" s="609"/>
      <c r="AV6" s="568"/>
      <c r="AW6" s="568"/>
      <c r="AX6" s="602"/>
    </row>
    <row r="7" spans="1:50" ht="15" customHeight="1" x14ac:dyDescent="0.25">
      <c r="A7" s="552"/>
      <c r="B7" s="553"/>
      <c r="C7" s="553"/>
      <c r="D7" s="555"/>
      <c r="E7" s="555"/>
      <c r="F7" s="553"/>
      <c r="G7" s="553"/>
      <c r="H7" s="556" t="s">
        <v>68</v>
      </c>
      <c r="I7" s="556"/>
      <c r="J7" s="120"/>
      <c r="K7" s="607"/>
      <c r="L7" s="608"/>
      <c r="M7" s="608"/>
      <c r="N7" s="608"/>
      <c r="O7" s="608"/>
      <c r="P7" s="608"/>
      <c r="Q7" s="608"/>
      <c r="R7" s="608"/>
      <c r="S7" s="608"/>
      <c r="T7" s="608"/>
      <c r="U7" s="608"/>
      <c r="V7" s="270"/>
      <c r="W7" s="270"/>
      <c r="X7" s="270"/>
      <c r="Y7" s="270"/>
      <c r="Z7" s="270"/>
      <c r="AA7" s="270"/>
      <c r="AB7" s="270"/>
      <c r="AC7" s="270"/>
      <c r="AD7" s="270"/>
      <c r="AE7" s="270"/>
      <c r="AF7" s="270"/>
      <c r="AG7" s="116"/>
      <c r="AH7" s="607"/>
      <c r="AI7" s="608"/>
      <c r="AJ7" s="608"/>
      <c r="AK7" s="608"/>
      <c r="AL7" s="608"/>
      <c r="AM7" s="608"/>
      <c r="AN7" s="608"/>
      <c r="AO7" s="608"/>
      <c r="AP7" s="608"/>
      <c r="AQ7" s="608"/>
      <c r="AR7" s="608"/>
      <c r="AS7" s="608"/>
      <c r="AT7" s="608"/>
      <c r="AU7" s="609"/>
      <c r="AV7" s="568"/>
      <c r="AW7" s="568"/>
      <c r="AX7" s="602"/>
    </row>
    <row r="8" spans="1:50" ht="15" customHeight="1" x14ac:dyDescent="0.25">
      <c r="A8" s="552"/>
      <c r="B8" s="553"/>
      <c r="C8" s="553"/>
      <c r="D8" s="555"/>
      <c r="E8" s="555"/>
      <c r="F8" s="553"/>
      <c r="G8" s="553"/>
      <c r="H8" s="556" t="s">
        <v>69</v>
      </c>
      <c r="I8" s="556"/>
      <c r="J8" s="120" t="s">
        <v>408</v>
      </c>
      <c r="K8" s="610"/>
      <c r="L8" s="611"/>
      <c r="M8" s="611"/>
      <c r="N8" s="611"/>
      <c r="O8" s="611"/>
      <c r="P8" s="611"/>
      <c r="Q8" s="611"/>
      <c r="R8" s="611"/>
      <c r="S8" s="611"/>
      <c r="T8" s="611"/>
      <c r="U8" s="611"/>
      <c r="V8" s="117"/>
      <c r="W8" s="117"/>
      <c r="X8" s="117"/>
      <c r="Y8" s="117"/>
      <c r="Z8" s="117"/>
      <c r="AA8" s="117"/>
      <c r="AB8" s="117"/>
      <c r="AC8" s="117"/>
      <c r="AD8" s="117"/>
      <c r="AE8" s="117"/>
      <c r="AF8" s="117"/>
      <c r="AG8" s="118"/>
      <c r="AH8" s="607"/>
      <c r="AI8" s="608"/>
      <c r="AJ8" s="608"/>
      <c r="AK8" s="608"/>
      <c r="AL8" s="608"/>
      <c r="AM8" s="608"/>
      <c r="AN8" s="608"/>
      <c r="AO8" s="608"/>
      <c r="AP8" s="608"/>
      <c r="AQ8" s="608"/>
      <c r="AR8" s="608"/>
      <c r="AS8" s="608"/>
      <c r="AT8" s="608"/>
      <c r="AU8" s="609"/>
      <c r="AV8" s="568"/>
      <c r="AW8" s="568"/>
      <c r="AX8" s="602"/>
    </row>
    <row r="9" spans="1:50" ht="15" customHeight="1" x14ac:dyDescent="0.25">
      <c r="A9" s="546" t="s">
        <v>403</v>
      </c>
      <c r="B9" s="547"/>
      <c r="C9" s="548"/>
      <c r="D9" s="613" t="s">
        <v>122</v>
      </c>
      <c r="E9" s="614"/>
      <c r="F9" s="614"/>
      <c r="G9" s="614"/>
      <c r="H9" s="614"/>
      <c r="I9" s="614"/>
      <c r="J9" s="614"/>
      <c r="K9" s="563"/>
      <c r="L9" s="563"/>
      <c r="M9" s="563"/>
      <c r="N9" s="563"/>
      <c r="O9" s="563"/>
      <c r="P9" s="563"/>
      <c r="Q9" s="563"/>
      <c r="R9" s="563"/>
      <c r="S9" s="563"/>
      <c r="T9" s="563"/>
      <c r="U9" s="563"/>
      <c r="V9" s="563"/>
      <c r="W9" s="563"/>
      <c r="X9" s="563"/>
      <c r="Y9" s="563"/>
      <c r="Z9" s="563"/>
      <c r="AA9" s="563"/>
      <c r="AB9" s="563"/>
      <c r="AC9" s="563"/>
      <c r="AD9" s="563"/>
      <c r="AE9" s="563"/>
      <c r="AF9" s="563"/>
      <c r="AG9" s="564"/>
      <c r="AH9" s="607"/>
      <c r="AI9" s="608"/>
      <c r="AJ9" s="608"/>
      <c r="AK9" s="608"/>
      <c r="AL9" s="608"/>
      <c r="AM9" s="608"/>
      <c r="AN9" s="608"/>
      <c r="AO9" s="608"/>
      <c r="AP9" s="608"/>
      <c r="AQ9" s="608"/>
      <c r="AR9" s="608"/>
      <c r="AS9" s="608"/>
      <c r="AT9" s="608"/>
      <c r="AU9" s="609"/>
      <c r="AV9" s="568"/>
      <c r="AW9" s="568"/>
      <c r="AX9" s="602"/>
    </row>
    <row r="10" spans="1:50" ht="15" customHeight="1" x14ac:dyDescent="0.25">
      <c r="A10" s="559" t="s">
        <v>288</v>
      </c>
      <c r="B10" s="560"/>
      <c r="C10" s="561"/>
      <c r="D10" s="562" t="s">
        <v>428</v>
      </c>
      <c r="E10" s="563"/>
      <c r="F10" s="563"/>
      <c r="G10" s="563"/>
      <c r="H10" s="563"/>
      <c r="I10" s="563"/>
      <c r="J10" s="563"/>
      <c r="K10" s="563"/>
      <c r="L10" s="563"/>
      <c r="M10" s="563"/>
      <c r="N10" s="563"/>
      <c r="O10" s="563"/>
      <c r="P10" s="563"/>
      <c r="Q10" s="563"/>
      <c r="R10" s="563"/>
      <c r="S10" s="563"/>
      <c r="T10" s="563"/>
      <c r="U10" s="563"/>
      <c r="V10" s="563"/>
      <c r="W10" s="563"/>
      <c r="X10" s="563"/>
      <c r="Y10" s="563"/>
      <c r="Z10" s="563"/>
      <c r="AA10" s="563"/>
      <c r="AB10" s="563"/>
      <c r="AC10" s="563"/>
      <c r="AD10" s="563"/>
      <c r="AE10" s="563"/>
      <c r="AF10" s="563"/>
      <c r="AG10" s="564"/>
      <c r="AH10" s="610"/>
      <c r="AI10" s="611"/>
      <c r="AJ10" s="611"/>
      <c r="AK10" s="611"/>
      <c r="AL10" s="611"/>
      <c r="AM10" s="611"/>
      <c r="AN10" s="611"/>
      <c r="AO10" s="611"/>
      <c r="AP10" s="611"/>
      <c r="AQ10" s="611"/>
      <c r="AR10" s="611"/>
      <c r="AS10" s="611"/>
      <c r="AT10" s="611"/>
      <c r="AU10" s="612"/>
      <c r="AV10" s="568"/>
      <c r="AW10" s="568"/>
      <c r="AX10" s="602"/>
    </row>
    <row r="11" spans="1:50" ht="39.950000000000003" customHeight="1" x14ac:dyDescent="0.25">
      <c r="A11" s="577" t="s">
        <v>169</v>
      </c>
      <c r="B11" s="575"/>
      <c r="C11" s="575"/>
      <c r="D11" s="575"/>
      <c r="E11" s="575"/>
      <c r="F11" s="576"/>
      <c r="G11" s="574" t="s">
        <v>279</v>
      </c>
      <c r="H11" s="576"/>
      <c r="I11" s="567" t="s">
        <v>180</v>
      </c>
      <c r="J11" s="567" t="s">
        <v>280</v>
      </c>
      <c r="K11" s="567" t="s">
        <v>325</v>
      </c>
      <c r="L11" s="567" t="s">
        <v>367</v>
      </c>
      <c r="M11" s="567" t="s">
        <v>168</v>
      </c>
      <c r="N11" s="567" t="s">
        <v>183</v>
      </c>
      <c r="O11" s="574" t="s">
        <v>285</v>
      </c>
      <c r="P11" s="575"/>
      <c r="Q11" s="575"/>
      <c r="R11" s="575"/>
      <c r="S11" s="576"/>
      <c r="T11" s="567" t="s">
        <v>174</v>
      </c>
      <c r="U11" s="567" t="s">
        <v>286</v>
      </c>
      <c r="V11" s="579" t="s">
        <v>374</v>
      </c>
      <c r="W11" s="550"/>
      <c r="X11" s="550"/>
      <c r="Y11" s="550"/>
      <c r="Z11" s="550"/>
      <c r="AA11" s="550"/>
      <c r="AB11" s="550"/>
      <c r="AC11" s="550"/>
      <c r="AD11" s="550"/>
      <c r="AE11" s="550"/>
      <c r="AF11" s="550"/>
      <c r="AG11" s="551"/>
      <c r="AH11" s="579" t="s">
        <v>87</v>
      </c>
      <c r="AI11" s="550"/>
      <c r="AJ11" s="550"/>
      <c r="AK11" s="550"/>
      <c r="AL11" s="550"/>
      <c r="AM11" s="550"/>
      <c r="AN11" s="550"/>
      <c r="AO11" s="550"/>
      <c r="AP11" s="550"/>
      <c r="AQ11" s="550"/>
      <c r="AR11" s="550"/>
      <c r="AS11" s="551"/>
      <c r="AT11" s="574" t="s">
        <v>8</v>
      </c>
      <c r="AU11" s="576"/>
      <c r="AV11" s="568"/>
      <c r="AW11" s="568"/>
      <c r="AX11" s="602"/>
    </row>
    <row r="12" spans="1:50" ht="28.5" x14ac:dyDescent="0.25">
      <c r="A12" s="271" t="s">
        <v>170</v>
      </c>
      <c r="B12" s="119" t="s">
        <v>171</v>
      </c>
      <c r="C12" s="119" t="s">
        <v>172</v>
      </c>
      <c r="D12" s="119" t="s">
        <v>179</v>
      </c>
      <c r="E12" s="119" t="s">
        <v>186</v>
      </c>
      <c r="F12" s="119" t="s">
        <v>187</v>
      </c>
      <c r="G12" s="119" t="s">
        <v>278</v>
      </c>
      <c r="H12" s="119" t="s">
        <v>185</v>
      </c>
      <c r="I12" s="569"/>
      <c r="J12" s="569"/>
      <c r="K12" s="569"/>
      <c r="L12" s="569"/>
      <c r="M12" s="569"/>
      <c r="N12" s="569"/>
      <c r="O12" s="119">
        <v>2020</v>
      </c>
      <c r="P12" s="119">
        <v>2021</v>
      </c>
      <c r="Q12" s="119">
        <v>2022</v>
      </c>
      <c r="R12" s="119">
        <v>2023</v>
      </c>
      <c r="S12" s="119">
        <v>2024</v>
      </c>
      <c r="T12" s="569"/>
      <c r="U12" s="569"/>
      <c r="V12" s="262" t="s">
        <v>39</v>
      </c>
      <c r="W12" s="262" t="s">
        <v>40</v>
      </c>
      <c r="X12" s="262" t="s">
        <v>41</v>
      </c>
      <c r="Y12" s="262" t="s">
        <v>42</v>
      </c>
      <c r="Z12" s="262" t="s">
        <v>43</v>
      </c>
      <c r="AA12" s="262" t="s">
        <v>44</v>
      </c>
      <c r="AB12" s="262" t="s">
        <v>45</v>
      </c>
      <c r="AC12" s="262" t="s">
        <v>46</v>
      </c>
      <c r="AD12" s="262" t="s">
        <v>47</v>
      </c>
      <c r="AE12" s="262" t="s">
        <v>48</v>
      </c>
      <c r="AF12" s="262" t="s">
        <v>49</v>
      </c>
      <c r="AG12" s="262" t="s">
        <v>50</v>
      </c>
      <c r="AH12" s="262" t="s">
        <v>39</v>
      </c>
      <c r="AI12" s="262" t="s">
        <v>40</v>
      </c>
      <c r="AJ12" s="262" t="s">
        <v>41</v>
      </c>
      <c r="AK12" s="262" t="s">
        <v>42</v>
      </c>
      <c r="AL12" s="262" t="s">
        <v>43</v>
      </c>
      <c r="AM12" s="262" t="s">
        <v>44</v>
      </c>
      <c r="AN12" s="262" t="s">
        <v>45</v>
      </c>
      <c r="AO12" s="262" t="s">
        <v>46</v>
      </c>
      <c r="AP12" s="262" t="s">
        <v>47</v>
      </c>
      <c r="AQ12" s="262" t="s">
        <v>48</v>
      </c>
      <c r="AR12" s="262" t="s">
        <v>49</v>
      </c>
      <c r="AS12" s="262" t="s">
        <v>50</v>
      </c>
      <c r="AT12" s="119" t="s">
        <v>88</v>
      </c>
      <c r="AU12" s="119" t="s">
        <v>89</v>
      </c>
      <c r="AV12" s="569"/>
      <c r="AW12" s="569"/>
      <c r="AX12" s="603"/>
    </row>
    <row r="13" spans="1:50" ht="409.6" customHeight="1" x14ac:dyDescent="0.25">
      <c r="A13" s="272">
        <v>452</v>
      </c>
      <c r="B13" s="120"/>
      <c r="C13" s="120"/>
      <c r="D13" s="120"/>
      <c r="E13" s="120"/>
      <c r="F13" s="120"/>
      <c r="G13" s="121"/>
      <c r="H13" s="263" t="s">
        <v>430</v>
      </c>
      <c r="I13" s="263" t="s">
        <v>417</v>
      </c>
      <c r="J13" s="263" t="s">
        <v>418</v>
      </c>
      <c r="K13" s="121" t="s">
        <v>419</v>
      </c>
      <c r="L13" s="120">
        <v>100</v>
      </c>
      <c r="M13" s="121" t="s">
        <v>420</v>
      </c>
      <c r="N13" s="263" t="s">
        <v>431</v>
      </c>
      <c r="O13" s="206">
        <v>0.1</v>
      </c>
      <c r="P13" s="219">
        <v>0.33</v>
      </c>
      <c r="Q13" s="219">
        <v>0.6</v>
      </c>
      <c r="R13" s="207">
        <v>0.85</v>
      </c>
      <c r="S13" s="207">
        <v>1</v>
      </c>
      <c r="T13" s="122" t="s">
        <v>421</v>
      </c>
      <c r="U13" s="122" t="s">
        <v>434</v>
      </c>
      <c r="V13" s="236">
        <v>0.33</v>
      </c>
      <c r="W13" s="236">
        <v>0.02</v>
      </c>
      <c r="X13" s="236">
        <v>0.02</v>
      </c>
      <c r="Y13" s="236">
        <v>0.02</v>
      </c>
      <c r="Z13" s="236">
        <v>0.02</v>
      </c>
      <c r="AA13" s="236">
        <v>0.03</v>
      </c>
      <c r="AB13" s="236">
        <v>0.03</v>
      </c>
      <c r="AC13" s="236">
        <v>0.03</v>
      </c>
      <c r="AD13" s="236">
        <v>0.03</v>
      </c>
      <c r="AE13" s="236">
        <v>0.03</v>
      </c>
      <c r="AF13" s="236">
        <v>0.02</v>
      </c>
      <c r="AG13" s="236">
        <v>0.02</v>
      </c>
      <c r="AH13" s="123">
        <v>33</v>
      </c>
      <c r="AI13" s="123">
        <v>2</v>
      </c>
      <c r="AJ13" s="123">
        <v>2</v>
      </c>
      <c r="AK13" s="123">
        <v>2</v>
      </c>
      <c r="AL13" s="123"/>
      <c r="AM13" s="123"/>
      <c r="AN13" s="123"/>
      <c r="AO13" s="123"/>
      <c r="AP13" s="123"/>
      <c r="AQ13" s="123"/>
      <c r="AR13" s="123"/>
      <c r="AS13" s="123"/>
      <c r="AT13" s="255">
        <v>0.39</v>
      </c>
      <c r="AU13" s="235">
        <f>AT13/Q13</f>
        <v>0.65</v>
      </c>
      <c r="AV13" s="267" t="s">
        <v>479</v>
      </c>
      <c r="AW13" s="268" t="s">
        <v>455</v>
      </c>
      <c r="AX13" s="273" t="s">
        <v>455</v>
      </c>
    </row>
    <row r="14" spans="1:50" ht="360" customHeight="1" x14ac:dyDescent="0.25">
      <c r="A14" s="272">
        <v>454</v>
      </c>
      <c r="B14" s="120"/>
      <c r="C14" s="120"/>
      <c r="D14" s="221">
        <v>34</v>
      </c>
      <c r="E14" s="120"/>
      <c r="F14" s="120"/>
      <c r="G14" s="121"/>
      <c r="H14" s="263" t="s">
        <v>430</v>
      </c>
      <c r="I14" s="263" t="s">
        <v>422</v>
      </c>
      <c r="J14" s="264" t="s">
        <v>440</v>
      </c>
      <c r="K14" s="120" t="s">
        <v>423</v>
      </c>
      <c r="L14" s="120">
        <v>16</v>
      </c>
      <c r="M14" s="120" t="s">
        <v>424</v>
      </c>
      <c r="N14" s="263" t="s">
        <v>432</v>
      </c>
      <c r="O14" s="208">
        <v>1</v>
      </c>
      <c r="P14" s="220">
        <v>5</v>
      </c>
      <c r="Q14" s="220">
        <v>7</v>
      </c>
      <c r="R14" s="208">
        <v>2</v>
      </c>
      <c r="S14" s="208">
        <v>1</v>
      </c>
      <c r="T14" s="120" t="s">
        <v>421</v>
      </c>
      <c r="U14" s="121" t="s">
        <v>433</v>
      </c>
      <c r="V14" s="215">
        <v>0</v>
      </c>
      <c r="W14" s="215">
        <v>1</v>
      </c>
      <c r="X14" s="215">
        <v>2</v>
      </c>
      <c r="Y14" s="215">
        <v>0</v>
      </c>
      <c r="Z14" s="215">
        <v>0</v>
      </c>
      <c r="AA14" s="215">
        <v>1</v>
      </c>
      <c r="AB14" s="215">
        <v>0</v>
      </c>
      <c r="AC14" s="215">
        <v>0</v>
      </c>
      <c r="AD14" s="215">
        <v>1</v>
      </c>
      <c r="AE14" s="215">
        <v>0</v>
      </c>
      <c r="AF14" s="215">
        <v>0</v>
      </c>
      <c r="AG14" s="215">
        <v>2</v>
      </c>
      <c r="AH14" s="123">
        <v>0</v>
      </c>
      <c r="AI14" s="123">
        <v>1</v>
      </c>
      <c r="AJ14" s="123">
        <v>1</v>
      </c>
      <c r="AK14" s="123">
        <v>0</v>
      </c>
      <c r="AL14" s="123"/>
      <c r="AM14" s="123"/>
      <c r="AN14" s="123"/>
      <c r="AO14" s="123"/>
      <c r="AP14" s="123"/>
      <c r="AQ14" s="123"/>
      <c r="AR14" s="123"/>
      <c r="AS14" s="123"/>
      <c r="AT14" s="256">
        <v>0.2</v>
      </c>
      <c r="AU14" s="235">
        <f>AT14/Q14</f>
        <v>2.8571428571428574E-2</v>
      </c>
      <c r="AV14" s="266" t="s">
        <v>470</v>
      </c>
      <c r="AW14" s="266" t="s">
        <v>455</v>
      </c>
      <c r="AX14" s="274" t="s">
        <v>455</v>
      </c>
    </row>
    <row r="15" spans="1:50" ht="223.5" customHeight="1" x14ac:dyDescent="0.25">
      <c r="A15" s="272"/>
      <c r="B15" s="120"/>
      <c r="C15" s="120"/>
      <c r="D15" s="120"/>
      <c r="E15" s="120"/>
      <c r="F15" s="120"/>
      <c r="G15" s="121" t="s">
        <v>429</v>
      </c>
      <c r="H15" s="263" t="s">
        <v>445</v>
      </c>
      <c r="I15" s="263" t="s">
        <v>446</v>
      </c>
      <c r="J15" s="264" t="s">
        <v>444</v>
      </c>
      <c r="K15" s="120"/>
      <c r="L15" s="123"/>
      <c r="M15" s="209" t="s">
        <v>420</v>
      </c>
      <c r="N15" s="264" t="s">
        <v>468</v>
      </c>
      <c r="O15" s="124"/>
      <c r="P15" s="124"/>
      <c r="Q15" s="124">
        <v>1</v>
      </c>
      <c r="R15" s="124"/>
      <c r="S15" s="124"/>
      <c r="T15" s="120" t="s">
        <v>447</v>
      </c>
      <c r="U15" s="121" t="s">
        <v>448</v>
      </c>
      <c r="V15" s="237">
        <v>0</v>
      </c>
      <c r="W15" s="238">
        <v>0.12</v>
      </c>
      <c r="X15" s="238">
        <v>0.13</v>
      </c>
      <c r="Y15" s="239">
        <v>0.08</v>
      </c>
      <c r="Z15" s="239">
        <v>0.08</v>
      </c>
      <c r="AA15" s="238">
        <v>0.09</v>
      </c>
      <c r="AB15" s="239">
        <v>0.08</v>
      </c>
      <c r="AC15" s="239">
        <v>0.08</v>
      </c>
      <c r="AD15" s="238">
        <v>0.09</v>
      </c>
      <c r="AE15" s="239">
        <v>0.08</v>
      </c>
      <c r="AF15" s="239">
        <v>0.08</v>
      </c>
      <c r="AG15" s="238">
        <v>0.09</v>
      </c>
      <c r="AH15" s="123">
        <v>0</v>
      </c>
      <c r="AI15" s="123">
        <v>12</v>
      </c>
      <c r="AJ15" s="123">
        <v>13</v>
      </c>
      <c r="AK15" s="123">
        <v>8</v>
      </c>
      <c r="AL15" s="123"/>
      <c r="AM15" s="123"/>
      <c r="AN15" s="123"/>
      <c r="AO15" s="123"/>
      <c r="AP15" s="123"/>
      <c r="AQ15" s="123"/>
      <c r="AR15" s="123"/>
      <c r="AS15" s="123"/>
      <c r="AT15" s="255">
        <v>0.33</v>
      </c>
      <c r="AU15" s="235">
        <f>AT15/Q15</f>
        <v>0.33</v>
      </c>
      <c r="AV15" s="267" t="s">
        <v>472</v>
      </c>
      <c r="AW15" s="266" t="s">
        <v>455</v>
      </c>
      <c r="AX15" s="274" t="s">
        <v>455</v>
      </c>
    </row>
    <row r="16" spans="1:50" ht="225" x14ac:dyDescent="0.25">
      <c r="A16" s="272"/>
      <c r="B16" s="120"/>
      <c r="C16" s="120"/>
      <c r="D16" s="120"/>
      <c r="E16" s="120"/>
      <c r="F16" s="120"/>
      <c r="G16" s="121" t="s">
        <v>429</v>
      </c>
      <c r="H16" s="263" t="s">
        <v>449</v>
      </c>
      <c r="I16" s="263" t="s">
        <v>446</v>
      </c>
      <c r="J16" s="264" t="s">
        <v>452</v>
      </c>
      <c r="K16" s="120"/>
      <c r="L16" s="123"/>
      <c r="M16" s="120" t="s">
        <v>420</v>
      </c>
      <c r="N16" s="264" t="s">
        <v>469</v>
      </c>
      <c r="O16" s="124"/>
      <c r="P16" s="124"/>
      <c r="Q16" s="124">
        <v>1</v>
      </c>
      <c r="R16" s="124"/>
      <c r="S16" s="124"/>
      <c r="T16" s="120" t="s">
        <v>447</v>
      </c>
      <c r="U16" s="121" t="s">
        <v>450</v>
      </c>
      <c r="V16" s="123"/>
      <c r="W16" s="123"/>
      <c r="X16" s="209">
        <v>0.25</v>
      </c>
      <c r="Y16" s="123"/>
      <c r="Z16" s="123"/>
      <c r="AA16" s="209">
        <v>0.25</v>
      </c>
      <c r="AB16" s="123"/>
      <c r="AC16" s="123"/>
      <c r="AD16" s="209">
        <v>0.25</v>
      </c>
      <c r="AE16" s="123"/>
      <c r="AF16" s="123"/>
      <c r="AG16" s="209">
        <v>0.25</v>
      </c>
      <c r="AH16" s="123">
        <v>0</v>
      </c>
      <c r="AI16" s="123">
        <v>0</v>
      </c>
      <c r="AJ16" s="123">
        <v>25</v>
      </c>
      <c r="AK16" s="123">
        <v>0</v>
      </c>
      <c r="AL16" s="123"/>
      <c r="AM16" s="123"/>
      <c r="AN16" s="123"/>
      <c r="AO16" s="123"/>
      <c r="AP16" s="123"/>
      <c r="AQ16" s="123"/>
      <c r="AR16" s="123"/>
      <c r="AS16" s="123"/>
      <c r="AT16" s="255">
        <v>0.25</v>
      </c>
      <c r="AU16" s="235">
        <f>AT16/Q16</f>
        <v>0.25</v>
      </c>
      <c r="AV16" s="266" t="s">
        <v>471</v>
      </c>
      <c r="AW16" s="266" t="s">
        <v>455</v>
      </c>
      <c r="AX16" s="274" t="s">
        <v>455</v>
      </c>
    </row>
    <row r="17" spans="1:50" x14ac:dyDescent="0.25">
      <c r="A17" s="580" t="s">
        <v>295</v>
      </c>
      <c r="B17" s="581"/>
      <c r="C17" s="581"/>
      <c r="D17" s="581"/>
      <c r="E17" s="581"/>
      <c r="F17" s="581"/>
      <c r="G17" s="581"/>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c r="AF17" s="581"/>
      <c r="AG17" s="581"/>
      <c r="AH17" s="581"/>
      <c r="AI17" s="581"/>
      <c r="AJ17" s="581"/>
      <c r="AK17" s="581"/>
      <c r="AL17" s="581"/>
      <c r="AM17" s="581"/>
      <c r="AN17" s="581"/>
      <c r="AO17" s="581"/>
      <c r="AP17" s="581"/>
      <c r="AQ17" s="581"/>
      <c r="AR17" s="581"/>
      <c r="AS17" s="581"/>
      <c r="AT17" s="581"/>
      <c r="AU17" s="581"/>
      <c r="AV17" s="581"/>
      <c r="AW17" s="581"/>
      <c r="AX17" s="582"/>
    </row>
    <row r="18" spans="1:50" ht="82.5" customHeight="1" x14ac:dyDescent="0.25">
      <c r="A18" s="570" t="s">
        <v>64</v>
      </c>
      <c r="B18" s="571"/>
      <c r="C18" s="571"/>
      <c r="D18" s="544" t="s">
        <v>493</v>
      </c>
      <c r="E18" s="544"/>
      <c r="F18" s="544"/>
      <c r="G18" s="544"/>
      <c r="H18" s="544"/>
      <c r="I18" s="544"/>
      <c r="J18" s="565" t="s">
        <v>302</v>
      </c>
      <c r="K18" s="565"/>
      <c r="L18" s="565"/>
      <c r="M18" s="565"/>
      <c r="N18" s="565"/>
      <c r="O18" s="565"/>
      <c r="P18" s="544" t="s">
        <v>66</v>
      </c>
      <c r="Q18" s="544"/>
      <c r="R18" s="544"/>
      <c r="S18" s="544"/>
      <c r="T18" s="544"/>
      <c r="U18" s="544"/>
      <c r="V18" s="544" t="s">
        <v>66</v>
      </c>
      <c r="W18" s="544"/>
      <c r="X18" s="544"/>
      <c r="Y18" s="544"/>
      <c r="Z18" s="544"/>
      <c r="AA18" s="544"/>
      <c r="AB18" s="544"/>
      <c r="AC18" s="544"/>
      <c r="AD18" s="544" t="s">
        <v>66</v>
      </c>
      <c r="AE18" s="544"/>
      <c r="AF18" s="544"/>
      <c r="AG18" s="544"/>
      <c r="AH18" s="544"/>
      <c r="AI18" s="544"/>
      <c r="AJ18" s="544"/>
      <c r="AK18" s="544"/>
      <c r="AL18" s="544"/>
      <c r="AM18" s="544"/>
      <c r="AN18" s="544"/>
      <c r="AO18" s="544"/>
      <c r="AP18" s="565" t="s">
        <v>320</v>
      </c>
      <c r="AQ18" s="565"/>
      <c r="AR18" s="565"/>
      <c r="AS18" s="565"/>
      <c r="AT18" s="544" t="s">
        <v>13</v>
      </c>
      <c r="AU18" s="544"/>
      <c r="AV18" s="544"/>
      <c r="AW18" s="544"/>
      <c r="AX18" s="545"/>
    </row>
    <row r="19" spans="1:50" ht="32.25" customHeight="1" x14ac:dyDescent="0.25">
      <c r="A19" s="570"/>
      <c r="B19" s="571"/>
      <c r="C19" s="571"/>
      <c r="D19" s="544" t="s">
        <v>466</v>
      </c>
      <c r="E19" s="544"/>
      <c r="F19" s="544"/>
      <c r="G19" s="544"/>
      <c r="H19" s="544"/>
      <c r="I19" s="544"/>
      <c r="J19" s="565"/>
      <c r="K19" s="565"/>
      <c r="L19" s="565"/>
      <c r="M19" s="565"/>
      <c r="N19" s="565"/>
      <c r="O19" s="565"/>
      <c r="P19" s="544" t="s">
        <v>425</v>
      </c>
      <c r="Q19" s="544"/>
      <c r="R19" s="544"/>
      <c r="S19" s="544"/>
      <c r="T19" s="544"/>
      <c r="U19" s="544"/>
      <c r="V19" s="544" t="s">
        <v>474</v>
      </c>
      <c r="W19" s="544"/>
      <c r="X19" s="544"/>
      <c r="Y19" s="544"/>
      <c r="Z19" s="544"/>
      <c r="AA19" s="544"/>
      <c r="AB19" s="544"/>
      <c r="AC19" s="544"/>
      <c r="AD19" s="544" t="s">
        <v>65</v>
      </c>
      <c r="AE19" s="544"/>
      <c r="AF19" s="544"/>
      <c r="AG19" s="544"/>
      <c r="AH19" s="544"/>
      <c r="AI19" s="544"/>
      <c r="AJ19" s="544"/>
      <c r="AK19" s="544"/>
      <c r="AL19" s="544"/>
      <c r="AM19" s="544"/>
      <c r="AN19" s="544"/>
      <c r="AO19" s="544"/>
      <c r="AP19" s="565"/>
      <c r="AQ19" s="565"/>
      <c r="AR19" s="565"/>
      <c r="AS19" s="565"/>
      <c r="AT19" s="544" t="s">
        <v>427</v>
      </c>
      <c r="AU19" s="544"/>
      <c r="AV19" s="544"/>
      <c r="AW19" s="544"/>
      <c r="AX19" s="545"/>
    </row>
    <row r="20" spans="1:50" ht="46.5" customHeight="1" thickBot="1" x14ac:dyDescent="0.3">
      <c r="A20" s="572"/>
      <c r="B20" s="573"/>
      <c r="C20" s="573"/>
      <c r="D20" s="578" t="s">
        <v>465</v>
      </c>
      <c r="E20" s="578"/>
      <c r="F20" s="578"/>
      <c r="G20" s="578"/>
      <c r="H20" s="578"/>
      <c r="I20" s="578"/>
      <c r="J20" s="566"/>
      <c r="K20" s="566"/>
      <c r="L20" s="566"/>
      <c r="M20" s="566"/>
      <c r="N20" s="566"/>
      <c r="O20" s="566"/>
      <c r="P20" s="557" t="s">
        <v>454</v>
      </c>
      <c r="Q20" s="557"/>
      <c r="R20" s="557"/>
      <c r="S20" s="557"/>
      <c r="T20" s="557"/>
      <c r="U20" s="557"/>
      <c r="V20" s="557" t="s">
        <v>426</v>
      </c>
      <c r="W20" s="557"/>
      <c r="X20" s="557"/>
      <c r="Y20" s="557"/>
      <c r="Z20" s="557"/>
      <c r="AA20" s="557"/>
      <c r="AB20" s="557"/>
      <c r="AC20" s="557"/>
      <c r="AD20" s="557" t="s">
        <v>298</v>
      </c>
      <c r="AE20" s="557"/>
      <c r="AF20" s="557"/>
      <c r="AG20" s="557"/>
      <c r="AH20" s="557"/>
      <c r="AI20" s="557"/>
      <c r="AJ20" s="557"/>
      <c r="AK20" s="557"/>
      <c r="AL20" s="557"/>
      <c r="AM20" s="557"/>
      <c r="AN20" s="557"/>
      <c r="AO20" s="557"/>
      <c r="AP20" s="566"/>
      <c r="AQ20" s="566"/>
      <c r="AR20" s="566"/>
      <c r="AS20" s="566"/>
      <c r="AT20" s="557" t="s">
        <v>75</v>
      </c>
      <c r="AU20" s="557"/>
      <c r="AV20" s="557"/>
      <c r="AW20" s="557"/>
      <c r="AX20" s="558"/>
    </row>
  </sheetData>
  <mergeCells count="56">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 ref="AD20:AO20"/>
    <mergeCell ref="AH11:AS11"/>
    <mergeCell ref="P18:U18"/>
    <mergeCell ref="I11:I12"/>
    <mergeCell ref="J11:J12"/>
    <mergeCell ref="K11:K12"/>
    <mergeCell ref="V11:AG11"/>
    <mergeCell ref="V19:AC19"/>
    <mergeCell ref="V20:AC20"/>
    <mergeCell ref="J18:O20"/>
    <mergeCell ref="P19:U19"/>
    <mergeCell ref="P20:U20"/>
    <mergeCell ref="V18:AC18"/>
    <mergeCell ref="M11:M12"/>
    <mergeCell ref="D19:I19"/>
    <mergeCell ref="A17:AX17"/>
    <mergeCell ref="AT20:AX20"/>
    <mergeCell ref="A10:C10"/>
    <mergeCell ref="D10:AG10"/>
    <mergeCell ref="AP18:AS20"/>
    <mergeCell ref="AW5:AW12"/>
    <mergeCell ref="A18:C20"/>
    <mergeCell ref="D18:I18"/>
    <mergeCell ref="L11:L12"/>
    <mergeCell ref="U11:U12"/>
    <mergeCell ref="O11:S11"/>
    <mergeCell ref="T11:T12"/>
    <mergeCell ref="N11:N12"/>
    <mergeCell ref="A11:F11"/>
    <mergeCell ref="D20:I20"/>
    <mergeCell ref="AD18:AO18"/>
    <mergeCell ref="AD19:AO19"/>
    <mergeCell ref="AT19:AX19"/>
    <mergeCell ref="AT18:AX18"/>
    <mergeCell ref="A9:C9"/>
    <mergeCell ref="A5:AG5"/>
    <mergeCell ref="A6:C8"/>
    <mergeCell ref="D6:E8"/>
    <mergeCell ref="F6:G8"/>
    <mergeCell ref="H6:I6"/>
  </mergeCells>
  <printOptions horizontalCentered="1"/>
  <pageMargins left="0.19685039370078741" right="0.19685039370078741" top="0.19685039370078741" bottom="0.19685039370078741" header="0" footer="0"/>
  <pageSetup scale="21"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topLeftCell="A17" zoomScale="51" zoomScaleNormal="51" workbookViewId="0">
      <selection activeCell="A20" sqref="A20"/>
    </sheetView>
  </sheetViews>
  <sheetFormatPr baseColWidth="10" defaultColWidth="19.42578125" defaultRowHeight="15" x14ac:dyDescent="0.25"/>
  <cols>
    <col min="1" max="1" width="19.42578125" style="113" customWidth="1"/>
    <col min="2" max="25" width="11" style="113" customWidth="1"/>
    <col min="26" max="27" width="12.140625" style="113" customWidth="1"/>
    <col min="28" max="31" width="8.140625" style="113" customWidth="1"/>
    <col min="32" max="32" width="9.42578125" style="113" customWidth="1"/>
    <col min="33" max="33" width="8.140625" style="113" customWidth="1"/>
    <col min="34" max="38" width="7.85546875" style="113" customWidth="1"/>
    <col min="39" max="39" width="11.28515625" style="113" customWidth="1"/>
    <col min="40" max="40" width="2.28515625" style="113" customWidth="1"/>
    <col min="41" max="41" width="19.42578125" style="113" customWidth="1"/>
    <col min="42" max="67" width="11.28515625" style="113" customWidth="1"/>
    <col min="68" max="79" width="8.85546875" style="113" customWidth="1"/>
    <col min="80" max="16384" width="19.42578125" style="113"/>
  </cols>
  <sheetData>
    <row r="1" spans="1:79" ht="15.95" customHeight="1" x14ac:dyDescent="0.25">
      <c r="A1" s="626" t="s">
        <v>16</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c r="AW1" s="626"/>
      <c r="AX1" s="626"/>
      <c r="AY1" s="626"/>
      <c r="AZ1" s="626"/>
      <c r="BA1" s="626"/>
      <c r="BB1" s="626"/>
      <c r="BC1" s="626"/>
      <c r="BD1" s="626"/>
      <c r="BE1" s="626"/>
      <c r="BF1" s="626"/>
      <c r="BG1" s="626"/>
      <c r="BH1" s="626"/>
      <c r="BI1" s="626"/>
      <c r="BJ1" s="626"/>
      <c r="BK1" s="626"/>
      <c r="BL1" s="626"/>
      <c r="BM1" s="626"/>
      <c r="BN1" s="626"/>
      <c r="BO1" s="626"/>
      <c r="BP1" s="626"/>
      <c r="BQ1" s="626"/>
      <c r="BR1" s="626"/>
      <c r="BS1" s="626"/>
      <c r="BT1" s="626"/>
      <c r="BU1" s="626"/>
      <c r="BV1" s="626"/>
      <c r="BW1" s="626"/>
      <c r="BX1" s="626"/>
      <c r="BY1" s="627" t="s">
        <v>18</v>
      </c>
      <c r="BZ1" s="627"/>
      <c r="CA1" s="627"/>
    </row>
    <row r="2" spans="1:79" ht="15.95" customHeight="1" x14ac:dyDescent="0.25">
      <c r="A2" s="626" t="s">
        <v>17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c r="AW2" s="626"/>
      <c r="AX2" s="626"/>
      <c r="AY2" s="626"/>
      <c r="AZ2" s="626"/>
      <c r="BA2" s="626"/>
      <c r="BB2" s="626"/>
      <c r="BC2" s="626"/>
      <c r="BD2" s="626"/>
      <c r="BE2" s="626"/>
      <c r="BF2" s="626"/>
      <c r="BG2" s="626"/>
      <c r="BH2" s="626"/>
      <c r="BI2" s="626"/>
      <c r="BJ2" s="626"/>
      <c r="BK2" s="626"/>
      <c r="BL2" s="626"/>
      <c r="BM2" s="626"/>
      <c r="BN2" s="626"/>
      <c r="BO2" s="626"/>
      <c r="BP2" s="626"/>
      <c r="BQ2" s="626"/>
      <c r="BR2" s="626"/>
      <c r="BS2" s="626"/>
      <c r="BT2" s="626"/>
      <c r="BU2" s="626"/>
      <c r="BV2" s="626"/>
      <c r="BW2" s="626"/>
      <c r="BX2" s="626"/>
      <c r="BY2" s="628" t="s">
        <v>405</v>
      </c>
      <c r="BZ2" s="628"/>
      <c r="CA2" s="628"/>
    </row>
    <row r="3" spans="1:79" ht="26.1" customHeight="1" x14ac:dyDescent="0.25">
      <c r="A3" s="626" t="s">
        <v>188</v>
      </c>
      <c r="B3" s="626"/>
      <c r="C3" s="626"/>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626"/>
      <c r="AJ3" s="626"/>
      <c r="AK3" s="626"/>
      <c r="AL3" s="626"/>
      <c r="AM3" s="626"/>
      <c r="AN3" s="626"/>
      <c r="AO3" s="626"/>
      <c r="AP3" s="626"/>
      <c r="AQ3" s="626"/>
      <c r="AR3" s="626"/>
      <c r="AS3" s="626"/>
      <c r="AT3" s="626"/>
      <c r="AU3" s="626"/>
      <c r="AV3" s="626"/>
      <c r="AW3" s="626"/>
      <c r="AX3" s="626"/>
      <c r="AY3" s="626"/>
      <c r="AZ3" s="626"/>
      <c r="BA3" s="626"/>
      <c r="BB3" s="626"/>
      <c r="BC3" s="626"/>
      <c r="BD3" s="626"/>
      <c r="BE3" s="626"/>
      <c r="BF3" s="626"/>
      <c r="BG3" s="626"/>
      <c r="BH3" s="626"/>
      <c r="BI3" s="626"/>
      <c r="BJ3" s="626"/>
      <c r="BK3" s="626"/>
      <c r="BL3" s="626"/>
      <c r="BM3" s="626"/>
      <c r="BN3" s="626"/>
      <c r="BO3" s="626"/>
      <c r="BP3" s="626"/>
      <c r="BQ3" s="626"/>
      <c r="BR3" s="626"/>
      <c r="BS3" s="626"/>
      <c r="BT3" s="626"/>
      <c r="BU3" s="626"/>
      <c r="BV3" s="626"/>
      <c r="BW3" s="626"/>
      <c r="BX3" s="626"/>
      <c r="BY3" s="628" t="s">
        <v>404</v>
      </c>
      <c r="BZ3" s="628"/>
      <c r="CA3" s="628"/>
    </row>
    <row r="4" spans="1:79" ht="15.95" customHeight="1" x14ac:dyDescent="0.25">
      <c r="A4" s="626" t="s">
        <v>173</v>
      </c>
      <c r="B4" s="626"/>
      <c r="C4" s="626"/>
      <c r="D4" s="626"/>
      <c r="E4" s="626"/>
      <c r="F4" s="626"/>
      <c r="G4" s="626"/>
      <c r="H4" s="626"/>
      <c r="I4" s="626"/>
      <c r="J4" s="626"/>
      <c r="K4" s="626"/>
      <c r="L4" s="626"/>
      <c r="M4" s="626"/>
      <c r="N4" s="626"/>
      <c r="O4" s="626"/>
      <c r="P4" s="626"/>
      <c r="Q4" s="626"/>
      <c r="R4" s="626"/>
      <c r="S4" s="626"/>
      <c r="T4" s="626"/>
      <c r="U4" s="626"/>
      <c r="V4" s="626"/>
      <c r="W4" s="626"/>
      <c r="X4" s="626"/>
      <c r="Y4" s="626"/>
      <c r="Z4" s="626"/>
      <c r="AA4" s="626"/>
      <c r="AB4" s="626"/>
      <c r="AC4" s="626"/>
      <c r="AD4" s="626"/>
      <c r="AE4" s="626"/>
      <c r="AF4" s="626"/>
      <c r="AG4" s="626"/>
      <c r="AH4" s="626"/>
      <c r="AI4" s="626"/>
      <c r="AJ4" s="626"/>
      <c r="AK4" s="626"/>
      <c r="AL4" s="626"/>
      <c r="AM4" s="626"/>
      <c r="AN4" s="626"/>
      <c r="AO4" s="626"/>
      <c r="AP4" s="626"/>
      <c r="AQ4" s="626"/>
      <c r="AR4" s="626"/>
      <c r="AS4" s="626"/>
      <c r="AT4" s="626"/>
      <c r="AU4" s="626"/>
      <c r="AV4" s="626"/>
      <c r="AW4" s="626"/>
      <c r="AX4" s="626"/>
      <c r="AY4" s="626"/>
      <c r="AZ4" s="626"/>
      <c r="BA4" s="626"/>
      <c r="BB4" s="626"/>
      <c r="BC4" s="626"/>
      <c r="BD4" s="626"/>
      <c r="BE4" s="626"/>
      <c r="BF4" s="626"/>
      <c r="BG4" s="626"/>
      <c r="BH4" s="626"/>
      <c r="BI4" s="626"/>
      <c r="BJ4" s="626"/>
      <c r="BK4" s="626"/>
      <c r="BL4" s="626"/>
      <c r="BM4" s="626"/>
      <c r="BN4" s="626"/>
      <c r="BO4" s="626"/>
      <c r="BP4" s="626"/>
      <c r="BQ4" s="626"/>
      <c r="BR4" s="626"/>
      <c r="BS4" s="626"/>
      <c r="BT4" s="626"/>
      <c r="BU4" s="626"/>
      <c r="BV4" s="626"/>
      <c r="BW4" s="626"/>
      <c r="BX4" s="626"/>
      <c r="BY4" s="623" t="s">
        <v>184</v>
      </c>
      <c r="BZ4" s="624"/>
      <c r="CA4" s="625"/>
    </row>
    <row r="5" spans="1:79" ht="26.1" customHeight="1" x14ac:dyDescent="0.25">
      <c r="A5" s="620" t="s">
        <v>321</v>
      </c>
      <c r="B5" s="620"/>
      <c r="C5" s="620"/>
      <c r="D5" s="620"/>
      <c r="E5" s="620"/>
      <c r="F5" s="620"/>
      <c r="G5" s="620"/>
      <c r="H5" s="620"/>
      <c r="I5" s="620"/>
      <c r="J5" s="620"/>
      <c r="K5" s="620"/>
      <c r="L5" s="620"/>
      <c r="M5" s="620"/>
      <c r="N5" s="620"/>
      <c r="O5" s="620"/>
      <c r="P5" s="620"/>
      <c r="Q5" s="620"/>
      <c r="R5" s="620"/>
      <c r="S5" s="620"/>
      <c r="T5" s="620"/>
      <c r="U5" s="620"/>
      <c r="V5" s="620"/>
      <c r="W5" s="620"/>
      <c r="X5" s="620"/>
      <c r="Y5" s="620"/>
      <c r="Z5" s="620"/>
      <c r="AA5" s="620"/>
      <c r="AB5" s="620"/>
      <c r="AC5" s="620"/>
      <c r="AD5" s="620"/>
      <c r="AE5" s="620"/>
      <c r="AF5" s="620"/>
      <c r="AG5" s="620"/>
      <c r="AH5" s="620"/>
      <c r="AI5" s="620"/>
      <c r="AJ5" s="620"/>
      <c r="AK5" s="620"/>
      <c r="AL5" s="620"/>
      <c r="AM5" s="620"/>
      <c r="AO5" s="620" t="s">
        <v>322</v>
      </c>
      <c r="AP5" s="620"/>
      <c r="AQ5" s="620"/>
      <c r="AR5" s="620"/>
      <c r="AS5" s="620"/>
      <c r="AT5" s="620"/>
      <c r="AU5" s="620"/>
      <c r="AV5" s="620"/>
      <c r="AW5" s="620"/>
      <c r="AX5" s="620"/>
      <c r="AY5" s="620"/>
      <c r="AZ5" s="620"/>
      <c r="BA5" s="620"/>
      <c r="BB5" s="620"/>
      <c r="BC5" s="620"/>
      <c r="BD5" s="620"/>
      <c r="BE5" s="620"/>
      <c r="BF5" s="620"/>
      <c r="BG5" s="620"/>
      <c r="BH5" s="620"/>
      <c r="BI5" s="620"/>
      <c r="BJ5" s="620"/>
      <c r="BK5" s="620"/>
      <c r="BL5" s="620"/>
      <c r="BM5" s="620"/>
      <c r="BN5" s="620"/>
      <c r="BO5" s="620"/>
      <c r="BP5" s="620"/>
      <c r="BQ5" s="620"/>
      <c r="BR5" s="620"/>
      <c r="BS5" s="620"/>
      <c r="BT5" s="620"/>
      <c r="BU5" s="620"/>
      <c r="BV5" s="620"/>
      <c r="BW5" s="620"/>
      <c r="BX5" s="620"/>
      <c r="BY5" s="621"/>
      <c r="BZ5" s="621"/>
      <c r="CA5" s="621"/>
    </row>
    <row r="6" spans="1:79" ht="28.5" x14ac:dyDescent="0.25">
      <c r="A6" s="168" t="s">
        <v>291</v>
      </c>
      <c r="B6" s="622"/>
      <c r="C6" s="622"/>
      <c r="D6" s="622"/>
      <c r="E6" s="622"/>
      <c r="F6" s="622"/>
      <c r="G6" s="622"/>
      <c r="H6" s="622"/>
      <c r="I6" s="622"/>
      <c r="J6" s="622"/>
      <c r="K6" s="622"/>
      <c r="L6" s="622"/>
      <c r="M6" s="622"/>
      <c r="N6" s="622"/>
      <c r="O6" s="622"/>
      <c r="P6" s="622"/>
      <c r="Q6" s="622"/>
      <c r="R6" s="622"/>
      <c r="S6" s="622"/>
      <c r="T6" s="622"/>
      <c r="U6" s="622"/>
      <c r="V6" s="622"/>
      <c r="W6" s="622"/>
      <c r="X6" s="622"/>
      <c r="Y6" s="622"/>
      <c r="Z6" s="622"/>
      <c r="AA6" s="622"/>
      <c r="AB6" s="622"/>
      <c r="AC6" s="622"/>
      <c r="AD6" s="622"/>
      <c r="AE6" s="622"/>
      <c r="AF6" s="622"/>
      <c r="AG6" s="622"/>
      <c r="AH6" s="622"/>
      <c r="AI6" s="622"/>
      <c r="AJ6" s="622"/>
      <c r="AK6" s="622"/>
      <c r="AL6" s="622"/>
      <c r="AM6" s="622"/>
      <c r="AN6" s="622"/>
      <c r="AO6" s="622"/>
      <c r="AP6" s="622"/>
      <c r="AQ6" s="622"/>
      <c r="AR6" s="622"/>
      <c r="AS6" s="622"/>
      <c r="AT6" s="622"/>
      <c r="AU6" s="622"/>
      <c r="AV6" s="622"/>
      <c r="AW6" s="622"/>
      <c r="AX6" s="622"/>
      <c r="AY6" s="622"/>
      <c r="AZ6" s="622"/>
      <c r="BA6" s="622"/>
      <c r="BB6" s="622"/>
      <c r="BC6" s="622"/>
      <c r="BD6" s="622"/>
      <c r="BE6" s="622"/>
      <c r="BF6" s="622"/>
      <c r="BG6" s="622"/>
      <c r="BH6" s="622"/>
      <c r="BI6" s="622"/>
      <c r="BJ6" s="622"/>
      <c r="BK6" s="622"/>
      <c r="BL6" s="622"/>
      <c r="BM6" s="622"/>
      <c r="BN6" s="622"/>
      <c r="BO6" s="622"/>
      <c r="BP6" s="622"/>
      <c r="BQ6" s="622"/>
      <c r="BR6" s="622"/>
      <c r="BS6" s="622"/>
      <c r="BT6" s="622"/>
      <c r="BU6" s="622"/>
      <c r="BV6" s="622"/>
      <c r="BW6" s="622"/>
      <c r="BX6" s="622"/>
      <c r="BY6" s="622"/>
      <c r="BZ6" s="622"/>
      <c r="CA6" s="622"/>
    </row>
    <row r="7" spans="1:79" ht="29.1" customHeight="1" x14ac:dyDescent="0.25">
      <c r="A7" s="169" t="s">
        <v>178</v>
      </c>
      <c r="B7" s="615"/>
      <c r="C7" s="617"/>
      <c r="D7" s="617"/>
      <c r="E7" s="617"/>
      <c r="F7" s="617"/>
      <c r="G7" s="617"/>
      <c r="H7" s="617"/>
      <c r="I7" s="617"/>
      <c r="J7" s="617"/>
      <c r="K7" s="617"/>
      <c r="L7" s="617"/>
      <c r="M7" s="617"/>
      <c r="N7" s="617"/>
      <c r="O7" s="617"/>
      <c r="P7" s="617"/>
      <c r="Q7" s="617"/>
      <c r="R7" s="617"/>
      <c r="S7" s="617"/>
      <c r="T7" s="617"/>
      <c r="U7" s="617"/>
      <c r="V7" s="617"/>
      <c r="W7" s="617"/>
      <c r="X7" s="617"/>
      <c r="Y7" s="617"/>
      <c r="Z7" s="617"/>
      <c r="AA7" s="617"/>
      <c r="AB7" s="617"/>
      <c r="AC7" s="617"/>
      <c r="AD7" s="617"/>
      <c r="AE7" s="617"/>
      <c r="AF7" s="617"/>
      <c r="AG7" s="617"/>
      <c r="AH7" s="617"/>
      <c r="AI7" s="617"/>
      <c r="AJ7" s="617"/>
      <c r="AK7" s="617"/>
      <c r="AL7" s="617"/>
      <c r="AM7" s="617"/>
      <c r="AN7" s="617"/>
      <c r="AO7" s="617"/>
      <c r="AP7" s="617"/>
      <c r="AQ7" s="617"/>
      <c r="AR7" s="617"/>
      <c r="AS7" s="617"/>
      <c r="AT7" s="617"/>
      <c r="AU7" s="617"/>
      <c r="AV7" s="617"/>
      <c r="AW7" s="617"/>
      <c r="AX7" s="617"/>
      <c r="AY7" s="617"/>
      <c r="AZ7" s="617"/>
      <c r="BA7" s="617"/>
      <c r="BB7" s="617"/>
      <c r="BC7" s="617"/>
      <c r="BD7" s="617"/>
      <c r="BE7" s="617"/>
      <c r="BF7" s="617"/>
      <c r="BG7" s="617"/>
      <c r="BH7" s="617"/>
      <c r="BI7" s="617"/>
      <c r="BJ7" s="617"/>
      <c r="BK7" s="617"/>
      <c r="BL7" s="617"/>
      <c r="BM7" s="617"/>
      <c r="BN7" s="617"/>
      <c r="BO7" s="617"/>
      <c r="BP7" s="617"/>
      <c r="BQ7" s="617"/>
      <c r="BR7" s="617"/>
      <c r="BS7" s="617"/>
      <c r="BT7" s="617"/>
      <c r="BU7" s="617"/>
      <c r="BV7" s="617"/>
      <c r="BW7" s="617"/>
      <c r="BX7" s="617"/>
      <c r="BY7" s="617"/>
      <c r="BZ7" s="617"/>
      <c r="CA7" s="616"/>
    </row>
    <row r="8" spans="1:79" ht="6" customHeight="1" x14ac:dyDescent="0.25">
      <c r="A8" s="159"/>
      <c r="B8" s="159"/>
      <c r="C8" s="159"/>
      <c r="D8" s="159"/>
      <c r="E8" s="159"/>
      <c r="F8" s="159"/>
      <c r="G8" s="159"/>
      <c r="H8" s="159"/>
      <c r="I8" s="159"/>
      <c r="J8" s="159"/>
      <c r="K8" s="159"/>
      <c r="L8" s="159"/>
      <c r="M8" s="159"/>
      <c r="N8" s="159"/>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O8" s="159"/>
      <c r="AP8" s="160"/>
      <c r="AQ8" s="160"/>
      <c r="AR8" s="160"/>
      <c r="AS8" s="160"/>
      <c r="AT8" s="160"/>
      <c r="AU8" s="160"/>
      <c r="AV8" s="160"/>
      <c r="AW8" s="160"/>
      <c r="AX8" s="160"/>
      <c r="AY8" s="160"/>
      <c r="AZ8" s="160"/>
      <c r="BA8" s="160"/>
    </row>
    <row r="9" spans="1:79" ht="30" customHeight="1" x14ac:dyDescent="0.25">
      <c r="A9" s="618" t="s">
        <v>91</v>
      </c>
      <c r="B9" s="615" t="s">
        <v>39</v>
      </c>
      <c r="C9" s="616"/>
      <c r="D9" s="615" t="s">
        <v>40</v>
      </c>
      <c r="E9" s="616"/>
      <c r="F9" s="615" t="s">
        <v>41</v>
      </c>
      <c r="G9" s="616"/>
      <c r="H9" s="615" t="s">
        <v>42</v>
      </c>
      <c r="I9" s="616"/>
      <c r="J9" s="615" t="s">
        <v>43</v>
      </c>
      <c r="K9" s="616"/>
      <c r="L9" s="615" t="s">
        <v>44</v>
      </c>
      <c r="M9" s="616"/>
      <c r="N9" s="615" t="s">
        <v>45</v>
      </c>
      <c r="O9" s="616"/>
      <c r="P9" s="615" t="s">
        <v>46</v>
      </c>
      <c r="Q9" s="616"/>
      <c r="R9" s="615" t="s">
        <v>47</v>
      </c>
      <c r="S9" s="616"/>
      <c r="T9" s="615" t="s">
        <v>48</v>
      </c>
      <c r="U9" s="616"/>
      <c r="V9" s="615" t="s">
        <v>49</v>
      </c>
      <c r="W9" s="616"/>
      <c r="X9" s="615" t="s">
        <v>50</v>
      </c>
      <c r="Y9" s="616"/>
      <c r="Z9" s="615" t="s">
        <v>92</v>
      </c>
      <c r="AA9" s="616"/>
      <c r="AB9" s="615" t="s">
        <v>290</v>
      </c>
      <c r="AC9" s="617"/>
      <c r="AD9" s="617"/>
      <c r="AE9" s="617"/>
      <c r="AF9" s="617"/>
      <c r="AG9" s="616"/>
      <c r="AH9" s="615" t="s">
        <v>289</v>
      </c>
      <c r="AI9" s="617"/>
      <c r="AJ9" s="617"/>
      <c r="AK9" s="617"/>
      <c r="AL9" s="617"/>
      <c r="AM9" s="616"/>
      <c r="AO9" s="618" t="s">
        <v>91</v>
      </c>
      <c r="AP9" s="615" t="s">
        <v>39</v>
      </c>
      <c r="AQ9" s="616"/>
      <c r="AR9" s="615" t="s">
        <v>40</v>
      </c>
      <c r="AS9" s="616"/>
      <c r="AT9" s="615" t="s">
        <v>41</v>
      </c>
      <c r="AU9" s="616"/>
      <c r="AV9" s="615" t="s">
        <v>42</v>
      </c>
      <c r="AW9" s="616"/>
      <c r="AX9" s="615" t="s">
        <v>43</v>
      </c>
      <c r="AY9" s="616"/>
      <c r="AZ9" s="615" t="s">
        <v>44</v>
      </c>
      <c r="BA9" s="616"/>
      <c r="BB9" s="615" t="s">
        <v>45</v>
      </c>
      <c r="BC9" s="616"/>
      <c r="BD9" s="615" t="s">
        <v>46</v>
      </c>
      <c r="BE9" s="616"/>
      <c r="BF9" s="615" t="s">
        <v>47</v>
      </c>
      <c r="BG9" s="616"/>
      <c r="BH9" s="615" t="s">
        <v>48</v>
      </c>
      <c r="BI9" s="616"/>
      <c r="BJ9" s="615" t="s">
        <v>49</v>
      </c>
      <c r="BK9" s="616"/>
      <c r="BL9" s="615" t="s">
        <v>50</v>
      </c>
      <c r="BM9" s="616"/>
      <c r="BN9" s="615" t="s">
        <v>92</v>
      </c>
      <c r="BO9" s="616"/>
      <c r="BP9" s="615" t="s">
        <v>290</v>
      </c>
      <c r="BQ9" s="617"/>
      <c r="BR9" s="617"/>
      <c r="BS9" s="617"/>
      <c r="BT9" s="617"/>
      <c r="BU9" s="616"/>
      <c r="BV9" s="615" t="s">
        <v>289</v>
      </c>
      <c r="BW9" s="617"/>
      <c r="BX9" s="617"/>
      <c r="BY9" s="617"/>
      <c r="BZ9" s="617"/>
      <c r="CA9" s="616"/>
    </row>
    <row r="10" spans="1:79" ht="36" customHeight="1" x14ac:dyDescent="0.25">
      <c r="A10" s="619"/>
      <c r="B10" s="125" t="s">
        <v>376</v>
      </c>
      <c r="C10" s="125" t="s">
        <v>377</v>
      </c>
      <c r="D10" s="125" t="s">
        <v>376</v>
      </c>
      <c r="E10" s="125" t="s">
        <v>377</v>
      </c>
      <c r="F10" s="125" t="s">
        <v>376</v>
      </c>
      <c r="G10" s="125" t="s">
        <v>377</v>
      </c>
      <c r="H10" s="125" t="s">
        <v>376</v>
      </c>
      <c r="I10" s="125" t="s">
        <v>377</v>
      </c>
      <c r="J10" s="125" t="s">
        <v>376</v>
      </c>
      <c r="K10" s="125" t="s">
        <v>377</v>
      </c>
      <c r="L10" s="125" t="s">
        <v>376</v>
      </c>
      <c r="M10" s="125" t="s">
        <v>377</v>
      </c>
      <c r="N10" s="125" t="s">
        <v>376</v>
      </c>
      <c r="O10" s="125" t="s">
        <v>377</v>
      </c>
      <c r="P10" s="125" t="s">
        <v>376</v>
      </c>
      <c r="Q10" s="125" t="s">
        <v>377</v>
      </c>
      <c r="R10" s="125" t="s">
        <v>376</v>
      </c>
      <c r="S10" s="125" t="s">
        <v>377</v>
      </c>
      <c r="T10" s="125" t="s">
        <v>376</v>
      </c>
      <c r="U10" s="125" t="s">
        <v>377</v>
      </c>
      <c r="V10" s="125" t="s">
        <v>376</v>
      </c>
      <c r="W10" s="125" t="s">
        <v>377</v>
      </c>
      <c r="X10" s="125" t="s">
        <v>376</v>
      </c>
      <c r="Y10" s="125" t="s">
        <v>377</v>
      </c>
      <c r="Z10" s="125" t="s">
        <v>376</v>
      </c>
      <c r="AA10" s="125" t="s">
        <v>377</v>
      </c>
      <c r="AB10" s="197" t="s">
        <v>397</v>
      </c>
      <c r="AC10" s="197" t="s">
        <v>398</v>
      </c>
      <c r="AD10" s="197" t="s">
        <v>399</v>
      </c>
      <c r="AE10" s="197" t="s">
        <v>307</v>
      </c>
      <c r="AF10" s="198" t="s">
        <v>400</v>
      </c>
      <c r="AG10" s="197" t="s">
        <v>306</v>
      </c>
      <c r="AH10" s="125" t="s">
        <v>391</v>
      </c>
      <c r="AI10" s="161" t="s">
        <v>392</v>
      </c>
      <c r="AJ10" s="125" t="s">
        <v>393</v>
      </c>
      <c r="AK10" s="125" t="s">
        <v>394</v>
      </c>
      <c r="AL10" s="125" t="s">
        <v>395</v>
      </c>
      <c r="AM10" s="125" t="s">
        <v>396</v>
      </c>
      <c r="AO10" s="619"/>
      <c r="AP10" s="125" t="s">
        <v>376</v>
      </c>
      <c r="AQ10" s="125" t="s">
        <v>377</v>
      </c>
      <c r="AR10" s="125" t="s">
        <v>376</v>
      </c>
      <c r="AS10" s="125" t="s">
        <v>377</v>
      </c>
      <c r="AT10" s="125" t="s">
        <v>376</v>
      </c>
      <c r="AU10" s="125" t="s">
        <v>377</v>
      </c>
      <c r="AV10" s="125" t="s">
        <v>376</v>
      </c>
      <c r="AW10" s="125" t="s">
        <v>377</v>
      </c>
      <c r="AX10" s="125" t="s">
        <v>376</v>
      </c>
      <c r="AY10" s="125" t="s">
        <v>377</v>
      </c>
      <c r="AZ10" s="125" t="s">
        <v>376</v>
      </c>
      <c r="BA10" s="125" t="s">
        <v>377</v>
      </c>
      <c r="BB10" s="125" t="s">
        <v>376</v>
      </c>
      <c r="BC10" s="125" t="s">
        <v>377</v>
      </c>
      <c r="BD10" s="125" t="s">
        <v>376</v>
      </c>
      <c r="BE10" s="125" t="s">
        <v>377</v>
      </c>
      <c r="BF10" s="125" t="s">
        <v>376</v>
      </c>
      <c r="BG10" s="125" t="s">
        <v>377</v>
      </c>
      <c r="BH10" s="125" t="s">
        <v>376</v>
      </c>
      <c r="BI10" s="125" t="s">
        <v>377</v>
      </c>
      <c r="BJ10" s="125" t="s">
        <v>376</v>
      </c>
      <c r="BK10" s="125" t="s">
        <v>377</v>
      </c>
      <c r="BL10" s="125" t="s">
        <v>376</v>
      </c>
      <c r="BM10" s="125" t="s">
        <v>377</v>
      </c>
      <c r="BN10" s="125" t="s">
        <v>376</v>
      </c>
      <c r="BO10" s="125" t="s">
        <v>377</v>
      </c>
      <c r="BP10" s="197" t="s">
        <v>397</v>
      </c>
      <c r="BQ10" s="197" t="s">
        <v>398</v>
      </c>
      <c r="BR10" s="197" t="s">
        <v>399</v>
      </c>
      <c r="BS10" s="197" t="s">
        <v>307</v>
      </c>
      <c r="BT10" s="198" t="s">
        <v>400</v>
      </c>
      <c r="BU10" s="197" t="s">
        <v>306</v>
      </c>
      <c r="BV10" s="195" t="s">
        <v>391</v>
      </c>
      <c r="BW10" s="196" t="s">
        <v>392</v>
      </c>
      <c r="BX10" s="195" t="s">
        <v>393</v>
      </c>
      <c r="BY10" s="195" t="s">
        <v>394</v>
      </c>
      <c r="BZ10" s="195" t="s">
        <v>395</v>
      </c>
      <c r="CA10" s="195" t="s">
        <v>396</v>
      </c>
    </row>
    <row r="11" spans="1:79" x14ac:dyDescent="0.25">
      <c r="A11" s="162" t="s">
        <v>93</v>
      </c>
      <c r="B11" s="162"/>
      <c r="C11" s="162"/>
      <c r="D11" s="162"/>
      <c r="E11" s="162"/>
      <c r="F11" s="162"/>
      <c r="G11" s="162"/>
      <c r="H11" s="162"/>
      <c r="I11" s="162"/>
      <c r="J11" s="162"/>
      <c r="K11" s="162"/>
      <c r="L11" s="162"/>
      <c r="M11" s="162"/>
      <c r="N11" s="162"/>
      <c r="O11" s="163"/>
      <c r="P11" s="163"/>
      <c r="Q11" s="163"/>
      <c r="R11" s="163"/>
      <c r="S11" s="163"/>
      <c r="T11" s="163"/>
      <c r="U11" s="163"/>
      <c r="V11" s="163"/>
      <c r="W11" s="163"/>
      <c r="X11" s="163"/>
      <c r="Y11" s="163"/>
      <c r="Z11" s="201">
        <f>B11+D11+F11+H11+J11+L11+N11+P11+R11+T11+V11+X11</f>
        <v>0</v>
      </c>
      <c r="AA11" s="170">
        <f>C11+E11+G11+I11+K11+M11+O11+Q11+S11+U11+W11+Y11</f>
        <v>0</v>
      </c>
      <c r="AB11" s="199"/>
      <c r="AC11" s="199"/>
      <c r="AD11" s="199"/>
      <c r="AE11" s="199"/>
      <c r="AF11" s="199"/>
      <c r="AG11" s="165"/>
      <c r="AH11" s="165"/>
      <c r="AI11" s="165"/>
      <c r="AJ11" s="165"/>
      <c r="AK11" s="165"/>
      <c r="AL11" s="165"/>
      <c r="AM11" s="166"/>
      <c r="AO11" s="162" t="s">
        <v>93</v>
      </c>
      <c r="AP11" s="162"/>
      <c r="AQ11" s="162"/>
      <c r="AR11" s="162"/>
      <c r="AS11" s="162"/>
      <c r="AT11" s="162"/>
      <c r="AU11" s="162"/>
      <c r="AV11" s="162"/>
      <c r="AW11" s="162"/>
      <c r="AX11" s="162"/>
      <c r="AY11" s="162"/>
      <c r="AZ11" s="162"/>
      <c r="BA11" s="162"/>
      <c r="BB11" s="162"/>
      <c r="BC11" s="163"/>
      <c r="BD11" s="163"/>
      <c r="BE11" s="163"/>
      <c r="BF11" s="163"/>
      <c r="BG11" s="163"/>
      <c r="BH11" s="163"/>
      <c r="BI11" s="163"/>
      <c r="BJ11" s="163"/>
      <c r="BK11" s="163"/>
      <c r="BL11" s="163"/>
      <c r="BM11" s="163"/>
      <c r="BN11" s="201">
        <f>AP11+AR11+AT11+AV11+AX11+AZ11+BB11+BD11+BF11+BH11+BJ11+BL11</f>
        <v>0</v>
      </c>
      <c r="BO11" s="170">
        <f>AQ11+AS11+AU11+AW11+AY11+BA11+BC11+BE11+BG11+BI11+BK11+BM11</f>
        <v>0</v>
      </c>
      <c r="BP11" s="165"/>
      <c r="BQ11" s="165"/>
      <c r="BR11" s="165"/>
      <c r="BS11" s="165"/>
      <c r="BT11" s="165"/>
      <c r="BU11" s="165"/>
      <c r="BV11" s="165"/>
      <c r="BW11" s="165"/>
      <c r="BX11" s="165"/>
      <c r="BY11" s="165"/>
      <c r="BZ11" s="165"/>
      <c r="CA11" s="166"/>
    </row>
    <row r="12" spans="1:79" x14ac:dyDescent="0.25">
      <c r="A12" s="162" t="s">
        <v>94</v>
      </c>
      <c r="B12" s="162"/>
      <c r="C12" s="162"/>
      <c r="D12" s="162"/>
      <c r="E12" s="162"/>
      <c r="F12" s="162"/>
      <c r="G12" s="162"/>
      <c r="H12" s="162"/>
      <c r="I12" s="162"/>
      <c r="J12" s="162"/>
      <c r="K12" s="162"/>
      <c r="L12" s="162"/>
      <c r="M12" s="162"/>
      <c r="N12" s="162"/>
      <c r="O12" s="163"/>
      <c r="P12" s="163"/>
      <c r="Q12" s="163"/>
      <c r="R12" s="163"/>
      <c r="S12" s="163"/>
      <c r="T12" s="163"/>
      <c r="U12" s="163"/>
      <c r="V12" s="163"/>
      <c r="W12" s="163"/>
      <c r="X12" s="163"/>
      <c r="Y12" s="163"/>
      <c r="Z12" s="201">
        <f t="shared" ref="Z12:Z31" si="0">B12+D12+F12+H12+J12+L12+N12+P12+R12+T12+V12+X12</f>
        <v>0</v>
      </c>
      <c r="AA12" s="170">
        <f t="shared" ref="AA12:AA31" si="1">C12+E12+G12+I12+K12+M12+O12+Q12+S12+U12+W12+Y12</f>
        <v>0</v>
      </c>
      <c r="AB12" s="199"/>
      <c r="AC12" s="199"/>
      <c r="AD12" s="199"/>
      <c r="AE12" s="199"/>
      <c r="AF12" s="199"/>
      <c r="AG12" s="200"/>
      <c r="AH12" s="165"/>
      <c r="AI12" s="165"/>
      <c r="AJ12" s="165"/>
      <c r="AK12" s="165"/>
      <c r="AL12" s="165"/>
      <c r="AM12" s="165"/>
      <c r="AO12" s="162" t="s">
        <v>94</v>
      </c>
      <c r="AP12" s="162"/>
      <c r="AQ12" s="162"/>
      <c r="AR12" s="162"/>
      <c r="AS12" s="162"/>
      <c r="AT12" s="162"/>
      <c r="AU12" s="162"/>
      <c r="AV12" s="162"/>
      <c r="AW12" s="162"/>
      <c r="AX12" s="162"/>
      <c r="AY12" s="162"/>
      <c r="AZ12" s="162"/>
      <c r="BA12" s="162"/>
      <c r="BB12" s="162"/>
      <c r="BC12" s="163"/>
      <c r="BD12" s="163"/>
      <c r="BE12" s="163"/>
      <c r="BF12" s="163"/>
      <c r="BG12" s="163"/>
      <c r="BH12" s="163"/>
      <c r="BI12" s="163"/>
      <c r="BJ12" s="163"/>
      <c r="BK12" s="163"/>
      <c r="BL12" s="163"/>
      <c r="BM12" s="163"/>
      <c r="BN12" s="201">
        <f t="shared" ref="BN12:BN31" si="2">AP12+AR12+AT12+AV12+AX12+AZ12+BB12+BD12+BF12+BH12+BJ12+BL12</f>
        <v>0</v>
      </c>
      <c r="BO12" s="170">
        <f t="shared" ref="BO12:BO31" si="3">AQ12+AS12+AU12+AW12+AY12+BA12+BC12+BE12+BG12+BI12+BK12+BM12</f>
        <v>0</v>
      </c>
      <c r="BP12" s="165"/>
      <c r="BQ12" s="165"/>
      <c r="BR12" s="165"/>
      <c r="BS12" s="165"/>
      <c r="BT12" s="165"/>
      <c r="BU12" s="165"/>
      <c r="BV12" s="165"/>
      <c r="BW12" s="165"/>
      <c r="BX12" s="165"/>
      <c r="BY12" s="165"/>
      <c r="BZ12" s="165"/>
      <c r="CA12" s="165"/>
    </row>
    <row r="13" spans="1:79" x14ac:dyDescent="0.25">
      <c r="A13" s="162" t="s">
        <v>95</v>
      </c>
      <c r="B13" s="162"/>
      <c r="C13" s="162"/>
      <c r="D13" s="162"/>
      <c r="E13" s="162"/>
      <c r="F13" s="162"/>
      <c r="G13" s="162"/>
      <c r="H13" s="162"/>
      <c r="I13" s="162"/>
      <c r="J13" s="162"/>
      <c r="K13" s="162"/>
      <c r="L13" s="162"/>
      <c r="M13" s="162"/>
      <c r="N13" s="162"/>
      <c r="O13" s="163"/>
      <c r="P13" s="163"/>
      <c r="Q13" s="163"/>
      <c r="R13" s="163"/>
      <c r="S13" s="163"/>
      <c r="T13" s="163"/>
      <c r="U13" s="163"/>
      <c r="V13" s="163"/>
      <c r="W13" s="163"/>
      <c r="X13" s="163"/>
      <c r="Y13" s="163"/>
      <c r="Z13" s="201">
        <f t="shared" si="0"/>
        <v>0</v>
      </c>
      <c r="AA13" s="170">
        <f t="shared" si="1"/>
        <v>0</v>
      </c>
      <c r="AB13" s="199"/>
      <c r="AC13" s="199"/>
      <c r="AD13" s="199"/>
      <c r="AE13" s="199"/>
      <c r="AF13" s="199"/>
      <c r="AG13" s="200"/>
      <c r="AH13" s="165"/>
      <c r="AI13" s="165"/>
      <c r="AJ13" s="165"/>
      <c r="AK13" s="165"/>
      <c r="AL13" s="165"/>
      <c r="AM13" s="165"/>
      <c r="AO13" s="162" t="s">
        <v>95</v>
      </c>
      <c r="AP13" s="162"/>
      <c r="AQ13" s="162"/>
      <c r="AR13" s="162"/>
      <c r="AS13" s="162"/>
      <c r="AT13" s="162"/>
      <c r="AU13" s="162"/>
      <c r="AV13" s="162"/>
      <c r="AW13" s="162"/>
      <c r="AX13" s="162"/>
      <c r="AY13" s="162"/>
      <c r="AZ13" s="162"/>
      <c r="BA13" s="162"/>
      <c r="BB13" s="162"/>
      <c r="BC13" s="163"/>
      <c r="BD13" s="163"/>
      <c r="BE13" s="163"/>
      <c r="BF13" s="163"/>
      <c r="BG13" s="163"/>
      <c r="BH13" s="163"/>
      <c r="BI13" s="163"/>
      <c r="BJ13" s="163"/>
      <c r="BK13" s="163"/>
      <c r="BL13" s="163"/>
      <c r="BM13" s="163"/>
      <c r="BN13" s="201">
        <f t="shared" si="2"/>
        <v>0</v>
      </c>
      <c r="BO13" s="170">
        <f t="shared" si="3"/>
        <v>0</v>
      </c>
      <c r="BP13" s="165"/>
      <c r="BQ13" s="165"/>
      <c r="BR13" s="165"/>
      <c r="BS13" s="165"/>
      <c r="BT13" s="165"/>
      <c r="BU13" s="165"/>
      <c r="BV13" s="165"/>
      <c r="BW13" s="165"/>
      <c r="BX13" s="165"/>
      <c r="BY13" s="165"/>
      <c r="BZ13" s="165"/>
      <c r="CA13" s="165"/>
    </row>
    <row r="14" spans="1:79" x14ac:dyDescent="0.25">
      <c r="A14" s="162" t="s">
        <v>96</v>
      </c>
      <c r="B14" s="162"/>
      <c r="C14" s="162"/>
      <c r="D14" s="162"/>
      <c r="E14" s="162"/>
      <c r="F14" s="162"/>
      <c r="G14" s="162"/>
      <c r="H14" s="162"/>
      <c r="I14" s="162"/>
      <c r="J14" s="162"/>
      <c r="K14" s="162"/>
      <c r="L14" s="162"/>
      <c r="M14" s="162"/>
      <c r="N14" s="162"/>
      <c r="O14" s="163"/>
      <c r="P14" s="163"/>
      <c r="Q14" s="163"/>
      <c r="R14" s="163"/>
      <c r="S14" s="163"/>
      <c r="T14" s="163"/>
      <c r="U14" s="163"/>
      <c r="V14" s="163"/>
      <c r="W14" s="163"/>
      <c r="X14" s="163"/>
      <c r="Y14" s="163"/>
      <c r="Z14" s="201">
        <f t="shared" si="0"/>
        <v>0</v>
      </c>
      <c r="AA14" s="170">
        <f t="shared" si="1"/>
        <v>0</v>
      </c>
      <c r="AB14" s="199"/>
      <c r="AC14" s="199"/>
      <c r="AD14" s="199"/>
      <c r="AE14" s="199"/>
      <c r="AF14" s="199"/>
      <c r="AG14" s="200"/>
      <c r="AH14" s="165"/>
      <c r="AI14" s="165"/>
      <c r="AJ14" s="165"/>
      <c r="AK14" s="165"/>
      <c r="AL14" s="165"/>
      <c r="AM14" s="165"/>
      <c r="AO14" s="162" t="s">
        <v>96</v>
      </c>
      <c r="AP14" s="162"/>
      <c r="AQ14" s="162"/>
      <c r="AR14" s="162"/>
      <c r="AS14" s="162"/>
      <c r="AT14" s="162"/>
      <c r="AU14" s="162"/>
      <c r="AV14" s="162"/>
      <c r="AW14" s="162"/>
      <c r="AX14" s="162"/>
      <c r="AY14" s="162"/>
      <c r="AZ14" s="162"/>
      <c r="BA14" s="162"/>
      <c r="BB14" s="162"/>
      <c r="BC14" s="163"/>
      <c r="BD14" s="163"/>
      <c r="BE14" s="163"/>
      <c r="BF14" s="163"/>
      <c r="BG14" s="163"/>
      <c r="BH14" s="163"/>
      <c r="BI14" s="163"/>
      <c r="BJ14" s="163"/>
      <c r="BK14" s="163"/>
      <c r="BL14" s="163"/>
      <c r="BM14" s="163"/>
      <c r="BN14" s="201">
        <f t="shared" si="2"/>
        <v>0</v>
      </c>
      <c r="BO14" s="170">
        <f t="shared" si="3"/>
        <v>0</v>
      </c>
      <c r="BP14" s="165"/>
      <c r="BQ14" s="165"/>
      <c r="BR14" s="165"/>
      <c r="BS14" s="165"/>
      <c r="BT14" s="165"/>
      <c r="BU14" s="165"/>
      <c r="BV14" s="165"/>
      <c r="BW14" s="165"/>
      <c r="BX14" s="165"/>
      <c r="BY14" s="165"/>
      <c r="BZ14" s="165"/>
      <c r="CA14" s="165"/>
    </row>
    <row r="15" spans="1:79" x14ac:dyDescent="0.25">
      <c r="A15" s="162" t="s">
        <v>97</v>
      </c>
      <c r="B15" s="162"/>
      <c r="C15" s="162"/>
      <c r="D15" s="162"/>
      <c r="E15" s="162"/>
      <c r="F15" s="162"/>
      <c r="G15" s="162"/>
      <c r="H15" s="162"/>
      <c r="I15" s="162"/>
      <c r="J15" s="162"/>
      <c r="K15" s="162"/>
      <c r="L15" s="162"/>
      <c r="M15" s="162"/>
      <c r="N15" s="162"/>
      <c r="O15" s="163"/>
      <c r="P15" s="163"/>
      <c r="Q15" s="163"/>
      <c r="R15" s="163"/>
      <c r="S15" s="163"/>
      <c r="T15" s="163"/>
      <c r="U15" s="163"/>
      <c r="V15" s="163"/>
      <c r="W15" s="163"/>
      <c r="X15" s="163"/>
      <c r="Y15" s="163"/>
      <c r="Z15" s="201">
        <f t="shared" si="0"/>
        <v>0</v>
      </c>
      <c r="AA15" s="170">
        <f t="shared" si="1"/>
        <v>0</v>
      </c>
      <c r="AB15" s="199"/>
      <c r="AC15" s="199"/>
      <c r="AD15" s="199"/>
      <c r="AE15" s="199"/>
      <c r="AF15" s="199"/>
      <c r="AG15" s="200"/>
      <c r="AH15" s="165"/>
      <c r="AI15" s="165"/>
      <c r="AJ15" s="165"/>
      <c r="AK15" s="165"/>
      <c r="AL15" s="165"/>
      <c r="AM15" s="165"/>
      <c r="AO15" s="162" t="s">
        <v>97</v>
      </c>
      <c r="AP15" s="162"/>
      <c r="AQ15" s="162"/>
      <c r="AR15" s="162"/>
      <c r="AS15" s="162"/>
      <c r="AT15" s="162"/>
      <c r="AU15" s="162"/>
      <c r="AV15" s="162"/>
      <c r="AW15" s="162"/>
      <c r="AX15" s="162"/>
      <c r="AY15" s="162"/>
      <c r="AZ15" s="162"/>
      <c r="BA15" s="162"/>
      <c r="BB15" s="162"/>
      <c r="BC15" s="163"/>
      <c r="BD15" s="163"/>
      <c r="BE15" s="163"/>
      <c r="BF15" s="163"/>
      <c r="BG15" s="163"/>
      <c r="BH15" s="163"/>
      <c r="BI15" s="163"/>
      <c r="BJ15" s="163"/>
      <c r="BK15" s="163"/>
      <c r="BL15" s="163"/>
      <c r="BM15" s="163"/>
      <c r="BN15" s="201">
        <f t="shared" si="2"/>
        <v>0</v>
      </c>
      <c r="BO15" s="170">
        <f t="shared" si="3"/>
        <v>0</v>
      </c>
      <c r="BP15" s="165"/>
      <c r="BQ15" s="165"/>
      <c r="BR15" s="165"/>
      <c r="BS15" s="165"/>
      <c r="BT15" s="165"/>
      <c r="BU15" s="165"/>
      <c r="BV15" s="165"/>
      <c r="BW15" s="165"/>
      <c r="BX15" s="165"/>
      <c r="BY15" s="165"/>
      <c r="BZ15" s="165"/>
      <c r="CA15" s="165"/>
    </row>
    <row r="16" spans="1:79" x14ac:dyDescent="0.25">
      <c r="A16" s="162" t="s">
        <v>98</v>
      </c>
      <c r="B16" s="162"/>
      <c r="C16" s="162"/>
      <c r="D16" s="162"/>
      <c r="E16" s="162"/>
      <c r="F16" s="162"/>
      <c r="G16" s="162"/>
      <c r="H16" s="162"/>
      <c r="I16" s="162"/>
      <c r="J16" s="162"/>
      <c r="K16" s="162"/>
      <c r="L16" s="162"/>
      <c r="M16" s="162"/>
      <c r="N16" s="162"/>
      <c r="O16" s="163"/>
      <c r="P16" s="163"/>
      <c r="Q16" s="163"/>
      <c r="R16" s="163"/>
      <c r="S16" s="163"/>
      <c r="T16" s="163"/>
      <c r="U16" s="163"/>
      <c r="V16" s="163"/>
      <c r="W16" s="163"/>
      <c r="X16" s="163"/>
      <c r="Y16" s="163"/>
      <c r="Z16" s="201">
        <f t="shared" si="0"/>
        <v>0</v>
      </c>
      <c r="AA16" s="170">
        <f t="shared" si="1"/>
        <v>0</v>
      </c>
      <c r="AB16" s="199"/>
      <c r="AC16" s="199"/>
      <c r="AD16" s="199"/>
      <c r="AE16" s="199"/>
      <c r="AF16" s="199"/>
      <c r="AG16" s="200"/>
      <c r="AH16" s="165"/>
      <c r="AI16" s="165"/>
      <c r="AJ16" s="165"/>
      <c r="AK16" s="165"/>
      <c r="AL16" s="165"/>
      <c r="AM16" s="165"/>
      <c r="AO16" s="162" t="s">
        <v>98</v>
      </c>
      <c r="AP16" s="162"/>
      <c r="AQ16" s="162"/>
      <c r="AR16" s="162"/>
      <c r="AS16" s="162"/>
      <c r="AT16" s="162"/>
      <c r="AU16" s="162"/>
      <c r="AV16" s="162"/>
      <c r="AW16" s="162"/>
      <c r="AX16" s="162"/>
      <c r="AY16" s="162"/>
      <c r="AZ16" s="162"/>
      <c r="BA16" s="162"/>
      <c r="BB16" s="162"/>
      <c r="BC16" s="163"/>
      <c r="BD16" s="163"/>
      <c r="BE16" s="163"/>
      <c r="BF16" s="163"/>
      <c r="BG16" s="163"/>
      <c r="BH16" s="163"/>
      <c r="BI16" s="163"/>
      <c r="BJ16" s="163"/>
      <c r="BK16" s="163"/>
      <c r="BL16" s="163"/>
      <c r="BM16" s="163"/>
      <c r="BN16" s="201">
        <f t="shared" si="2"/>
        <v>0</v>
      </c>
      <c r="BO16" s="170">
        <f t="shared" si="3"/>
        <v>0</v>
      </c>
      <c r="BP16" s="165"/>
      <c r="BQ16" s="165"/>
      <c r="BR16" s="165"/>
      <c r="BS16" s="165"/>
      <c r="BT16" s="165"/>
      <c r="BU16" s="165"/>
      <c r="BV16" s="165"/>
      <c r="BW16" s="165"/>
      <c r="BX16" s="165"/>
      <c r="BY16" s="165"/>
      <c r="BZ16" s="165"/>
      <c r="CA16" s="165"/>
    </row>
    <row r="17" spans="1:79" x14ac:dyDescent="0.25">
      <c r="A17" s="162" t="s">
        <v>99</v>
      </c>
      <c r="B17" s="162"/>
      <c r="C17" s="162"/>
      <c r="D17" s="162"/>
      <c r="E17" s="162"/>
      <c r="F17" s="162"/>
      <c r="G17" s="162"/>
      <c r="H17" s="162"/>
      <c r="I17" s="162"/>
      <c r="J17" s="162"/>
      <c r="K17" s="162"/>
      <c r="L17" s="162"/>
      <c r="M17" s="162"/>
      <c r="N17" s="162"/>
      <c r="O17" s="163"/>
      <c r="P17" s="163"/>
      <c r="Q17" s="163"/>
      <c r="R17" s="163"/>
      <c r="S17" s="163"/>
      <c r="T17" s="163"/>
      <c r="U17" s="163"/>
      <c r="V17" s="163"/>
      <c r="W17" s="163"/>
      <c r="X17" s="163"/>
      <c r="Y17" s="163"/>
      <c r="Z17" s="201">
        <f t="shared" si="0"/>
        <v>0</v>
      </c>
      <c r="AA17" s="170">
        <f t="shared" si="1"/>
        <v>0</v>
      </c>
      <c r="AB17" s="199"/>
      <c r="AC17" s="199"/>
      <c r="AD17" s="199"/>
      <c r="AE17" s="199"/>
      <c r="AF17" s="199"/>
      <c r="AG17" s="200"/>
      <c r="AH17" s="165"/>
      <c r="AI17" s="165"/>
      <c r="AJ17" s="165"/>
      <c r="AK17" s="165"/>
      <c r="AL17" s="165"/>
      <c r="AM17" s="165"/>
      <c r="AO17" s="162" t="s">
        <v>99</v>
      </c>
      <c r="AP17" s="162"/>
      <c r="AQ17" s="162"/>
      <c r="AR17" s="162"/>
      <c r="AS17" s="162"/>
      <c r="AT17" s="162"/>
      <c r="AU17" s="162"/>
      <c r="AV17" s="162"/>
      <c r="AW17" s="162"/>
      <c r="AX17" s="162"/>
      <c r="AY17" s="162"/>
      <c r="AZ17" s="162"/>
      <c r="BA17" s="162"/>
      <c r="BB17" s="162"/>
      <c r="BC17" s="163"/>
      <c r="BD17" s="163"/>
      <c r="BE17" s="163"/>
      <c r="BF17" s="163"/>
      <c r="BG17" s="163"/>
      <c r="BH17" s="163"/>
      <c r="BI17" s="163"/>
      <c r="BJ17" s="163"/>
      <c r="BK17" s="163"/>
      <c r="BL17" s="163"/>
      <c r="BM17" s="163"/>
      <c r="BN17" s="201">
        <f t="shared" si="2"/>
        <v>0</v>
      </c>
      <c r="BO17" s="170">
        <f t="shared" si="3"/>
        <v>0</v>
      </c>
      <c r="BP17" s="165"/>
      <c r="BQ17" s="165"/>
      <c r="BR17" s="165"/>
      <c r="BS17" s="165"/>
      <c r="BT17" s="165"/>
      <c r="BU17" s="165"/>
      <c r="BV17" s="165"/>
      <c r="BW17" s="165"/>
      <c r="BX17" s="165"/>
      <c r="BY17" s="165"/>
      <c r="BZ17" s="165"/>
      <c r="CA17" s="165"/>
    </row>
    <row r="18" spans="1:79" x14ac:dyDescent="0.25">
      <c r="A18" s="162" t="s">
        <v>100</v>
      </c>
      <c r="B18" s="162"/>
      <c r="C18" s="162"/>
      <c r="D18" s="162"/>
      <c r="E18" s="162"/>
      <c r="F18" s="162"/>
      <c r="G18" s="162"/>
      <c r="H18" s="162"/>
      <c r="I18" s="162"/>
      <c r="J18" s="162"/>
      <c r="K18" s="162"/>
      <c r="L18" s="162"/>
      <c r="M18" s="162"/>
      <c r="N18" s="162"/>
      <c r="O18" s="163"/>
      <c r="P18" s="163"/>
      <c r="Q18" s="163"/>
      <c r="R18" s="163"/>
      <c r="S18" s="163"/>
      <c r="T18" s="163"/>
      <c r="U18" s="163"/>
      <c r="V18" s="163"/>
      <c r="W18" s="163"/>
      <c r="X18" s="163"/>
      <c r="Y18" s="163"/>
      <c r="Z18" s="201">
        <f t="shared" si="0"/>
        <v>0</v>
      </c>
      <c r="AA18" s="170">
        <f t="shared" si="1"/>
        <v>0</v>
      </c>
      <c r="AB18" s="199"/>
      <c r="AC18" s="199"/>
      <c r="AD18" s="199"/>
      <c r="AE18" s="199"/>
      <c r="AF18" s="199"/>
      <c r="AG18" s="200"/>
      <c r="AH18" s="165"/>
      <c r="AI18" s="165"/>
      <c r="AJ18" s="165"/>
      <c r="AK18" s="165"/>
      <c r="AL18" s="165"/>
      <c r="AM18" s="165"/>
      <c r="AO18" s="162" t="s">
        <v>100</v>
      </c>
      <c r="AP18" s="162"/>
      <c r="AQ18" s="162"/>
      <c r="AR18" s="162"/>
      <c r="AS18" s="162"/>
      <c r="AT18" s="162"/>
      <c r="AU18" s="162"/>
      <c r="AV18" s="162"/>
      <c r="AW18" s="162"/>
      <c r="AX18" s="162"/>
      <c r="AY18" s="162"/>
      <c r="AZ18" s="162"/>
      <c r="BA18" s="162"/>
      <c r="BB18" s="162"/>
      <c r="BC18" s="163"/>
      <c r="BD18" s="163"/>
      <c r="BE18" s="163"/>
      <c r="BF18" s="163"/>
      <c r="BG18" s="163"/>
      <c r="BH18" s="163"/>
      <c r="BI18" s="163"/>
      <c r="BJ18" s="163"/>
      <c r="BK18" s="163"/>
      <c r="BL18" s="163"/>
      <c r="BM18" s="163"/>
      <c r="BN18" s="201">
        <f t="shared" si="2"/>
        <v>0</v>
      </c>
      <c r="BO18" s="170">
        <f t="shared" si="3"/>
        <v>0</v>
      </c>
      <c r="BP18" s="165"/>
      <c r="BQ18" s="165"/>
      <c r="BR18" s="165"/>
      <c r="BS18" s="165"/>
      <c r="BT18" s="165"/>
      <c r="BU18" s="165"/>
      <c r="BV18" s="165"/>
      <c r="BW18" s="165"/>
      <c r="BX18" s="165"/>
      <c r="BY18" s="165"/>
      <c r="BZ18" s="165"/>
      <c r="CA18" s="165"/>
    </row>
    <row r="19" spans="1:79" x14ac:dyDescent="0.25">
      <c r="A19" s="162" t="s">
        <v>101</v>
      </c>
      <c r="B19" s="162"/>
      <c r="C19" s="162"/>
      <c r="D19" s="162"/>
      <c r="E19" s="162"/>
      <c r="F19" s="162"/>
      <c r="G19" s="162"/>
      <c r="H19" s="162"/>
      <c r="I19" s="162"/>
      <c r="J19" s="162"/>
      <c r="K19" s="162"/>
      <c r="L19" s="162"/>
      <c r="M19" s="162"/>
      <c r="N19" s="162"/>
      <c r="O19" s="163"/>
      <c r="P19" s="163"/>
      <c r="Q19" s="163"/>
      <c r="R19" s="163"/>
      <c r="S19" s="163"/>
      <c r="T19" s="163"/>
      <c r="U19" s="163"/>
      <c r="V19" s="163"/>
      <c r="W19" s="163"/>
      <c r="X19" s="163"/>
      <c r="Y19" s="163"/>
      <c r="Z19" s="201">
        <f t="shared" si="0"/>
        <v>0</v>
      </c>
      <c r="AA19" s="170">
        <f t="shared" si="1"/>
        <v>0</v>
      </c>
      <c r="AB19" s="199"/>
      <c r="AC19" s="199"/>
      <c r="AD19" s="199"/>
      <c r="AE19" s="199"/>
      <c r="AF19" s="199"/>
      <c r="AG19" s="200"/>
      <c r="AH19" s="165"/>
      <c r="AI19" s="165"/>
      <c r="AJ19" s="165"/>
      <c r="AK19" s="165"/>
      <c r="AL19" s="165"/>
      <c r="AM19" s="165"/>
      <c r="AO19" s="162" t="s">
        <v>101</v>
      </c>
      <c r="AP19" s="162"/>
      <c r="AQ19" s="162"/>
      <c r="AR19" s="162"/>
      <c r="AS19" s="162"/>
      <c r="AT19" s="162"/>
      <c r="AU19" s="162"/>
      <c r="AV19" s="162"/>
      <c r="AW19" s="162"/>
      <c r="AX19" s="162"/>
      <c r="AY19" s="162"/>
      <c r="AZ19" s="162"/>
      <c r="BA19" s="162"/>
      <c r="BB19" s="162"/>
      <c r="BC19" s="163"/>
      <c r="BD19" s="163"/>
      <c r="BE19" s="163"/>
      <c r="BF19" s="163"/>
      <c r="BG19" s="163"/>
      <c r="BH19" s="163"/>
      <c r="BI19" s="163"/>
      <c r="BJ19" s="163"/>
      <c r="BK19" s="163"/>
      <c r="BL19" s="163"/>
      <c r="BM19" s="163"/>
      <c r="BN19" s="201">
        <f t="shared" si="2"/>
        <v>0</v>
      </c>
      <c r="BO19" s="170">
        <f t="shared" si="3"/>
        <v>0</v>
      </c>
      <c r="BP19" s="165"/>
      <c r="BQ19" s="165"/>
      <c r="BR19" s="165"/>
      <c r="BS19" s="165"/>
      <c r="BT19" s="165"/>
      <c r="BU19" s="165"/>
      <c r="BV19" s="165"/>
      <c r="BW19" s="165"/>
      <c r="BX19" s="165"/>
      <c r="BY19" s="165"/>
      <c r="BZ19" s="165"/>
      <c r="CA19" s="165"/>
    </row>
    <row r="20" spans="1:79" x14ac:dyDescent="0.25">
      <c r="A20" s="162" t="s">
        <v>102</v>
      </c>
      <c r="B20" s="162"/>
      <c r="C20" s="162"/>
      <c r="D20" s="162"/>
      <c r="E20" s="162"/>
      <c r="F20" s="162"/>
      <c r="G20" s="162"/>
      <c r="H20" s="162"/>
      <c r="I20" s="162"/>
      <c r="J20" s="162"/>
      <c r="K20" s="162"/>
      <c r="L20" s="162"/>
      <c r="M20" s="162"/>
      <c r="N20" s="162"/>
      <c r="O20" s="163"/>
      <c r="P20" s="163"/>
      <c r="Q20" s="163"/>
      <c r="R20" s="163"/>
      <c r="S20" s="163"/>
      <c r="T20" s="163"/>
      <c r="U20" s="163"/>
      <c r="V20" s="163"/>
      <c r="W20" s="163"/>
      <c r="X20" s="163"/>
      <c r="Y20" s="163"/>
      <c r="Z20" s="201">
        <f t="shared" si="0"/>
        <v>0</v>
      </c>
      <c r="AA20" s="170">
        <f t="shared" si="1"/>
        <v>0</v>
      </c>
      <c r="AB20" s="199"/>
      <c r="AC20" s="199"/>
      <c r="AD20" s="199"/>
      <c r="AE20" s="199"/>
      <c r="AF20" s="199"/>
      <c r="AG20" s="200"/>
      <c r="AH20" s="165"/>
      <c r="AI20" s="165"/>
      <c r="AJ20" s="165"/>
      <c r="AK20" s="165"/>
      <c r="AL20" s="165"/>
      <c r="AM20" s="165"/>
      <c r="AO20" s="162" t="s">
        <v>102</v>
      </c>
      <c r="AP20" s="162"/>
      <c r="AQ20" s="162"/>
      <c r="AR20" s="162"/>
      <c r="AS20" s="162"/>
      <c r="AT20" s="162"/>
      <c r="AU20" s="162"/>
      <c r="AV20" s="162"/>
      <c r="AW20" s="162"/>
      <c r="AX20" s="162"/>
      <c r="AY20" s="162"/>
      <c r="AZ20" s="162"/>
      <c r="BA20" s="162"/>
      <c r="BB20" s="162"/>
      <c r="BC20" s="163"/>
      <c r="BD20" s="163"/>
      <c r="BE20" s="163"/>
      <c r="BF20" s="163"/>
      <c r="BG20" s="163"/>
      <c r="BH20" s="163"/>
      <c r="BI20" s="163"/>
      <c r="BJ20" s="163"/>
      <c r="BK20" s="163"/>
      <c r="BL20" s="163"/>
      <c r="BM20" s="163"/>
      <c r="BN20" s="201">
        <f t="shared" si="2"/>
        <v>0</v>
      </c>
      <c r="BO20" s="170">
        <f t="shared" si="3"/>
        <v>0</v>
      </c>
      <c r="BP20" s="165"/>
      <c r="BQ20" s="165"/>
      <c r="BR20" s="165"/>
      <c r="BS20" s="165"/>
      <c r="BT20" s="165"/>
      <c r="BU20" s="165"/>
      <c r="BV20" s="165"/>
      <c r="BW20" s="165"/>
      <c r="BX20" s="165"/>
      <c r="BY20" s="165"/>
      <c r="BZ20" s="165"/>
      <c r="CA20" s="165"/>
    </row>
    <row r="21" spans="1:79" x14ac:dyDescent="0.25">
      <c r="A21" s="162" t="s">
        <v>103</v>
      </c>
      <c r="B21" s="162"/>
      <c r="C21" s="162"/>
      <c r="D21" s="162"/>
      <c r="E21" s="162"/>
      <c r="F21" s="162"/>
      <c r="G21" s="162"/>
      <c r="H21" s="162"/>
      <c r="I21" s="162"/>
      <c r="J21" s="162"/>
      <c r="K21" s="162"/>
      <c r="L21" s="162"/>
      <c r="M21" s="162"/>
      <c r="N21" s="162"/>
      <c r="O21" s="163"/>
      <c r="P21" s="163"/>
      <c r="Q21" s="163"/>
      <c r="R21" s="163"/>
      <c r="S21" s="163"/>
      <c r="T21" s="163"/>
      <c r="U21" s="163"/>
      <c r="V21" s="163"/>
      <c r="W21" s="163"/>
      <c r="X21" s="163"/>
      <c r="Y21" s="163"/>
      <c r="Z21" s="201">
        <f t="shared" si="0"/>
        <v>0</v>
      </c>
      <c r="AA21" s="170">
        <f t="shared" si="1"/>
        <v>0</v>
      </c>
      <c r="AB21" s="199"/>
      <c r="AC21" s="199"/>
      <c r="AD21" s="199"/>
      <c r="AE21" s="199"/>
      <c r="AF21" s="199"/>
      <c r="AG21" s="200"/>
      <c r="AH21" s="165"/>
      <c r="AI21" s="165"/>
      <c r="AJ21" s="165"/>
      <c r="AK21" s="165"/>
      <c r="AL21" s="165"/>
      <c r="AM21" s="165"/>
      <c r="AO21" s="162" t="s">
        <v>103</v>
      </c>
      <c r="AP21" s="162"/>
      <c r="AQ21" s="162"/>
      <c r="AR21" s="162"/>
      <c r="AS21" s="162"/>
      <c r="AT21" s="162"/>
      <c r="AU21" s="162"/>
      <c r="AV21" s="162"/>
      <c r="AW21" s="162"/>
      <c r="AX21" s="162"/>
      <c r="AY21" s="162"/>
      <c r="AZ21" s="162"/>
      <c r="BA21" s="162"/>
      <c r="BB21" s="162"/>
      <c r="BC21" s="163"/>
      <c r="BD21" s="163"/>
      <c r="BE21" s="163"/>
      <c r="BF21" s="163"/>
      <c r="BG21" s="163"/>
      <c r="BH21" s="163"/>
      <c r="BI21" s="163"/>
      <c r="BJ21" s="163"/>
      <c r="BK21" s="163"/>
      <c r="BL21" s="163"/>
      <c r="BM21" s="163"/>
      <c r="BN21" s="201">
        <f t="shared" si="2"/>
        <v>0</v>
      </c>
      <c r="BO21" s="170">
        <f t="shared" si="3"/>
        <v>0</v>
      </c>
      <c r="BP21" s="165"/>
      <c r="BQ21" s="165"/>
      <c r="BR21" s="165"/>
      <c r="BS21" s="165"/>
      <c r="BT21" s="165"/>
      <c r="BU21" s="165"/>
      <c r="BV21" s="165"/>
      <c r="BW21" s="165"/>
      <c r="BX21" s="165"/>
      <c r="BY21" s="165"/>
      <c r="BZ21" s="165"/>
      <c r="CA21" s="165"/>
    </row>
    <row r="22" spans="1:79" x14ac:dyDescent="0.25">
      <c r="A22" s="162" t="s">
        <v>104</v>
      </c>
      <c r="B22" s="162"/>
      <c r="C22" s="162"/>
      <c r="D22" s="162"/>
      <c r="E22" s="162"/>
      <c r="F22" s="162"/>
      <c r="G22" s="162"/>
      <c r="H22" s="162"/>
      <c r="I22" s="162"/>
      <c r="J22" s="162"/>
      <c r="K22" s="162"/>
      <c r="L22" s="162"/>
      <c r="M22" s="162"/>
      <c r="N22" s="162"/>
      <c r="O22" s="163"/>
      <c r="P22" s="163"/>
      <c r="Q22" s="163"/>
      <c r="R22" s="163"/>
      <c r="S22" s="163"/>
      <c r="T22" s="163"/>
      <c r="U22" s="163"/>
      <c r="V22" s="163"/>
      <c r="W22" s="163"/>
      <c r="X22" s="163"/>
      <c r="Y22" s="163"/>
      <c r="Z22" s="201">
        <f t="shared" si="0"/>
        <v>0</v>
      </c>
      <c r="AA22" s="170">
        <f t="shared" si="1"/>
        <v>0</v>
      </c>
      <c r="AB22" s="199"/>
      <c r="AC22" s="199"/>
      <c r="AD22" s="199"/>
      <c r="AE22" s="199"/>
      <c r="AF22" s="199"/>
      <c r="AG22" s="200"/>
      <c r="AH22" s="165"/>
      <c r="AI22" s="165"/>
      <c r="AJ22" s="165"/>
      <c r="AK22" s="165"/>
      <c r="AL22" s="165"/>
      <c r="AM22" s="165"/>
      <c r="AO22" s="162" t="s">
        <v>104</v>
      </c>
      <c r="AP22" s="162"/>
      <c r="AQ22" s="162"/>
      <c r="AR22" s="162"/>
      <c r="AS22" s="162"/>
      <c r="AT22" s="162"/>
      <c r="AU22" s="162"/>
      <c r="AV22" s="162"/>
      <c r="AW22" s="162"/>
      <c r="AX22" s="162"/>
      <c r="AY22" s="162"/>
      <c r="AZ22" s="162"/>
      <c r="BA22" s="162"/>
      <c r="BB22" s="162"/>
      <c r="BC22" s="163"/>
      <c r="BD22" s="163"/>
      <c r="BE22" s="163"/>
      <c r="BF22" s="163"/>
      <c r="BG22" s="163"/>
      <c r="BH22" s="163"/>
      <c r="BI22" s="163"/>
      <c r="BJ22" s="163"/>
      <c r="BK22" s="163"/>
      <c r="BL22" s="163"/>
      <c r="BM22" s="163"/>
      <c r="BN22" s="201">
        <f t="shared" si="2"/>
        <v>0</v>
      </c>
      <c r="BO22" s="170">
        <f t="shared" si="3"/>
        <v>0</v>
      </c>
      <c r="BP22" s="165"/>
      <c r="BQ22" s="165"/>
      <c r="BR22" s="165"/>
      <c r="BS22" s="165"/>
      <c r="BT22" s="165"/>
      <c r="BU22" s="165"/>
      <c r="BV22" s="165"/>
      <c r="BW22" s="165"/>
      <c r="BX22" s="165"/>
      <c r="BY22" s="165"/>
      <c r="BZ22" s="165"/>
      <c r="CA22" s="165"/>
    </row>
    <row r="23" spans="1:79" x14ac:dyDescent="0.25">
      <c r="A23" s="162" t="s">
        <v>105</v>
      </c>
      <c r="B23" s="162"/>
      <c r="C23" s="162"/>
      <c r="D23" s="162"/>
      <c r="E23" s="162"/>
      <c r="F23" s="162"/>
      <c r="G23" s="162"/>
      <c r="H23" s="162"/>
      <c r="I23" s="162"/>
      <c r="J23" s="162"/>
      <c r="K23" s="162"/>
      <c r="L23" s="162"/>
      <c r="M23" s="162"/>
      <c r="N23" s="162"/>
      <c r="O23" s="163"/>
      <c r="P23" s="163"/>
      <c r="Q23" s="163"/>
      <c r="R23" s="163"/>
      <c r="S23" s="163"/>
      <c r="T23" s="163"/>
      <c r="U23" s="163"/>
      <c r="V23" s="163"/>
      <c r="W23" s="163"/>
      <c r="X23" s="163"/>
      <c r="Y23" s="163"/>
      <c r="Z23" s="201">
        <f t="shared" si="0"/>
        <v>0</v>
      </c>
      <c r="AA23" s="170">
        <f t="shared" si="1"/>
        <v>0</v>
      </c>
      <c r="AB23" s="199"/>
      <c r="AC23" s="199"/>
      <c r="AD23" s="199"/>
      <c r="AE23" s="199"/>
      <c r="AF23" s="199"/>
      <c r="AG23" s="200"/>
      <c r="AH23" s="165"/>
      <c r="AI23" s="165"/>
      <c r="AJ23" s="165"/>
      <c r="AK23" s="165"/>
      <c r="AL23" s="165"/>
      <c r="AM23" s="165"/>
      <c r="AO23" s="162" t="s">
        <v>105</v>
      </c>
      <c r="AP23" s="162"/>
      <c r="AQ23" s="162"/>
      <c r="AR23" s="162"/>
      <c r="AS23" s="162"/>
      <c r="AT23" s="162"/>
      <c r="AU23" s="162"/>
      <c r="AV23" s="162"/>
      <c r="AW23" s="162"/>
      <c r="AX23" s="162"/>
      <c r="AY23" s="162"/>
      <c r="AZ23" s="162"/>
      <c r="BA23" s="162"/>
      <c r="BB23" s="162"/>
      <c r="BC23" s="163"/>
      <c r="BD23" s="163"/>
      <c r="BE23" s="163"/>
      <c r="BF23" s="163"/>
      <c r="BG23" s="163"/>
      <c r="BH23" s="163"/>
      <c r="BI23" s="163"/>
      <c r="BJ23" s="163"/>
      <c r="BK23" s="163"/>
      <c r="BL23" s="163"/>
      <c r="BM23" s="163"/>
      <c r="BN23" s="201">
        <f t="shared" si="2"/>
        <v>0</v>
      </c>
      <c r="BO23" s="170">
        <f t="shared" si="3"/>
        <v>0</v>
      </c>
      <c r="BP23" s="165"/>
      <c r="BQ23" s="165"/>
      <c r="BR23" s="165"/>
      <c r="BS23" s="165"/>
      <c r="BT23" s="165"/>
      <c r="BU23" s="165"/>
      <c r="BV23" s="165"/>
      <c r="BW23" s="165"/>
      <c r="BX23" s="165"/>
      <c r="BY23" s="165"/>
      <c r="BZ23" s="165"/>
      <c r="CA23" s="165"/>
    </row>
    <row r="24" spans="1:79" x14ac:dyDescent="0.25">
      <c r="A24" s="162" t="s">
        <v>106</v>
      </c>
      <c r="B24" s="162"/>
      <c r="C24" s="162"/>
      <c r="D24" s="162"/>
      <c r="E24" s="162"/>
      <c r="F24" s="162"/>
      <c r="G24" s="162"/>
      <c r="H24" s="162"/>
      <c r="I24" s="162"/>
      <c r="J24" s="162"/>
      <c r="K24" s="162"/>
      <c r="L24" s="162"/>
      <c r="M24" s="162"/>
      <c r="N24" s="162"/>
      <c r="O24" s="163"/>
      <c r="P24" s="163"/>
      <c r="Q24" s="163"/>
      <c r="R24" s="163"/>
      <c r="S24" s="163"/>
      <c r="T24" s="163"/>
      <c r="U24" s="163"/>
      <c r="V24" s="163"/>
      <c r="W24" s="163"/>
      <c r="X24" s="163"/>
      <c r="Y24" s="163"/>
      <c r="Z24" s="201">
        <f t="shared" si="0"/>
        <v>0</v>
      </c>
      <c r="AA24" s="170">
        <f t="shared" si="1"/>
        <v>0</v>
      </c>
      <c r="AB24" s="199"/>
      <c r="AC24" s="199"/>
      <c r="AD24" s="199"/>
      <c r="AE24" s="199"/>
      <c r="AF24" s="199"/>
      <c r="AG24" s="200"/>
      <c r="AH24" s="165"/>
      <c r="AI24" s="165"/>
      <c r="AJ24" s="165"/>
      <c r="AK24" s="165"/>
      <c r="AL24" s="165"/>
      <c r="AM24" s="165"/>
      <c r="AO24" s="162" t="s">
        <v>106</v>
      </c>
      <c r="AP24" s="162"/>
      <c r="AQ24" s="162"/>
      <c r="AR24" s="162"/>
      <c r="AS24" s="162"/>
      <c r="AT24" s="162"/>
      <c r="AU24" s="162"/>
      <c r="AV24" s="162"/>
      <c r="AW24" s="162"/>
      <c r="AX24" s="162"/>
      <c r="AY24" s="162"/>
      <c r="AZ24" s="162"/>
      <c r="BA24" s="162"/>
      <c r="BB24" s="162"/>
      <c r="BC24" s="163"/>
      <c r="BD24" s="163"/>
      <c r="BE24" s="163"/>
      <c r="BF24" s="163"/>
      <c r="BG24" s="163"/>
      <c r="BH24" s="163"/>
      <c r="BI24" s="163"/>
      <c r="BJ24" s="163"/>
      <c r="BK24" s="163"/>
      <c r="BL24" s="163"/>
      <c r="BM24" s="163"/>
      <c r="BN24" s="201">
        <f t="shared" si="2"/>
        <v>0</v>
      </c>
      <c r="BO24" s="170">
        <f t="shared" si="3"/>
        <v>0</v>
      </c>
      <c r="BP24" s="165"/>
      <c r="BQ24" s="165"/>
      <c r="BR24" s="165"/>
      <c r="BS24" s="165"/>
      <c r="BT24" s="165"/>
      <c r="BU24" s="165"/>
      <c r="BV24" s="165"/>
      <c r="BW24" s="165"/>
      <c r="BX24" s="165"/>
      <c r="BY24" s="165"/>
      <c r="BZ24" s="165"/>
      <c r="CA24" s="165"/>
    </row>
    <row r="25" spans="1:79" x14ac:dyDescent="0.25">
      <c r="A25" s="162" t="s">
        <v>107</v>
      </c>
      <c r="B25" s="162"/>
      <c r="C25" s="162"/>
      <c r="D25" s="162"/>
      <c r="E25" s="162"/>
      <c r="F25" s="162"/>
      <c r="G25" s="162"/>
      <c r="H25" s="162"/>
      <c r="I25" s="162"/>
      <c r="J25" s="162"/>
      <c r="K25" s="162"/>
      <c r="L25" s="162"/>
      <c r="M25" s="162"/>
      <c r="N25" s="162"/>
      <c r="O25" s="163"/>
      <c r="P25" s="163"/>
      <c r="Q25" s="163"/>
      <c r="R25" s="163"/>
      <c r="S25" s="163"/>
      <c r="T25" s="163"/>
      <c r="U25" s="163"/>
      <c r="V25" s="163"/>
      <c r="W25" s="163"/>
      <c r="X25" s="163"/>
      <c r="Y25" s="163"/>
      <c r="Z25" s="201">
        <f t="shared" si="0"/>
        <v>0</v>
      </c>
      <c r="AA25" s="170">
        <f t="shared" si="1"/>
        <v>0</v>
      </c>
      <c r="AB25" s="199"/>
      <c r="AC25" s="199"/>
      <c r="AD25" s="199"/>
      <c r="AE25" s="199"/>
      <c r="AF25" s="199"/>
      <c r="AG25" s="200"/>
      <c r="AH25" s="165"/>
      <c r="AI25" s="165"/>
      <c r="AJ25" s="165"/>
      <c r="AK25" s="165"/>
      <c r="AL25" s="165"/>
      <c r="AM25" s="165"/>
      <c r="AO25" s="162" t="s">
        <v>107</v>
      </c>
      <c r="AP25" s="162"/>
      <c r="AQ25" s="162"/>
      <c r="AR25" s="162"/>
      <c r="AS25" s="162"/>
      <c r="AT25" s="162"/>
      <c r="AU25" s="162"/>
      <c r="AV25" s="162"/>
      <c r="AW25" s="162"/>
      <c r="AX25" s="162"/>
      <c r="AY25" s="162"/>
      <c r="AZ25" s="162"/>
      <c r="BA25" s="162"/>
      <c r="BB25" s="162"/>
      <c r="BC25" s="163"/>
      <c r="BD25" s="163"/>
      <c r="BE25" s="163"/>
      <c r="BF25" s="163"/>
      <c r="BG25" s="163"/>
      <c r="BH25" s="163"/>
      <c r="BI25" s="163"/>
      <c r="BJ25" s="163"/>
      <c r="BK25" s="163"/>
      <c r="BL25" s="163"/>
      <c r="BM25" s="163"/>
      <c r="BN25" s="201">
        <f t="shared" si="2"/>
        <v>0</v>
      </c>
      <c r="BO25" s="170">
        <f t="shared" si="3"/>
        <v>0</v>
      </c>
      <c r="BP25" s="165"/>
      <c r="BQ25" s="165"/>
      <c r="BR25" s="165"/>
      <c r="BS25" s="165"/>
      <c r="BT25" s="165"/>
      <c r="BU25" s="165"/>
      <c r="BV25" s="165"/>
      <c r="BW25" s="165"/>
      <c r="BX25" s="165"/>
      <c r="BY25" s="165"/>
      <c r="BZ25" s="165"/>
      <c r="CA25" s="165"/>
    </row>
    <row r="26" spans="1:79" x14ac:dyDescent="0.25">
      <c r="A26" s="162" t="s">
        <v>108</v>
      </c>
      <c r="B26" s="162"/>
      <c r="C26" s="162"/>
      <c r="D26" s="162"/>
      <c r="E26" s="162"/>
      <c r="F26" s="162"/>
      <c r="G26" s="162"/>
      <c r="H26" s="162"/>
      <c r="I26" s="162"/>
      <c r="J26" s="162"/>
      <c r="K26" s="162"/>
      <c r="L26" s="162"/>
      <c r="M26" s="162"/>
      <c r="N26" s="162"/>
      <c r="O26" s="163"/>
      <c r="P26" s="163"/>
      <c r="Q26" s="163"/>
      <c r="R26" s="163"/>
      <c r="S26" s="163"/>
      <c r="T26" s="163"/>
      <c r="U26" s="163"/>
      <c r="V26" s="163"/>
      <c r="W26" s="163"/>
      <c r="X26" s="163"/>
      <c r="Y26" s="163"/>
      <c r="Z26" s="201">
        <f t="shared" si="0"/>
        <v>0</v>
      </c>
      <c r="AA26" s="170">
        <f t="shared" si="1"/>
        <v>0</v>
      </c>
      <c r="AB26" s="199"/>
      <c r="AC26" s="199"/>
      <c r="AD26" s="199"/>
      <c r="AE26" s="199"/>
      <c r="AF26" s="199"/>
      <c r="AG26" s="200"/>
      <c r="AH26" s="165"/>
      <c r="AI26" s="165"/>
      <c r="AJ26" s="165"/>
      <c r="AK26" s="165"/>
      <c r="AL26" s="165"/>
      <c r="AM26" s="165"/>
      <c r="AO26" s="162" t="s">
        <v>108</v>
      </c>
      <c r="AP26" s="162"/>
      <c r="AQ26" s="162"/>
      <c r="AR26" s="162"/>
      <c r="AS26" s="162"/>
      <c r="AT26" s="162"/>
      <c r="AU26" s="162"/>
      <c r="AV26" s="162"/>
      <c r="AW26" s="162"/>
      <c r="AX26" s="162"/>
      <c r="AY26" s="162"/>
      <c r="AZ26" s="162"/>
      <c r="BA26" s="162"/>
      <c r="BB26" s="162"/>
      <c r="BC26" s="163"/>
      <c r="BD26" s="163"/>
      <c r="BE26" s="163"/>
      <c r="BF26" s="163"/>
      <c r="BG26" s="163"/>
      <c r="BH26" s="163"/>
      <c r="BI26" s="163"/>
      <c r="BJ26" s="163"/>
      <c r="BK26" s="163"/>
      <c r="BL26" s="163"/>
      <c r="BM26" s="163"/>
      <c r="BN26" s="201">
        <f t="shared" si="2"/>
        <v>0</v>
      </c>
      <c r="BO26" s="170">
        <f t="shared" si="3"/>
        <v>0</v>
      </c>
      <c r="BP26" s="165"/>
      <c r="BQ26" s="165"/>
      <c r="BR26" s="165"/>
      <c r="BS26" s="165"/>
      <c r="BT26" s="165"/>
      <c r="BU26" s="165"/>
      <c r="BV26" s="165"/>
      <c r="BW26" s="165"/>
      <c r="BX26" s="165"/>
      <c r="BY26" s="165"/>
      <c r="BZ26" s="165"/>
      <c r="CA26" s="165"/>
    </row>
    <row r="27" spans="1:79" x14ac:dyDescent="0.25">
      <c r="A27" s="162" t="s">
        <v>109</v>
      </c>
      <c r="B27" s="162"/>
      <c r="C27" s="162"/>
      <c r="D27" s="162"/>
      <c r="E27" s="162"/>
      <c r="F27" s="162"/>
      <c r="G27" s="162"/>
      <c r="H27" s="162"/>
      <c r="I27" s="162"/>
      <c r="J27" s="162"/>
      <c r="K27" s="162"/>
      <c r="L27" s="162"/>
      <c r="M27" s="162"/>
      <c r="N27" s="162"/>
      <c r="O27" s="163"/>
      <c r="P27" s="163"/>
      <c r="Q27" s="163"/>
      <c r="R27" s="163"/>
      <c r="S27" s="163"/>
      <c r="T27" s="163"/>
      <c r="U27" s="163"/>
      <c r="V27" s="163"/>
      <c r="W27" s="163"/>
      <c r="X27" s="163"/>
      <c r="Y27" s="163"/>
      <c r="Z27" s="201">
        <f t="shared" si="0"/>
        <v>0</v>
      </c>
      <c r="AA27" s="170">
        <f t="shared" si="1"/>
        <v>0</v>
      </c>
      <c r="AB27" s="199"/>
      <c r="AC27" s="199"/>
      <c r="AD27" s="199"/>
      <c r="AE27" s="199"/>
      <c r="AF27" s="199"/>
      <c r="AG27" s="200"/>
      <c r="AH27" s="165"/>
      <c r="AI27" s="165"/>
      <c r="AJ27" s="165"/>
      <c r="AK27" s="165"/>
      <c r="AL27" s="165"/>
      <c r="AM27" s="165"/>
      <c r="AO27" s="162" t="s">
        <v>109</v>
      </c>
      <c r="AP27" s="162"/>
      <c r="AQ27" s="162"/>
      <c r="AR27" s="162"/>
      <c r="AS27" s="162"/>
      <c r="AT27" s="162"/>
      <c r="AU27" s="162"/>
      <c r="AV27" s="162"/>
      <c r="AW27" s="162"/>
      <c r="AX27" s="162"/>
      <c r="AY27" s="162"/>
      <c r="AZ27" s="162"/>
      <c r="BA27" s="162"/>
      <c r="BB27" s="162"/>
      <c r="BC27" s="163"/>
      <c r="BD27" s="163"/>
      <c r="BE27" s="163"/>
      <c r="BF27" s="163"/>
      <c r="BG27" s="163"/>
      <c r="BH27" s="163"/>
      <c r="BI27" s="163"/>
      <c r="BJ27" s="163"/>
      <c r="BK27" s="163"/>
      <c r="BL27" s="163"/>
      <c r="BM27" s="163"/>
      <c r="BN27" s="201">
        <f t="shared" si="2"/>
        <v>0</v>
      </c>
      <c r="BO27" s="170">
        <f t="shared" si="3"/>
        <v>0</v>
      </c>
      <c r="BP27" s="165"/>
      <c r="BQ27" s="165"/>
      <c r="BR27" s="165"/>
      <c r="BS27" s="165"/>
      <c r="BT27" s="165"/>
      <c r="BU27" s="165"/>
      <c r="BV27" s="165"/>
      <c r="BW27" s="165"/>
      <c r="BX27" s="165"/>
      <c r="BY27" s="165"/>
      <c r="BZ27" s="165"/>
      <c r="CA27" s="165"/>
    </row>
    <row r="28" spans="1:79" x14ac:dyDescent="0.25">
      <c r="A28" s="162" t="s">
        <v>110</v>
      </c>
      <c r="B28" s="162"/>
      <c r="C28" s="162"/>
      <c r="D28" s="162"/>
      <c r="E28" s="162"/>
      <c r="F28" s="162"/>
      <c r="G28" s="162"/>
      <c r="H28" s="162"/>
      <c r="I28" s="162"/>
      <c r="J28" s="162"/>
      <c r="K28" s="162"/>
      <c r="L28" s="162"/>
      <c r="M28" s="162"/>
      <c r="N28" s="162"/>
      <c r="O28" s="163"/>
      <c r="P28" s="163"/>
      <c r="Q28" s="163"/>
      <c r="R28" s="163"/>
      <c r="S28" s="163"/>
      <c r="T28" s="163"/>
      <c r="U28" s="163"/>
      <c r="V28" s="163"/>
      <c r="W28" s="163"/>
      <c r="X28" s="163"/>
      <c r="Y28" s="163"/>
      <c r="Z28" s="201">
        <f t="shared" si="0"/>
        <v>0</v>
      </c>
      <c r="AA28" s="170">
        <f t="shared" si="1"/>
        <v>0</v>
      </c>
      <c r="AB28" s="199"/>
      <c r="AC28" s="199"/>
      <c r="AD28" s="199"/>
      <c r="AE28" s="199"/>
      <c r="AF28" s="199"/>
      <c r="AG28" s="200"/>
      <c r="AH28" s="165"/>
      <c r="AI28" s="165"/>
      <c r="AJ28" s="165"/>
      <c r="AK28" s="165"/>
      <c r="AL28" s="165"/>
      <c r="AM28" s="165"/>
      <c r="AO28" s="162" t="s">
        <v>110</v>
      </c>
      <c r="AP28" s="162"/>
      <c r="AQ28" s="162"/>
      <c r="AR28" s="162"/>
      <c r="AS28" s="162"/>
      <c r="AT28" s="162"/>
      <c r="AU28" s="162"/>
      <c r="AV28" s="162"/>
      <c r="AW28" s="162"/>
      <c r="AX28" s="162"/>
      <c r="AY28" s="162"/>
      <c r="AZ28" s="162"/>
      <c r="BA28" s="162"/>
      <c r="BB28" s="162"/>
      <c r="BC28" s="163"/>
      <c r="BD28" s="163"/>
      <c r="BE28" s="163"/>
      <c r="BF28" s="163"/>
      <c r="BG28" s="163"/>
      <c r="BH28" s="163"/>
      <c r="BI28" s="163"/>
      <c r="BJ28" s="163"/>
      <c r="BK28" s="163"/>
      <c r="BL28" s="163"/>
      <c r="BM28" s="163"/>
      <c r="BN28" s="201">
        <f t="shared" si="2"/>
        <v>0</v>
      </c>
      <c r="BO28" s="170">
        <f t="shared" si="3"/>
        <v>0</v>
      </c>
      <c r="BP28" s="165"/>
      <c r="BQ28" s="165"/>
      <c r="BR28" s="165"/>
      <c r="BS28" s="165"/>
      <c r="BT28" s="165"/>
      <c r="BU28" s="165"/>
      <c r="BV28" s="165"/>
      <c r="BW28" s="165"/>
      <c r="BX28" s="165"/>
      <c r="BY28" s="165"/>
      <c r="BZ28" s="165"/>
      <c r="CA28" s="165"/>
    </row>
    <row r="29" spans="1:79" x14ac:dyDescent="0.25">
      <c r="A29" s="162" t="s">
        <v>111</v>
      </c>
      <c r="B29" s="162"/>
      <c r="C29" s="162"/>
      <c r="D29" s="162"/>
      <c r="E29" s="162"/>
      <c r="F29" s="162"/>
      <c r="G29" s="162"/>
      <c r="H29" s="162"/>
      <c r="I29" s="162"/>
      <c r="J29" s="162"/>
      <c r="K29" s="162"/>
      <c r="L29" s="162"/>
      <c r="M29" s="162"/>
      <c r="N29" s="162"/>
      <c r="O29" s="163"/>
      <c r="P29" s="163"/>
      <c r="Q29" s="163"/>
      <c r="R29" s="163"/>
      <c r="S29" s="163"/>
      <c r="T29" s="163"/>
      <c r="U29" s="163"/>
      <c r="V29" s="163"/>
      <c r="W29" s="163"/>
      <c r="X29" s="163"/>
      <c r="Y29" s="163"/>
      <c r="Z29" s="201">
        <f t="shared" si="0"/>
        <v>0</v>
      </c>
      <c r="AA29" s="170">
        <f t="shared" si="1"/>
        <v>0</v>
      </c>
      <c r="AB29" s="199"/>
      <c r="AC29" s="199"/>
      <c r="AD29" s="199"/>
      <c r="AE29" s="199"/>
      <c r="AF29" s="199"/>
      <c r="AG29" s="200"/>
      <c r="AH29" s="165"/>
      <c r="AI29" s="165"/>
      <c r="AJ29" s="165"/>
      <c r="AK29" s="165"/>
      <c r="AL29" s="165"/>
      <c r="AM29" s="165"/>
      <c r="AO29" s="162" t="s">
        <v>111</v>
      </c>
      <c r="AP29" s="162"/>
      <c r="AQ29" s="162"/>
      <c r="AR29" s="162"/>
      <c r="AS29" s="162"/>
      <c r="AT29" s="162"/>
      <c r="AU29" s="162"/>
      <c r="AV29" s="162"/>
      <c r="AW29" s="162"/>
      <c r="AX29" s="162"/>
      <c r="AY29" s="162"/>
      <c r="AZ29" s="162"/>
      <c r="BA29" s="162"/>
      <c r="BB29" s="162"/>
      <c r="BC29" s="163"/>
      <c r="BD29" s="163"/>
      <c r="BE29" s="163"/>
      <c r="BF29" s="163"/>
      <c r="BG29" s="163"/>
      <c r="BH29" s="163"/>
      <c r="BI29" s="163"/>
      <c r="BJ29" s="163"/>
      <c r="BK29" s="163"/>
      <c r="BL29" s="163"/>
      <c r="BM29" s="163"/>
      <c r="BN29" s="201">
        <f t="shared" si="2"/>
        <v>0</v>
      </c>
      <c r="BO29" s="170">
        <f t="shared" si="3"/>
        <v>0</v>
      </c>
      <c r="BP29" s="165"/>
      <c r="BQ29" s="165"/>
      <c r="BR29" s="165"/>
      <c r="BS29" s="165"/>
      <c r="BT29" s="165"/>
      <c r="BU29" s="165"/>
      <c r="BV29" s="165"/>
      <c r="BW29" s="165"/>
      <c r="BX29" s="165"/>
      <c r="BY29" s="165"/>
      <c r="BZ29" s="165"/>
      <c r="CA29" s="165"/>
    </row>
    <row r="30" spans="1:79" x14ac:dyDescent="0.25">
      <c r="A30" s="162" t="s">
        <v>112</v>
      </c>
      <c r="B30" s="162"/>
      <c r="C30" s="162"/>
      <c r="D30" s="162"/>
      <c r="E30" s="162"/>
      <c r="F30" s="162"/>
      <c r="G30" s="162"/>
      <c r="H30" s="162"/>
      <c r="I30" s="162"/>
      <c r="J30" s="162"/>
      <c r="K30" s="162"/>
      <c r="L30" s="162"/>
      <c r="M30" s="162"/>
      <c r="N30" s="162"/>
      <c r="O30" s="163"/>
      <c r="P30" s="163"/>
      <c r="Q30" s="163"/>
      <c r="R30" s="163"/>
      <c r="S30" s="163"/>
      <c r="T30" s="163"/>
      <c r="U30" s="163"/>
      <c r="V30" s="163"/>
      <c r="W30" s="163"/>
      <c r="X30" s="163"/>
      <c r="Y30" s="163"/>
      <c r="Z30" s="201">
        <f t="shared" si="0"/>
        <v>0</v>
      </c>
      <c r="AA30" s="170">
        <f t="shared" si="1"/>
        <v>0</v>
      </c>
      <c r="AB30" s="199"/>
      <c r="AC30" s="199"/>
      <c r="AD30" s="199"/>
      <c r="AE30" s="199"/>
      <c r="AF30" s="199"/>
      <c r="AG30" s="200"/>
      <c r="AH30" s="165"/>
      <c r="AI30" s="165"/>
      <c r="AJ30" s="165"/>
      <c r="AK30" s="165"/>
      <c r="AL30" s="165"/>
      <c r="AM30" s="165"/>
      <c r="AO30" s="162" t="s">
        <v>112</v>
      </c>
      <c r="AP30" s="162"/>
      <c r="AQ30" s="162"/>
      <c r="AR30" s="162"/>
      <c r="AS30" s="162"/>
      <c r="AT30" s="162"/>
      <c r="AU30" s="162"/>
      <c r="AV30" s="162"/>
      <c r="AW30" s="162"/>
      <c r="AX30" s="162"/>
      <c r="AY30" s="162"/>
      <c r="AZ30" s="162"/>
      <c r="BA30" s="162"/>
      <c r="BB30" s="162"/>
      <c r="BC30" s="163"/>
      <c r="BD30" s="163"/>
      <c r="BE30" s="163"/>
      <c r="BF30" s="163"/>
      <c r="BG30" s="163"/>
      <c r="BH30" s="163"/>
      <c r="BI30" s="163"/>
      <c r="BJ30" s="163"/>
      <c r="BK30" s="163"/>
      <c r="BL30" s="163"/>
      <c r="BM30" s="163"/>
      <c r="BN30" s="201">
        <f t="shared" si="2"/>
        <v>0</v>
      </c>
      <c r="BO30" s="170">
        <f t="shared" si="3"/>
        <v>0</v>
      </c>
      <c r="BP30" s="165"/>
      <c r="BQ30" s="165"/>
      <c r="BR30" s="165"/>
      <c r="BS30" s="165"/>
      <c r="BT30" s="165"/>
      <c r="BU30" s="165"/>
      <c r="BV30" s="165"/>
      <c r="BW30" s="165"/>
      <c r="BX30" s="165"/>
      <c r="BY30" s="165"/>
      <c r="BZ30" s="165"/>
      <c r="CA30" s="165"/>
    </row>
    <row r="31" spans="1:79" x14ac:dyDescent="0.25">
      <c r="A31" s="162" t="s">
        <v>113</v>
      </c>
      <c r="B31" s="162"/>
      <c r="C31" s="162"/>
      <c r="D31" s="162"/>
      <c r="E31" s="162"/>
      <c r="F31" s="162"/>
      <c r="G31" s="162"/>
      <c r="H31" s="162"/>
      <c r="I31" s="162"/>
      <c r="J31" s="162"/>
      <c r="K31" s="162"/>
      <c r="L31" s="162"/>
      <c r="M31" s="162"/>
      <c r="N31" s="162"/>
      <c r="O31" s="163"/>
      <c r="P31" s="163"/>
      <c r="Q31" s="163"/>
      <c r="R31" s="163"/>
      <c r="S31" s="163"/>
      <c r="T31" s="163"/>
      <c r="U31" s="163"/>
      <c r="V31" s="163"/>
      <c r="W31" s="163"/>
      <c r="X31" s="163"/>
      <c r="Y31" s="163"/>
      <c r="Z31" s="201">
        <f t="shared" si="0"/>
        <v>0</v>
      </c>
      <c r="AA31" s="170">
        <f t="shared" si="1"/>
        <v>0</v>
      </c>
      <c r="AB31" s="199"/>
      <c r="AC31" s="199"/>
      <c r="AD31" s="199"/>
      <c r="AE31" s="199"/>
      <c r="AF31" s="199"/>
      <c r="AG31" s="200"/>
      <c r="AH31" s="165"/>
      <c r="AI31" s="165"/>
      <c r="AJ31" s="165"/>
      <c r="AK31" s="165"/>
      <c r="AL31" s="165"/>
      <c r="AM31" s="165"/>
      <c r="AO31" s="162" t="s">
        <v>113</v>
      </c>
      <c r="AP31" s="162"/>
      <c r="AQ31" s="162"/>
      <c r="AR31" s="162"/>
      <c r="AS31" s="162"/>
      <c r="AT31" s="162"/>
      <c r="AU31" s="162"/>
      <c r="AV31" s="162"/>
      <c r="AW31" s="162"/>
      <c r="AX31" s="162"/>
      <c r="AY31" s="162"/>
      <c r="AZ31" s="162"/>
      <c r="BA31" s="162"/>
      <c r="BB31" s="162"/>
      <c r="BC31" s="163"/>
      <c r="BD31" s="163"/>
      <c r="BE31" s="163"/>
      <c r="BF31" s="163"/>
      <c r="BG31" s="163"/>
      <c r="BH31" s="163"/>
      <c r="BI31" s="163"/>
      <c r="BJ31" s="163"/>
      <c r="BK31" s="163"/>
      <c r="BL31" s="163"/>
      <c r="BM31" s="163"/>
      <c r="BN31" s="201">
        <f t="shared" si="2"/>
        <v>0</v>
      </c>
      <c r="BO31" s="170">
        <f t="shared" si="3"/>
        <v>0</v>
      </c>
      <c r="BP31" s="165"/>
      <c r="BQ31" s="165"/>
      <c r="BR31" s="165"/>
      <c r="BS31" s="165"/>
      <c r="BT31" s="165"/>
      <c r="BU31" s="165"/>
      <c r="BV31" s="165"/>
      <c r="BW31" s="165"/>
      <c r="BX31" s="165"/>
      <c r="BY31" s="165"/>
      <c r="BZ31" s="165"/>
      <c r="CA31" s="165"/>
    </row>
    <row r="32" spans="1:79" x14ac:dyDescent="0.25">
      <c r="A32" s="167" t="s">
        <v>114</v>
      </c>
      <c r="B32" s="164">
        <f>SUM(B11:B31)</f>
        <v>0</v>
      </c>
      <c r="C32" s="164">
        <f t="shared" ref="C32:AM32" si="4">SUM(C11:C31)</f>
        <v>0</v>
      </c>
      <c r="D32" s="164">
        <f t="shared" si="4"/>
        <v>0</v>
      </c>
      <c r="E32" s="164">
        <f t="shared" si="4"/>
        <v>0</v>
      </c>
      <c r="F32" s="164">
        <f t="shared" si="4"/>
        <v>0</v>
      </c>
      <c r="G32" s="164">
        <f t="shared" si="4"/>
        <v>0</v>
      </c>
      <c r="H32" s="164">
        <f t="shared" si="4"/>
        <v>0</v>
      </c>
      <c r="I32" s="164">
        <f t="shared" si="4"/>
        <v>0</v>
      </c>
      <c r="J32" s="164">
        <f t="shared" si="4"/>
        <v>0</v>
      </c>
      <c r="K32" s="164">
        <f t="shared" si="4"/>
        <v>0</v>
      </c>
      <c r="L32" s="164">
        <f t="shared" si="4"/>
        <v>0</v>
      </c>
      <c r="M32" s="164">
        <f t="shared" si="4"/>
        <v>0</v>
      </c>
      <c r="N32" s="164">
        <f t="shared" si="4"/>
        <v>0</v>
      </c>
      <c r="O32" s="164">
        <f t="shared" si="4"/>
        <v>0</v>
      </c>
      <c r="P32" s="164">
        <f t="shared" si="4"/>
        <v>0</v>
      </c>
      <c r="Q32" s="164">
        <f t="shared" si="4"/>
        <v>0</v>
      </c>
      <c r="R32" s="164">
        <f t="shared" si="4"/>
        <v>0</v>
      </c>
      <c r="S32" s="164">
        <f t="shared" si="4"/>
        <v>0</v>
      </c>
      <c r="T32" s="164">
        <f t="shared" si="4"/>
        <v>0</v>
      </c>
      <c r="U32" s="164">
        <f t="shared" si="4"/>
        <v>0</v>
      </c>
      <c r="V32" s="164">
        <f t="shared" si="4"/>
        <v>0</v>
      </c>
      <c r="W32" s="164">
        <f t="shared" si="4"/>
        <v>0</v>
      </c>
      <c r="X32" s="164">
        <f t="shared" si="4"/>
        <v>0</v>
      </c>
      <c r="Y32" s="164">
        <f t="shared" si="4"/>
        <v>0</v>
      </c>
      <c r="Z32" s="164">
        <f t="shared" si="4"/>
        <v>0</v>
      </c>
      <c r="AA32" s="170">
        <f t="shared" si="4"/>
        <v>0</v>
      </c>
      <c r="AB32" s="164">
        <f t="shared" si="4"/>
        <v>0</v>
      </c>
      <c r="AC32" s="164">
        <f t="shared" si="4"/>
        <v>0</v>
      </c>
      <c r="AD32" s="164">
        <f t="shared" si="4"/>
        <v>0</v>
      </c>
      <c r="AE32" s="164">
        <f t="shared" si="4"/>
        <v>0</v>
      </c>
      <c r="AF32" s="164">
        <f t="shared" si="4"/>
        <v>0</v>
      </c>
      <c r="AG32" s="164">
        <f t="shared" si="4"/>
        <v>0</v>
      </c>
      <c r="AH32" s="164">
        <f t="shared" si="4"/>
        <v>0</v>
      </c>
      <c r="AI32" s="164">
        <f t="shared" si="4"/>
        <v>0</v>
      </c>
      <c r="AJ32" s="164">
        <f t="shared" si="4"/>
        <v>0</v>
      </c>
      <c r="AK32" s="164">
        <f t="shared" si="4"/>
        <v>0</v>
      </c>
      <c r="AL32" s="164">
        <f t="shared" si="4"/>
        <v>0</v>
      </c>
      <c r="AM32" s="164">
        <f t="shared" si="4"/>
        <v>0</v>
      </c>
      <c r="AO32" s="167" t="s">
        <v>114</v>
      </c>
      <c r="AP32" s="164">
        <f t="shared" ref="AP32:BB32" si="5">SUM(AP11:AP31)</f>
        <v>0</v>
      </c>
      <c r="AQ32" s="164">
        <f t="shared" si="5"/>
        <v>0</v>
      </c>
      <c r="AR32" s="164">
        <f t="shared" si="5"/>
        <v>0</v>
      </c>
      <c r="AS32" s="164">
        <f t="shared" si="5"/>
        <v>0</v>
      </c>
      <c r="AT32" s="164">
        <f t="shared" si="5"/>
        <v>0</v>
      </c>
      <c r="AU32" s="164">
        <f t="shared" si="5"/>
        <v>0</v>
      </c>
      <c r="AV32" s="164">
        <f t="shared" si="5"/>
        <v>0</v>
      </c>
      <c r="AW32" s="164">
        <f t="shared" si="5"/>
        <v>0</v>
      </c>
      <c r="AX32" s="164">
        <f t="shared" si="5"/>
        <v>0</v>
      </c>
      <c r="AY32" s="164">
        <f t="shared" si="5"/>
        <v>0</v>
      </c>
      <c r="AZ32" s="164">
        <f t="shared" si="5"/>
        <v>0</v>
      </c>
      <c r="BA32" s="164">
        <f t="shared" si="5"/>
        <v>0</v>
      </c>
      <c r="BB32" s="164">
        <f t="shared" si="5"/>
        <v>0</v>
      </c>
      <c r="BC32" s="164">
        <f>SUM(BC11:BC31)</f>
        <v>0</v>
      </c>
      <c r="BD32" s="164">
        <f t="shared" ref="BD32:CA32" si="6">SUM(BD11:BD31)</f>
        <v>0</v>
      </c>
      <c r="BE32" s="164">
        <f t="shared" si="6"/>
        <v>0</v>
      </c>
      <c r="BF32" s="164">
        <f t="shared" si="6"/>
        <v>0</v>
      </c>
      <c r="BG32" s="164">
        <f t="shared" si="6"/>
        <v>0</v>
      </c>
      <c r="BH32" s="164">
        <f t="shared" si="6"/>
        <v>0</v>
      </c>
      <c r="BI32" s="164">
        <f t="shared" si="6"/>
        <v>0</v>
      </c>
      <c r="BJ32" s="164">
        <f t="shared" si="6"/>
        <v>0</v>
      </c>
      <c r="BK32" s="164">
        <f t="shared" si="6"/>
        <v>0</v>
      </c>
      <c r="BL32" s="164">
        <f t="shared" si="6"/>
        <v>0</v>
      </c>
      <c r="BM32" s="164">
        <f t="shared" si="6"/>
        <v>0</v>
      </c>
      <c r="BN32" s="202">
        <f t="shared" si="6"/>
        <v>0</v>
      </c>
      <c r="BO32" s="171">
        <f t="shared" si="6"/>
        <v>0</v>
      </c>
      <c r="BP32" s="164">
        <f t="shared" si="6"/>
        <v>0</v>
      </c>
      <c r="BQ32" s="164">
        <f t="shared" si="6"/>
        <v>0</v>
      </c>
      <c r="BR32" s="164">
        <f t="shared" si="6"/>
        <v>0</v>
      </c>
      <c r="BS32" s="164">
        <f t="shared" si="6"/>
        <v>0</v>
      </c>
      <c r="BT32" s="164">
        <f t="shared" si="6"/>
        <v>0</v>
      </c>
      <c r="BU32" s="164">
        <f t="shared" si="6"/>
        <v>0</v>
      </c>
      <c r="BV32" s="164">
        <f t="shared" si="6"/>
        <v>0</v>
      </c>
      <c r="BW32" s="164">
        <f t="shared" si="6"/>
        <v>0</v>
      </c>
      <c r="BX32" s="164">
        <f t="shared" si="6"/>
        <v>0</v>
      </c>
      <c r="BY32" s="164">
        <f t="shared" si="6"/>
        <v>0</v>
      </c>
      <c r="BZ32" s="164">
        <f t="shared" si="6"/>
        <v>0</v>
      </c>
      <c r="CA32" s="164">
        <f t="shared" si="6"/>
        <v>0</v>
      </c>
    </row>
    <row r="34" spans="1:79" ht="28.5" x14ac:dyDescent="0.25">
      <c r="A34" s="168" t="s">
        <v>291</v>
      </c>
      <c r="B34" s="622"/>
      <c r="C34" s="622"/>
      <c r="D34" s="622"/>
      <c r="E34" s="622"/>
      <c r="F34" s="622"/>
      <c r="G34" s="622"/>
      <c r="H34" s="622"/>
      <c r="I34" s="622"/>
      <c r="J34" s="622"/>
      <c r="K34" s="622"/>
      <c r="L34" s="622"/>
      <c r="M34" s="622"/>
      <c r="N34" s="622"/>
      <c r="O34" s="622"/>
      <c r="P34" s="622"/>
      <c r="Q34" s="622"/>
      <c r="R34" s="622"/>
      <c r="S34" s="622"/>
      <c r="T34" s="622"/>
      <c r="U34" s="622"/>
      <c r="V34" s="622"/>
      <c r="W34" s="622"/>
      <c r="X34" s="622"/>
      <c r="Y34" s="622"/>
      <c r="Z34" s="622"/>
      <c r="AA34" s="622"/>
      <c r="AB34" s="622"/>
      <c r="AC34" s="622"/>
      <c r="AD34" s="622"/>
      <c r="AE34" s="622"/>
      <c r="AF34" s="622"/>
      <c r="AG34" s="622"/>
      <c r="AH34" s="622"/>
      <c r="AI34" s="622"/>
      <c r="AJ34" s="622"/>
      <c r="AK34" s="622"/>
      <c r="AL34" s="622"/>
      <c r="AM34" s="622"/>
      <c r="AN34" s="622"/>
      <c r="AO34" s="622"/>
      <c r="AP34" s="622"/>
      <c r="AQ34" s="622"/>
      <c r="AR34" s="622"/>
      <c r="AS34" s="622"/>
      <c r="AT34" s="622"/>
      <c r="AU34" s="622"/>
      <c r="AV34" s="622"/>
      <c r="AW34" s="622"/>
      <c r="AX34" s="622"/>
      <c r="AY34" s="622"/>
      <c r="AZ34" s="622"/>
      <c r="BA34" s="622"/>
      <c r="BB34" s="622"/>
      <c r="BC34" s="622"/>
      <c r="BD34" s="622"/>
      <c r="BE34" s="622"/>
      <c r="BF34" s="622"/>
      <c r="BG34" s="622"/>
      <c r="BH34" s="622"/>
      <c r="BI34" s="622"/>
      <c r="BJ34" s="622"/>
      <c r="BK34" s="622"/>
      <c r="BL34" s="622"/>
      <c r="BM34" s="622"/>
      <c r="BN34" s="622"/>
      <c r="BO34" s="622"/>
      <c r="BP34" s="622"/>
      <c r="BQ34" s="622"/>
      <c r="BR34" s="622"/>
      <c r="BS34" s="622"/>
      <c r="BT34" s="622"/>
      <c r="BU34" s="622"/>
      <c r="BV34" s="622"/>
      <c r="BW34" s="622"/>
      <c r="BX34" s="622"/>
      <c r="BY34" s="622"/>
      <c r="BZ34" s="622"/>
      <c r="CA34" s="622"/>
    </row>
    <row r="35" spans="1:79" ht="29.1" customHeight="1" x14ac:dyDescent="0.25">
      <c r="A35" s="169" t="s">
        <v>178</v>
      </c>
      <c r="B35" s="615"/>
      <c r="C35" s="617"/>
      <c r="D35" s="617"/>
      <c r="E35" s="617"/>
      <c r="F35" s="617"/>
      <c r="G35" s="617"/>
      <c r="H35" s="617"/>
      <c r="I35" s="617"/>
      <c r="J35" s="617"/>
      <c r="K35" s="617"/>
      <c r="L35" s="617"/>
      <c r="M35" s="617"/>
      <c r="N35" s="617"/>
      <c r="O35" s="617"/>
      <c r="P35" s="617"/>
      <c r="Q35" s="617"/>
      <c r="R35" s="617"/>
      <c r="S35" s="617"/>
      <c r="T35" s="617"/>
      <c r="U35" s="617"/>
      <c r="V35" s="617"/>
      <c r="W35" s="617"/>
      <c r="X35" s="617"/>
      <c r="Y35" s="617"/>
      <c r="Z35" s="617"/>
      <c r="AA35" s="617"/>
      <c r="AB35" s="617"/>
      <c r="AC35" s="617"/>
      <c r="AD35" s="617"/>
      <c r="AE35" s="617"/>
      <c r="AF35" s="617"/>
      <c r="AG35" s="617"/>
      <c r="AH35" s="617"/>
      <c r="AI35" s="617"/>
      <c r="AJ35" s="617"/>
      <c r="AK35" s="617"/>
      <c r="AL35" s="617"/>
      <c r="AM35" s="617"/>
      <c r="AN35" s="617"/>
      <c r="AO35" s="617"/>
      <c r="AP35" s="617"/>
      <c r="AQ35" s="617"/>
      <c r="AR35" s="617"/>
      <c r="AS35" s="617"/>
      <c r="AT35" s="617"/>
      <c r="AU35" s="617"/>
      <c r="AV35" s="617"/>
      <c r="AW35" s="617"/>
      <c r="AX35" s="617"/>
      <c r="AY35" s="617"/>
      <c r="AZ35" s="617"/>
      <c r="BA35" s="617"/>
      <c r="BB35" s="617"/>
      <c r="BC35" s="617"/>
      <c r="BD35" s="617"/>
      <c r="BE35" s="617"/>
      <c r="BF35" s="617"/>
      <c r="BG35" s="617"/>
      <c r="BH35" s="617"/>
      <c r="BI35" s="617"/>
      <c r="BJ35" s="617"/>
      <c r="BK35" s="617"/>
      <c r="BL35" s="617"/>
      <c r="BM35" s="617"/>
      <c r="BN35" s="617"/>
      <c r="BO35" s="617"/>
      <c r="BP35" s="617"/>
      <c r="BQ35" s="617"/>
      <c r="BR35" s="617"/>
      <c r="BS35" s="617"/>
      <c r="BT35" s="617"/>
      <c r="BU35" s="617"/>
      <c r="BV35" s="617"/>
      <c r="BW35" s="617"/>
      <c r="BX35" s="617"/>
      <c r="BY35" s="617"/>
      <c r="BZ35" s="617"/>
      <c r="CA35" s="616"/>
    </row>
    <row r="36" spans="1:79" ht="6" customHeight="1" x14ac:dyDescent="0.25">
      <c r="A36" s="159"/>
      <c r="B36" s="159"/>
      <c r="C36" s="159"/>
      <c r="D36" s="159"/>
      <c r="E36" s="159"/>
      <c r="F36" s="159"/>
      <c r="G36" s="159"/>
      <c r="H36" s="159"/>
      <c r="I36" s="159"/>
      <c r="J36" s="159"/>
      <c r="K36" s="159"/>
      <c r="L36" s="159"/>
      <c r="M36" s="159"/>
      <c r="N36" s="159"/>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O36" s="159"/>
      <c r="AP36" s="160"/>
      <c r="AQ36" s="160"/>
      <c r="AR36" s="160"/>
      <c r="AS36" s="160"/>
      <c r="AT36" s="160"/>
      <c r="AU36" s="160"/>
      <c r="AV36" s="160"/>
      <c r="AW36" s="160"/>
      <c r="AX36" s="160"/>
      <c r="AY36" s="160"/>
      <c r="AZ36" s="160"/>
      <c r="BA36" s="160"/>
    </row>
    <row r="37" spans="1:79" ht="30" customHeight="1" x14ac:dyDescent="0.25">
      <c r="A37" s="618" t="s">
        <v>91</v>
      </c>
      <c r="B37" s="615" t="s">
        <v>39</v>
      </c>
      <c r="C37" s="616"/>
      <c r="D37" s="615" t="s">
        <v>40</v>
      </c>
      <c r="E37" s="616"/>
      <c r="F37" s="615" t="s">
        <v>41</v>
      </c>
      <c r="G37" s="616"/>
      <c r="H37" s="615" t="s">
        <v>42</v>
      </c>
      <c r="I37" s="616"/>
      <c r="J37" s="615" t="s">
        <v>43</v>
      </c>
      <c r="K37" s="616"/>
      <c r="L37" s="615" t="s">
        <v>44</v>
      </c>
      <c r="M37" s="616"/>
      <c r="N37" s="615" t="s">
        <v>45</v>
      </c>
      <c r="O37" s="616"/>
      <c r="P37" s="615" t="s">
        <v>46</v>
      </c>
      <c r="Q37" s="616"/>
      <c r="R37" s="615" t="s">
        <v>47</v>
      </c>
      <c r="S37" s="616"/>
      <c r="T37" s="615" t="s">
        <v>48</v>
      </c>
      <c r="U37" s="616"/>
      <c r="V37" s="615" t="s">
        <v>49</v>
      </c>
      <c r="W37" s="616"/>
      <c r="X37" s="615" t="s">
        <v>50</v>
      </c>
      <c r="Y37" s="616"/>
      <c r="Z37" s="615" t="s">
        <v>92</v>
      </c>
      <c r="AA37" s="616"/>
      <c r="AB37" s="615" t="s">
        <v>290</v>
      </c>
      <c r="AC37" s="617"/>
      <c r="AD37" s="617"/>
      <c r="AE37" s="617"/>
      <c r="AF37" s="617"/>
      <c r="AG37" s="616"/>
      <c r="AH37" s="615" t="s">
        <v>289</v>
      </c>
      <c r="AI37" s="617"/>
      <c r="AJ37" s="617"/>
      <c r="AK37" s="617"/>
      <c r="AL37" s="617"/>
      <c r="AM37" s="616"/>
      <c r="AO37" s="618" t="s">
        <v>91</v>
      </c>
      <c r="AP37" s="615" t="s">
        <v>39</v>
      </c>
      <c r="AQ37" s="616"/>
      <c r="AR37" s="615" t="s">
        <v>40</v>
      </c>
      <c r="AS37" s="616"/>
      <c r="AT37" s="615" t="s">
        <v>41</v>
      </c>
      <c r="AU37" s="616"/>
      <c r="AV37" s="615" t="s">
        <v>42</v>
      </c>
      <c r="AW37" s="616"/>
      <c r="AX37" s="615" t="s">
        <v>43</v>
      </c>
      <c r="AY37" s="616"/>
      <c r="AZ37" s="615" t="s">
        <v>44</v>
      </c>
      <c r="BA37" s="616"/>
      <c r="BB37" s="615" t="s">
        <v>45</v>
      </c>
      <c r="BC37" s="616"/>
      <c r="BD37" s="615" t="s">
        <v>46</v>
      </c>
      <c r="BE37" s="616"/>
      <c r="BF37" s="615" t="s">
        <v>47</v>
      </c>
      <c r="BG37" s="616"/>
      <c r="BH37" s="615" t="s">
        <v>48</v>
      </c>
      <c r="BI37" s="616"/>
      <c r="BJ37" s="615" t="s">
        <v>49</v>
      </c>
      <c r="BK37" s="616"/>
      <c r="BL37" s="615" t="s">
        <v>50</v>
      </c>
      <c r="BM37" s="616"/>
      <c r="BN37" s="615" t="s">
        <v>92</v>
      </c>
      <c r="BO37" s="616"/>
      <c r="BP37" s="615" t="s">
        <v>290</v>
      </c>
      <c r="BQ37" s="617"/>
      <c r="BR37" s="617"/>
      <c r="BS37" s="617"/>
      <c r="BT37" s="617"/>
      <c r="BU37" s="616"/>
      <c r="BV37" s="615" t="s">
        <v>289</v>
      </c>
      <c r="BW37" s="617"/>
      <c r="BX37" s="617"/>
      <c r="BY37" s="617"/>
      <c r="BZ37" s="617"/>
      <c r="CA37" s="616"/>
    </row>
    <row r="38" spans="1:79" ht="51.95" customHeight="1" x14ac:dyDescent="0.25">
      <c r="A38" s="619"/>
      <c r="B38" s="125" t="s">
        <v>376</v>
      </c>
      <c r="C38" s="125" t="s">
        <v>377</v>
      </c>
      <c r="D38" s="125" t="s">
        <v>376</v>
      </c>
      <c r="E38" s="125" t="s">
        <v>377</v>
      </c>
      <c r="F38" s="125" t="s">
        <v>376</v>
      </c>
      <c r="G38" s="125" t="s">
        <v>377</v>
      </c>
      <c r="H38" s="125" t="s">
        <v>376</v>
      </c>
      <c r="I38" s="125" t="s">
        <v>377</v>
      </c>
      <c r="J38" s="125" t="s">
        <v>376</v>
      </c>
      <c r="K38" s="125" t="s">
        <v>377</v>
      </c>
      <c r="L38" s="125" t="s">
        <v>376</v>
      </c>
      <c r="M38" s="125" t="s">
        <v>377</v>
      </c>
      <c r="N38" s="125" t="s">
        <v>376</v>
      </c>
      <c r="O38" s="125" t="s">
        <v>377</v>
      </c>
      <c r="P38" s="125" t="s">
        <v>376</v>
      </c>
      <c r="Q38" s="125" t="s">
        <v>377</v>
      </c>
      <c r="R38" s="125" t="s">
        <v>376</v>
      </c>
      <c r="S38" s="125" t="s">
        <v>377</v>
      </c>
      <c r="T38" s="125" t="s">
        <v>376</v>
      </c>
      <c r="U38" s="125" t="s">
        <v>377</v>
      </c>
      <c r="V38" s="125" t="s">
        <v>376</v>
      </c>
      <c r="W38" s="125" t="s">
        <v>377</v>
      </c>
      <c r="X38" s="125" t="s">
        <v>376</v>
      </c>
      <c r="Y38" s="125" t="s">
        <v>377</v>
      </c>
      <c r="Z38" s="125" t="s">
        <v>376</v>
      </c>
      <c r="AA38" s="125" t="s">
        <v>377</v>
      </c>
      <c r="AB38" s="197" t="s">
        <v>397</v>
      </c>
      <c r="AC38" s="197" t="s">
        <v>398</v>
      </c>
      <c r="AD38" s="197" t="s">
        <v>399</v>
      </c>
      <c r="AE38" s="197" t="s">
        <v>307</v>
      </c>
      <c r="AF38" s="198" t="s">
        <v>400</v>
      </c>
      <c r="AG38" s="197" t="s">
        <v>306</v>
      </c>
      <c r="AH38" s="194" t="s">
        <v>391</v>
      </c>
      <c r="AI38" s="161" t="s">
        <v>392</v>
      </c>
      <c r="AJ38" s="194" t="s">
        <v>393</v>
      </c>
      <c r="AK38" s="194" t="s">
        <v>394</v>
      </c>
      <c r="AL38" s="194" t="s">
        <v>395</v>
      </c>
      <c r="AM38" s="194" t="s">
        <v>396</v>
      </c>
      <c r="AO38" s="619"/>
      <c r="AP38" s="125" t="s">
        <v>376</v>
      </c>
      <c r="AQ38" s="125" t="s">
        <v>377</v>
      </c>
      <c r="AR38" s="125" t="s">
        <v>376</v>
      </c>
      <c r="AS38" s="125" t="s">
        <v>377</v>
      </c>
      <c r="AT38" s="125" t="s">
        <v>376</v>
      </c>
      <c r="AU38" s="125" t="s">
        <v>377</v>
      </c>
      <c r="AV38" s="125" t="s">
        <v>376</v>
      </c>
      <c r="AW38" s="125" t="s">
        <v>377</v>
      </c>
      <c r="AX38" s="125" t="s">
        <v>376</v>
      </c>
      <c r="AY38" s="125" t="s">
        <v>377</v>
      </c>
      <c r="AZ38" s="125" t="s">
        <v>376</v>
      </c>
      <c r="BA38" s="125" t="s">
        <v>377</v>
      </c>
      <c r="BB38" s="125" t="s">
        <v>376</v>
      </c>
      <c r="BC38" s="125" t="s">
        <v>377</v>
      </c>
      <c r="BD38" s="125" t="s">
        <v>376</v>
      </c>
      <c r="BE38" s="125" t="s">
        <v>377</v>
      </c>
      <c r="BF38" s="125" t="s">
        <v>376</v>
      </c>
      <c r="BG38" s="125" t="s">
        <v>377</v>
      </c>
      <c r="BH38" s="125" t="s">
        <v>376</v>
      </c>
      <c r="BI38" s="125" t="s">
        <v>377</v>
      </c>
      <c r="BJ38" s="125" t="s">
        <v>376</v>
      </c>
      <c r="BK38" s="125" t="s">
        <v>377</v>
      </c>
      <c r="BL38" s="125" t="s">
        <v>376</v>
      </c>
      <c r="BM38" s="125" t="s">
        <v>377</v>
      </c>
      <c r="BN38" s="125" t="s">
        <v>376</v>
      </c>
      <c r="BO38" s="125" t="s">
        <v>377</v>
      </c>
      <c r="BP38" s="197" t="s">
        <v>397</v>
      </c>
      <c r="BQ38" s="197" t="s">
        <v>398</v>
      </c>
      <c r="BR38" s="197" t="s">
        <v>399</v>
      </c>
      <c r="BS38" s="197" t="s">
        <v>307</v>
      </c>
      <c r="BT38" s="198" t="s">
        <v>400</v>
      </c>
      <c r="BU38" s="197" t="s">
        <v>306</v>
      </c>
      <c r="BV38" s="194" t="s">
        <v>391</v>
      </c>
      <c r="BW38" s="161" t="s">
        <v>392</v>
      </c>
      <c r="BX38" s="194" t="s">
        <v>393</v>
      </c>
      <c r="BY38" s="194" t="s">
        <v>394</v>
      </c>
      <c r="BZ38" s="194" t="s">
        <v>395</v>
      </c>
      <c r="CA38" s="194" t="s">
        <v>396</v>
      </c>
    </row>
    <row r="39" spans="1:79" x14ac:dyDescent="0.25">
      <c r="A39" s="162" t="s">
        <v>93</v>
      </c>
      <c r="B39" s="162"/>
      <c r="C39" s="162"/>
      <c r="D39" s="162"/>
      <c r="E39" s="162"/>
      <c r="F39" s="162"/>
      <c r="G39" s="162"/>
      <c r="H39" s="162"/>
      <c r="I39" s="162"/>
      <c r="J39" s="162"/>
      <c r="K39" s="162"/>
      <c r="L39" s="162"/>
      <c r="M39" s="162"/>
      <c r="N39" s="162"/>
      <c r="O39" s="163"/>
      <c r="P39" s="163"/>
      <c r="Q39" s="163"/>
      <c r="R39" s="163"/>
      <c r="S39" s="163"/>
      <c r="T39" s="163"/>
      <c r="U39" s="163"/>
      <c r="V39" s="163"/>
      <c r="W39" s="163"/>
      <c r="X39" s="163"/>
      <c r="Y39" s="163"/>
      <c r="Z39" s="201">
        <f>B39+D39+F39+H39+J39+L39+N39+P39+R39+T39+V39+X39</f>
        <v>0</v>
      </c>
      <c r="AA39" s="170">
        <f>C39+E39+G39+I39+K39+M39+O39+Q39+S39+U39+W39+Y39</f>
        <v>0</v>
      </c>
      <c r="AB39" s="165"/>
      <c r="AC39" s="165"/>
      <c r="AD39" s="165"/>
      <c r="AE39" s="165"/>
      <c r="AF39" s="165"/>
      <c r="AG39" s="165"/>
      <c r="AH39" s="165"/>
      <c r="AI39" s="165"/>
      <c r="AJ39" s="165"/>
      <c r="AK39" s="165"/>
      <c r="AL39" s="165"/>
      <c r="AM39" s="166"/>
      <c r="AO39" s="162" t="s">
        <v>93</v>
      </c>
      <c r="AP39" s="162"/>
      <c r="AQ39" s="162"/>
      <c r="AR39" s="162"/>
      <c r="AS39" s="162"/>
      <c r="AT39" s="162"/>
      <c r="AU39" s="162"/>
      <c r="AV39" s="162"/>
      <c r="AW39" s="162"/>
      <c r="AX39" s="162"/>
      <c r="AY39" s="162"/>
      <c r="AZ39" s="162"/>
      <c r="BA39" s="162"/>
      <c r="BB39" s="162"/>
      <c r="BC39" s="163"/>
      <c r="BD39" s="163"/>
      <c r="BE39" s="163"/>
      <c r="BF39" s="163"/>
      <c r="BG39" s="163"/>
      <c r="BH39" s="163"/>
      <c r="BI39" s="163"/>
      <c r="BJ39" s="163"/>
      <c r="BK39" s="163"/>
      <c r="BL39" s="163"/>
      <c r="BM39" s="163"/>
      <c r="BN39" s="201">
        <f>AP39+AR39+AT39+AV39+AX39+AZ39+BB39+BD39+BF39+BH39+BJ39+BL39</f>
        <v>0</v>
      </c>
      <c r="BO39" s="170">
        <f>AQ39+AS39+AU39+AW39+AY39+BA39+BC39+BE39+BG39+BI39+BK39+BM39</f>
        <v>0</v>
      </c>
      <c r="BP39" s="199"/>
      <c r="BQ39" s="199"/>
      <c r="BR39" s="199"/>
      <c r="BS39" s="199"/>
      <c r="BT39" s="200"/>
      <c r="BU39" s="200"/>
      <c r="BV39" s="165"/>
      <c r="BW39" s="165"/>
      <c r="BX39" s="165"/>
      <c r="BY39" s="165"/>
      <c r="BZ39" s="165"/>
      <c r="CA39" s="166"/>
    </row>
    <row r="40" spans="1:79" x14ac:dyDescent="0.25">
      <c r="A40" s="162" t="s">
        <v>94</v>
      </c>
      <c r="B40" s="162"/>
      <c r="C40" s="162"/>
      <c r="D40" s="162"/>
      <c r="E40" s="162"/>
      <c r="F40" s="162"/>
      <c r="G40" s="162"/>
      <c r="H40" s="162"/>
      <c r="I40" s="162"/>
      <c r="J40" s="162"/>
      <c r="K40" s="162"/>
      <c r="L40" s="162"/>
      <c r="M40" s="162"/>
      <c r="N40" s="162"/>
      <c r="O40" s="163"/>
      <c r="P40" s="163"/>
      <c r="Q40" s="163"/>
      <c r="R40" s="163"/>
      <c r="S40" s="163"/>
      <c r="T40" s="163"/>
      <c r="U40" s="163"/>
      <c r="V40" s="163"/>
      <c r="W40" s="163"/>
      <c r="X40" s="163"/>
      <c r="Y40" s="163"/>
      <c r="Z40" s="201">
        <f t="shared" ref="Z40:Z59" si="7">B40+D40+F40+H40+J40+L40+N40+P40+R40+T40+V40+X40</f>
        <v>0</v>
      </c>
      <c r="AA40" s="170">
        <f t="shared" ref="AA40:AA59" si="8">C40+E40+G40+I40+K40+M40+O40+Q40+S40+U40+W40+Y40</f>
        <v>0</v>
      </c>
      <c r="AB40" s="165"/>
      <c r="AC40" s="165"/>
      <c r="AD40" s="165"/>
      <c r="AE40" s="165"/>
      <c r="AF40" s="165"/>
      <c r="AG40" s="165"/>
      <c r="AH40" s="165"/>
      <c r="AI40" s="165"/>
      <c r="AJ40" s="165"/>
      <c r="AK40" s="165"/>
      <c r="AL40" s="165"/>
      <c r="AM40" s="165"/>
      <c r="AO40" s="162" t="s">
        <v>94</v>
      </c>
      <c r="AP40" s="162"/>
      <c r="AQ40" s="162"/>
      <c r="AR40" s="162"/>
      <c r="AS40" s="162"/>
      <c r="AT40" s="162"/>
      <c r="AU40" s="162"/>
      <c r="AV40" s="162"/>
      <c r="AW40" s="162"/>
      <c r="AX40" s="162"/>
      <c r="AY40" s="162"/>
      <c r="AZ40" s="162"/>
      <c r="BA40" s="162"/>
      <c r="BB40" s="162"/>
      <c r="BC40" s="163"/>
      <c r="BD40" s="163"/>
      <c r="BE40" s="163"/>
      <c r="BF40" s="163"/>
      <c r="BG40" s="163"/>
      <c r="BH40" s="163"/>
      <c r="BI40" s="163"/>
      <c r="BJ40" s="163"/>
      <c r="BK40" s="163"/>
      <c r="BL40" s="163"/>
      <c r="BM40" s="163"/>
      <c r="BN40" s="201">
        <f t="shared" ref="BN40:BN59" si="9">AP40+AR40+AT40+AV40+AX40+AZ40+BB40+BD40+BF40+BH40+BJ40+BL40</f>
        <v>0</v>
      </c>
      <c r="BO40" s="170">
        <f t="shared" ref="BO40:BO59" si="10">AQ40+AS40+AU40+AW40+AY40+BA40+BC40+BE40+BG40+BI40+BK40+BM40</f>
        <v>0</v>
      </c>
      <c r="BP40" s="199"/>
      <c r="BQ40" s="199"/>
      <c r="BR40" s="199"/>
      <c r="BS40" s="199"/>
      <c r="BT40" s="200"/>
      <c r="BU40" s="200"/>
      <c r="BV40" s="165"/>
      <c r="BW40" s="165"/>
      <c r="BX40" s="165"/>
      <c r="BY40" s="165"/>
      <c r="BZ40" s="165"/>
      <c r="CA40" s="165"/>
    </row>
    <row r="41" spans="1:79" x14ac:dyDescent="0.25">
      <c r="A41" s="162" t="s">
        <v>95</v>
      </c>
      <c r="B41" s="162"/>
      <c r="C41" s="162"/>
      <c r="D41" s="162"/>
      <c r="E41" s="162"/>
      <c r="F41" s="162"/>
      <c r="G41" s="162"/>
      <c r="H41" s="162"/>
      <c r="I41" s="162"/>
      <c r="J41" s="162"/>
      <c r="K41" s="162"/>
      <c r="L41" s="162"/>
      <c r="M41" s="162"/>
      <c r="N41" s="162"/>
      <c r="O41" s="163"/>
      <c r="P41" s="163"/>
      <c r="Q41" s="163"/>
      <c r="R41" s="163"/>
      <c r="S41" s="163"/>
      <c r="T41" s="163"/>
      <c r="U41" s="163"/>
      <c r="V41" s="163"/>
      <c r="W41" s="163"/>
      <c r="X41" s="163"/>
      <c r="Y41" s="163"/>
      <c r="Z41" s="201">
        <f t="shared" si="7"/>
        <v>0</v>
      </c>
      <c r="AA41" s="170">
        <f t="shared" si="8"/>
        <v>0</v>
      </c>
      <c r="AB41" s="165"/>
      <c r="AC41" s="165"/>
      <c r="AD41" s="165"/>
      <c r="AE41" s="165"/>
      <c r="AF41" s="165"/>
      <c r="AG41" s="165"/>
      <c r="AH41" s="165"/>
      <c r="AI41" s="165"/>
      <c r="AJ41" s="165"/>
      <c r="AK41" s="165"/>
      <c r="AL41" s="165"/>
      <c r="AM41" s="165"/>
      <c r="AO41" s="162" t="s">
        <v>95</v>
      </c>
      <c r="AP41" s="162"/>
      <c r="AQ41" s="162"/>
      <c r="AR41" s="162"/>
      <c r="AS41" s="162"/>
      <c r="AT41" s="162"/>
      <c r="AU41" s="162"/>
      <c r="AV41" s="162"/>
      <c r="AW41" s="162"/>
      <c r="AX41" s="162"/>
      <c r="AY41" s="162"/>
      <c r="AZ41" s="162"/>
      <c r="BA41" s="162"/>
      <c r="BB41" s="162"/>
      <c r="BC41" s="163"/>
      <c r="BD41" s="163"/>
      <c r="BE41" s="163"/>
      <c r="BF41" s="163"/>
      <c r="BG41" s="163"/>
      <c r="BH41" s="163"/>
      <c r="BI41" s="163"/>
      <c r="BJ41" s="163"/>
      <c r="BK41" s="163"/>
      <c r="BL41" s="163"/>
      <c r="BM41" s="163"/>
      <c r="BN41" s="201">
        <f t="shared" si="9"/>
        <v>0</v>
      </c>
      <c r="BO41" s="170">
        <f t="shared" si="10"/>
        <v>0</v>
      </c>
      <c r="BP41" s="199"/>
      <c r="BQ41" s="199"/>
      <c r="BR41" s="199"/>
      <c r="BS41" s="199"/>
      <c r="BT41" s="200"/>
      <c r="BU41" s="200"/>
      <c r="BV41" s="165"/>
      <c r="BW41" s="165"/>
      <c r="BX41" s="165"/>
      <c r="BY41" s="165"/>
      <c r="BZ41" s="165"/>
      <c r="CA41" s="165"/>
    </row>
    <row r="42" spans="1:79" x14ac:dyDescent="0.25">
      <c r="A42" s="162" t="s">
        <v>96</v>
      </c>
      <c r="B42" s="162"/>
      <c r="C42" s="162"/>
      <c r="D42" s="162"/>
      <c r="E42" s="162"/>
      <c r="F42" s="162"/>
      <c r="G42" s="162"/>
      <c r="H42" s="162"/>
      <c r="I42" s="162"/>
      <c r="J42" s="162"/>
      <c r="K42" s="162"/>
      <c r="L42" s="162"/>
      <c r="M42" s="162"/>
      <c r="N42" s="162"/>
      <c r="O42" s="163"/>
      <c r="P42" s="163"/>
      <c r="Q42" s="163"/>
      <c r="R42" s="163"/>
      <c r="S42" s="163"/>
      <c r="T42" s="163"/>
      <c r="U42" s="163"/>
      <c r="V42" s="163"/>
      <c r="W42" s="163"/>
      <c r="X42" s="163"/>
      <c r="Y42" s="163"/>
      <c r="Z42" s="201">
        <f t="shared" si="7"/>
        <v>0</v>
      </c>
      <c r="AA42" s="170">
        <f t="shared" si="8"/>
        <v>0</v>
      </c>
      <c r="AB42" s="165"/>
      <c r="AC42" s="165"/>
      <c r="AD42" s="165"/>
      <c r="AE42" s="165"/>
      <c r="AF42" s="165"/>
      <c r="AG42" s="165"/>
      <c r="AH42" s="165"/>
      <c r="AI42" s="165"/>
      <c r="AJ42" s="165"/>
      <c r="AK42" s="165"/>
      <c r="AL42" s="165"/>
      <c r="AM42" s="165"/>
      <c r="AO42" s="162" t="s">
        <v>96</v>
      </c>
      <c r="AP42" s="162"/>
      <c r="AQ42" s="162"/>
      <c r="AR42" s="162"/>
      <c r="AS42" s="162"/>
      <c r="AT42" s="162"/>
      <c r="AU42" s="162"/>
      <c r="AV42" s="162"/>
      <c r="AW42" s="162"/>
      <c r="AX42" s="162"/>
      <c r="AY42" s="162"/>
      <c r="AZ42" s="162"/>
      <c r="BA42" s="162"/>
      <c r="BB42" s="162"/>
      <c r="BC42" s="163"/>
      <c r="BD42" s="163"/>
      <c r="BE42" s="163"/>
      <c r="BF42" s="163"/>
      <c r="BG42" s="163"/>
      <c r="BH42" s="163"/>
      <c r="BI42" s="163"/>
      <c r="BJ42" s="163"/>
      <c r="BK42" s="163"/>
      <c r="BL42" s="163"/>
      <c r="BM42" s="163"/>
      <c r="BN42" s="201">
        <f t="shared" si="9"/>
        <v>0</v>
      </c>
      <c r="BO42" s="170">
        <f t="shared" si="10"/>
        <v>0</v>
      </c>
      <c r="BP42" s="199"/>
      <c r="BQ42" s="199"/>
      <c r="BR42" s="199"/>
      <c r="BS42" s="199"/>
      <c r="BT42" s="200"/>
      <c r="BU42" s="200"/>
      <c r="BV42" s="165"/>
      <c r="BW42" s="165"/>
      <c r="BX42" s="165"/>
      <c r="BY42" s="165"/>
      <c r="BZ42" s="165"/>
      <c r="CA42" s="165"/>
    </row>
    <row r="43" spans="1:79" x14ac:dyDescent="0.25">
      <c r="A43" s="162" t="s">
        <v>97</v>
      </c>
      <c r="B43" s="162"/>
      <c r="C43" s="162"/>
      <c r="D43" s="162"/>
      <c r="E43" s="162"/>
      <c r="F43" s="162"/>
      <c r="G43" s="162"/>
      <c r="H43" s="162"/>
      <c r="I43" s="162"/>
      <c r="J43" s="162"/>
      <c r="K43" s="162"/>
      <c r="L43" s="162"/>
      <c r="M43" s="162"/>
      <c r="N43" s="162"/>
      <c r="O43" s="163"/>
      <c r="P43" s="163"/>
      <c r="Q43" s="163"/>
      <c r="R43" s="163"/>
      <c r="S43" s="163"/>
      <c r="T43" s="163"/>
      <c r="U43" s="163"/>
      <c r="V43" s="163"/>
      <c r="W43" s="163"/>
      <c r="X43" s="163"/>
      <c r="Y43" s="163"/>
      <c r="Z43" s="201">
        <f t="shared" si="7"/>
        <v>0</v>
      </c>
      <c r="AA43" s="170">
        <f t="shared" si="8"/>
        <v>0</v>
      </c>
      <c r="AB43" s="165"/>
      <c r="AC43" s="165"/>
      <c r="AD43" s="165"/>
      <c r="AE43" s="165"/>
      <c r="AF43" s="165"/>
      <c r="AG43" s="165"/>
      <c r="AH43" s="165"/>
      <c r="AI43" s="165"/>
      <c r="AJ43" s="165"/>
      <c r="AK43" s="165"/>
      <c r="AL43" s="165"/>
      <c r="AM43" s="165"/>
      <c r="AO43" s="162" t="s">
        <v>97</v>
      </c>
      <c r="AP43" s="162"/>
      <c r="AQ43" s="162"/>
      <c r="AR43" s="162"/>
      <c r="AS43" s="162"/>
      <c r="AT43" s="162"/>
      <c r="AU43" s="162"/>
      <c r="AV43" s="162"/>
      <c r="AW43" s="162"/>
      <c r="AX43" s="162"/>
      <c r="AY43" s="162"/>
      <c r="AZ43" s="162"/>
      <c r="BA43" s="162"/>
      <c r="BB43" s="162"/>
      <c r="BC43" s="163"/>
      <c r="BD43" s="163"/>
      <c r="BE43" s="163"/>
      <c r="BF43" s="163"/>
      <c r="BG43" s="163"/>
      <c r="BH43" s="163"/>
      <c r="BI43" s="163"/>
      <c r="BJ43" s="163"/>
      <c r="BK43" s="163"/>
      <c r="BL43" s="163"/>
      <c r="BM43" s="163"/>
      <c r="BN43" s="201">
        <f t="shared" si="9"/>
        <v>0</v>
      </c>
      <c r="BO43" s="170">
        <f t="shared" si="10"/>
        <v>0</v>
      </c>
      <c r="BP43" s="199"/>
      <c r="BQ43" s="199"/>
      <c r="BR43" s="199"/>
      <c r="BS43" s="199"/>
      <c r="BT43" s="200"/>
      <c r="BU43" s="200"/>
      <c r="BV43" s="165"/>
      <c r="BW43" s="165"/>
      <c r="BX43" s="165"/>
      <c r="BY43" s="165"/>
      <c r="BZ43" s="165"/>
      <c r="CA43" s="165"/>
    </row>
    <row r="44" spans="1:79" x14ac:dyDescent="0.25">
      <c r="A44" s="162" t="s">
        <v>98</v>
      </c>
      <c r="B44" s="162"/>
      <c r="C44" s="162"/>
      <c r="D44" s="162"/>
      <c r="E44" s="162"/>
      <c r="F44" s="162"/>
      <c r="G44" s="162"/>
      <c r="H44" s="162"/>
      <c r="I44" s="162"/>
      <c r="J44" s="162"/>
      <c r="K44" s="162"/>
      <c r="L44" s="162"/>
      <c r="M44" s="162"/>
      <c r="N44" s="162"/>
      <c r="O44" s="163"/>
      <c r="P44" s="163"/>
      <c r="Q44" s="163"/>
      <c r="R44" s="163"/>
      <c r="S44" s="163"/>
      <c r="T44" s="163"/>
      <c r="U44" s="163"/>
      <c r="V44" s="163"/>
      <c r="W44" s="163"/>
      <c r="X44" s="163"/>
      <c r="Y44" s="163"/>
      <c r="Z44" s="201">
        <f t="shared" si="7"/>
        <v>0</v>
      </c>
      <c r="AA44" s="170">
        <f t="shared" si="8"/>
        <v>0</v>
      </c>
      <c r="AB44" s="165"/>
      <c r="AC44" s="165"/>
      <c r="AD44" s="165"/>
      <c r="AE44" s="165"/>
      <c r="AF44" s="165"/>
      <c r="AG44" s="165"/>
      <c r="AH44" s="165"/>
      <c r="AI44" s="165"/>
      <c r="AJ44" s="165"/>
      <c r="AK44" s="165"/>
      <c r="AL44" s="165"/>
      <c r="AM44" s="165"/>
      <c r="AO44" s="162" t="s">
        <v>98</v>
      </c>
      <c r="AP44" s="162"/>
      <c r="AQ44" s="162"/>
      <c r="AR44" s="162"/>
      <c r="AS44" s="162"/>
      <c r="AT44" s="162"/>
      <c r="AU44" s="162"/>
      <c r="AV44" s="162"/>
      <c r="AW44" s="162"/>
      <c r="AX44" s="162"/>
      <c r="AY44" s="162"/>
      <c r="AZ44" s="162"/>
      <c r="BA44" s="162"/>
      <c r="BB44" s="162"/>
      <c r="BC44" s="163"/>
      <c r="BD44" s="163"/>
      <c r="BE44" s="163"/>
      <c r="BF44" s="163"/>
      <c r="BG44" s="163"/>
      <c r="BH44" s="163"/>
      <c r="BI44" s="163"/>
      <c r="BJ44" s="163"/>
      <c r="BK44" s="163"/>
      <c r="BL44" s="163"/>
      <c r="BM44" s="163"/>
      <c r="BN44" s="201">
        <f t="shared" si="9"/>
        <v>0</v>
      </c>
      <c r="BO44" s="170">
        <f t="shared" si="10"/>
        <v>0</v>
      </c>
      <c r="BP44" s="199"/>
      <c r="BQ44" s="199"/>
      <c r="BR44" s="199"/>
      <c r="BS44" s="199"/>
      <c r="BT44" s="200"/>
      <c r="BU44" s="200"/>
      <c r="BV44" s="165"/>
      <c r="BW44" s="165"/>
      <c r="BX44" s="165"/>
      <c r="BY44" s="165"/>
      <c r="BZ44" s="165"/>
      <c r="CA44" s="165"/>
    </row>
    <row r="45" spans="1:79" x14ac:dyDescent="0.25">
      <c r="A45" s="162" t="s">
        <v>99</v>
      </c>
      <c r="B45" s="162"/>
      <c r="C45" s="162"/>
      <c r="D45" s="162"/>
      <c r="E45" s="162"/>
      <c r="F45" s="162"/>
      <c r="G45" s="162"/>
      <c r="H45" s="162"/>
      <c r="I45" s="162"/>
      <c r="J45" s="162"/>
      <c r="K45" s="162"/>
      <c r="L45" s="162"/>
      <c r="M45" s="162"/>
      <c r="N45" s="162"/>
      <c r="O45" s="163"/>
      <c r="P45" s="163"/>
      <c r="Q45" s="163"/>
      <c r="R45" s="163"/>
      <c r="S45" s="163"/>
      <c r="T45" s="163"/>
      <c r="U45" s="163"/>
      <c r="V45" s="163"/>
      <c r="W45" s="163"/>
      <c r="X45" s="163"/>
      <c r="Y45" s="163"/>
      <c r="Z45" s="201">
        <f t="shared" si="7"/>
        <v>0</v>
      </c>
      <c r="AA45" s="170">
        <f t="shared" si="8"/>
        <v>0</v>
      </c>
      <c r="AB45" s="165"/>
      <c r="AC45" s="165"/>
      <c r="AD45" s="165"/>
      <c r="AE45" s="165"/>
      <c r="AF45" s="165"/>
      <c r="AG45" s="165"/>
      <c r="AH45" s="165"/>
      <c r="AI45" s="165"/>
      <c r="AJ45" s="165"/>
      <c r="AK45" s="165"/>
      <c r="AL45" s="165"/>
      <c r="AM45" s="165"/>
      <c r="AO45" s="162" t="s">
        <v>99</v>
      </c>
      <c r="AP45" s="162"/>
      <c r="AQ45" s="162"/>
      <c r="AR45" s="162"/>
      <c r="AS45" s="162"/>
      <c r="AT45" s="162"/>
      <c r="AU45" s="162"/>
      <c r="AV45" s="162"/>
      <c r="AW45" s="162"/>
      <c r="AX45" s="162"/>
      <c r="AY45" s="162"/>
      <c r="AZ45" s="162"/>
      <c r="BA45" s="162"/>
      <c r="BB45" s="162"/>
      <c r="BC45" s="163"/>
      <c r="BD45" s="163"/>
      <c r="BE45" s="163"/>
      <c r="BF45" s="163"/>
      <c r="BG45" s="163"/>
      <c r="BH45" s="163"/>
      <c r="BI45" s="163"/>
      <c r="BJ45" s="163"/>
      <c r="BK45" s="163"/>
      <c r="BL45" s="163"/>
      <c r="BM45" s="163"/>
      <c r="BN45" s="201">
        <f t="shared" si="9"/>
        <v>0</v>
      </c>
      <c r="BO45" s="170">
        <f t="shared" si="10"/>
        <v>0</v>
      </c>
      <c r="BP45" s="199"/>
      <c r="BQ45" s="199"/>
      <c r="BR45" s="199"/>
      <c r="BS45" s="199"/>
      <c r="BT45" s="200"/>
      <c r="BU45" s="200"/>
      <c r="BV45" s="165"/>
      <c r="BW45" s="165"/>
      <c r="BX45" s="165"/>
      <c r="BY45" s="165"/>
      <c r="BZ45" s="165"/>
      <c r="CA45" s="165"/>
    </row>
    <row r="46" spans="1:79" x14ac:dyDescent="0.25">
      <c r="A46" s="162" t="s">
        <v>100</v>
      </c>
      <c r="B46" s="162"/>
      <c r="C46" s="162"/>
      <c r="D46" s="162"/>
      <c r="E46" s="162"/>
      <c r="F46" s="162"/>
      <c r="G46" s="162"/>
      <c r="H46" s="162"/>
      <c r="I46" s="162"/>
      <c r="J46" s="162"/>
      <c r="K46" s="162"/>
      <c r="L46" s="162"/>
      <c r="M46" s="162"/>
      <c r="N46" s="162"/>
      <c r="O46" s="163"/>
      <c r="P46" s="163"/>
      <c r="Q46" s="163"/>
      <c r="R46" s="163"/>
      <c r="S46" s="163"/>
      <c r="T46" s="163"/>
      <c r="U46" s="163"/>
      <c r="V46" s="163"/>
      <c r="W46" s="163"/>
      <c r="X46" s="163"/>
      <c r="Y46" s="163"/>
      <c r="Z46" s="201">
        <f t="shared" si="7"/>
        <v>0</v>
      </c>
      <c r="AA46" s="170">
        <f t="shared" si="8"/>
        <v>0</v>
      </c>
      <c r="AB46" s="165"/>
      <c r="AC46" s="165"/>
      <c r="AD46" s="165"/>
      <c r="AE46" s="165"/>
      <c r="AF46" s="165"/>
      <c r="AG46" s="165"/>
      <c r="AH46" s="165"/>
      <c r="AI46" s="165"/>
      <c r="AJ46" s="165"/>
      <c r="AK46" s="165"/>
      <c r="AL46" s="165"/>
      <c r="AM46" s="165"/>
      <c r="AO46" s="162" t="s">
        <v>100</v>
      </c>
      <c r="AP46" s="162"/>
      <c r="AQ46" s="162"/>
      <c r="AR46" s="162"/>
      <c r="AS46" s="162"/>
      <c r="AT46" s="162"/>
      <c r="AU46" s="162"/>
      <c r="AV46" s="162"/>
      <c r="AW46" s="162"/>
      <c r="AX46" s="162"/>
      <c r="AY46" s="162"/>
      <c r="AZ46" s="162"/>
      <c r="BA46" s="162"/>
      <c r="BB46" s="162"/>
      <c r="BC46" s="163"/>
      <c r="BD46" s="163"/>
      <c r="BE46" s="163"/>
      <c r="BF46" s="163"/>
      <c r="BG46" s="163"/>
      <c r="BH46" s="163"/>
      <c r="BI46" s="163"/>
      <c r="BJ46" s="163"/>
      <c r="BK46" s="163"/>
      <c r="BL46" s="163"/>
      <c r="BM46" s="163"/>
      <c r="BN46" s="201">
        <f t="shared" si="9"/>
        <v>0</v>
      </c>
      <c r="BO46" s="170">
        <f t="shared" si="10"/>
        <v>0</v>
      </c>
      <c r="BP46" s="199"/>
      <c r="BQ46" s="199"/>
      <c r="BR46" s="199"/>
      <c r="BS46" s="199"/>
      <c r="BT46" s="200"/>
      <c r="BU46" s="200"/>
      <c r="BV46" s="165"/>
      <c r="BW46" s="165"/>
      <c r="BX46" s="165"/>
      <c r="BY46" s="165"/>
      <c r="BZ46" s="165"/>
      <c r="CA46" s="165"/>
    </row>
    <row r="47" spans="1:79" x14ac:dyDescent="0.25">
      <c r="A47" s="162" t="s">
        <v>101</v>
      </c>
      <c r="B47" s="162"/>
      <c r="C47" s="162"/>
      <c r="D47" s="162"/>
      <c r="E47" s="162"/>
      <c r="F47" s="162"/>
      <c r="G47" s="162"/>
      <c r="H47" s="162"/>
      <c r="I47" s="162"/>
      <c r="J47" s="162"/>
      <c r="K47" s="162"/>
      <c r="L47" s="162"/>
      <c r="M47" s="162"/>
      <c r="N47" s="162"/>
      <c r="O47" s="163"/>
      <c r="P47" s="163"/>
      <c r="Q47" s="163"/>
      <c r="R47" s="163"/>
      <c r="S47" s="163"/>
      <c r="T47" s="163"/>
      <c r="U47" s="163"/>
      <c r="V47" s="163"/>
      <c r="W47" s="163"/>
      <c r="X47" s="163"/>
      <c r="Y47" s="163"/>
      <c r="Z47" s="201">
        <f t="shared" si="7"/>
        <v>0</v>
      </c>
      <c r="AA47" s="170">
        <f t="shared" si="8"/>
        <v>0</v>
      </c>
      <c r="AB47" s="165"/>
      <c r="AC47" s="165"/>
      <c r="AD47" s="165"/>
      <c r="AE47" s="165"/>
      <c r="AF47" s="165"/>
      <c r="AG47" s="165"/>
      <c r="AH47" s="165"/>
      <c r="AI47" s="165"/>
      <c r="AJ47" s="165"/>
      <c r="AK47" s="165"/>
      <c r="AL47" s="165"/>
      <c r="AM47" s="165"/>
      <c r="AO47" s="162" t="s">
        <v>101</v>
      </c>
      <c r="AP47" s="162"/>
      <c r="AQ47" s="162"/>
      <c r="AR47" s="162"/>
      <c r="AS47" s="162"/>
      <c r="AT47" s="162"/>
      <c r="AU47" s="162"/>
      <c r="AV47" s="162"/>
      <c r="AW47" s="162"/>
      <c r="AX47" s="162"/>
      <c r="AY47" s="162"/>
      <c r="AZ47" s="162"/>
      <c r="BA47" s="162"/>
      <c r="BB47" s="162"/>
      <c r="BC47" s="163"/>
      <c r="BD47" s="163"/>
      <c r="BE47" s="163"/>
      <c r="BF47" s="163"/>
      <c r="BG47" s="163"/>
      <c r="BH47" s="163"/>
      <c r="BI47" s="163"/>
      <c r="BJ47" s="163"/>
      <c r="BK47" s="163"/>
      <c r="BL47" s="163"/>
      <c r="BM47" s="163"/>
      <c r="BN47" s="201">
        <f t="shared" si="9"/>
        <v>0</v>
      </c>
      <c r="BO47" s="170">
        <f t="shared" si="10"/>
        <v>0</v>
      </c>
      <c r="BP47" s="199"/>
      <c r="BQ47" s="199"/>
      <c r="BR47" s="199"/>
      <c r="BS47" s="199"/>
      <c r="BT47" s="200"/>
      <c r="BU47" s="200"/>
      <c r="BV47" s="165"/>
      <c r="BW47" s="165"/>
      <c r="BX47" s="165"/>
      <c r="BY47" s="165"/>
      <c r="BZ47" s="165"/>
      <c r="CA47" s="165"/>
    </row>
    <row r="48" spans="1:79" x14ac:dyDescent="0.25">
      <c r="A48" s="162" t="s">
        <v>102</v>
      </c>
      <c r="B48" s="162"/>
      <c r="C48" s="162"/>
      <c r="D48" s="162"/>
      <c r="E48" s="162"/>
      <c r="F48" s="162"/>
      <c r="G48" s="162"/>
      <c r="H48" s="162"/>
      <c r="I48" s="162"/>
      <c r="J48" s="162"/>
      <c r="K48" s="162"/>
      <c r="L48" s="162"/>
      <c r="M48" s="162"/>
      <c r="N48" s="162"/>
      <c r="O48" s="163"/>
      <c r="P48" s="163"/>
      <c r="Q48" s="163"/>
      <c r="R48" s="163"/>
      <c r="S48" s="163"/>
      <c r="T48" s="163"/>
      <c r="U48" s="163"/>
      <c r="V48" s="163"/>
      <c r="W48" s="163"/>
      <c r="X48" s="163"/>
      <c r="Y48" s="163"/>
      <c r="Z48" s="201">
        <f t="shared" si="7"/>
        <v>0</v>
      </c>
      <c r="AA48" s="170">
        <f t="shared" si="8"/>
        <v>0</v>
      </c>
      <c r="AB48" s="165"/>
      <c r="AC48" s="165"/>
      <c r="AD48" s="165"/>
      <c r="AE48" s="165"/>
      <c r="AF48" s="165"/>
      <c r="AG48" s="165"/>
      <c r="AH48" s="165"/>
      <c r="AI48" s="165"/>
      <c r="AJ48" s="165"/>
      <c r="AK48" s="165"/>
      <c r="AL48" s="165"/>
      <c r="AM48" s="165"/>
      <c r="AO48" s="162" t="s">
        <v>102</v>
      </c>
      <c r="AP48" s="162"/>
      <c r="AQ48" s="162"/>
      <c r="AR48" s="162"/>
      <c r="AS48" s="162"/>
      <c r="AT48" s="162"/>
      <c r="AU48" s="162"/>
      <c r="AV48" s="162"/>
      <c r="AW48" s="162"/>
      <c r="AX48" s="162"/>
      <c r="AY48" s="162"/>
      <c r="AZ48" s="162"/>
      <c r="BA48" s="162"/>
      <c r="BB48" s="162"/>
      <c r="BC48" s="163"/>
      <c r="BD48" s="163"/>
      <c r="BE48" s="163"/>
      <c r="BF48" s="163"/>
      <c r="BG48" s="163"/>
      <c r="BH48" s="163"/>
      <c r="BI48" s="163"/>
      <c r="BJ48" s="163"/>
      <c r="BK48" s="163"/>
      <c r="BL48" s="163"/>
      <c r="BM48" s="163"/>
      <c r="BN48" s="201">
        <f t="shared" si="9"/>
        <v>0</v>
      </c>
      <c r="BO48" s="170">
        <f t="shared" si="10"/>
        <v>0</v>
      </c>
      <c r="BP48" s="199"/>
      <c r="BQ48" s="199"/>
      <c r="BR48" s="199"/>
      <c r="BS48" s="199"/>
      <c r="BT48" s="200"/>
      <c r="BU48" s="200"/>
      <c r="BV48" s="165"/>
      <c r="BW48" s="165"/>
      <c r="BX48" s="165"/>
      <c r="BY48" s="165"/>
      <c r="BZ48" s="165"/>
      <c r="CA48" s="165"/>
    </row>
    <row r="49" spans="1:79" x14ac:dyDescent="0.25">
      <c r="A49" s="162" t="s">
        <v>103</v>
      </c>
      <c r="B49" s="162"/>
      <c r="C49" s="162"/>
      <c r="D49" s="162"/>
      <c r="E49" s="162"/>
      <c r="F49" s="162"/>
      <c r="G49" s="162"/>
      <c r="H49" s="162"/>
      <c r="I49" s="162"/>
      <c r="J49" s="162"/>
      <c r="K49" s="162"/>
      <c r="L49" s="162"/>
      <c r="M49" s="162"/>
      <c r="N49" s="162"/>
      <c r="O49" s="163"/>
      <c r="P49" s="163"/>
      <c r="Q49" s="163"/>
      <c r="R49" s="163"/>
      <c r="S49" s="163"/>
      <c r="T49" s="163"/>
      <c r="U49" s="163"/>
      <c r="V49" s="163"/>
      <c r="W49" s="163"/>
      <c r="X49" s="163"/>
      <c r="Y49" s="163"/>
      <c r="Z49" s="201">
        <f t="shared" si="7"/>
        <v>0</v>
      </c>
      <c r="AA49" s="170">
        <f t="shared" si="8"/>
        <v>0</v>
      </c>
      <c r="AB49" s="165"/>
      <c r="AC49" s="165"/>
      <c r="AD49" s="165"/>
      <c r="AE49" s="165"/>
      <c r="AF49" s="165"/>
      <c r="AG49" s="165"/>
      <c r="AH49" s="165"/>
      <c r="AI49" s="165"/>
      <c r="AJ49" s="165"/>
      <c r="AK49" s="165"/>
      <c r="AL49" s="165"/>
      <c r="AM49" s="165"/>
      <c r="AO49" s="162" t="s">
        <v>103</v>
      </c>
      <c r="AP49" s="162"/>
      <c r="AQ49" s="162"/>
      <c r="AR49" s="162"/>
      <c r="AS49" s="162"/>
      <c r="AT49" s="162"/>
      <c r="AU49" s="162"/>
      <c r="AV49" s="162"/>
      <c r="AW49" s="162"/>
      <c r="AX49" s="162"/>
      <c r="AY49" s="162"/>
      <c r="AZ49" s="162"/>
      <c r="BA49" s="162"/>
      <c r="BB49" s="162"/>
      <c r="BC49" s="163"/>
      <c r="BD49" s="163"/>
      <c r="BE49" s="163"/>
      <c r="BF49" s="163"/>
      <c r="BG49" s="163"/>
      <c r="BH49" s="163"/>
      <c r="BI49" s="163"/>
      <c r="BJ49" s="163"/>
      <c r="BK49" s="163"/>
      <c r="BL49" s="163"/>
      <c r="BM49" s="163"/>
      <c r="BN49" s="201">
        <f t="shared" si="9"/>
        <v>0</v>
      </c>
      <c r="BO49" s="170">
        <f t="shared" si="10"/>
        <v>0</v>
      </c>
      <c r="BP49" s="199"/>
      <c r="BQ49" s="199"/>
      <c r="BR49" s="199"/>
      <c r="BS49" s="199"/>
      <c r="BT49" s="200"/>
      <c r="BU49" s="200"/>
      <c r="BV49" s="165"/>
      <c r="BW49" s="165"/>
      <c r="BX49" s="165"/>
      <c r="BY49" s="165"/>
      <c r="BZ49" s="165"/>
      <c r="CA49" s="165"/>
    </row>
    <row r="50" spans="1:79" x14ac:dyDescent="0.25">
      <c r="A50" s="162" t="s">
        <v>104</v>
      </c>
      <c r="B50" s="162"/>
      <c r="C50" s="162"/>
      <c r="D50" s="162"/>
      <c r="E50" s="162"/>
      <c r="F50" s="162"/>
      <c r="G50" s="162"/>
      <c r="H50" s="162"/>
      <c r="I50" s="162"/>
      <c r="J50" s="162"/>
      <c r="K50" s="162"/>
      <c r="L50" s="162"/>
      <c r="M50" s="162"/>
      <c r="N50" s="162"/>
      <c r="O50" s="163"/>
      <c r="P50" s="163"/>
      <c r="Q50" s="163"/>
      <c r="R50" s="163"/>
      <c r="S50" s="163"/>
      <c r="T50" s="163"/>
      <c r="U50" s="163"/>
      <c r="V50" s="163"/>
      <c r="W50" s="163"/>
      <c r="X50" s="163"/>
      <c r="Y50" s="163"/>
      <c r="Z50" s="201">
        <f t="shared" si="7"/>
        <v>0</v>
      </c>
      <c r="AA50" s="170">
        <f t="shared" si="8"/>
        <v>0</v>
      </c>
      <c r="AB50" s="165"/>
      <c r="AC50" s="165"/>
      <c r="AD50" s="165"/>
      <c r="AE50" s="165"/>
      <c r="AF50" s="165"/>
      <c r="AG50" s="165"/>
      <c r="AH50" s="165"/>
      <c r="AI50" s="165"/>
      <c r="AJ50" s="165"/>
      <c r="AK50" s="165"/>
      <c r="AL50" s="165"/>
      <c r="AM50" s="165"/>
      <c r="AO50" s="162" t="s">
        <v>104</v>
      </c>
      <c r="AP50" s="162"/>
      <c r="AQ50" s="162"/>
      <c r="AR50" s="162"/>
      <c r="AS50" s="162"/>
      <c r="AT50" s="162"/>
      <c r="AU50" s="162"/>
      <c r="AV50" s="162"/>
      <c r="AW50" s="162"/>
      <c r="AX50" s="162"/>
      <c r="AY50" s="162"/>
      <c r="AZ50" s="162"/>
      <c r="BA50" s="162"/>
      <c r="BB50" s="162"/>
      <c r="BC50" s="163"/>
      <c r="BD50" s="163"/>
      <c r="BE50" s="163"/>
      <c r="BF50" s="163"/>
      <c r="BG50" s="163"/>
      <c r="BH50" s="163"/>
      <c r="BI50" s="163"/>
      <c r="BJ50" s="163"/>
      <c r="BK50" s="163"/>
      <c r="BL50" s="163"/>
      <c r="BM50" s="163"/>
      <c r="BN50" s="201">
        <f t="shared" si="9"/>
        <v>0</v>
      </c>
      <c r="BO50" s="170">
        <f t="shared" si="10"/>
        <v>0</v>
      </c>
      <c r="BP50" s="199"/>
      <c r="BQ50" s="199"/>
      <c r="BR50" s="199"/>
      <c r="BS50" s="199"/>
      <c r="BT50" s="200"/>
      <c r="BU50" s="200"/>
      <c r="BV50" s="165"/>
      <c r="BW50" s="165"/>
      <c r="BX50" s="165"/>
      <c r="BY50" s="165"/>
      <c r="BZ50" s="165"/>
      <c r="CA50" s="165"/>
    </row>
    <row r="51" spans="1:79" x14ac:dyDescent="0.25">
      <c r="A51" s="162" t="s">
        <v>105</v>
      </c>
      <c r="B51" s="162"/>
      <c r="C51" s="162"/>
      <c r="D51" s="162"/>
      <c r="E51" s="162"/>
      <c r="F51" s="162"/>
      <c r="G51" s="162"/>
      <c r="H51" s="162"/>
      <c r="I51" s="162"/>
      <c r="J51" s="162"/>
      <c r="K51" s="162"/>
      <c r="L51" s="162"/>
      <c r="M51" s="162"/>
      <c r="N51" s="162"/>
      <c r="O51" s="163"/>
      <c r="P51" s="163"/>
      <c r="Q51" s="163"/>
      <c r="R51" s="163"/>
      <c r="S51" s="163"/>
      <c r="T51" s="163"/>
      <c r="U51" s="163"/>
      <c r="V51" s="163"/>
      <c r="W51" s="163"/>
      <c r="X51" s="163"/>
      <c r="Y51" s="163"/>
      <c r="Z51" s="201">
        <f t="shared" si="7"/>
        <v>0</v>
      </c>
      <c r="AA51" s="170">
        <f t="shared" si="8"/>
        <v>0</v>
      </c>
      <c r="AB51" s="165"/>
      <c r="AC51" s="165"/>
      <c r="AD51" s="165"/>
      <c r="AE51" s="165"/>
      <c r="AF51" s="165"/>
      <c r="AG51" s="165"/>
      <c r="AH51" s="165"/>
      <c r="AI51" s="165"/>
      <c r="AJ51" s="165"/>
      <c r="AK51" s="165"/>
      <c r="AL51" s="165"/>
      <c r="AM51" s="165"/>
      <c r="AO51" s="162" t="s">
        <v>105</v>
      </c>
      <c r="AP51" s="162"/>
      <c r="AQ51" s="162"/>
      <c r="AR51" s="162"/>
      <c r="AS51" s="162"/>
      <c r="AT51" s="162"/>
      <c r="AU51" s="162"/>
      <c r="AV51" s="162"/>
      <c r="AW51" s="162"/>
      <c r="AX51" s="162"/>
      <c r="AY51" s="162"/>
      <c r="AZ51" s="162"/>
      <c r="BA51" s="162"/>
      <c r="BB51" s="162"/>
      <c r="BC51" s="163"/>
      <c r="BD51" s="163"/>
      <c r="BE51" s="163"/>
      <c r="BF51" s="163"/>
      <c r="BG51" s="163"/>
      <c r="BH51" s="163"/>
      <c r="BI51" s="163"/>
      <c r="BJ51" s="163"/>
      <c r="BK51" s="163"/>
      <c r="BL51" s="163"/>
      <c r="BM51" s="163"/>
      <c r="BN51" s="201">
        <f t="shared" si="9"/>
        <v>0</v>
      </c>
      <c r="BO51" s="170">
        <f t="shared" si="10"/>
        <v>0</v>
      </c>
      <c r="BP51" s="199"/>
      <c r="BQ51" s="199"/>
      <c r="BR51" s="199"/>
      <c r="BS51" s="199"/>
      <c r="BT51" s="200"/>
      <c r="BU51" s="200"/>
      <c r="BV51" s="165"/>
      <c r="BW51" s="165"/>
      <c r="BX51" s="165"/>
      <c r="BY51" s="165"/>
      <c r="BZ51" s="165"/>
      <c r="CA51" s="165"/>
    </row>
    <row r="52" spans="1:79" x14ac:dyDescent="0.25">
      <c r="A52" s="162" t="s">
        <v>106</v>
      </c>
      <c r="B52" s="162"/>
      <c r="C52" s="162"/>
      <c r="D52" s="162"/>
      <c r="E52" s="162"/>
      <c r="F52" s="162"/>
      <c r="G52" s="162"/>
      <c r="H52" s="162"/>
      <c r="I52" s="162"/>
      <c r="J52" s="162"/>
      <c r="K52" s="162"/>
      <c r="L52" s="162"/>
      <c r="M52" s="162"/>
      <c r="N52" s="162"/>
      <c r="O52" s="163"/>
      <c r="P52" s="163"/>
      <c r="Q52" s="163"/>
      <c r="R52" s="163"/>
      <c r="S52" s="163"/>
      <c r="T52" s="163"/>
      <c r="U52" s="163"/>
      <c r="V52" s="163"/>
      <c r="W52" s="163"/>
      <c r="X52" s="163"/>
      <c r="Y52" s="163"/>
      <c r="Z52" s="201">
        <f t="shared" si="7"/>
        <v>0</v>
      </c>
      <c r="AA52" s="170">
        <f t="shared" si="8"/>
        <v>0</v>
      </c>
      <c r="AB52" s="165"/>
      <c r="AC52" s="165"/>
      <c r="AD52" s="165"/>
      <c r="AE52" s="165"/>
      <c r="AF52" s="165"/>
      <c r="AG52" s="165"/>
      <c r="AH52" s="165"/>
      <c r="AI52" s="165"/>
      <c r="AJ52" s="165"/>
      <c r="AK52" s="165"/>
      <c r="AL52" s="165"/>
      <c r="AM52" s="165"/>
      <c r="AO52" s="162" t="s">
        <v>106</v>
      </c>
      <c r="AP52" s="162"/>
      <c r="AQ52" s="162"/>
      <c r="AR52" s="162"/>
      <c r="AS52" s="162"/>
      <c r="AT52" s="162"/>
      <c r="AU52" s="162"/>
      <c r="AV52" s="162"/>
      <c r="AW52" s="162"/>
      <c r="AX52" s="162"/>
      <c r="AY52" s="162"/>
      <c r="AZ52" s="162"/>
      <c r="BA52" s="162"/>
      <c r="BB52" s="162"/>
      <c r="BC52" s="163"/>
      <c r="BD52" s="163"/>
      <c r="BE52" s="163"/>
      <c r="BF52" s="163"/>
      <c r="BG52" s="163"/>
      <c r="BH52" s="163"/>
      <c r="BI52" s="163"/>
      <c r="BJ52" s="163"/>
      <c r="BK52" s="163"/>
      <c r="BL52" s="163"/>
      <c r="BM52" s="163"/>
      <c r="BN52" s="201">
        <f t="shared" si="9"/>
        <v>0</v>
      </c>
      <c r="BO52" s="170">
        <f t="shared" si="10"/>
        <v>0</v>
      </c>
      <c r="BP52" s="199"/>
      <c r="BQ52" s="199"/>
      <c r="BR52" s="199"/>
      <c r="BS52" s="199"/>
      <c r="BT52" s="200"/>
      <c r="BU52" s="200"/>
      <c r="BV52" s="165"/>
      <c r="BW52" s="165"/>
      <c r="BX52" s="165"/>
      <c r="BY52" s="165"/>
      <c r="BZ52" s="165"/>
      <c r="CA52" s="165"/>
    </row>
    <row r="53" spans="1:79" x14ac:dyDescent="0.25">
      <c r="A53" s="162" t="s">
        <v>107</v>
      </c>
      <c r="B53" s="162"/>
      <c r="C53" s="162"/>
      <c r="D53" s="162"/>
      <c r="E53" s="162"/>
      <c r="F53" s="162"/>
      <c r="G53" s="162"/>
      <c r="H53" s="162"/>
      <c r="I53" s="162"/>
      <c r="J53" s="162"/>
      <c r="K53" s="162"/>
      <c r="L53" s="162"/>
      <c r="M53" s="162"/>
      <c r="N53" s="162"/>
      <c r="O53" s="163"/>
      <c r="P53" s="163"/>
      <c r="Q53" s="163"/>
      <c r="R53" s="163"/>
      <c r="S53" s="163"/>
      <c r="T53" s="163"/>
      <c r="U53" s="163"/>
      <c r="V53" s="163"/>
      <c r="W53" s="163"/>
      <c r="X53" s="163"/>
      <c r="Y53" s="163"/>
      <c r="Z53" s="201">
        <f t="shared" si="7"/>
        <v>0</v>
      </c>
      <c r="AA53" s="170">
        <f t="shared" si="8"/>
        <v>0</v>
      </c>
      <c r="AB53" s="165"/>
      <c r="AC53" s="165"/>
      <c r="AD53" s="165"/>
      <c r="AE53" s="165"/>
      <c r="AF53" s="165"/>
      <c r="AG53" s="165"/>
      <c r="AH53" s="165"/>
      <c r="AI53" s="165"/>
      <c r="AJ53" s="165"/>
      <c r="AK53" s="165"/>
      <c r="AL53" s="165"/>
      <c r="AM53" s="165"/>
      <c r="AO53" s="162" t="s">
        <v>107</v>
      </c>
      <c r="AP53" s="162"/>
      <c r="AQ53" s="162"/>
      <c r="AR53" s="162"/>
      <c r="AS53" s="162"/>
      <c r="AT53" s="162"/>
      <c r="AU53" s="162"/>
      <c r="AV53" s="162"/>
      <c r="AW53" s="162"/>
      <c r="AX53" s="162"/>
      <c r="AY53" s="162"/>
      <c r="AZ53" s="162"/>
      <c r="BA53" s="162"/>
      <c r="BB53" s="162"/>
      <c r="BC53" s="163"/>
      <c r="BD53" s="163"/>
      <c r="BE53" s="163"/>
      <c r="BF53" s="163"/>
      <c r="BG53" s="163"/>
      <c r="BH53" s="163"/>
      <c r="BI53" s="163"/>
      <c r="BJ53" s="163"/>
      <c r="BK53" s="163"/>
      <c r="BL53" s="163"/>
      <c r="BM53" s="163"/>
      <c r="BN53" s="201">
        <f t="shared" si="9"/>
        <v>0</v>
      </c>
      <c r="BO53" s="170">
        <f t="shared" si="10"/>
        <v>0</v>
      </c>
      <c r="BP53" s="199"/>
      <c r="BQ53" s="199"/>
      <c r="BR53" s="199"/>
      <c r="BS53" s="199"/>
      <c r="BT53" s="200"/>
      <c r="BU53" s="200"/>
      <c r="BV53" s="165"/>
      <c r="BW53" s="165"/>
      <c r="BX53" s="165"/>
      <c r="BY53" s="165"/>
      <c r="BZ53" s="165"/>
      <c r="CA53" s="165"/>
    </row>
    <row r="54" spans="1:79" x14ac:dyDescent="0.25">
      <c r="A54" s="162" t="s">
        <v>108</v>
      </c>
      <c r="B54" s="162"/>
      <c r="C54" s="162"/>
      <c r="D54" s="162"/>
      <c r="E54" s="162"/>
      <c r="F54" s="162"/>
      <c r="G54" s="162"/>
      <c r="H54" s="162"/>
      <c r="I54" s="162"/>
      <c r="J54" s="162"/>
      <c r="K54" s="162"/>
      <c r="L54" s="162"/>
      <c r="M54" s="162"/>
      <c r="N54" s="162"/>
      <c r="O54" s="163"/>
      <c r="P54" s="163"/>
      <c r="Q54" s="163"/>
      <c r="R54" s="163"/>
      <c r="S54" s="163"/>
      <c r="T54" s="163"/>
      <c r="U54" s="163"/>
      <c r="V54" s="163"/>
      <c r="W54" s="163"/>
      <c r="X54" s="163"/>
      <c r="Y54" s="163"/>
      <c r="Z54" s="201">
        <f t="shared" si="7"/>
        <v>0</v>
      </c>
      <c r="AA54" s="170">
        <f t="shared" si="8"/>
        <v>0</v>
      </c>
      <c r="AB54" s="165"/>
      <c r="AC54" s="165"/>
      <c r="AD54" s="165"/>
      <c r="AE54" s="165"/>
      <c r="AF54" s="165"/>
      <c r="AG54" s="165"/>
      <c r="AH54" s="165"/>
      <c r="AI54" s="165"/>
      <c r="AJ54" s="165"/>
      <c r="AK54" s="165"/>
      <c r="AL54" s="165"/>
      <c r="AM54" s="165"/>
      <c r="AO54" s="162" t="s">
        <v>108</v>
      </c>
      <c r="AP54" s="162"/>
      <c r="AQ54" s="162"/>
      <c r="AR54" s="162"/>
      <c r="AS54" s="162"/>
      <c r="AT54" s="162"/>
      <c r="AU54" s="162"/>
      <c r="AV54" s="162"/>
      <c r="AW54" s="162"/>
      <c r="AX54" s="162"/>
      <c r="AY54" s="162"/>
      <c r="AZ54" s="162"/>
      <c r="BA54" s="162"/>
      <c r="BB54" s="162"/>
      <c r="BC54" s="163"/>
      <c r="BD54" s="163"/>
      <c r="BE54" s="163"/>
      <c r="BF54" s="163"/>
      <c r="BG54" s="163"/>
      <c r="BH54" s="163"/>
      <c r="BI54" s="163"/>
      <c r="BJ54" s="163"/>
      <c r="BK54" s="163"/>
      <c r="BL54" s="163"/>
      <c r="BM54" s="163"/>
      <c r="BN54" s="201">
        <f t="shared" si="9"/>
        <v>0</v>
      </c>
      <c r="BO54" s="170">
        <f t="shared" si="10"/>
        <v>0</v>
      </c>
      <c r="BP54" s="199"/>
      <c r="BQ54" s="199"/>
      <c r="BR54" s="199"/>
      <c r="BS54" s="199"/>
      <c r="BT54" s="200"/>
      <c r="BU54" s="200"/>
      <c r="BV54" s="165"/>
      <c r="BW54" s="165"/>
      <c r="BX54" s="165"/>
      <c r="BY54" s="165"/>
      <c r="BZ54" s="165"/>
      <c r="CA54" s="165"/>
    </row>
    <row r="55" spans="1:79" x14ac:dyDescent="0.25">
      <c r="A55" s="162" t="s">
        <v>109</v>
      </c>
      <c r="B55" s="162"/>
      <c r="C55" s="162"/>
      <c r="D55" s="162"/>
      <c r="E55" s="162"/>
      <c r="F55" s="162"/>
      <c r="G55" s="162"/>
      <c r="H55" s="162"/>
      <c r="I55" s="162"/>
      <c r="J55" s="162"/>
      <c r="K55" s="162"/>
      <c r="L55" s="162"/>
      <c r="M55" s="162"/>
      <c r="N55" s="162"/>
      <c r="O55" s="163"/>
      <c r="P55" s="163"/>
      <c r="Q55" s="163"/>
      <c r="R55" s="163"/>
      <c r="S55" s="163"/>
      <c r="T55" s="163"/>
      <c r="U55" s="163"/>
      <c r="V55" s="163"/>
      <c r="W55" s="163"/>
      <c r="X55" s="163"/>
      <c r="Y55" s="163"/>
      <c r="Z55" s="201">
        <f t="shared" si="7"/>
        <v>0</v>
      </c>
      <c r="AA55" s="170">
        <f t="shared" si="8"/>
        <v>0</v>
      </c>
      <c r="AB55" s="165"/>
      <c r="AC55" s="165"/>
      <c r="AD55" s="165"/>
      <c r="AE55" s="165"/>
      <c r="AF55" s="165"/>
      <c r="AG55" s="165"/>
      <c r="AH55" s="165"/>
      <c r="AI55" s="165"/>
      <c r="AJ55" s="165"/>
      <c r="AK55" s="165"/>
      <c r="AL55" s="165"/>
      <c r="AM55" s="165"/>
      <c r="AO55" s="162" t="s">
        <v>109</v>
      </c>
      <c r="AP55" s="162"/>
      <c r="AQ55" s="162"/>
      <c r="AR55" s="162"/>
      <c r="AS55" s="162"/>
      <c r="AT55" s="162"/>
      <c r="AU55" s="162"/>
      <c r="AV55" s="162"/>
      <c r="AW55" s="162"/>
      <c r="AX55" s="162"/>
      <c r="AY55" s="162"/>
      <c r="AZ55" s="162"/>
      <c r="BA55" s="162"/>
      <c r="BB55" s="162"/>
      <c r="BC55" s="163"/>
      <c r="BD55" s="163"/>
      <c r="BE55" s="163"/>
      <c r="BF55" s="163"/>
      <c r="BG55" s="163"/>
      <c r="BH55" s="163"/>
      <c r="BI55" s="163"/>
      <c r="BJ55" s="163"/>
      <c r="BK55" s="163"/>
      <c r="BL55" s="163"/>
      <c r="BM55" s="163"/>
      <c r="BN55" s="201">
        <f t="shared" si="9"/>
        <v>0</v>
      </c>
      <c r="BO55" s="170">
        <f t="shared" si="10"/>
        <v>0</v>
      </c>
      <c r="BP55" s="199"/>
      <c r="BQ55" s="199"/>
      <c r="BR55" s="199"/>
      <c r="BS55" s="199"/>
      <c r="BT55" s="200"/>
      <c r="BU55" s="200"/>
      <c r="BV55" s="165"/>
      <c r="BW55" s="165"/>
      <c r="BX55" s="165"/>
      <c r="BY55" s="165"/>
      <c r="BZ55" s="165"/>
      <c r="CA55" s="165"/>
    </row>
    <row r="56" spans="1:79" x14ac:dyDescent="0.25">
      <c r="A56" s="162" t="s">
        <v>110</v>
      </c>
      <c r="B56" s="162"/>
      <c r="C56" s="162"/>
      <c r="D56" s="162"/>
      <c r="E56" s="162"/>
      <c r="F56" s="162"/>
      <c r="G56" s="162"/>
      <c r="H56" s="162"/>
      <c r="I56" s="162"/>
      <c r="J56" s="162"/>
      <c r="K56" s="162"/>
      <c r="L56" s="162"/>
      <c r="M56" s="162"/>
      <c r="N56" s="162"/>
      <c r="O56" s="163"/>
      <c r="P56" s="163"/>
      <c r="Q56" s="163"/>
      <c r="R56" s="163"/>
      <c r="S56" s="163"/>
      <c r="T56" s="163"/>
      <c r="U56" s="163"/>
      <c r="V56" s="163"/>
      <c r="W56" s="163"/>
      <c r="X56" s="163"/>
      <c r="Y56" s="163"/>
      <c r="Z56" s="201">
        <f t="shared" si="7"/>
        <v>0</v>
      </c>
      <c r="AA56" s="170">
        <f t="shared" si="8"/>
        <v>0</v>
      </c>
      <c r="AB56" s="165"/>
      <c r="AC56" s="165"/>
      <c r="AD56" s="165"/>
      <c r="AE56" s="165"/>
      <c r="AF56" s="165"/>
      <c r="AG56" s="165"/>
      <c r="AH56" s="165"/>
      <c r="AI56" s="165"/>
      <c r="AJ56" s="165"/>
      <c r="AK56" s="165"/>
      <c r="AL56" s="165"/>
      <c r="AM56" s="165"/>
      <c r="AO56" s="162" t="s">
        <v>110</v>
      </c>
      <c r="AP56" s="162"/>
      <c r="AQ56" s="162"/>
      <c r="AR56" s="162"/>
      <c r="AS56" s="162"/>
      <c r="AT56" s="162"/>
      <c r="AU56" s="162"/>
      <c r="AV56" s="162"/>
      <c r="AW56" s="162"/>
      <c r="AX56" s="162"/>
      <c r="AY56" s="162"/>
      <c r="AZ56" s="162"/>
      <c r="BA56" s="162"/>
      <c r="BB56" s="162"/>
      <c r="BC56" s="163"/>
      <c r="BD56" s="163"/>
      <c r="BE56" s="163"/>
      <c r="BF56" s="163"/>
      <c r="BG56" s="163"/>
      <c r="BH56" s="163"/>
      <c r="BI56" s="163"/>
      <c r="BJ56" s="163"/>
      <c r="BK56" s="163"/>
      <c r="BL56" s="163"/>
      <c r="BM56" s="163"/>
      <c r="BN56" s="201">
        <f t="shared" si="9"/>
        <v>0</v>
      </c>
      <c r="BO56" s="170">
        <f t="shared" si="10"/>
        <v>0</v>
      </c>
      <c r="BP56" s="199"/>
      <c r="BQ56" s="199"/>
      <c r="BR56" s="199"/>
      <c r="BS56" s="199"/>
      <c r="BT56" s="200"/>
      <c r="BU56" s="200"/>
      <c r="BV56" s="165"/>
      <c r="BW56" s="165"/>
      <c r="BX56" s="165"/>
      <c r="BY56" s="165"/>
      <c r="BZ56" s="165"/>
      <c r="CA56" s="165"/>
    </row>
    <row r="57" spans="1:79" x14ac:dyDescent="0.25">
      <c r="A57" s="162" t="s">
        <v>111</v>
      </c>
      <c r="B57" s="162"/>
      <c r="C57" s="162"/>
      <c r="D57" s="162"/>
      <c r="E57" s="162"/>
      <c r="F57" s="162"/>
      <c r="G57" s="162"/>
      <c r="H57" s="162"/>
      <c r="I57" s="162"/>
      <c r="J57" s="162"/>
      <c r="K57" s="162"/>
      <c r="L57" s="162"/>
      <c r="M57" s="162"/>
      <c r="N57" s="162"/>
      <c r="O57" s="163"/>
      <c r="P57" s="163"/>
      <c r="Q57" s="163"/>
      <c r="R57" s="163"/>
      <c r="S57" s="163"/>
      <c r="T57" s="163"/>
      <c r="U57" s="163"/>
      <c r="V57" s="163"/>
      <c r="W57" s="163"/>
      <c r="X57" s="163"/>
      <c r="Y57" s="163"/>
      <c r="Z57" s="201">
        <f t="shared" si="7"/>
        <v>0</v>
      </c>
      <c r="AA57" s="170">
        <f t="shared" si="8"/>
        <v>0</v>
      </c>
      <c r="AB57" s="165"/>
      <c r="AC57" s="165"/>
      <c r="AD57" s="165"/>
      <c r="AE57" s="165"/>
      <c r="AF57" s="165"/>
      <c r="AG57" s="165"/>
      <c r="AH57" s="165"/>
      <c r="AI57" s="165"/>
      <c r="AJ57" s="165"/>
      <c r="AK57" s="165"/>
      <c r="AL57" s="165"/>
      <c r="AM57" s="165"/>
      <c r="AO57" s="162" t="s">
        <v>111</v>
      </c>
      <c r="AP57" s="162"/>
      <c r="AQ57" s="162"/>
      <c r="AR57" s="162"/>
      <c r="AS57" s="162"/>
      <c r="AT57" s="162"/>
      <c r="AU57" s="162"/>
      <c r="AV57" s="162"/>
      <c r="AW57" s="162"/>
      <c r="AX57" s="162"/>
      <c r="AY57" s="162"/>
      <c r="AZ57" s="162"/>
      <c r="BA57" s="162"/>
      <c r="BB57" s="162"/>
      <c r="BC57" s="163"/>
      <c r="BD57" s="163"/>
      <c r="BE57" s="163"/>
      <c r="BF57" s="163"/>
      <c r="BG57" s="163"/>
      <c r="BH57" s="163"/>
      <c r="BI57" s="163"/>
      <c r="BJ57" s="163"/>
      <c r="BK57" s="163"/>
      <c r="BL57" s="163"/>
      <c r="BM57" s="163"/>
      <c r="BN57" s="201">
        <f t="shared" si="9"/>
        <v>0</v>
      </c>
      <c r="BO57" s="170">
        <f t="shared" si="10"/>
        <v>0</v>
      </c>
      <c r="BP57" s="199"/>
      <c r="BQ57" s="199"/>
      <c r="BR57" s="199"/>
      <c r="BS57" s="199"/>
      <c r="BT57" s="200"/>
      <c r="BU57" s="200"/>
      <c r="BV57" s="165"/>
      <c r="BW57" s="165"/>
      <c r="BX57" s="165"/>
      <c r="BY57" s="165"/>
      <c r="BZ57" s="165"/>
      <c r="CA57" s="165"/>
    </row>
    <row r="58" spans="1:79" x14ac:dyDescent="0.25">
      <c r="A58" s="162" t="s">
        <v>112</v>
      </c>
      <c r="B58" s="162"/>
      <c r="C58" s="162"/>
      <c r="D58" s="162"/>
      <c r="E58" s="162"/>
      <c r="F58" s="162"/>
      <c r="G58" s="162"/>
      <c r="H58" s="162"/>
      <c r="I58" s="162"/>
      <c r="J58" s="162"/>
      <c r="K58" s="162"/>
      <c r="L58" s="162"/>
      <c r="M58" s="162"/>
      <c r="N58" s="162"/>
      <c r="O58" s="163"/>
      <c r="P58" s="163"/>
      <c r="Q58" s="163"/>
      <c r="R58" s="163"/>
      <c r="S58" s="163"/>
      <c r="T58" s="163"/>
      <c r="U58" s="163"/>
      <c r="V58" s="163"/>
      <c r="W58" s="163"/>
      <c r="X58" s="163"/>
      <c r="Y58" s="163"/>
      <c r="Z58" s="201">
        <f t="shared" si="7"/>
        <v>0</v>
      </c>
      <c r="AA58" s="170">
        <f t="shared" si="8"/>
        <v>0</v>
      </c>
      <c r="AB58" s="165"/>
      <c r="AC58" s="165"/>
      <c r="AD58" s="165"/>
      <c r="AE58" s="165"/>
      <c r="AF58" s="165"/>
      <c r="AG58" s="165"/>
      <c r="AH58" s="165"/>
      <c r="AI58" s="165"/>
      <c r="AJ58" s="165"/>
      <c r="AK58" s="165"/>
      <c r="AL58" s="165"/>
      <c r="AM58" s="165"/>
      <c r="AO58" s="162" t="s">
        <v>112</v>
      </c>
      <c r="AP58" s="162"/>
      <c r="AQ58" s="162"/>
      <c r="AR58" s="162"/>
      <c r="AS58" s="162"/>
      <c r="AT58" s="162"/>
      <c r="AU58" s="162"/>
      <c r="AV58" s="162"/>
      <c r="AW58" s="162"/>
      <c r="AX58" s="162"/>
      <c r="AY58" s="162"/>
      <c r="AZ58" s="162"/>
      <c r="BA58" s="162"/>
      <c r="BB58" s="162"/>
      <c r="BC58" s="163"/>
      <c r="BD58" s="163"/>
      <c r="BE58" s="163"/>
      <c r="BF58" s="163"/>
      <c r="BG58" s="163"/>
      <c r="BH58" s="163"/>
      <c r="BI58" s="163"/>
      <c r="BJ58" s="163"/>
      <c r="BK58" s="163"/>
      <c r="BL58" s="163"/>
      <c r="BM58" s="163"/>
      <c r="BN58" s="201">
        <f t="shared" si="9"/>
        <v>0</v>
      </c>
      <c r="BO58" s="170">
        <f t="shared" si="10"/>
        <v>0</v>
      </c>
      <c r="BP58" s="199"/>
      <c r="BQ58" s="199"/>
      <c r="BR58" s="199"/>
      <c r="BS58" s="199"/>
      <c r="BT58" s="200"/>
      <c r="BU58" s="200"/>
      <c r="BV58" s="165"/>
      <c r="BW58" s="165"/>
      <c r="BX58" s="165"/>
      <c r="BY58" s="165"/>
      <c r="BZ58" s="165"/>
      <c r="CA58" s="165"/>
    </row>
    <row r="59" spans="1:79" x14ac:dyDescent="0.25">
      <c r="A59" s="162" t="s">
        <v>113</v>
      </c>
      <c r="B59" s="162"/>
      <c r="C59" s="162"/>
      <c r="D59" s="162"/>
      <c r="E59" s="162"/>
      <c r="F59" s="162"/>
      <c r="G59" s="162"/>
      <c r="H59" s="162"/>
      <c r="I59" s="162"/>
      <c r="J59" s="162"/>
      <c r="K59" s="162"/>
      <c r="L59" s="162"/>
      <c r="M59" s="162"/>
      <c r="N59" s="162"/>
      <c r="O59" s="163"/>
      <c r="P59" s="163"/>
      <c r="Q59" s="163"/>
      <c r="R59" s="163"/>
      <c r="S59" s="163"/>
      <c r="T59" s="163"/>
      <c r="U59" s="163"/>
      <c r="V59" s="163"/>
      <c r="W59" s="163"/>
      <c r="X59" s="163"/>
      <c r="Y59" s="163"/>
      <c r="Z59" s="201">
        <f t="shared" si="7"/>
        <v>0</v>
      </c>
      <c r="AA59" s="170">
        <f t="shared" si="8"/>
        <v>0</v>
      </c>
      <c r="AB59" s="165"/>
      <c r="AC59" s="165"/>
      <c r="AD59" s="165"/>
      <c r="AE59" s="165"/>
      <c r="AF59" s="165"/>
      <c r="AG59" s="165"/>
      <c r="AH59" s="165"/>
      <c r="AI59" s="165"/>
      <c r="AJ59" s="165"/>
      <c r="AK59" s="165"/>
      <c r="AL59" s="165"/>
      <c r="AM59" s="165"/>
      <c r="AO59" s="162" t="s">
        <v>113</v>
      </c>
      <c r="AP59" s="162"/>
      <c r="AQ59" s="162"/>
      <c r="AR59" s="162"/>
      <c r="AS59" s="162"/>
      <c r="AT59" s="162"/>
      <c r="AU59" s="162"/>
      <c r="AV59" s="162"/>
      <c r="AW59" s="162"/>
      <c r="AX59" s="162"/>
      <c r="AY59" s="162"/>
      <c r="AZ59" s="162"/>
      <c r="BA59" s="162"/>
      <c r="BB59" s="162"/>
      <c r="BC59" s="163"/>
      <c r="BD59" s="163"/>
      <c r="BE59" s="163"/>
      <c r="BF59" s="163"/>
      <c r="BG59" s="163"/>
      <c r="BH59" s="163"/>
      <c r="BI59" s="163"/>
      <c r="BJ59" s="163"/>
      <c r="BK59" s="163"/>
      <c r="BL59" s="163"/>
      <c r="BM59" s="163"/>
      <c r="BN59" s="201">
        <f t="shared" si="9"/>
        <v>0</v>
      </c>
      <c r="BO59" s="170">
        <f t="shared" si="10"/>
        <v>0</v>
      </c>
      <c r="BP59" s="199"/>
      <c r="BQ59" s="199"/>
      <c r="BR59" s="199"/>
      <c r="BS59" s="199"/>
      <c r="BT59" s="200"/>
      <c r="BU59" s="200"/>
      <c r="BV59" s="165"/>
      <c r="BW59" s="165"/>
      <c r="BX59" s="165"/>
      <c r="BY59" s="165"/>
      <c r="BZ59" s="165"/>
      <c r="CA59" s="165"/>
    </row>
    <row r="60" spans="1:79" x14ac:dyDescent="0.25">
      <c r="A60" s="167" t="s">
        <v>114</v>
      </c>
      <c r="B60" s="164">
        <f t="shared" ref="B60:AM60" si="11">SUM(B39:B59)</f>
        <v>0</v>
      </c>
      <c r="C60" s="164">
        <f t="shared" si="11"/>
        <v>0</v>
      </c>
      <c r="D60" s="164">
        <f t="shared" si="11"/>
        <v>0</v>
      </c>
      <c r="E60" s="164">
        <f t="shared" si="11"/>
        <v>0</v>
      </c>
      <c r="F60" s="164">
        <f t="shared" si="11"/>
        <v>0</v>
      </c>
      <c r="G60" s="164">
        <f t="shared" si="11"/>
        <v>0</v>
      </c>
      <c r="H60" s="164">
        <f t="shared" si="11"/>
        <v>0</v>
      </c>
      <c r="I60" s="164">
        <f t="shared" si="11"/>
        <v>0</v>
      </c>
      <c r="J60" s="164">
        <f t="shared" si="11"/>
        <v>0</v>
      </c>
      <c r="K60" s="164">
        <f t="shared" si="11"/>
        <v>0</v>
      </c>
      <c r="L60" s="164">
        <f t="shared" si="11"/>
        <v>0</v>
      </c>
      <c r="M60" s="164">
        <f t="shared" si="11"/>
        <v>0</v>
      </c>
      <c r="N60" s="164">
        <f t="shared" si="11"/>
        <v>0</v>
      </c>
      <c r="O60" s="164">
        <f t="shared" si="11"/>
        <v>0</v>
      </c>
      <c r="P60" s="164">
        <f t="shared" si="11"/>
        <v>0</v>
      </c>
      <c r="Q60" s="164">
        <f t="shared" si="11"/>
        <v>0</v>
      </c>
      <c r="R60" s="164">
        <f t="shared" si="11"/>
        <v>0</v>
      </c>
      <c r="S60" s="164">
        <f t="shared" si="11"/>
        <v>0</v>
      </c>
      <c r="T60" s="164">
        <f t="shared" si="11"/>
        <v>0</v>
      </c>
      <c r="U60" s="164">
        <f t="shared" si="11"/>
        <v>0</v>
      </c>
      <c r="V60" s="164">
        <f t="shared" si="11"/>
        <v>0</v>
      </c>
      <c r="W60" s="164">
        <f t="shared" si="11"/>
        <v>0</v>
      </c>
      <c r="X60" s="164">
        <f t="shared" si="11"/>
        <v>0</v>
      </c>
      <c r="Y60" s="164">
        <f t="shared" si="11"/>
        <v>0</v>
      </c>
      <c r="Z60" s="164">
        <f t="shared" si="11"/>
        <v>0</v>
      </c>
      <c r="AA60" s="170">
        <f t="shared" si="11"/>
        <v>0</v>
      </c>
      <c r="AB60" s="164">
        <f t="shared" si="11"/>
        <v>0</v>
      </c>
      <c r="AC60" s="164">
        <f t="shared" si="11"/>
        <v>0</v>
      </c>
      <c r="AD60" s="164">
        <f t="shared" si="11"/>
        <v>0</v>
      </c>
      <c r="AE60" s="164">
        <f t="shared" si="11"/>
        <v>0</v>
      </c>
      <c r="AF60" s="164">
        <f t="shared" si="11"/>
        <v>0</v>
      </c>
      <c r="AG60" s="164">
        <f t="shared" si="11"/>
        <v>0</v>
      </c>
      <c r="AH60" s="164">
        <f t="shared" si="11"/>
        <v>0</v>
      </c>
      <c r="AI60" s="164">
        <f t="shared" si="11"/>
        <v>0</v>
      </c>
      <c r="AJ60" s="164">
        <f t="shared" si="11"/>
        <v>0</v>
      </c>
      <c r="AK60" s="164">
        <f t="shared" si="11"/>
        <v>0</v>
      </c>
      <c r="AL60" s="164">
        <f t="shared" si="11"/>
        <v>0</v>
      </c>
      <c r="AM60" s="164">
        <f t="shared" si="11"/>
        <v>0</v>
      </c>
      <c r="AO60" s="167" t="s">
        <v>114</v>
      </c>
      <c r="AP60" s="164">
        <f t="shared" ref="AP60:BB60" si="12">SUM(AP39:AP59)</f>
        <v>0</v>
      </c>
      <c r="AQ60" s="164">
        <f t="shared" si="12"/>
        <v>0</v>
      </c>
      <c r="AR60" s="164">
        <f t="shared" si="12"/>
        <v>0</v>
      </c>
      <c r="AS60" s="164">
        <f t="shared" si="12"/>
        <v>0</v>
      </c>
      <c r="AT60" s="164">
        <f t="shared" si="12"/>
        <v>0</v>
      </c>
      <c r="AU60" s="164">
        <f t="shared" si="12"/>
        <v>0</v>
      </c>
      <c r="AV60" s="164">
        <f t="shared" si="12"/>
        <v>0</v>
      </c>
      <c r="AW60" s="164">
        <f t="shared" si="12"/>
        <v>0</v>
      </c>
      <c r="AX60" s="164">
        <f t="shared" si="12"/>
        <v>0</v>
      </c>
      <c r="AY60" s="164">
        <f t="shared" si="12"/>
        <v>0</v>
      </c>
      <c r="AZ60" s="164">
        <f t="shared" si="12"/>
        <v>0</v>
      </c>
      <c r="BA60" s="164">
        <f t="shared" si="12"/>
        <v>0</v>
      </c>
      <c r="BB60" s="164">
        <f t="shared" si="12"/>
        <v>0</v>
      </c>
      <c r="BC60" s="164">
        <f>SUM(BC39:BC59)</f>
        <v>0</v>
      </c>
      <c r="BD60" s="164">
        <f t="shared" ref="BD60:CA60" si="13">SUM(BD39:BD59)</f>
        <v>0</v>
      </c>
      <c r="BE60" s="164">
        <f t="shared" si="13"/>
        <v>0</v>
      </c>
      <c r="BF60" s="164">
        <f t="shared" si="13"/>
        <v>0</v>
      </c>
      <c r="BG60" s="164">
        <f t="shared" si="13"/>
        <v>0</v>
      </c>
      <c r="BH60" s="164">
        <f t="shared" si="13"/>
        <v>0</v>
      </c>
      <c r="BI60" s="164">
        <f t="shared" si="13"/>
        <v>0</v>
      </c>
      <c r="BJ60" s="164">
        <f t="shared" si="13"/>
        <v>0</v>
      </c>
      <c r="BK60" s="164">
        <f t="shared" si="13"/>
        <v>0</v>
      </c>
      <c r="BL60" s="164">
        <f t="shared" si="13"/>
        <v>0</v>
      </c>
      <c r="BM60" s="164">
        <f t="shared" si="13"/>
        <v>0</v>
      </c>
      <c r="BN60" s="202">
        <f t="shared" si="13"/>
        <v>0</v>
      </c>
      <c r="BO60" s="171">
        <f t="shared" si="13"/>
        <v>0</v>
      </c>
      <c r="BP60" s="164">
        <f t="shared" si="13"/>
        <v>0</v>
      </c>
      <c r="BQ60" s="164">
        <f t="shared" si="13"/>
        <v>0</v>
      </c>
      <c r="BR60" s="164">
        <f t="shared" si="13"/>
        <v>0</v>
      </c>
      <c r="BS60" s="164">
        <f t="shared" si="13"/>
        <v>0</v>
      </c>
      <c r="BT60" s="164">
        <f t="shared" si="13"/>
        <v>0</v>
      </c>
      <c r="BU60" s="164">
        <f t="shared" si="13"/>
        <v>0</v>
      </c>
      <c r="BV60" s="164">
        <f>SUM(BV39:BV59)</f>
        <v>0</v>
      </c>
      <c r="BW60" s="164">
        <f t="shared" si="13"/>
        <v>0</v>
      </c>
      <c r="BX60" s="164">
        <f t="shared" si="13"/>
        <v>0</v>
      </c>
      <c r="BY60" s="164">
        <f t="shared" si="13"/>
        <v>0</v>
      </c>
      <c r="BZ60" s="164">
        <f t="shared" si="13"/>
        <v>0</v>
      </c>
      <c r="CA60" s="164">
        <f t="shared" si="13"/>
        <v>0</v>
      </c>
    </row>
  </sheetData>
  <mergeCells count="78">
    <mergeCell ref="BY4:CA4"/>
    <mergeCell ref="A4:BX4"/>
    <mergeCell ref="BY1:CA1"/>
    <mergeCell ref="BY2:CA2"/>
    <mergeCell ref="BY3:CA3"/>
    <mergeCell ref="A1:BX1"/>
    <mergeCell ref="A2:BX2"/>
    <mergeCell ref="A3:BX3"/>
    <mergeCell ref="J9:K9"/>
    <mergeCell ref="L9:M9"/>
    <mergeCell ref="B6:CA6"/>
    <mergeCell ref="Z9:AA9"/>
    <mergeCell ref="B34:CA34"/>
    <mergeCell ref="R9:S9"/>
    <mergeCell ref="T9:U9"/>
    <mergeCell ref="V9:W9"/>
    <mergeCell ref="X9:Y9"/>
    <mergeCell ref="N9:O9"/>
    <mergeCell ref="P9:Q9"/>
    <mergeCell ref="B7:CA7"/>
    <mergeCell ref="A9:A10"/>
    <mergeCell ref="B9:C9"/>
    <mergeCell ref="D9:E9"/>
    <mergeCell ref="F9:G9"/>
    <mergeCell ref="H9:I9"/>
    <mergeCell ref="AO5:CA5"/>
    <mergeCell ref="A5:AM5"/>
    <mergeCell ref="J37:K37"/>
    <mergeCell ref="L37:M37"/>
    <mergeCell ref="N37:O37"/>
    <mergeCell ref="P37:Q37"/>
    <mergeCell ref="BD9:BE9"/>
    <mergeCell ref="AR9:AS9"/>
    <mergeCell ref="AT9:AU9"/>
    <mergeCell ref="AV9:AW9"/>
    <mergeCell ref="AX9:AY9"/>
    <mergeCell ref="AZ9:BA9"/>
    <mergeCell ref="BB9:BC9"/>
    <mergeCell ref="AH9:AM9"/>
    <mergeCell ref="AO9:AO10"/>
    <mergeCell ref="AP9:AQ9"/>
    <mergeCell ref="AH37:AM37"/>
    <mergeCell ref="A37:A38"/>
    <mergeCell ref="B37:C37"/>
    <mergeCell ref="D37:E37"/>
    <mergeCell ref="F37:G37"/>
    <mergeCell ref="H37:I37"/>
    <mergeCell ref="AB37:AG37"/>
    <mergeCell ref="R37:S37"/>
    <mergeCell ref="T37:U37"/>
    <mergeCell ref="V37:W37"/>
    <mergeCell ref="X37:Y37"/>
    <mergeCell ref="AP37:AQ37"/>
    <mergeCell ref="AR37:AS37"/>
    <mergeCell ref="AT37:AU37"/>
    <mergeCell ref="AV37:AW37"/>
    <mergeCell ref="AX37:AY37"/>
    <mergeCell ref="BB37:BC37"/>
    <mergeCell ref="BD37:BE37"/>
    <mergeCell ref="BF37:BG37"/>
    <mergeCell ref="BH37:BI37"/>
    <mergeCell ref="BJ37:BK37"/>
    <mergeCell ref="BL37:BM37"/>
    <mergeCell ref="BV37:CA37"/>
    <mergeCell ref="BN9:BO9"/>
    <mergeCell ref="Z37:AA37"/>
    <mergeCell ref="AO37:AO38"/>
    <mergeCell ref="BF9:BG9"/>
    <mergeCell ref="BH9:BI9"/>
    <mergeCell ref="BJ9:BK9"/>
    <mergeCell ref="BL9:BM9"/>
    <mergeCell ref="BV9:CA9"/>
    <mergeCell ref="BP9:BU9"/>
    <mergeCell ref="B35:CA35"/>
    <mergeCell ref="BN37:BO37"/>
    <mergeCell ref="BP37:BU37"/>
    <mergeCell ref="AB9:AG9"/>
    <mergeCell ref="AZ37:BA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topLeftCell="A35" zoomScale="90" zoomScaleNormal="90" workbookViewId="0">
      <selection activeCell="A40" sqref="A40:B40"/>
    </sheetView>
  </sheetViews>
  <sheetFormatPr baseColWidth="10" defaultColWidth="10.85546875" defaultRowHeight="15" x14ac:dyDescent="0.25"/>
  <cols>
    <col min="1" max="1" width="48.28515625" style="141" customWidth="1"/>
    <col min="2" max="2" width="73.42578125" style="141" customWidth="1"/>
    <col min="3" max="3" width="10.85546875" style="141"/>
    <col min="4" max="4" width="31.140625" style="141" customWidth="1"/>
    <col min="5" max="5" width="70.140625" style="141" customWidth="1"/>
    <col min="6" max="6" width="17.28515625" style="141" customWidth="1"/>
    <col min="7" max="8" width="21.85546875" style="141" customWidth="1"/>
    <col min="9" max="9" width="19.28515625" style="141" customWidth="1"/>
    <col min="10" max="10" width="42" style="141" customWidth="1"/>
    <col min="11" max="16384" width="10.85546875" style="141"/>
  </cols>
  <sheetData>
    <row r="1" spans="1:2" ht="25.5" customHeight="1" x14ac:dyDescent="0.25">
      <c r="A1" s="631" t="s">
        <v>196</v>
      </c>
      <c r="B1" s="632"/>
    </row>
    <row r="2" spans="1:2" ht="25.5" customHeight="1" x14ac:dyDescent="0.25">
      <c r="A2" s="633" t="s">
        <v>406</v>
      </c>
      <c r="B2" s="634"/>
    </row>
    <row r="3" spans="1:2" x14ac:dyDescent="0.25">
      <c r="A3" s="143" t="s">
        <v>326</v>
      </c>
      <c r="B3" s="143" t="s">
        <v>327</v>
      </c>
    </row>
    <row r="4" spans="1:2" x14ac:dyDescent="0.25">
      <c r="A4" s="144" t="s">
        <v>71</v>
      </c>
      <c r="B4" s="153" t="s">
        <v>360</v>
      </c>
    </row>
    <row r="5" spans="1:2" ht="105" x14ac:dyDescent="0.25">
      <c r="A5" s="144" t="s">
        <v>67</v>
      </c>
      <c r="B5" s="152" t="s">
        <v>361</v>
      </c>
    </row>
    <row r="6" spans="1:2" s="142" customFormat="1" x14ac:dyDescent="0.25">
      <c r="A6" s="144" t="s">
        <v>0</v>
      </c>
      <c r="B6" s="635" t="s">
        <v>355</v>
      </c>
    </row>
    <row r="7" spans="1:2" s="142" customFormat="1" x14ac:dyDescent="0.25">
      <c r="A7" s="144" t="s">
        <v>77</v>
      </c>
      <c r="B7" s="636"/>
    </row>
    <row r="8" spans="1:2" s="142" customFormat="1" x14ac:dyDescent="0.25">
      <c r="A8" s="144" t="s">
        <v>73</v>
      </c>
      <c r="B8" s="636"/>
    </row>
    <row r="9" spans="1:2" s="142" customFormat="1" x14ac:dyDescent="0.25">
      <c r="A9" s="144" t="s">
        <v>335</v>
      </c>
      <c r="B9" s="637"/>
    </row>
    <row r="10" spans="1:2" s="142" customFormat="1" ht="30" x14ac:dyDescent="0.25">
      <c r="A10" s="144" t="s">
        <v>294</v>
      </c>
      <c r="B10" s="145" t="s">
        <v>362</v>
      </c>
    </row>
    <row r="11" spans="1:2" s="142" customFormat="1" ht="45" x14ac:dyDescent="0.25">
      <c r="A11" s="144" t="s">
        <v>1</v>
      </c>
      <c r="B11" s="145" t="s">
        <v>379</v>
      </c>
    </row>
    <row r="12" spans="1:2" s="142" customFormat="1" ht="60" x14ac:dyDescent="0.25">
      <c r="A12" s="144" t="s">
        <v>15</v>
      </c>
      <c r="B12" s="146" t="s">
        <v>356</v>
      </c>
    </row>
    <row r="13" spans="1:2" s="142" customFormat="1" ht="30" x14ac:dyDescent="0.25">
      <c r="A13" s="144" t="s">
        <v>333</v>
      </c>
      <c r="B13" s="146" t="s">
        <v>357</v>
      </c>
    </row>
    <row r="14" spans="1:2" s="142" customFormat="1" ht="45" x14ac:dyDescent="0.25">
      <c r="A14" s="144" t="s">
        <v>334</v>
      </c>
      <c r="B14" s="146" t="s">
        <v>363</v>
      </c>
    </row>
    <row r="15" spans="1:2" ht="72" customHeight="1" x14ac:dyDescent="0.25">
      <c r="A15" s="147" t="s">
        <v>331</v>
      </c>
      <c r="B15" s="148" t="s">
        <v>358</v>
      </c>
    </row>
    <row r="16" spans="1:2" ht="194.25" x14ac:dyDescent="0.25">
      <c r="A16" s="147" t="s">
        <v>332</v>
      </c>
      <c r="B16" s="149" t="s">
        <v>359</v>
      </c>
    </row>
    <row r="17" spans="1:2" ht="25.5" customHeight="1" x14ac:dyDescent="0.25">
      <c r="A17" s="633" t="s">
        <v>407</v>
      </c>
      <c r="B17" s="634"/>
    </row>
    <row r="18" spans="1:2" x14ac:dyDescent="0.25">
      <c r="A18" s="143" t="s">
        <v>326</v>
      </c>
      <c r="B18" s="143" t="s">
        <v>327</v>
      </c>
    </row>
    <row r="19" spans="1:2" x14ac:dyDescent="0.25">
      <c r="A19" s="144" t="s">
        <v>71</v>
      </c>
      <c r="B19" s="153" t="s">
        <v>360</v>
      </c>
    </row>
    <row r="20" spans="1:2" ht="105" x14ac:dyDescent="0.25">
      <c r="A20" s="144" t="s">
        <v>67</v>
      </c>
      <c r="B20" s="152" t="s">
        <v>361</v>
      </c>
    </row>
    <row r="21" spans="1:2" ht="30" x14ac:dyDescent="0.25">
      <c r="A21" s="144" t="s">
        <v>336</v>
      </c>
      <c r="B21" s="146" t="s">
        <v>337</v>
      </c>
    </row>
    <row r="22" spans="1:2" ht="45" x14ac:dyDescent="0.25">
      <c r="A22" s="144" t="s">
        <v>329</v>
      </c>
      <c r="B22" s="146" t="s">
        <v>364</v>
      </c>
    </row>
    <row r="23" spans="1:2" ht="75" x14ac:dyDescent="0.25">
      <c r="A23" s="144" t="s">
        <v>338</v>
      </c>
      <c r="B23" s="146" t="s">
        <v>339</v>
      </c>
    </row>
    <row r="24" spans="1:2" ht="30" x14ac:dyDescent="0.25">
      <c r="A24" s="144" t="s">
        <v>328</v>
      </c>
      <c r="B24" s="150" t="s">
        <v>365</v>
      </c>
    </row>
    <row r="25" spans="1:2" ht="30" x14ac:dyDescent="0.25">
      <c r="A25" s="144" t="s">
        <v>303</v>
      </c>
      <c r="B25" s="150" t="s">
        <v>366</v>
      </c>
    </row>
    <row r="26" spans="1:2" ht="45.95" customHeight="1" x14ac:dyDescent="0.25">
      <c r="A26" s="144" t="s">
        <v>340</v>
      </c>
      <c r="B26" s="151" t="s">
        <v>375</v>
      </c>
    </row>
    <row r="27" spans="1:2" ht="75" x14ac:dyDescent="0.25">
      <c r="A27" s="144" t="s">
        <v>280</v>
      </c>
      <c r="B27" s="151" t="s">
        <v>369</v>
      </c>
    </row>
    <row r="28" spans="1:2" ht="45" x14ac:dyDescent="0.25">
      <c r="A28" s="144" t="s">
        <v>341</v>
      </c>
      <c r="B28" s="151" t="s">
        <v>342</v>
      </c>
    </row>
    <row r="29" spans="1:2" ht="45" x14ac:dyDescent="0.25">
      <c r="A29" s="144" t="s">
        <v>368</v>
      </c>
      <c r="B29" s="151" t="s">
        <v>370</v>
      </c>
    </row>
    <row r="30" spans="1:2" ht="45" x14ac:dyDescent="0.25">
      <c r="A30" s="144" t="s">
        <v>117</v>
      </c>
      <c r="B30" s="151" t="s">
        <v>371</v>
      </c>
    </row>
    <row r="31" spans="1:2" ht="144" customHeight="1" x14ac:dyDescent="0.25">
      <c r="A31" s="144" t="s">
        <v>343</v>
      </c>
      <c r="B31" s="151" t="s">
        <v>372</v>
      </c>
    </row>
    <row r="32" spans="1:2" ht="30" x14ac:dyDescent="0.25">
      <c r="A32" s="144" t="s">
        <v>344</v>
      </c>
      <c r="B32" s="151" t="s">
        <v>347</v>
      </c>
    </row>
    <row r="33" spans="1:2" ht="30" x14ac:dyDescent="0.25">
      <c r="A33" s="144" t="s">
        <v>345</v>
      </c>
      <c r="B33" s="151" t="s">
        <v>346</v>
      </c>
    </row>
    <row r="34" spans="1:2" ht="30" x14ac:dyDescent="0.25">
      <c r="A34" s="144" t="s">
        <v>324</v>
      </c>
      <c r="B34" s="151" t="s">
        <v>373</v>
      </c>
    </row>
    <row r="35" spans="1:2" ht="30" x14ac:dyDescent="0.25">
      <c r="A35" s="144" t="s">
        <v>352</v>
      </c>
      <c r="B35" s="151" t="s">
        <v>348</v>
      </c>
    </row>
    <row r="36" spans="1:2" ht="90" x14ac:dyDescent="0.25">
      <c r="A36" s="144" t="s">
        <v>299</v>
      </c>
      <c r="B36" s="151" t="s">
        <v>350</v>
      </c>
    </row>
    <row r="37" spans="1:2" ht="45" x14ac:dyDescent="0.25">
      <c r="A37" s="144" t="s">
        <v>330</v>
      </c>
      <c r="B37" s="151" t="s">
        <v>349</v>
      </c>
    </row>
    <row r="38" spans="1:2" ht="42.75" x14ac:dyDescent="0.25">
      <c r="A38" s="147" t="s">
        <v>301</v>
      </c>
      <c r="B38" s="151" t="s">
        <v>351</v>
      </c>
    </row>
    <row r="39" spans="1:2" ht="25.5" customHeight="1" x14ac:dyDescent="0.25">
      <c r="A39" s="633" t="s">
        <v>353</v>
      </c>
      <c r="B39" s="634"/>
    </row>
    <row r="40" spans="1:2" x14ac:dyDescent="0.25">
      <c r="A40" s="631" t="s">
        <v>354</v>
      </c>
      <c r="B40" s="632"/>
    </row>
    <row r="41" spans="1:2" ht="72" customHeight="1" x14ac:dyDescent="0.25">
      <c r="A41" s="629" t="s">
        <v>401</v>
      </c>
      <c r="B41" s="630"/>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topLeftCell="C18" zoomScale="91" workbookViewId="0">
      <selection activeCell="D44" sqref="D44"/>
    </sheetView>
  </sheetViews>
  <sheetFormatPr baseColWidth="10" defaultRowHeight="15" x14ac:dyDescent="0.25"/>
  <cols>
    <col min="1" max="1" width="44.140625" style="113" customWidth="1"/>
    <col min="2" max="2" width="61.85546875" style="113" customWidth="1"/>
    <col min="3" max="3" width="61.140625" style="113" customWidth="1"/>
    <col min="4" max="4" width="81" style="113" customWidth="1"/>
    <col min="5" max="5" width="32.85546875" style="141" customWidth="1"/>
    <col min="6" max="6" width="19" style="113" customWidth="1"/>
    <col min="7" max="7" width="29.42578125" style="113" customWidth="1"/>
    <col min="8" max="8" width="36.28515625" style="113" customWidth="1"/>
    <col min="9" max="9" width="40" style="113" customWidth="1"/>
    <col min="10" max="16384" width="11.42578125" style="113"/>
  </cols>
  <sheetData>
    <row r="1" spans="1:9" s="127" customFormat="1" x14ac:dyDescent="0.25">
      <c r="A1" s="126" t="s">
        <v>115</v>
      </c>
      <c r="B1" s="126" t="s">
        <v>197</v>
      </c>
      <c r="C1" s="126" t="s">
        <v>116</v>
      </c>
      <c r="D1" s="126" t="s">
        <v>266</v>
      </c>
      <c r="E1" s="126" t="s">
        <v>117</v>
      </c>
      <c r="F1" s="126" t="s">
        <v>86</v>
      </c>
      <c r="G1" s="126" t="s">
        <v>292</v>
      </c>
      <c r="H1" s="126" t="s">
        <v>290</v>
      </c>
      <c r="I1" s="126" t="s">
        <v>303</v>
      </c>
    </row>
    <row r="2" spans="1:9" s="127" customFormat="1" x14ac:dyDescent="0.25">
      <c r="A2" s="128" t="s">
        <v>118</v>
      </c>
      <c r="B2" s="121" t="s">
        <v>198</v>
      </c>
      <c r="C2" s="128" t="s">
        <v>119</v>
      </c>
      <c r="D2" s="129" t="s">
        <v>268</v>
      </c>
      <c r="E2" s="123" t="s">
        <v>121</v>
      </c>
      <c r="F2" s="130" t="s">
        <v>281</v>
      </c>
      <c r="G2" s="131" t="s">
        <v>388</v>
      </c>
      <c r="H2" s="131" t="s">
        <v>305</v>
      </c>
      <c r="I2" s="132" t="s">
        <v>308</v>
      </c>
    </row>
    <row r="3" spans="1:9" x14ac:dyDescent="0.25">
      <c r="A3" s="128" t="s">
        <v>122</v>
      </c>
      <c r="B3" s="121" t="s">
        <v>199</v>
      </c>
      <c r="C3" s="128" t="s">
        <v>123</v>
      </c>
      <c r="D3" s="133" t="s">
        <v>120</v>
      </c>
      <c r="E3" s="123" t="s">
        <v>125</v>
      </c>
      <c r="F3" s="130" t="s">
        <v>282</v>
      </c>
      <c r="G3" s="131" t="s">
        <v>389</v>
      </c>
      <c r="H3" s="131" t="s">
        <v>306</v>
      </c>
      <c r="I3" s="132" t="s">
        <v>309</v>
      </c>
    </row>
    <row r="4" spans="1:9" x14ac:dyDescent="0.25">
      <c r="A4" s="128" t="s">
        <v>126</v>
      </c>
      <c r="B4" s="121" t="s">
        <v>200</v>
      </c>
      <c r="C4" s="128" t="s">
        <v>127</v>
      </c>
      <c r="D4" s="133" t="s">
        <v>124</v>
      </c>
      <c r="E4" s="123" t="s">
        <v>129</v>
      </c>
      <c r="F4" s="130" t="s">
        <v>283</v>
      </c>
      <c r="G4" s="131" t="s">
        <v>390</v>
      </c>
      <c r="H4" s="131" t="s">
        <v>397</v>
      </c>
      <c r="I4" s="132" t="s">
        <v>310</v>
      </c>
    </row>
    <row r="5" spans="1:9" x14ac:dyDescent="0.25">
      <c r="A5" s="128" t="s">
        <v>130</v>
      </c>
      <c r="B5" s="121" t="s">
        <v>201</v>
      </c>
      <c r="C5" s="128" t="s">
        <v>131</v>
      </c>
      <c r="D5" s="133" t="s">
        <v>128</v>
      </c>
      <c r="E5" s="123" t="s">
        <v>133</v>
      </c>
      <c r="F5" s="130" t="s">
        <v>284</v>
      </c>
      <c r="G5" s="131" t="s">
        <v>387</v>
      </c>
      <c r="H5" s="131" t="s">
        <v>398</v>
      </c>
      <c r="I5" s="132" t="s">
        <v>311</v>
      </c>
    </row>
    <row r="6" spans="1:9" ht="30" x14ac:dyDescent="0.25">
      <c r="A6" s="128" t="s">
        <v>134</v>
      </c>
      <c r="B6" s="121" t="s">
        <v>202</v>
      </c>
      <c r="C6" s="128" t="s">
        <v>135</v>
      </c>
      <c r="D6" s="133" t="s">
        <v>132</v>
      </c>
      <c r="E6" s="123" t="s">
        <v>137</v>
      </c>
      <c r="G6" s="131" t="s">
        <v>304</v>
      </c>
      <c r="H6" s="131" t="s">
        <v>399</v>
      </c>
      <c r="I6" s="132" t="s">
        <v>312</v>
      </c>
    </row>
    <row r="7" spans="1:9" ht="30" x14ac:dyDescent="0.25">
      <c r="B7" s="121" t="s">
        <v>203</v>
      </c>
      <c r="C7" s="128" t="s">
        <v>138</v>
      </c>
      <c r="D7" s="133" t="s">
        <v>136</v>
      </c>
      <c r="E7" s="130" t="s">
        <v>140</v>
      </c>
      <c r="G7" s="123" t="s">
        <v>396</v>
      </c>
      <c r="H7" s="131" t="s">
        <v>307</v>
      </c>
      <c r="I7" s="132" t="s">
        <v>313</v>
      </c>
    </row>
    <row r="8" spans="1:9" ht="30" x14ac:dyDescent="0.25">
      <c r="A8" s="134"/>
      <c r="B8" s="121" t="s">
        <v>204</v>
      </c>
      <c r="C8" s="128" t="s">
        <v>141</v>
      </c>
      <c r="D8" s="133" t="s">
        <v>139</v>
      </c>
      <c r="E8" s="130" t="s">
        <v>143</v>
      </c>
      <c r="I8" s="130" t="s">
        <v>314</v>
      </c>
    </row>
    <row r="9" spans="1:9" ht="32.1" customHeight="1" x14ac:dyDescent="0.25">
      <c r="A9" s="134"/>
      <c r="B9" s="121" t="s">
        <v>205</v>
      </c>
      <c r="C9" s="128" t="s">
        <v>144</v>
      </c>
      <c r="D9" s="133" t="s">
        <v>142</v>
      </c>
      <c r="E9" s="130" t="s">
        <v>146</v>
      </c>
      <c r="I9" s="130" t="s">
        <v>315</v>
      </c>
    </row>
    <row r="10" spans="1:9" x14ac:dyDescent="0.25">
      <c r="A10" s="134"/>
      <c r="B10" s="121" t="s">
        <v>206</v>
      </c>
      <c r="C10" s="128" t="s">
        <v>147</v>
      </c>
      <c r="D10" s="133" t="s">
        <v>145</v>
      </c>
      <c r="E10" s="130" t="s">
        <v>149</v>
      </c>
      <c r="I10" s="130" t="s">
        <v>316</v>
      </c>
    </row>
    <row r="11" spans="1:9" x14ac:dyDescent="0.25">
      <c r="A11" s="134"/>
      <c r="B11" s="121" t="s">
        <v>207</v>
      </c>
      <c r="C11" s="128" t="s">
        <v>150</v>
      </c>
      <c r="D11" s="133" t="s">
        <v>148</v>
      </c>
      <c r="E11" s="130" t="s">
        <v>152</v>
      </c>
      <c r="I11" s="130" t="s">
        <v>317</v>
      </c>
    </row>
    <row r="12" spans="1:9" ht="30" x14ac:dyDescent="0.25">
      <c r="A12" s="134"/>
      <c r="B12" s="121" t="s">
        <v>208</v>
      </c>
      <c r="C12" s="128" t="s">
        <v>153</v>
      </c>
      <c r="D12" s="133" t="s">
        <v>151</v>
      </c>
      <c r="E12" s="130" t="s">
        <v>155</v>
      </c>
      <c r="I12" s="130" t="s">
        <v>318</v>
      </c>
    </row>
    <row r="13" spans="1:9" x14ac:dyDescent="0.25">
      <c r="A13" s="134"/>
      <c r="B13" s="135" t="s">
        <v>209</v>
      </c>
      <c r="D13" s="133" t="s">
        <v>154</v>
      </c>
      <c r="E13" s="130" t="s">
        <v>157</v>
      </c>
      <c r="I13" s="130" t="s">
        <v>319</v>
      </c>
    </row>
    <row r="14" spans="1:9" x14ac:dyDescent="0.25">
      <c r="A14" s="134"/>
      <c r="B14" s="121" t="s">
        <v>210</v>
      </c>
      <c r="C14" s="134"/>
      <c r="D14" s="133" t="s">
        <v>156</v>
      </c>
      <c r="E14" s="130" t="s">
        <v>159</v>
      </c>
    </row>
    <row r="15" spans="1:9" x14ac:dyDescent="0.25">
      <c r="A15" s="134"/>
      <c r="B15" s="121" t="s">
        <v>211</v>
      </c>
      <c r="C15" s="134"/>
      <c r="D15" s="133" t="s">
        <v>158</v>
      </c>
      <c r="E15" s="130" t="s">
        <v>277</v>
      </c>
    </row>
    <row r="16" spans="1:9" x14ac:dyDescent="0.25">
      <c r="A16" s="134"/>
      <c r="B16" s="121" t="s">
        <v>212</v>
      </c>
      <c r="C16" s="134"/>
      <c r="D16" s="133" t="s">
        <v>160</v>
      </c>
      <c r="E16" s="136"/>
    </row>
    <row r="17" spans="1:5" x14ac:dyDescent="0.25">
      <c r="A17" s="134"/>
      <c r="B17" s="121" t="s">
        <v>213</v>
      </c>
      <c r="C17" s="134"/>
      <c r="D17" s="133" t="s">
        <v>161</v>
      </c>
      <c r="E17" s="136"/>
    </row>
    <row r="18" spans="1:5" x14ac:dyDescent="0.25">
      <c r="A18" s="134"/>
      <c r="B18" s="121" t="s">
        <v>214</v>
      </c>
      <c r="C18" s="134"/>
      <c r="D18" s="133" t="s">
        <v>162</v>
      </c>
      <c r="E18" s="136"/>
    </row>
    <row r="19" spans="1:5" x14ac:dyDescent="0.25">
      <c r="A19" s="134"/>
      <c r="B19" s="121" t="s">
        <v>215</v>
      </c>
      <c r="C19" s="134"/>
      <c r="D19" s="133" t="s">
        <v>163</v>
      </c>
      <c r="E19" s="136"/>
    </row>
    <row r="20" spans="1:5" x14ac:dyDescent="0.25">
      <c r="A20" s="134"/>
      <c r="B20" s="121" t="s">
        <v>216</v>
      </c>
      <c r="C20" s="134"/>
      <c r="D20" s="133" t="s">
        <v>164</v>
      </c>
      <c r="E20" s="136"/>
    </row>
    <row r="21" spans="1:5" x14ac:dyDescent="0.25">
      <c r="B21" s="121" t="s">
        <v>217</v>
      </c>
      <c r="D21" s="133" t="s">
        <v>165</v>
      </c>
      <c r="E21" s="136"/>
    </row>
    <row r="22" spans="1:5" x14ac:dyDescent="0.25">
      <c r="B22" s="121" t="s">
        <v>218</v>
      </c>
      <c r="D22" s="133" t="s">
        <v>166</v>
      </c>
      <c r="E22" s="136"/>
    </row>
    <row r="23" spans="1:5" x14ac:dyDescent="0.25">
      <c r="B23" s="121" t="s">
        <v>219</v>
      </c>
      <c r="D23" s="133" t="s">
        <v>167</v>
      </c>
      <c r="E23" s="136"/>
    </row>
    <row r="24" spans="1:5" x14ac:dyDescent="0.25">
      <c r="D24" s="137" t="s">
        <v>267</v>
      </c>
      <c r="E24" s="137" t="s">
        <v>258</v>
      </c>
    </row>
    <row r="25" spans="1:5" x14ac:dyDescent="0.25">
      <c r="D25" s="138" t="s">
        <v>220</v>
      </c>
      <c r="E25" s="130" t="s">
        <v>221</v>
      </c>
    </row>
    <row r="26" spans="1:5" x14ac:dyDescent="0.25">
      <c r="D26" s="138" t="s">
        <v>222</v>
      </c>
      <c r="E26" s="130" t="s">
        <v>265</v>
      </c>
    </row>
    <row r="27" spans="1:5" x14ac:dyDescent="0.25">
      <c r="D27" s="638" t="s">
        <v>223</v>
      </c>
      <c r="E27" s="130" t="s">
        <v>224</v>
      </c>
    </row>
    <row r="28" spans="1:5" x14ac:dyDescent="0.25">
      <c r="D28" s="639"/>
      <c r="E28" s="130" t="s">
        <v>225</v>
      </c>
    </row>
    <row r="29" spans="1:5" x14ac:dyDescent="0.25">
      <c r="D29" s="639"/>
      <c r="E29" s="130" t="s">
        <v>226</v>
      </c>
    </row>
    <row r="30" spans="1:5" x14ac:dyDescent="0.25">
      <c r="D30" s="640"/>
      <c r="E30" s="130" t="s">
        <v>227</v>
      </c>
    </row>
    <row r="31" spans="1:5" x14ac:dyDescent="0.25">
      <c r="D31" s="138" t="s">
        <v>228</v>
      </c>
      <c r="E31" s="130" t="s">
        <v>229</v>
      </c>
    </row>
    <row r="32" spans="1:5" x14ac:dyDescent="0.25">
      <c r="D32" s="138" t="s">
        <v>230</v>
      </c>
      <c r="E32" s="130" t="s">
        <v>231</v>
      </c>
    </row>
    <row r="33" spans="4:5" x14ac:dyDescent="0.25">
      <c r="D33" s="138" t="s">
        <v>232</v>
      </c>
      <c r="E33" s="130" t="s">
        <v>233</v>
      </c>
    </row>
    <row r="34" spans="4:5" x14ac:dyDescent="0.25">
      <c r="D34" s="138" t="s">
        <v>259</v>
      </c>
      <c r="E34" s="130" t="s">
        <v>234</v>
      </c>
    </row>
    <row r="35" spans="4:5" x14ac:dyDescent="0.25">
      <c r="D35" s="138" t="s">
        <v>235</v>
      </c>
      <c r="E35" s="130" t="s">
        <v>236</v>
      </c>
    </row>
    <row r="36" spans="4:5" x14ac:dyDescent="0.25">
      <c r="D36" s="138" t="s">
        <v>237</v>
      </c>
      <c r="E36" s="130" t="s">
        <v>238</v>
      </c>
    </row>
    <row r="37" spans="4:5" x14ac:dyDescent="0.25">
      <c r="D37" s="138" t="s">
        <v>239</v>
      </c>
      <c r="E37" s="130" t="s">
        <v>240</v>
      </c>
    </row>
    <row r="38" spans="4:5" x14ac:dyDescent="0.25">
      <c r="D38" s="138" t="s">
        <v>241</v>
      </c>
      <c r="E38" s="130" t="s">
        <v>242</v>
      </c>
    </row>
    <row r="39" spans="4:5" x14ac:dyDescent="0.25">
      <c r="D39" s="139" t="s">
        <v>260</v>
      </c>
      <c r="E39" s="130" t="s">
        <v>243</v>
      </c>
    </row>
    <row r="40" spans="4:5" x14ac:dyDescent="0.25">
      <c r="D40" s="139" t="s">
        <v>244</v>
      </c>
      <c r="E40" s="130" t="s">
        <v>264</v>
      </c>
    </row>
    <row r="41" spans="4:5" x14ac:dyDescent="0.25">
      <c r="D41" s="138" t="s">
        <v>261</v>
      </c>
      <c r="E41" s="130" t="s">
        <v>245</v>
      </c>
    </row>
    <row r="42" spans="4:5" x14ac:dyDescent="0.25">
      <c r="D42" s="138" t="s">
        <v>246</v>
      </c>
      <c r="E42" s="130" t="s">
        <v>247</v>
      </c>
    </row>
    <row r="43" spans="4:5" x14ac:dyDescent="0.25">
      <c r="D43" s="139" t="s">
        <v>254</v>
      </c>
      <c r="E43" s="130" t="s">
        <v>263</v>
      </c>
    </row>
    <row r="44" spans="4:5" x14ac:dyDescent="0.25">
      <c r="D44" s="140" t="s">
        <v>255</v>
      </c>
      <c r="E44" s="130" t="s">
        <v>262</v>
      </c>
    </row>
    <row r="45" spans="4:5" x14ac:dyDescent="0.25">
      <c r="D45" s="133" t="s">
        <v>248</v>
      </c>
      <c r="E45" s="130" t="s">
        <v>249</v>
      </c>
    </row>
    <row r="46" spans="4:5" x14ac:dyDescent="0.25">
      <c r="D46" s="133" t="s">
        <v>250</v>
      </c>
      <c r="E46" s="130" t="s">
        <v>251</v>
      </c>
    </row>
    <row r="47" spans="4:5" x14ac:dyDescent="0.25">
      <c r="D47" s="133" t="s">
        <v>252</v>
      </c>
      <c r="E47" s="130" t="s">
        <v>253</v>
      </c>
    </row>
    <row r="48" spans="4:5" x14ac:dyDescent="0.25">
      <c r="D48" s="133" t="s">
        <v>256</v>
      </c>
      <c r="E48" s="130" t="s">
        <v>257</v>
      </c>
    </row>
    <row r="49" spans="4:4" x14ac:dyDescent="0.25">
      <c r="D49" s="137" t="s">
        <v>269</v>
      </c>
    </row>
    <row r="50" spans="4:4" x14ac:dyDescent="0.25">
      <c r="D50" s="133" t="s">
        <v>275</v>
      </c>
    </row>
    <row r="51" spans="4:4" x14ac:dyDescent="0.25">
      <c r="D51" s="133" t="s">
        <v>276</v>
      </c>
    </row>
    <row r="52" spans="4:4" x14ac:dyDescent="0.25">
      <c r="D52" s="137" t="s">
        <v>270</v>
      </c>
    </row>
    <row r="53" spans="4:4" x14ac:dyDescent="0.25">
      <c r="D53" s="140" t="s">
        <v>271</v>
      </c>
    </row>
    <row r="54" spans="4:4" x14ac:dyDescent="0.25">
      <c r="D54" s="140" t="s">
        <v>272</v>
      </c>
    </row>
    <row r="55" spans="4:4" x14ac:dyDescent="0.25">
      <c r="D55" s="140" t="s">
        <v>273</v>
      </c>
    </row>
    <row r="56" spans="4:4" x14ac:dyDescent="0.25">
      <c r="D56" s="140" t="s">
        <v>274</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EDA802-56D0-45F2-BC4A-3279946AF4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Metas 1 PA proyecto</vt:lpstr>
      <vt:lpstr>Metas 2 PA proyecto</vt:lpstr>
      <vt:lpstr>Metas 3 PA proyecto</vt:lpstr>
      <vt:lpstr>Meta 1..n</vt:lpstr>
      <vt:lpstr>Metas 4 PA proyecto</vt:lpstr>
      <vt:lpstr>Indicadores PA</vt:lpstr>
      <vt:lpstr>Territorialización PA</vt:lpstr>
      <vt:lpstr>Instructivo</vt:lpstr>
      <vt:lpstr>Generalidades</vt:lpstr>
      <vt:lpstr>PRESUPUESTO</vt:lpstr>
      <vt:lpstr>Hoja13</vt:lpstr>
      <vt:lpstr>Hoja1</vt:lpstr>
      <vt:lpstr>'Metas 1 PA proyecto'!Área_de_impresión</vt:lpstr>
      <vt:lpstr>'Metas 2 PA proyecto'!Área_de_impresión</vt:lpstr>
      <vt:lpstr>'Metas 3 PA proyecto'!Área_de_impresión</vt:lpstr>
      <vt:lpstr>'Metas 4 PA proyecto'!Área_de_impresión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Juan Pablo Ochoa Giraldo</cp:lastModifiedBy>
  <cp:lastPrinted>2022-05-06T10:16:17Z</cp:lastPrinted>
  <dcterms:created xsi:type="dcterms:W3CDTF">2011-04-26T22:16:52Z</dcterms:created>
  <dcterms:modified xsi:type="dcterms:W3CDTF">2022-06-09T22:36:43Z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